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ldis\Documents\Energoefetivitāte\Baložu iela 9\Tāme\"/>
    </mc:Choice>
  </mc:AlternateContent>
  <bookViews>
    <workbookView xWindow="-120" yWindow="-120" windowWidth="29040" windowHeight="15840" tabRatio="924"/>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 name="5a+c+n" sheetId="7" r:id="rId25"/>
    <sheet name="5a" sheetId="45" r:id="rId26"/>
    <sheet name="5c" sheetId="101" r:id="rId27"/>
    <sheet name="5n" sheetId="46" r:id="rId28"/>
    <sheet name="6a+c+n" sheetId="8" r:id="rId29"/>
    <sheet name="6a" sheetId="47" r:id="rId30"/>
    <sheet name="6c" sheetId="102" r:id="rId31"/>
    <sheet name="6n" sheetId="48" r:id="rId32"/>
    <sheet name="7a+c+n" sheetId="50" r:id="rId33"/>
    <sheet name="7a" sheetId="9" r:id="rId34"/>
    <sheet name="7c" sheetId="103" r:id="rId35"/>
    <sheet name="7n" sheetId="49" r:id="rId36"/>
    <sheet name="8a+c+n" sheetId="10" r:id="rId37"/>
    <sheet name="8a" sheetId="51" r:id="rId38"/>
    <sheet name="8c" sheetId="104" r:id="rId39"/>
    <sheet name="8n" sheetId="52" r:id="rId40"/>
    <sheet name="9a+c+n" sheetId="11" r:id="rId41"/>
    <sheet name="9a" sheetId="95" r:id="rId42"/>
    <sheet name="9c" sheetId="105" r:id="rId43"/>
    <sheet name="9n" sheetId="96" r:id="rId44"/>
  </sheets>
  <definedNames>
    <definedName name="_xlnm._FilterDatabase" localSheetId="36" hidden="1">'8a+c+n'!$A$12:$Q$24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7" l="1"/>
  <c r="C52" i="2"/>
  <c r="C33" i="117" s="1"/>
  <c r="C35" i="103" s="1"/>
  <c r="A9" i="105"/>
  <c r="A9" i="96"/>
  <c r="A9" i="95"/>
  <c r="A9" i="104"/>
  <c r="A9" i="52"/>
  <c r="A9" i="51"/>
  <c r="A9" i="103"/>
  <c r="A9" i="49"/>
  <c r="A9" i="9"/>
  <c r="A9" i="102"/>
  <c r="A9" i="48"/>
  <c r="A9" i="47"/>
  <c r="A9" i="101"/>
  <c r="A9" i="46"/>
  <c r="A9" i="45"/>
  <c r="A9" i="100"/>
  <c r="A9" i="43"/>
  <c r="A9" i="6"/>
  <c r="A9" i="99"/>
  <c r="A9" i="42"/>
  <c r="A9" i="41"/>
  <c r="A9" i="98"/>
  <c r="A9" i="40"/>
  <c r="A9" i="39"/>
  <c r="A9" i="38"/>
  <c r="A9" i="97"/>
  <c r="A9" i="3"/>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D14" i="97"/>
  <c r="C14" i="97"/>
  <c r="B14" i="97"/>
  <c r="P26" i="98"/>
  <c r="O26" i="98"/>
  <c r="N26" i="98"/>
  <c r="M26" i="98"/>
  <c r="L26" i="98"/>
  <c r="K26" i="98"/>
  <c r="H26" i="98"/>
  <c r="D26" i="98"/>
  <c r="C26" i="98"/>
  <c r="B26" i="98"/>
  <c r="D25" i="98"/>
  <c r="C25" i="98"/>
  <c r="B25" i="98"/>
  <c r="P24" i="98"/>
  <c r="O24" i="98"/>
  <c r="N24" i="98"/>
  <c r="M24" i="98"/>
  <c r="L24" i="98"/>
  <c r="K24" i="98"/>
  <c r="H24" i="98"/>
  <c r="D24" i="98"/>
  <c r="C24" i="98"/>
  <c r="B24" i="98"/>
  <c r="P23" i="98"/>
  <c r="O23" i="98"/>
  <c r="N23" i="98"/>
  <c r="M23" i="98"/>
  <c r="L23" i="98"/>
  <c r="K23" i="98"/>
  <c r="H23" i="98"/>
  <c r="D23" i="98"/>
  <c r="C23" i="98"/>
  <c r="B23" i="98"/>
  <c r="P22" i="98"/>
  <c r="O22" i="98"/>
  <c r="N22" i="98"/>
  <c r="M22" i="98"/>
  <c r="L22" i="98"/>
  <c r="K22" i="98"/>
  <c r="H22" i="98"/>
  <c r="D22" i="98"/>
  <c r="C22" i="98"/>
  <c r="B22" i="98"/>
  <c r="D21" i="98"/>
  <c r="C21" i="98"/>
  <c r="B21" i="98"/>
  <c r="D20" i="98"/>
  <c r="C20" i="98"/>
  <c r="B20" i="98"/>
  <c r="P19" i="98"/>
  <c r="O19" i="98"/>
  <c r="N19" i="98"/>
  <c r="M19" i="98"/>
  <c r="L19" i="98"/>
  <c r="K19" i="98"/>
  <c r="H19" i="98"/>
  <c r="D19" i="98"/>
  <c r="C19" i="98"/>
  <c r="B19" i="98"/>
  <c r="P18" i="98"/>
  <c r="O18" i="98"/>
  <c r="N18" i="98"/>
  <c r="M18" i="98"/>
  <c r="L18" i="98"/>
  <c r="K18" i="98"/>
  <c r="H18" i="98"/>
  <c r="D18" i="98"/>
  <c r="C18" i="98"/>
  <c r="B18" i="98"/>
  <c r="D17" i="98"/>
  <c r="C17" i="98"/>
  <c r="B17" i="98"/>
  <c r="D16" i="98"/>
  <c r="C16" i="98"/>
  <c r="B16" i="98"/>
  <c r="P15" i="98"/>
  <c r="A15" i="98" s="1"/>
  <c r="O15" i="98"/>
  <c r="N15" i="98"/>
  <c r="M15" i="98"/>
  <c r="L15" i="98"/>
  <c r="K15" i="98"/>
  <c r="H15" i="98"/>
  <c r="D15" i="98"/>
  <c r="C15" i="98"/>
  <c r="B15" i="98"/>
  <c r="P14" i="98"/>
  <c r="O14" i="98"/>
  <c r="N14" i="98"/>
  <c r="M14" i="98"/>
  <c r="L14" i="98"/>
  <c r="K14" i="98"/>
  <c r="H14" i="98"/>
  <c r="D14" i="98"/>
  <c r="C14" i="98"/>
  <c r="B14" i="98"/>
  <c r="D85" i="99"/>
  <c r="C85" i="99"/>
  <c r="B85" i="99"/>
  <c r="D84" i="99"/>
  <c r="C84" i="99"/>
  <c r="B84" i="99"/>
  <c r="D83" i="99"/>
  <c r="C83" i="99"/>
  <c r="B83" i="99"/>
  <c r="D82" i="99"/>
  <c r="C82" i="99"/>
  <c r="B82" i="99"/>
  <c r="D81" i="99"/>
  <c r="C81" i="99"/>
  <c r="B81" i="99"/>
  <c r="D80" i="99"/>
  <c r="C80" i="99"/>
  <c r="B80" i="99"/>
  <c r="D79" i="99"/>
  <c r="C79" i="99"/>
  <c r="B79" i="99"/>
  <c r="D78" i="99"/>
  <c r="C78" i="99"/>
  <c r="B78" i="99"/>
  <c r="D77" i="99"/>
  <c r="C77" i="99"/>
  <c r="B77" i="99"/>
  <c r="D76" i="99"/>
  <c r="C76" i="99"/>
  <c r="B76" i="99"/>
  <c r="D75" i="99"/>
  <c r="C75" i="99"/>
  <c r="B75" i="99"/>
  <c r="P74" i="99"/>
  <c r="O74" i="99"/>
  <c r="N74" i="99"/>
  <c r="M74" i="99"/>
  <c r="L74" i="99"/>
  <c r="K74" i="99"/>
  <c r="H74" i="99"/>
  <c r="D74" i="99"/>
  <c r="C74" i="99"/>
  <c r="B74" i="99"/>
  <c r="D73" i="99"/>
  <c r="C73" i="99"/>
  <c r="B73" i="99"/>
  <c r="D72" i="99"/>
  <c r="C72" i="99"/>
  <c r="B72" i="99"/>
  <c r="H71" i="99"/>
  <c r="D71" i="99"/>
  <c r="C71" i="99"/>
  <c r="B71" i="99"/>
  <c r="D70" i="99"/>
  <c r="C70" i="99"/>
  <c r="B70" i="99"/>
  <c r="P69" i="99"/>
  <c r="O69" i="99"/>
  <c r="N69" i="99"/>
  <c r="M69" i="99"/>
  <c r="L69" i="99"/>
  <c r="K69" i="99"/>
  <c r="H69" i="99"/>
  <c r="D69" i="99"/>
  <c r="C69" i="99"/>
  <c r="B69" i="99"/>
  <c r="P68" i="99"/>
  <c r="O68" i="99"/>
  <c r="N68" i="99"/>
  <c r="M68" i="99"/>
  <c r="L68" i="99"/>
  <c r="K68" i="99"/>
  <c r="H68" i="99"/>
  <c r="D68" i="99"/>
  <c r="C68" i="99"/>
  <c r="B68" i="99"/>
  <c r="P67" i="99"/>
  <c r="O67" i="99"/>
  <c r="N67" i="99"/>
  <c r="M67" i="99"/>
  <c r="L67" i="99"/>
  <c r="K67" i="99"/>
  <c r="H67" i="99"/>
  <c r="D67" i="99"/>
  <c r="C67" i="99"/>
  <c r="B67" i="99"/>
  <c r="P66" i="99"/>
  <c r="O66" i="99"/>
  <c r="N66" i="99"/>
  <c r="M66" i="99"/>
  <c r="L66" i="99"/>
  <c r="K66" i="99"/>
  <c r="H66" i="99"/>
  <c r="D66" i="99"/>
  <c r="C66" i="99"/>
  <c r="B66" i="99"/>
  <c r="P65" i="99"/>
  <c r="O65" i="99"/>
  <c r="N65" i="99"/>
  <c r="M65" i="99"/>
  <c r="L65" i="99"/>
  <c r="K65" i="99"/>
  <c r="H65" i="99"/>
  <c r="D65" i="99"/>
  <c r="C65" i="99"/>
  <c r="B65" i="99"/>
  <c r="P64" i="99"/>
  <c r="O64" i="99"/>
  <c r="N64" i="99"/>
  <c r="M64" i="99"/>
  <c r="L64" i="99"/>
  <c r="K64" i="99"/>
  <c r="H64" i="99"/>
  <c r="D64" i="99"/>
  <c r="C64" i="99"/>
  <c r="B64" i="99"/>
  <c r="P63" i="99"/>
  <c r="O63" i="99"/>
  <c r="N63" i="99"/>
  <c r="M63" i="99"/>
  <c r="L63" i="99"/>
  <c r="K63" i="99"/>
  <c r="H63" i="99"/>
  <c r="D63" i="99"/>
  <c r="C63" i="99"/>
  <c r="B63" i="99"/>
  <c r="P62" i="99"/>
  <c r="O62" i="99"/>
  <c r="N62" i="99"/>
  <c r="M62" i="99"/>
  <c r="L62" i="99"/>
  <c r="K62" i="99"/>
  <c r="H62" i="99"/>
  <c r="D62" i="99"/>
  <c r="C62" i="99"/>
  <c r="B62" i="99"/>
  <c r="P61" i="99"/>
  <c r="O61" i="99"/>
  <c r="N61" i="99"/>
  <c r="M61" i="99"/>
  <c r="L61" i="99"/>
  <c r="K61" i="99"/>
  <c r="H61" i="99"/>
  <c r="D61" i="99"/>
  <c r="C61" i="99"/>
  <c r="B61" i="99"/>
  <c r="P60" i="99"/>
  <c r="O60" i="99"/>
  <c r="N60" i="99"/>
  <c r="M60" i="99"/>
  <c r="L60" i="99"/>
  <c r="K60" i="99"/>
  <c r="H60" i="99"/>
  <c r="D60" i="99"/>
  <c r="C60" i="99"/>
  <c r="B60" i="99"/>
  <c r="P59" i="99"/>
  <c r="O59" i="99"/>
  <c r="N59" i="99"/>
  <c r="M59" i="99"/>
  <c r="L59" i="99"/>
  <c r="K59" i="99"/>
  <c r="H59" i="99"/>
  <c r="D59" i="99"/>
  <c r="C59" i="99"/>
  <c r="B59" i="99"/>
  <c r="P58" i="99"/>
  <c r="O58" i="99"/>
  <c r="N58" i="99"/>
  <c r="M58" i="99"/>
  <c r="L58" i="99"/>
  <c r="K58" i="99"/>
  <c r="H58" i="99"/>
  <c r="D58" i="99"/>
  <c r="C58" i="99"/>
  <c r="B58" i="99"/>
  <c r="P57" i="99"/>
  <c r="O57" i="99"/>
  <c r="N57" i="99"/>
  <c r="M57" i="99"/>
  <c r="L57" i="99"/>
  <c r="K57" i="99"/>
  <c r="H57" i="99"/>
  <c r="D57" i="99"/>
  <c r="C57" i="99"/>
  <c r="B57" i="99"/>
  <c r="P56" i="99"/>
  <c r="O56" i="99"/>
  <c r="N56" i="99"/>
  <c r="M56" i="99"/>
  <c r="L56" i="99"/>
  <c r="K56" i="99"/>
  <c r="H56" i="99"/>
  <c r="D56" i="99"/>
  <c r="C56" i="99"/>
  <c r="B56" i="99"/>
  <c r="P55" i="99"/>
  <c r="O55" i="99"/>
  <c r="N55" i="99"/>
  <c r="M55" i="99"/>
  <c r="L55" i="99"/>
  <c r="K55" i="99"/>
  <c r="H55" i="99"/>
  <c r="D55" i="99"/>
  <c r="C55" i="99"/>
  <c r="B55" i="99"/>
  <c r="P54" i="99"/>
  <c r="O54" i="99"/>
  <c r="N54" i="99"/>
  <c r="M54" i="99"/>
  <c r="L54" i="99"/>
  <c r="K54" i="99"/>
  <c r="H54" i="99"/>
  <c r="D54" i="99"/>
  <c r="C54" i="99"/>
  <c r="B54" i="99"/>
  <c r="P53" i="99"/>
  <c r="O53" i="99"/>
  <c r="N53" i="99"/>
  <c r="M53" i="99"/>
  <c r="L53" i="99"/>
  <c r="K53" i="99"/>
  <c r="H53" i="99"/>
  <c r="D53" i="99"/>
  <c r="C53" i="99"/>
  <c r="B53" i="99"/>
  <c r="P52" i="99"/>
  <c r="O52" i="99"/>
  <c r="N52" i="99"/>
  <c r="M52" i="99"/>
  <c r="L52" i="99"/>
  <c r="K52" i="99"/>
  <c r="H52" i="99"/>
  <c r="D52" i="99"/>
  <c r="C52" i="99"/>
  <c r="B52" i="99"/>
  <c r="P51" i="99"/>
  <c r="O51" i="99"/>
  <c r="N51" i="99"/>
  <c r="M51" i="99"/>
  <c r="L51" i="99"/>
  <c r="K51" i="99"/>
  <c r="H51" i="99"/>
  <c r="D51" i="99"/>
  <c r="C51" i="99"/>
  <c r="B51" i="99"/>
  <c r="P50" i="99"/>
  <c r="O50" i="99"/>
  <c r="N50" i="99"/>
  <c r="M50" i="99"/>
  <c r="L50" i="99"/>
  <c r="K50" i="99"/>
  <c r="H50" i="99"/>
  <c r="D50" i="99"/>
  <c r="C50" i="99"/>
  <c r="B50" i="99"/>
  <c r="P49" i="99"/>
  <c r="O49" i="99"/>
  <c r="N49" i="99"/>
  <c r="M49" i="99"/>
  <c r="L49" i="99"/>
  <c r="K49" i="99"/>
  <c r="H49" i="99"/>
  <c r="D49" i="99"/>
  <c r="C49" i="99"/>
  <c r="B49" i="99"/>
  <c r="P48" i="99"/>
  <c r="O48" i="99"/>
  <c r="N48" i="99"/>
  <c r="M48" i="99"/>
  <c r="L48" i="99"/>
  <c r="K48" i="99"/>
  <c r="H48" i="99"/>
  <c r="D48" i="99"/>
  <c r="C48" i="99"/>
  <c r="B48" i="99"/>
  <c r="P47" i="99"/>
  <c r="O47" i="99"/>
  <c r="N47" i="99"/>
  <c r="M47" i="99"/>
  <c r="L47" i="99"/>
  <c r="K47" i="99"/>
  <c r="H47" i="99"/>
  <c r="D47" i="99"/>
  <c r="C47" i="99"/>
  <c r="B47" i="99"/>
  <c r="P46" i="99"/>
  <c r="O46" i="99"/>
  <c r="N46" i="99"/>
  <c r="M46" i="99"/>
  <c r="L46" i="99"/>
  <c r="K46" i="99"/>
  <c r="H46" i="99"/>
  <c r="D46" i="99"/>
  <c r="C46" i="99"/>
  <c r="B46" i="99"/>
  <c r="P45" i="99"/>
  <c r="O45" i="99"/>
  <c r="N45" i="99"/>
  <c r="M45" i="99"/>
  <c r="L45" i="99"/>
  <c r="K45" i="99"/>
  <c r="H45" i="99"/>
  <c r="D45" i="99"/>
  <c r="C45" i="99"/>
  <c r="B45" i="99"/>
  <c r="P44" i="99"/>
  <c r="O44" i="99"/>
  <c r="N44" i="99"/>
  <c r="M44" i="99"/>
  <c r="L44" i="99"/>
  <c r="K44" i="99"/>
  <c r="H44" i="99"/>
  <c r="D44" i="99"/>
  <c r="C44" i="99"/>
  <c r="B44" i="99"/>
  <c r="P43" i="99"/>
  <c r="O43" i="99"/>
  <c r="N43" i="99"/>
  <c r="M43" i="99"/>
  <c r="L43" i="99"/>
  <c r="K43" i="99"/>
  <c r="H43" i="99"/>
  <c r="D43" i="99"/>
  <c r="C43" i="99"/>
  <c r="B43" i="99"/>
  <c r="P42" i="99"/>
  <c r="O42" i="99"/>
  <c r="N42" i="99"/>
  <c r="M42" i="99"/>
  <c r="L42" i="99"/>
  <c r="K42" i="99"/>
  <c r="H42" i="99"/>
  <c r="D42" i="99"/>
  <c r="C42" i="99"/>
  <c r="B42" i="99"/>
  <c r="P41" i="99"/>
  <c r="O41" i="99"/>
  <c r="N41" i="99"/>
  <c r="M41" i="99"/>
  <c r="L41" i="99"/>
  <c r="K41" i="99"/>
  <c r="H41" i="99"/>
  <c r="D41" i="99"/>
  <c r="C41" i="99"/>
  <c r="B41" i="99"/>
  <c r="P40" i="99"/>
  <c r="O40" i="99"/>
  <c r="N40" i="99"/>
  <c r="M40" i="99"/>
  <c r="L40" i="99"/>
  <c r="K40" i="99"/>
  <c r="H40" i="99"/>
  <c r="D40" i="99"/>
  <c r="C40" i="99"/>
  <c r="B40" i="99"/>
  <c r="P39" i="99"/>
  <c r="O39" i="99"/>
  <c r="N39" i="99"/>
  <c r="M39" i="99"/>
  <c r="L39" i="99"/>
  <c r="K39" i="99"/>
  <c r="H39" i="99"/>
  <c r="D39" i="99"/>
  <c r="C39" i="99"/>
  <c r="B39" i="99"/>
  <c r="P38" i="99"/>
  <c r="O38" i="99"/>
  <c r="N38" i="99"/>
  <c r="M38" i="99"/>
  <c r="L38" i="99"/>
  <c r="K38" i="99"/>
  <c r="H38" i="99"/>
  <c r="D38" i="99"/>
  <c r="C38" i="99"/>
  <c r="B38" i="99"/>
  <c r="P37" i="99"/>
  <c r="O37" i="99"/>
  <c r="N37" i="99"/>
  <c r="M37" i="99"/>
  <c r="L37" i="99"/>
  <c r="K37" i="99"/>
  <c r="H37" i="99"/>
  <c r="D37" i="99"/>
  <c r="C37" i="99"/>
  <c r="B37" i="99"/>
  <c r="P36" i="99"/>
  <c r="O36" i="99"/>
  <c r="N36" i="99"/>
  <c r="M36" i="99"/>
  <c r="L36" i="99"/>
  <c r="K36" i="99"/>
  <c r="H36" i="99"/>
  <c r="D36" i="99"/>
  <c r="C36" i="99"/>
  <c r="B36" i="99"/>
  <c r="P35" i="99"/>
  <c r="O35" i="99"/>
  <c r="N35" i="99"/>
  <c r="M35" i="99"/>
  <c r="L35" i="99"/>
  <c r="K35" i="99"/>
  <c r="H35" i="99"/>
  <c r="D35" i="99"/>
  <c r="C35" i="99"/>
  <c r="B35" i="99"/>
  <c r="P34" i="99"/>
  <c r="O34" i="99"/>
  <c r="N34" i="99"/>
  <c r="M34" i="99"/>
  <c r="L34" i="99"/>
  <c r="K34" i="99"/>
  <c r="H34" i="99"/>
  <c r="D34" i="99"/>
  <c r="C34" i="99"/>
  <c r="B34" i="99"/>
  <c r="P33" i="99"/>
  <c r="O33" i="99"/>
  <c r="N33" i="99"/>
  <c r="M33" i="99"/>
  <c r="L33" i="99"/>
  <c r="K33" i="99"/>
  <c r="H33" i="99"/>
  <c r="D33" i="99"/>
  <c r="C33" i="99"/>
  <c r="B33" i="99"/>
  <c r="P32" i="99"/>
  <c r="O32" i="99"/>
  <c r="N32" i="99"/>
  <c r="M32" i="99"/>
  <c r="L32" i="99"/>
  <c r="K32" i="99"/>
  <c r="H32" i="99"/>
  <c r="D32" i="99"/>
  <c r="C32" i="99"/>
  <c r="B32" i="99"/>
  <c r="P31" i="99"/>
  <c r="O31" i="99"/>
  <c r="N31" i="99"/>
  <c r="M31" i="99"/>
  <c r="L31" i="99"/>
  <c r="K31" i="99"/>
  <c r="H31" i="99"/>
  <c r="D31" i="99"/>
  <c r="C31" i="99"/>
  <c r="B31" i="99"/>
  <c r="P30" i="99"/>
  <c r="O30" i="99"/>
  <c r="N30" i="99"/>
  <c r="M30" i="99"/>
  <c r="L30" i="99"/>
  <c r="K30" i="99"/>
  <c r="H30" i="99"/>
  <c r="D30" i="99"/>
  <c r="C30" i="99"/>
  <c r="B30" i="99"/>
  <c r="P29" i="99"/>
  <c r="O29" i="99"/>
  <c r="N29" i="99"/>
  <c r="M29" i="99"/>
  <c r="L29" i="99"/>
  <c r="K29" i="99"/>
  <c r="H29" i="99"/>
  <c r="D29" i="99"/>
  <c r="C29" i="99"/>
  <c r="B29" i="99"/>
  <c r="P28" i="99"/>
  <c r="O28" i="99"/>
  <c r="N28" i="99"/>
  <c r="M28" i="99"/>
  <c r="L28" i="99"/>
  <c r="K28" i="99"/>
  <c r="H28" i="99"/>
  <c r="D28" i="99"/>
  <c r="C28" i="99"/>
  <c r="B28" i="99"/>
  <c r="P27" i="99"/>
  <c r="O27" i="99"/>
  <c r="N27" i="99"/>
  <c r="M27" i="99"/>
  <c r="L27" i="99"/>
  <c r="K27" i="99"/>
  <c r="H27" i="99"/>
  <c r="D27" i="99"/>
  <c r="C27" i="99"/>
  <c r="B27" i="99"/>
  <c r="P26" i="99"/>
  <c r="O26" i="99"/>
  <c r="N26" i="99"/>
  <c r="M26" i="99"/>
  <c r="L26" i="99"/>
  <c r="K26" i="99"/>
  <c r="H26" i="99"/>
  <c r="D26" i="99"/>
  <c r="C26" i="99"/>
  <c r="B26" i="99"/>
  <c r="P25" i="99"/>
  <c r="O25" i="99"/>
  <c r="N25" i="99"/>
  <c r="M25" i="99"/>
  <c r="L25" i="99"/>
  <c r="K25" i="99"/>
  <c r="H25" i="99"/>
  <c r="D25" i="99"/>
  <c r="C25" i="99"/>
  <c r="B25" i="99"/>
  <c r="P24" i="99"/>
  <c r="O24" i="99"/>
  <c r="N24" i="99"/>
  <c r="M24" i="99"/>
  <c r="L24" i="99"/>
  <c r="K24" i="99"/>
  <c r="H24" i="99"/>
  <c r="D24" i="99"/>
  <c r="C24" i="99"/>
  <c r="B24" i="99"/>
  <c r="P23" i="99"/>
  <c r="O23" i="99"/>
  <c r="N23" i="99"/>
  <c r="M23" i="99"/>
  <c r="L23" i="99"/>
  <c r="K23" i="99"/>
  <c r="H23" i="99"/>
  <c r="D23" i="99"/>
  <c r="C23" i="99"/>
  <c r="B23" i="99"/>
  <c r="P22" i="99"/>
  <c r="O22" i="99"/>
  <c r="N22" i="99"/>
  <c r="M22" i="99"/>
  <c r="L22" i="99"/>
  <c r="K22" i="99"/>
  <c r="H22" i="99"/>
  <c r="D22" i="99"/>
  <c r="C22" i="99"/>
  <c r="B22" i="99"/>
  <c r="P21" i="99"/>
  <c r="O21" i="99"/>
  <c r="N21" i="99"/>
  <c r="M21" i="99"/>
  <c r="L21" i="99"/>
  <c r="K21" i="99"/>
  <c r="H21" i="99"/>
  <c r="D21" i="99"/>
  <c r="C21" i="99"/>
  <c r="B21" i="99"/>
  <c r="P20" i="99"/>
  <c r="O20" i="99"/>
  <c r="N20" i="99"/>
  <c r="M20" i="99"/>
  <c r="L20" i="99"/>
  <c r="K20" i="99"/>
  <c r="H20" i="99"/>
  <c r="D20" i="99"/>
  <c r="C20" i="99"/>
  <c r="B20" i="99"/>
  <c r="P19" i="99"/>
  <c r="O19" i="99"/>
  <c r="N19" i="99"/>
  <c r="M19" i="99"/>
  <c r="L19" i="99"/>
  <c r="K19" i="99"/>
  <c r="H19" i="99"/>
  <c r="D19" i="99"/>
  <c r="C19" i="99"/>
  <c r="B19" i="99"/>
  <c r="P18" i="99"/>
  <c r="O18" i="99"/>
  <c r="N18" i="99"/>
  <c r="M18" i="99"/>
  <c r="L18" i="99"/>
  <c r="K18" i="99"/>
  <c r="H18" i="99"/>
  <c r="D18" i="99"/>
  <c r="C18" i="99"/>
  <c r="B18" i="99"/>
  <c r="P17" i="99"/>
  <c r="O17" i="99"/>
  <c r="N17" i="99"/>
  <c r="M17" i="99"/>
  <c r="L17" i="99"/>
  <c r="K17" i="99"/>
  <c r="H17" i="99"/>
  <c r="D17" i="99"/>
  <c r="C17" i="99"/>
  <c r="B17" i="99"/>
  <c r="P16" i="99"/>
  <c r="O16" i="99"/>
  <c r="N16" i="99"/>
  <c r="M16" i="99"/>
  <c r="L16" i="99"/>
  <c r="K16" i="99"/>
  <c r="H16" i="99"/>
  <c r="D16" i="99"/>
  <c r="C16" i="99"/>
  <c r="B16" i="99"/>
  <c r="P15" i="99"/>
  <c r="O15" i="99"/>
  <c r="N15" i="99"/>
  <c r="M15" i="99"/>
  <c r="L15" i="99"/>
  <c r="K15" i="99"/>
  <c r="H15" i="99"/>
  <c r="D15" i="99"/>
  <c r="C15" i="99"/>
  <c r="B15" i="99"/>
  <c r="P14" i="99"/>
  <c r="O14" i="99"/>
  <c r="N14" i="99"/>
  <c r="M14" i="99"/>
  <c r="L14" i="99"/>
  <c r="K14" i="99"/>
  <c r="H14" i="99"/>
  <c r="D14" i="99"/>
  <c r="C14" i="99"/>
  <c r="B14" i="99"/>
  <c r="P31" i="100"/>
  <c r="O31" i="100"/>
  <c r="N31" i="100"/>
  <c r="M31" i="100"/>
  <c r="L31" i="100"/>
  <c r="K31" i="100"/>
  <c r="H31" i="100"/>
  <c r="D31" i="100"/>
  <c r="C31" i="100"/>
  <c r="B31" i="100"/>
  <c r="P30" i="100"/>
  <c r="O30" i="100"/>
  <c r="N30" i="100"/>
  <c r="M30" i="100"/>
  <c r="L30" i="100"/>
  <c r="K30" i="100"/>
  <c r="H30" i="100"/>
  <c r="D30" i="100"/>
  <c r="C30" i="100"/>
  <c r="B30" i="100"/>
  <c r="P29" i="100"/>
  <c r="O29" i="100"/>
  <c r="N29" i="100"/>
  <c r="M29" i="100"/>
  <c r="L29" i="100"/>
  <c r="K29" i="100"/>
  <c r="H29" i="100"/>
  <c r="D29" i="100"/>
  <c r="C29" i="100"/>
  <c r="B29" i="100"/>
  <c r="P28" i="100"/>
  <c r="O28" i="100"/>
  <c r="N28" i="100"/>
  <c r="M28" i="100"/>
  <c r="L28" i="100"/>
  <c r="K28" i="100"/>
  <c r="H28" i="100"/>
  <c r="D28" i="100"/>
  <c r="C28" i="100"/>
  <c r="B28" i="100"/>
  <c r="P27" i="100"/>
  <c r="O27" i="100"/>
  <c r="N27" i="100"/>
  <c r="M27" i="100"/>
  <c r="L27" i="100"/>
  <c r="K27" i="100"/>
  <c r="H27" i="100"/>
  <c r="D27" i="100"/>
  <c r="C27" i="100"/>
  <c r="B27" i="100"/>
  <c r="P26" i="100"/>
  <c r="O26" i="100"/>
  <c r="N26" i="100"/>
  <c r="M26" i="100"/>
  <c r="L26" i="100"/>
  <c r="K26" i="100"/>
  <c r="H26" i="100"/>
  <c r="D26" i="100"/>
  <c r="C26" i="100"/>
  <c r="B26" i="100"/>
  <c r="P25" i="100"/>
  <c r="O25" i="100"/>
  <c r="N25" i="100"/>
  <c r="M25" i="100"/>
  <c r="L25" i="100"/>
  <c r="K25" i="100"/>
  <c r="H25" i="100"/>
  <c r="D25" i="100"/>
  <c r="C25" i="100"/>
  <c r="B25" i="100"/>
  <c r="D24" i="100"/>
  <c r="C24" i="100"/>
  <c r="B24" i="100"/>
  <c r="D23" i="100"/>
  <c r="C23" i="100"/>
  <c r="B23" i="100"/>
  <c r="D22" i="100"/>
  <c r="C22" i="100"/>
  <c r="B22" i="100"/>
  <c r="P21" i="100"/>
  <c r="O21" i="100"/>
  <c r="N21" i="100"/>
  <c r="M21" i="100"/>
  <c r="L21" i="100"/>
  <c r="K21" i="100"/>
  <c r="H21" i="100"/>
  <c r="D21" i="100"/>
  <c r="C21" i="100"/>
  <c r="B21" i="100"/>
  <c r="P20" i="100"/>
  <c r="O20" i="100"/>
  <c r="N20" i="100"/>
  <c r="M20" i="100"/>
  <c r="L20" i="100"/>
  <c r="K20" i="100"/>
  <c r="H20" i="100"/>
  <c r="D20" i="100"/>
  <c r="C20" i="100"/>
  <c r="B20" i="100"/>
  <c r="P19" i="100"/>
  <c r="O19" i="100"/>
  <c r="N19" i="100"/>
  <c r="M19" i="100"/>
  <c r="L19" i="100"/>
  <c r="K19" i="100"/>
  <c r="H19" i="100"/>
  <c r="D19" i="100"/>
  <c r="C19" i="100"/>
  <c r="B19" i="100"/>
  <c r="P18" i="100"/>
  <c r="O18" i="100"/>
  <c r="N18" i="100"/>
  <c r="M18" i="100"/>
  <c r="L18" i="100"/>
  <c r="K18" i="100"/>
  <c r="H18" i="100"/>
  <c r="D18" i="100"/>
  <c r="C18" i="100"/>
  <c r="B18" i="100"/>
  <c r="P17" i="100"/>
  <c r="O17" i="100"/>
  <c r="N17" i="100"/>
  <c r="M17" i="100"/>
  <c r="L17" i="100"/>
  <c r="K17" i="100"/>
  <c r="H17" i="100"/>
  <c r="D17" i="100"/>
  <c r="C17" i="100"/>
  <c r="B17" i="100"/>
  <c r="P16" i="100"/>
  <c r="O16" i="100"/>
  <c r="N16" i="100"/>
  <c r="M16" i="100"/>
  <c r="L16" i="100"/>
  <c r="K16" i="100"/>
  <c r="H16" i="100"/>
  <c r="D16" i="100"/>
  <c r="C16" i="100"/>
  <c r="B16" i="100"/>
  <c r="P15" i="100"/>
  <c r="O15" i="100"/>
  <c r="N15" i="100"/>
  <c r="M15" i="100"/>
  <c r="L15" i="100"/>
  <c r="K15" i="100"/>
  <c r="H15" i="100"/>
  <c r="D15" i="100"/>
  <c r="C15" i="100"/>
  <c r="B15" i="100"/>
  <c r="P14" i="100"/>
  <c r="O14" i="100"/>
  <c r="N14" i="100"/>
  <c r="M14" i="100"/>
  <c r="L14" i="100"/>
  <c r="K14" i="100"/>
  <c r="H14" i="100"/>
  <c r="D14" i="100"/>
  <c r="C14" i="100"/>
  <c r="B14" i="100"/>
  <c r="P29" i="101"/>
  <c r="O29" i="101"/>
  <c r="N29" i="101"/>
  <c r="M29" i="101"/>
  <c r="L29" i="101"/>
  <c r="K29" i="101"/>
  <c r="H29" i="101"/>
  <c r="D29" i="101"/>
  <c r="C29" i="101"/>
  <c r="B29" i="101"/>
  <c r="P28" i="101"/>
  <c r="O28" i="101"/>
  <c r="N28" i="101"/>
  <c r="M28" i="101"/>
  <c r="L28" i="101"/>
  <c r="K28" i="101"/>
  <c r="H28" i="101"/>
  <c r="D28" i="101"/>
  <c r="C28" i="101"/>
  <c r="B28" i="101"/>
  <c r="P27" i="101"/>
  <c r="O27" i="101"/>
  <c r="N27" i="101"/>
  <c r="M27" i="101"/>
  <c r="L27" i="101"/>
  <c r="K27" i="101"/>
  <c r="H27" i="101"/>
  <c r="D27" i="101"/>
  <c r="C27" i="101"/>
  <c r="B27" i="101"/>
  <c r="P26" i="101"/>
  <c r="O26" i="101"/>
  <c r="N26" i="101"/>
  <c r="M26" i="101"/>
  <c r="L26" i="101"/>
  <c r="K26" i="101"/>
  <c r="H26" i="101"/>
  <c r="D26" i="101"/>
  <c r="C26" i="101"/>
  <c r="B26" i="101"/>
  <c r="P25" i="101"/>
  <c r="O25" i="101"/>
  <c r="N25" i="101"/>
  <c r="M25" i="101"/>
  <c r="L25" i="101"/>
  <c r="K25" i="101"/>
  <c r="H25" i="101"/>
  <c r="D25" i="101"/>
  <c r="C25" i="101"/>
  <c r="B25" i="101"/>
  <c r="P24" i="101"/>
  <c r="O24" i="101"/>
  <c r="N24" i="101"/>
  <c r="M24" i="101"/>
  <c r="L24" i="101"/>
  <c r="K24" i="101"/>
  <c r="H24" i="101"/>
  <c r="D24" i="101"/>
  <c r="C24" i="101"/>
  <c r="B24" i="101"/>
  <c r="P23" i="101"/>
  <c r="O23" i="101"/>
  <c r="N23" i="101"/>
  <c r="M23" i="101"/>
  <c r="L23" i="101"/>
  <c r="K23" i="101"/>
  <c r="H23" i="101"/>
  <c r="D23" i="101"/>
  <c r="C23" i="101"/>
  <c r="B23" i="101"/>
  <c r="P22" i="101"/>
  <c r="O22" i="101"/>
  <c r="N22" i="101"/>
  <c r="M22" i="101"/>
  <c r="L22" i="101"/>
  <c r="K22" i="101"/>
  <c r="H22" i="101"/>
  <c r="D22" i="101"/>
  <c r="C22" i="101"/>
  <c r="B22" i="101"/>
  <c r="P21" i="101"/>
  <c r="O21" i="101"/>
  <c r="N21" i="101"/>
  <c r="M21" i="101"/>
  <c r="L21" i="101"/>
  <c r="K21" i="101"/>
  <c r="H21" i="101"/>
  <c r="D21" i="101"/>
  <c r="C21" i="101"/>
  <c r="B21" i="101"/>
  <c r="P20" i="101"/>
  <c r="O20" i="101"/>
  <c r="N20" i="101"/>
  <c r="M20" i="101"/>
  <c r="L20" i="101"/>
  <c r="K20" i="101"/>
  <c r="H20" i="101"/>
  <c r="D20" i="101"/>
  <c r="C20" i="101"/>
  <c r="B20" i="101"/>
  <c r="P19" i="101"/>
  <c r="O19" i="101"/>
  <c r="N19" i="101"/>
  <c r="M19" i="101"/>
  <c r="L19" i="101"/>
  <c r="K19" i="101"/>
  <c r="H19" i="101"/>
  <c r="D19" i="101"/>
  <c r="C19" i="101"/>
  <c r="B19" i="101"/>
  <c r="P18" i="101"/>
  <c r="O18" i="101"/>
  <c r="N18" i="101"/>
  <c r="M18" i="101"/>
  <c r="L18" i="101"/>
  <c r="K18" i="101"/>
  <c r="H18" i="101"/>
  <c r="D18" i="101"/>
  <c r="C18" i="101"/>
  <c r="B18" i="101"/>
  <c r="D17" i="101"/>
  <c r="C17" i="101"/>
  <c r="B17" i="101"/>
  <c r="P16" i="101"/>
  <c r="O16" i="101"/>
  <c r="N16" i="101"/>
  <c r="M16" i="101"/>
  <c r="L16" i="101"/>
  <c r="K16" i="101"/>
  <c r="H16" i="101"/>
  <c r="D16" i="101"/>
  <c r="C16" i="101"/>
  <c r="B16" i="101"/>
  <c r="P15" i="101"/>
  <c r="O15" i="101"/>
  <c r="N15" i="101"/>
  <c r="M15" i="101"/>
  <c r="L15" i="101"/>
  <c r="K15" i="101"/>
  <c r="H15" i="101"/>
  <c r="D15" i="101"/>
  <c r="C15" i="101"/>
  <c r="B15" i="101"/>
  <c r="P14" i="101"/>
  <c r="O14" i="101"/>
  <c r="N14" i="101"/>
  <c r="M14" i="101"/>
  <c r="L14" i="101"/>
  <c r="K14" i="101"/>
  <c r="H14" i="101"/>
  <c r="D14" i="101"/>
  <c r="C14" i="101"/>
  <c r="B14" i="101"/>
  <c r="P43" i="102"/>
  <c r="O43" i="102"/>
  <c r="N43" i="102"/>
  <c r="M43" i="102"/>
  <c r="L43" i="102"/>
  <c r="K43" i="102"/>
  <c r="H43" i="102"/>
  <c r="D43" i="102"/>
  <c r="C43" i="102"/>
  <c r="B43" i="102"/>
  <c r="P42" i="102"/>
  <c r="O42" i="102"/>
  <c r="N42" i="102"/>
  <c r="M42" i="102"/>
  <c r="L42" i="102"/>
  <c r="K42" i="102"/>
  <c r="H42" i="102"/>
  <c r="D42" i="102"/>
  <c r="C42" i="102"/>
  <c r="B42" i="102"/>
  <c r="P41" i="102"/>
  <c r="O41" i="102"/>
  <c r="N41" i="102"/>
  <c r="M41" i="102"/>
  <c r="L41" i="102"/>
  <c r="K41" i="102"/>
  <c r="H41" i="102"/>
  <c r="D41" i="102"/>
  <c r="C41" i="102"/>
  <c r="B41" i="102"/>
  <c r="P40" i="102"/>
  <c r="O40" i="102"/>
  <c r="N40" i="102"/>
  <c r="M40" i="102"/>
  <c r="L40" i="102"/>
  <c r="K40" i="102"/>
  <c r="H40" i="102"/>
  <c r="D40" i="102"/>
  <c r="C40" i="102"/>
  <c r="B40" i="102"/>
  <c r="P39" i="102"/>
  <c r="O39" i="102"/>
  <c r="N39" i="102"/>
  <c r="M39" i="102"/>
  <c r="L39" i="102"/>
  <c r="K39" i="102"/>
  <c r="H39" i="102"/>
  <c r="D39" i="102"/>
  <c r="C39" i="102"/>
  <c r="B39" i="102"/>
  <c r="P38" i="102"/>
  <c r="O38" i="102"/>
  <c r="N38" i="102"/>
  <c r="M38" i="102"/>
  <c r="L38" i="102"/>
  <c r="K38" i="102"/>
  <c r="H38" i="102"/>
  <c r="D38" i="102"/>
  <c r="C38" i="102"/>
  <c r="B38" i="102"/>
  <c r="P37" i="102"/>
  <c r="O37" i="102"/>
  <c r="N37" i="102"/>
  <c r="M37" i="102"/>
  <c r="L37" i="102"/>
  <c r="K37" i="102"/>
  <c r="H37" i="102"/>
  <c r="D37" i="102"/>
  <c r="C37" i="102"/>
  <c r="B37" i="102"/>
  <c r="P36" i="102"/>
  <c r="O36" i="102"/>
  <c r="N36" i="102"/>
  <c r="M36" i="102"/>
  <c r="L36" i="102"/>
  <c r="K36" i="102"/>
  <c r="H36" i="102"/>
  <c r="D36" i="102"/>
  <c r="C36" i="102"/>
  <c r="B36" i="102"/>
  <c r="P35" i="102"/>
  <c r="O35" i="102"/>
  <c r="N35" i="102"/>
  <c r="M35" i="102"/>
  <c r="L35" i="102"/>
  <c r="K35" i="102"/>
  <c r="H35" i="102"/>
  <c r="D35" i="102"/>
  <c r="C35" i="102"/>
  <c r="B35" i="102"/>
  <c r="P34" i="102"/>
  <c r="O34" i="102"/>
  <c r="N34" i="102"/>
  <c r="M34" i="102"/>
  <c r="L34" i="102"/>
  <c r="K34" i="102"/>
  <c r="H34" i="102"/>
  <c r="D34" i="102"/>
  <c r="C34" i="102"/>
  <c r="B34" i="102"/>
  <c r="P33" i="102"/>
  <c r="O33" i="102"/>
  <c r="N33" i="102"/>
  <c r="M33" i="102"/>
  <c r="L33" i="102"/>
  <c r="K33" i="102"/>
  <c r="H33" i="102"/>
  <c r="D33" i="102"/>
  <c r="C33" i="102"/>
  <c r="B33" i="102"/>
  <c r="P32" i="102"/>
  <c r="O32" i="102"/>
  <c r="N32" i="102"/>
  <c r="M32" i="102"/>
  <c r="L32" i="102"/>
  <c r="K32" i="102"/>
  <c r="H32" i="102"/>
  <c r="D32" i="102"/>
  <c r="C32" i="102"/>
  <c r="B32" i="102"/>
  <c r="P31" i="102"/>
  <c r="O31" i="102"/>
  <c r="N31" i="102"/>
  <c r="M31" i="102"/>
  <c r="L31" i="102"/>
  <c r="K31" i="102"/>
  <c r="H31" i="102"/>
  <c r="D31" i="102"/>
  <c r="C31" i="102"/>
  <c r="B31" i="102"/>
  <c r="P30" i="102"/>
  <c r="O30" i="102"/>
  <c r="N30" i="102"/>
  <c r="M30" i="102"/>
  <c r="L30" i="102"/>
  <c r="K30" i="102"/>
  <c r="H30" i="102"/>
  <c r="D30" i="102"/>
  <c r="C30" i="102"/>
  <c r="B30" i="102"/>
  <c r="P29" i="102"/>
  <c r="O29" i="102"/>
  <c r="N29" i="102"/>
  <c r="M29" i="102"/>
  <c r="L29" i="102"/>
  <c r="K29" i="102"/>
  <c r="H29" i="102"/>
  <c r="D29" i="102"/>
  <c r="C29" i="102"/>
  <c r="B29" i="102"/>
  <c r="P28" i="102"/>
  <c r="O28" i="102"/>
  <c r="N28" i="102"/>
  <c r="M28" i="102"/>
  <c r="L28" i="102"/>
  <c r="K28" i="102"/>
  <c r="H28" i="102"/>
  <c r="D28" i="102"/>
  <c r="C28" i="102"/>
  <c r="B28" i="102"/>
  <c r="P27" i="102"/>
  <c r="O27" i="102"/>
  <c r="N27" i="102"/>
  <c r="M27" i="102"/>
  <c r="L27" i="102"/>
  <c r="K27" i="102"/>
  <c r="H27" i="102"/>
  <c r="D27" i="102"/>
  <c r="C27" i="102"/>
  <c r="B27" i="102"/>
  <c r="P26" i="102"/>
  <c r="O26" i="102"/>
  <c r="N26" i="102"/>
  <c r="M26" i="102"/>
  <c r="L26" i="102"/>
  <c r="K26" i="102"/>
  <c r="H26" i="102"/>
  <c r="D26" i="102"/>
  <c r="C26" i="102"/>
  <c r="B26" i="102"/>
  <c r="P25" i="102"/>
  <c r="O25" i="102"/>
  <c r="N25" i="102"/>
  <c r="M25" i="102"/>
  <c r="L25" i="102"/>
  <c r="K25" i="102"/>
  <c r="H25" i="102"/>
  <c r="D25" i="102"/>
  <c r="C25" i="102"/>
  <c r="B25" i="102"/>
  <c r="P24" i="102"/>
  <c r="O24" i="102"/>
  <c r="N24" i="102"/>
  <c r="M24" i="102"/>
  <c r="L24" i="102"/>
  <c r="K24" i="102"/>
  <c r="H24" i="102"/>
  <c r="D24" i="102"/>
  <c r="C24" i="102"/>
  <c r="B24" i="102"/>
  <c r="P23" i="102"/>
  <c r="O23" i="102"/>
  <c r="N23" i="102"/>
  <c r="M23" i="102"/>
  <c r="L23" i="102"/>
  <c r="K23" i="102"/>
  <c r="H23" i="102"/>
  <c r="D23" i="102"/>
  <c r="C23" i="102"/>
  <c r="B23" i="102"/>
  <c r="P22" i="102"/>
  <c r="O22" i="102"/>
  <c r="N22" i="102"/>
  <c r="M22" i="102"/>
  <c r="L22" i="102"/>
  <c r="K22" i="102"/>
  <c r="H22" i="102"/>
  <c r="D22" i="102"/>
  <c r="C22" i="102"/>
  <c r="B22" i="102"/>
  <c r="P21" i="102"/>
  <c r="O21" i="102"/>
  <c r="N21" i="102"/>
  <c r="M21" i="102"/>
  <c r="L21" i="102"/>
  <c r="K21" i="102"/>
  <c r="H21" i="102"/>
  <c r="D21" i="102"/>
  <c r="C21" i="102"/>
  <c r="B21" i="102"/>
  <c r="P20" i="102"/>
  <c r="O20" i="102"/>
  <c r="N20" i="102"/>
  <c r="M20" i="102"/>
  <c r="L20" i="102"/>
  <c r="K20" i="102"/>
  <c r="H20" i="102"/>
  <c r="D20" i="102"/>
  <c r="C20" i="102"/>
  <c r="B20" i="102"/>
  <c r="P19" i="102"/>
  <c r="O19" i="102"/>
  <c r="N19" i="102"/>
  <c r="M19" i="102"/>
  <c r="L19" i="102"/>
  <c r="K19" i="102"/>
  <c r="H19" i="102"/>
  <c r="D19" i="102"/>
  <c r="C19" i="102"/>
  <c r="B19" i="102"/>
  <c r="P18" i="102"/>
  <c r="O18" i="102"/>
  <c r="N18" i="102"/>
  <c r="M18" i="102"/>
  <c r="L18" i="102"/>
  <c r="K18" i="102"/>
  <c r="H18" i="102"/>
  <c r="D18" i="102"/>
  <c r="C18" i="102"/>
  <c r="B18" i="102"/>
  <c r="P17" i="102"/>
  <c r="O17" i="102"/>
  <c r="N17" i="102"/>
  <c r="M17" i="102"/>
  <c r="L17" i="102"/>
  <c r="K17" i="102"/>
  <c r="H17" i="102"/>
  <c r="D17" i="102"/>
  <c r="C17" i="102"/>
  <c r="B17" i="102"/>
  <c r="P16" i="102"/>
  <c r="O16" i="102"/>
  <c r="N16" i="102"/>
  <c r="M16" i="102"/>
  <c r="L16" i="102"/>
  <c r="K16" i="102"/>
  <c r="H16" i="102"/>
  <c r="D16" i="102"/>
  <c r="C16" i="102"/>
  <c r="B16" i="102"/>
  <c r="P15" i="102"/>
  <c r="O15" i="102"/>
  <c r="N15" i="102"/>
  <c r="M15" i="102"/>
  <c r="L15" i="102"/>
  <c r="K15" i="102"/>
  <c r="H15" i="102"/>
  <c r="D15" i="102"/>
  <c r="C15" i="102"/>
  <c r="B15" i="102"/>
  <c r="P14" i="102"/>
  <c r="O14" i="102"/>
  <c r="N14" i="102"/>
  <c r="M14" i="102"/>
  <c r="L14" i="102"/>
  <c r="K14" i="102"/>
  <c r="H14" i="102"/>
  <c r="D14" i="102"/>
  <c r="C14" i="102"/>
  <c r="B14" i="102"/>
  <c r="P31" i="103"/>
  <c r="O31" i="103"/>
  <c r="N31" i="103"/>
  <c r="M31" i="103"/>
  <c r="L31" i="103"/>
  <c r="K31" i="103"/>
  <c r="H31" i="103"/>
  <c r="D31" i="103"/>
  <c r="C31" i="103"/>
  <c r="B31" i="103"/>
  <c r="P30" i="103"/>
  <c r="O30" i="103"/>
  <c r="N30" i="103"/>
  <c r="M30" i="103"/>
  <c r="L30" i="103"/>
  <c r="K30" i="103"/>
  <c r="H30" i="103"/>
  <c r="D30" i="103"/>
  <c r="C30" i="103"/>
  <c r="B30" i="103"/>
  <c r="P29" i="103"/>
  <c r="O29" i="103"/>
  <c r="N29" i="103"/>
  <c r="M29" i="103"/>
  <c r="L29" i="103"/>
  <c r="K29" i="103"/>
  <c r="H29" i="103"/>
  <c r="D29" i="103"/>
  <c r="C29" i="103"/>
  <c r="B29" i="103"/>
  <c r="P28" i="103"/>
  <c r="O28" i="103"/>
  <c r="N28" i="103"/>
  <c r="M28" i="103"/>
  <c r="L28" i="103"/>
  <c r="K28" i="103"/>
  <c r="H28" i="103"/>
  <c r="D28" i="103"/>
  <c r="C28" i="103"/>
  <c r="B28" i="103"/>
  <c r="P27" i="103"/>
  <c r="O27" i="103"/>
  <c r="N27" i="103"/>
  <c r="M27" i="103"/>
  <c r="L27" i="103"/>
  <c r="K27" i="103"/>
  <c r="H27" i="103"/>
  <c r="D27" i="103"/>
  <c r="C27" i="103"/>
  <c r="B27" i="103"/>
  <c r="P26" i="103"/>
  <c r="O26" i="103"/>
  <c r="N26" i="103"/>
  <c r="M26" i="103"/>
  <c r="L26" i="103"/>
  <c r="K26" i="103"/>
  <c r="H26" i="103"/>
  <c r="D26" i="103"/>
  <c r="C26" i="103"/>
  <c r="B26" i="103"/>
  <c r="P25" i="103"/>
  <c r="O25" i="103"/>
  <c r="N25" i="103"/>
  <c r="M25" i="103"/>
  <c r="L25" i="103"/>
  <c r="K25" i="103"/>
  <c r="H25" i="103"/>
  <c r="D25" i="103"/>
  <c r="C25" i="103"/>
  <c r="B25" i="103"/>
  <c r="P24" i="103"/>
  <c r="O24" i="103"/>
  <c r="N24" i="103"/>
  <c r="M24" i="103"/>
  <c r="L24" i="103"/>
  <c r="K24" i="103"/>
  <c r="H24" i="103"/>
  <c r="D24" i="103"/>
  <c r="C24" i="103"/>
  <c r="B24" i="103"/>
  <c r="P23" i="103"/>
  <c r="O23" i="103"/>
  <c r="N23" i="103"/>
  <c r="M23" i="103"/>
  <c r="L23" i="103"/>
  <c r="K23" i="103"/>
  <c r="H23" i="103"/>
  <c r="D23" i="103"/>
  <c r="C23" i="103"/>
  <c r="B23" i="103"/>
  <c r="P22" i="103"/>
  <c r="O22" i="103"/>
  <c r="N22" i="103"/>
  <c r="M22" i="103"/>
  <c r="L22" i="103"/>
  <c r="K22" i="103"/>
  <c r="H22" i="103"/>
  <c r="D22" i="103"/>
  <c r="C22" i="103"/>
  <c r="B22" i="103"/>
  <c r="P21" i="103"/>
  <c r="O21" i="103"/>
  <c r="N21" i="103"/>
  <c r="M21" i="103"/>
  <c r="L21" i="103"/>
  <c r="K21" i="103"/>
  <c r="H21" i="103"/>
  <c r="D21" i="103"/>
  <c r="C21" i="103"/>
  <c r="B21" i="103"/>
  <c r="D20" i="103"/>
  <c r="C20" i="103"/>
  <c r="B20" i="103"/>
  <c r="P19" i="103"/>
  <c r="A19" i="103" s="1"/>
  <c r="O19" i="103"/>
  <c r="N19" i="103"/>
  <c r="M19" i="103"/>
  <c r="L19" i="103"/>
  <c r="K19" i="103"/>
  <c r="H19" i="103"/>
  <c r="D19" i="103"/>
  <c r="C19" i="103"/>
  <c r="B19" i="103"/>
  <c r="P18" i="103"/>
  <c r="O18" i="103"/>
  <c r="N18" i="103"/>
  <c r="M18" i="103"/>
  <c r="L18" i="103"/>
  <c r="K18" i="103"/>
  <c r="H18" i="103"/>
  <c r="D18" i="103"/>
  <c r="C18" i="103"/>
  <c r="B18" i="103"/>
  <c r="P17" i="103"/>
  <c r="O17" i="103"/>
  <c r="N17" i="103"/>
  <c r="M17" i="103"/>
  <c r="L17" i="103"/>
  <c r="K17" i="103"/>
  <c r="H17" i="103"/>
  <c r="D17" i="103"/>
  <c r="C17" i="103"/>
  <c r="B17" i="103"/>
  <c r="P16" i="103"/>
  <c r="O16" i="103"/>
  <c r="N16" i="103"/>
  <c r="M16" i="103"/>
  <c r="L16" i="103"/>
  <c r="K16" i="103"/>
  <c r="H16" i="103"/>
  <c r="D16" i="103"/>
  <c r="C16" i="103"/>
  <c r="B16" i="103"/>
  <c r="P15" i="103"/>
  <c r="O15" i="103"/>
  <c r="N15" i="103"/>
  <c r="M15" i="103"/>
  <c r="L15" i="103"/>
  <c r="K15" i="103"/>
  <c r="H15" i="103"/>
  <c r="D15" i="103"/>
  <c r="C15" i="103"/>
  <c r="B15" i="103"/>
  <c r="P14" i="103"/>
  <c r="O14" i="103"/>
  <c r="N14" i="103"/>
  <c r="M14" i="103"/>
  <c r="L14" i="103"/>
  <c r="K14" i="103"/>
  <c r="H14" i="103"/>
  <c r="D14" i="103"/>
  <c r="C14" i="103"/>
  <c r="B14" i="103"/>
  <c r="D23" i="104"/>
  <c r="C23" i="104"/>
  <c r="B23" i="104"/>
  <c r="D22" i="104"/>
  <c r="C22" i="104"/>
  <c r="B22" i="104"/>
  <c r="P21" i="104"/>
  <c r="O21" i="104"/>
  <c r="N21" i="104"/>
  <c r="M21" i="104"/>
  <c r="L21" i="104"/>
  <c r="K21" i="104"/>
  <c r="H21" i="104"/>
  <c r="D21" i="104"/>
  <c r="C21" i="104"/>
  <c r="B21" i="104"/>
  <c r="P20" i="104"/>
  <c r="O20" i="104"/>
  <c r="N20" i="104"/>
  <c r="M20" i="104"/>
  <c r="L20" i="104"/>
  <c r="K20" i="104"/>
  <c r="H20" i="104"/>
  <c r="D20" i="104"/>
  <c r="C20" i="104"/>
  <c r="B20" i="104"/>
  <c r="P19" i="104"/>
  <c r="O19" i="104"/>
  <c r="N19" i="104"/>
  <c r="M19" i="104"/>
  <c r="L19" i="104"/>
  <c r="K19" i="104"/>
  <c r="H19" i="104"/>
  <c r="D19" i="104"/>
  <c r="C19" i="104"/>
  <c r="B19" i="104"/>
  <c r="P18" i="104"/>
  <c r="O18" i="104"/>
  <c r="N18" i="104"/>
  <c r="M18" i="104"/>
  <c r="L18" i="104"/>
  <c r="K18" i="104"/>
  <c r="H18" i="104"/>
  <c r="D18" i="104"/>
  <c r="C18" i="104"/>
  <c r="B18" i="104"/>
  <c r="P17" i="104"/>
  <c r="O17" i="104"/>
  <c r="N17" i="104"/>
  <c r="M17" i="104"/>
  <c r="L17" i="104"/>
  <c r="K17" i="104"/>
  <c r="H17" i="104"/>
  <c r="D17" i="104"/>
  <c r="C17" i="104"/>
  <c r="B17" i="104"/>
  <c r="P16" i="104"/>
  <c r="O16" i="104"/>
  <c r="N16" i="104"/>
  <c r="M16" i="104"/>
  <c r="L16" i="104"/>
  <c r="K16" i="104"/>
  <c r="H16" i="104"/>
  <c r="D16" i="104"/>
  <c r="C16" i="104"/>
  <c r="B16" i="104"/>
  <c r="P15" i="104"/>
  <c r="O15" i="104"/>
  <c r="N15" i="104"/>
  <c r="M15" i="104"/>
  <c r="L15" i="104"/>
  <c r="K15" i="104"/>
  <c r="H15" i="104"/>
  <c r="D15" i="104"/>
  <c r="C15" i="104"/>
  <c r="B15" i="104"/>
  <c r="P14" i="104"/>
  <c r="O14" i="104"/>
  <c r="N14" i="104"/>
  <c r="M14" i="104"/>
  <c r="L14" i="104"/>
  <c r="K14" i="104"/>
  <c r="H14" i="104"/>
  <c r="D14" i="104"/>
  <c r="C14" i="104"/>
  <c r="B14" i="104"/>
  <c r="P65" i="105"/>
  <c r="O65" i="105"/>
  <c r="N65" i="105"/>
  <c r="M65" i="105"/>
  <c r="L65" i="105"/>
  <c r="K65" i="105"/>
  <c r="H65" i="105"/>
  <c r="D65" i="105"/>
  <c r="C65" i="105"/>
  <c r="B65" i="105"/>
  <c r="P64" i="105"/>
  <c r="O64" i="105"/>
  <c r="N64" i="105"/>
  <c r="M64" i="105"/>
  <c r="L64" i="105"/>
  <c r="K64" i="105"/>
  <c r="H64" i="105"/>
  <c r="D64" i="105"/>
  <c r="C64" i="105"/>
  <c r="B64" i="105"/>
  <c r="P63" i="105"/>
  <c r="O63" i="105"/>
  <c r="N63" i="105"/>
  <c r="M63" i="105"/>
  <c r="L63" i="105"/>
  <c r="K63" i="105"/>
  <c r="H63" i="105"/>
  <c r="D63" i="105"/>
  <c r="C63" i="105"/>
  <c r="B63" i="105"/>
  <c r="P62" i="105"/>
  <c r="O62" i="105"/>
  <c r="N62" i="105"/>
  <c r="M62" i="105"/>
  <c r="L62" i="105"/>
  <c r="K62" i="105"/>
  <c r="H62" i="105"/>
  <c r="D62" i="105"/>
  <c r="C62" i="105"/>
  <c r="B62" i="105"/>
  <c r="P61" i="105"/>
  <c r="O61" i="105"/>
  <c r="N61" i="105"/>
  <c r="M61" i="105"/>
  <c r="L61" i="105"/>
  <c r="K61" i="105"/>
  <c r="H61" i="105"/>
  <c r="D61" i="105"/>
  <c r="C61" i="105"/>
  <c r="B61" i="105"/>
  <c r="P60" i="105"/>
  <c r="O60" i="105"/>
  <c r="N60" i="105"/>
  <c r="M60" i="105"/>
  <c r="L60" i="105"/>
  <c r="K60" i="105"/>
  <c r="H60" i="105"/>
  <c r="D60" i="105"/>
  <c r="C60" i="105"/>
  <c r="B60" i="105"/>
  <c r="P59" i="105"/>
  <c r="O59" i="105"/>
  <c r="N59" i="105"/>
  <c r="M59" i="105"/>
  <c r="L59" i="105"/>
  <c r="K59" i="105"/>
  <c r="H59" i="105"/>
  <c r="D59" i="105"/>
  <c r="C59" i="105"/>
  <c r="B59" i="105"/>
  <c r="P58" i="105"/>
  <c r="O58" i="105"/>
  <c r="N58" i="105"/>
  <c r="M58" i="105"/>
  <c r="L58" i="105"/>
  <c r="K58" i="105"/>
  <c r="H58" i="105"/>
  <c r="D58" i="105"/>
  <c r="C58" i="105"/>
  <c r="B58" i="105"/>
  <c r="P57" i="105"/>
  <c r="O57" i="105"/>
  <c r="N57" i="105"/>
  <c r="M57" i="105"/>
  <c r="L57" i="105"/>
  <c r="K57" i="105"/>
  <c r="H57" i="105"/>
  <c r="D57" i="105"/>
  <c r="C57" i="105"/>
  <c r="B57" i="105"/>
  <c r="P56" i="105"/>
  <c r="O56" i="105"/>
  <c r="N56" i="105"/>
  <c r="M56" i="105"/>
  <c r="L56" i="105"/>
  <c r="K56" i="105"/>
  <c r="H56" i="105"/>
  <c r="D56" i="105"/>
  <c r="C56" i="105"/>
  <c r="B56" i="105"/>
  <c r="P55" i="105"/>
  <c r="O55" i="105"/>
  <c r="N55" i="105"/>
  <c r="M55" i="105"/>
  <c r="L55" i="105"/>
  <c r="K55" i="105"/>
  <c r="H55" i="105"/>
  <c r="D55" i="105"/>
  <c r="C55" i="105"/>
  <c r="B55" i="105"/>
  <c r="P54" i="105"/>
  <c r="O54" i="105"/>
  <c r="N54" i="105"/>
  <c r="M54" i="105"/>
  <c r="L54" i="105"/>
  <c r="K54" i="105"/>
  <c r="H54" i="105"/>
  <c r="D54" i="105"/>
  <c r="C54" i="105"/>
  <c r="B54" i="105"/>
  <c r="P53" i="105"/>
  <c r="O53" i="105"/>
  <c r="N53" i="105"/>
  <c r="M53" i="105"/>
  <c r="L53" i="105"/>
  <c r="K53" i="105"/>
  <c r="H53" i="105"/>
  <c r="D53" i="105"/>
  <c r="C53" i="105"/>
  <c r="B53" i="105"/>
  <c r="P52" i="105"/>
  <c r="O52" i="105"/>
  <c r="N52" i="105"/>
  <c r="M52" i="105"/>
  <c r="L52" i="105"/>
  <c r="K52" i="105"/>
  <c r="H52" i="105"/>
  <c r="D52" i="105"/>
  <c r="C52" i="105"/>
  <c r="B52" i="105"/>
  <c r="P51" i="105"/>
  <c r="O51" i="105"/>
  <c r="N51" i="105"/>
  <c r="M51" i="105"/>
  <c r="L51" i="105"/>
  <c r="K51" i="105"/>
  <c r="H51" i="105"/>
  <c r="D51" i="105"/>
  <c r="C51" i="105"/>
  <c r="B51" i="105"/>
  <c r="P50" i="105"/>
  <c r="O50" i="105"/>
  <c r="N50" i="105"/>
  <c r="M50" i="105"/>
  <c r="L50" i="105"/>
  <c r="K50" i="105"/>
  <c r="H50" i="105"/>
  <c r="D50" i="105"/>
  <c r="C50" i="105"/>
  <c r="B50" i="105"/>
  <c r="P49" i="105"/>
  <c r="O49" i="105"/>
  <c r="N49" i="105"/>
  <c r="M49" i="105"/>
  <c r="L49" i="105"/>
  <c r="K49" i="105"/>
  <c r="H49" i="105"/>
  <c r="D49" i="105"/>
  <c r="C49" i="105"/>
  <c r="B49" i="105"/>
  <c r="P48" i="105"/>
  <c r="O48" i="105"/>
  <c r="N48" i="105"/>
  <c r="M48" i="105"/>
  <c r="L48" i="105"/>
  <c r="K48" i="105"/>
  <c r="H48" i="105"/>
  <c r="D48" i="105"/>
  <c r="C48" i="105"/>
  <c r="B48" i="105"/>
  <c r="P47" i="105"/>
  <c r="O47" i="105"/>
  <c r="N47" i="105"/>
  <c r="M47" i="105"/>
  <c r="L47" i="105"/>
  <c r="K47" i="105"/>
  <c r="H47" i="105"/>
  <c r="D47" i="105"/>
  <c r="C47" i="105"/>
  <c r="B47" i="105"/>
  <c r="P46" i="105"/>
  <c r="O46" i="105"/>
  <c r="N46" i="105"/>
  <c r="M46" i="105"/>
  <c r="L46" i="105"/>
  <c r="K46" i="105"/>
  <c r="H46" i="105"/>
  <c r="D46" i="105"/>
  <c r="C46" i="105"/>
  <c r="B46" i="105"/>
  <c r="P45" i="105"/>
  <c r="O45" i="105"/>
  <c r="N45" i="105"/>
  <c r="M45" i="105"/>
  <c r="L45" i="105"/>
  <c r="K45" i="105"/>
  <c r="H45" i="105"/>
  <c r="D45" i="105"/>
  <c r="C45" i="105"/>
  <c r="B45" i="105"/>
  <c r="P44" i="105"/>
  <c r="O44" i="105"/>
  <c r="N44" i="105"/>
  <c r="M44" i="105"/>
  <c r="L44" i="105"/>
  <c r="K44" i="105"/>
  <c r="H44" i="105"/>
  <c r="D44" i="105"/>
  <c r="C44" i="105"/>
  <c r="B44" i="105"/>
  <c r="P43" i="105"/>
  <c r="O43" i="105"/>
  <c r="N43" i="105"/>
  <c r="M43" i="105"/>
  <c r="L43" i="105"/>
  <c r="K43" i="105"/>
  <c r="H43" i="105"/>
  <c r="D43" i="105"/>
  <c r="C43" i="105"/>
  <c r="B43" i="105"/>
  <c r="P42" i="105"/>
  <c r="O42" i="105"/>
  <c r="N42" i="105"/>
  <c r="M42" i="105"/>
  <c r="L42" i="105"/>
  <c r="K42" i="105"/>
  <c r="H42" i="105"/>
  <c r="D42" i="105"/>
  <c r="C42" i="105"/>
  <c r="B42" i="105"/>
  <c r="P41" i="105"/>
  <c r="O41" i="105"/>
  <c r="N41" i="105"/>
  <c r="M41" i="105"/>
  <c r="L41" i="105"/>
  <c r="K41" i="105"/>
  <c r="H41" i="105"/>
  <c r="D41" i="105"/>
  <c r="C41" i="105"/>
  <c r="B41" i="105"/>
  <c r="P40" i="105"/>
  <c r="O40" i="105"/>
  <c r="N40" i="105"/>
  <c r="M40" i="105"/>
  <c r="L40" i="105"/>
  <c r="K40" i="105"/>
  <c r="H40" i="105"/>
  <c r="D40" i="105"/>
  <c r="C40" i="105"/>
  <c r="B40" i="105"/>
  <c r="P39" i="105"/>
  <c r="O39" i="105"/>
  <c r="N39" i="105"/>
  <c r="M39" i="105"/>
  <c r="L39" i="105"/>
  <c r="K39" i="105"/>
  <c r="H39" i="105"/>
  <c r="D39" i="105"/>
  <c r="C39" i="105"/>
  <c r="B39" i="105"/>
  <c r="P38" i="105"/>
  <c r="O38" i="105"/>
  <c r="N38" i="105"/>
  <c r="M38" i="105"/>
  <c r="L38" i="105"/>
  <c r="K38" i="105"/>
  <c r="H38" i="105"/>
  <c r="D38" i="105"/>
  <c r="C38" i="105"/>
  <c r="B38" i="105"/>
  <c r="P37" i="105"/>
  <c r="O37" i="105"/>
  <c r="N37" i="105"/>
  <c r="M37" i="105"/>
  <c r="L37" i="105"/>
  <c r="K37" i="105"/>
  <c r="H37" i="105"/>
  <c r="D37" i="105"/>
  <c r="C37" i="105"/>
  <c r="B37" i="105"/>
  <c r="P36" i="105"/>
  <c r="O36" i="105"/>
  <c r="N36" i="105"/>
  <c r="M36" i="105"/>
  <c r="L36" i="105"/>
  <c r="K36" i="105"/>
  <c r="H36" i="105"/>
  <c r="D36" i="105"/>
  <c r="C36" i="105"/>
  <c r="B36" i="105"/>
  <c r="P35" i="105"/>
  <c r="O35" i="105"/>
  <c r="N35" i="105"/>
  <c r="M35" i="105"/>
  <c r="L35" i="105"/>
  <c r="K35" i="105"/>
  <c r="H35" i="105"/>
  <c r="D35" i="105"/>
  <c r="C35" i="105"/>
  <c r="B35" i="105"/>
  <c r="P34" i="105"/>
  <c r="O34" i="105"/>
  <c r="N34" i="105"/>
  <c r="M34" i="105"/>
  <c r="L34" i="105"/>
  <c r="K34" i="105"/>
  <c r="H34" i="105"/>
  <c r="D34" i="105"/>
  <c r="C34" i="105"/>
  <c r="B34" i="105"/>
  <c r="P33" i="105"/>
  <c r="O33" i="105"/>
  <c r="N33" i="105"/>
  <c r="M33" i="105"/>
  <c r="L33" i="105"/>
  <c r="K33" i="105"/>
  <c r="H33" i="105"/>
  <c r="D33" i="105"/>
  <c r="C33" i="105"/>
  <c r="B33" i="105"/>
  <c r="P32" i="105"/>
  <c r="O32" i="105"/>
  <c r="N32" i="105"/>
  <c r="M32" i="105"/>
  <c r="L32" i="105"/>
  <c r="K32" i="105"/>
  <c r="H32" i="105"/>
  <c r="D32" i="105"/>
  <c r="C32" i="105"/>
  <c r="B32" i="105"/>
  <c r="P31" i="105"/>
  <c r="O31" i="105"/>
  <c r="N31" i="105"/>
  <c r="M31" i="105"/>
  <c r="L31" i="105"/>
  <c r="K31" i="105"/>
  <c r="H31" i="105"/>
  <c r="D31" i="105"/>
  <c r="C31" i="105"/>
  <c r="B31" i="105"/>
  <c r="P30" i="105"/>
  <c r="O30" i="105"/>
  <c r="N30" i="105"/>
  <c r="M30" i="105"/>
  <c r="L30" i="105"/>
  <c r="K30" i="105"/>
  <c r="H30" i="105"/>
  <c r="D30" i="105"/>
  <c r="C30" i="105"/>
  <c r="B30" i="105"/>
  <c r="P29" i="105"/>
  <c r="O29" i="105"/>
  <c r="N29" i="105"/>
  <c r="M29" i="105"/>
  <c r="L29" i="105"/>
  <c r="K29" i="105"/>
  <c r="H29" i="105"/>
  <c r="D29" i="105"/>
  <c r="C29" i="105"/>
  <c r="B29" i="105"/>
  <c r="P28" i="105"/>
  <c r="O28" i="105"/>
  <c r="N28" i="105"/>
  <c r="M28" i="105"/>
  <c r="L28" i="105"/>
  <c r="K28" i="105"/>
  <c r="H28" i="105"/>
  <c r="D28" i="105"/>
  <c r="C28" i="105"/>
  <c r="B28" i="105"/>
  <c r="P27" i="105"/>
  <c r="O27" i="105"/>
  <c r="N27" i="105"/>
  <c r="M27" i="105"/>
  <c r="L27" i="105"/>
  <c r="K27" i="105"/>
  <c r="H27" i="105"/>
  <c r="D27" i="105"/>
  <c r="C27" i="105"/>
  <c r="B27" i="105"/>
  <c r="P26" i="105"/>
  <c r="O26" i="105"/>
  <c r="N26" i="105"/>
  <c r="M26" i="105"/>
  <c r="L26" i="105"/>
  <c r="K26" i="105"/>
  <c r="H26" i="105"/>
  <c r="D26" i="105"/>
  <c r="C26" i="105"/>
  <c r="B26" i="105"/>
  <c r="P25" i="105"/>
  <c r="O25" i="105"/>
  <c r="N25" i="105"/>
  <c r="M25" i="105"/>
  <c r="L25" i="105"/>
  <c r="K25" i="105"/>
  <c r="H25" i="105"/>
  <c r="D25" i="105"/>
  <c r="C25" i="105"/>
  <c r="B25" i="105"/>
  <c r="P24" i="105"/>
  <c r="O24" i="105"/>
  <c r="N24" i="105"/>
  <c r="M24" i="105"/>
  <c r="L24" i="105"/>
  <c r="K24" i="105"/>
  <c r="H24" i="105"/>
  <c r="D24" i="105"/>
  <c r="C24" i="105"/>
  <c r="B24" i="105"/>
  <c r="P23" i="105"/>
  <c r="O23" i="105"/>
  <c r="N23" i="105"/>
  <c r="M23" i="105"/>
  <c r="L23" i="105"/>
  <c r="K23" i="105"/>
  <c r="H23" i="105"/>
  <c r="D23" i="105"/>
  <c r="C23" i="105"/>
  <c r="B23" i="105"/>
  <c r="P22" i="105"/>
  <c r="O22" i="105"/>
  <c r="N22" i="105"/>
  <c r="M22" i="105"/>
  <c r="L22" i="105"/>
  <c r="K22" i="105"/>
  <c r="H22" i="105"/>
  <c r="D22" i="105"/>
  <c r="C22" i="105"/>
  <c r="B22" i="105"/>
  <c r="P21" i="105"/>
  <c r="O21" i="105"/>
  <c r="N21" i="105"/>
  <c r="M21" i="105"/>
  <c r="L21" i="105"/>
  <c r="K21" i="105"/>
  <c r="H21" i="105"/>
  <c r="D21" i="105"/>
  <c r="C21" i="105"/>
  <c r="B21" i="105"/>
  <c r="P20" i="105"/>
  <c r="O20" i="105"/>
  <c r="N20" i="105"/>
  <c r="M20" i="105"/>
  <c r="L20" i="105"/>
  <c r="K20" i="105"/>
  <c r="H20" i="105"/>
  <c r="D20" i="105"/>
  <c r="C20" i="105"/>
  <c r="B20" i="105"/>
  <c r="P19" i="105"/>
  <c r="O19" i="105"/>
  <c r="N19" i="105"/>
  <c r="M19" i="105"/>
  <c r="L19" i="105"/>
  <c r="K19" i="105"/>
  <c r="H19" i="105"/>
  <c r="D19" i="105"/>
  <c r="C19" i="105"/>
  <c r="B19" i="105"/>
  <c r="P18" i="105"/>
  <c r="O18" i="105"/>
  <c r="N18" i="105"/>
  <c r="M18" i="105"/>
  <c r="L18" i="105"/>
  <c r="K18" i="105"/>
  <c r="H18" i="105"/>
  <c r="D18" i="105"/>
  <c r="C18" i="105"/>
  <c r="B18" i="105"/>
  <c r="P17" i="105"/>
  <c r="O17" i="105"/>
  <c r="N17" i="105"/>
  <c r="M17" i="105"/>
  <c r="L17" i="105"/>
  <c r="K17" i="105"/>
  <c r="H17" i="105"/>
  <c r="D17" i="105"/>
  <c r="C17" i="105"/>
  <c r="B17" i="105"/>
  <c r="P16" i="105"/>
  <c r="O16" i="105"/>
  <c r="N16" i="105"/>
  <c r="M16" i="105"/>
  <c r="L16" i="105"/>
  <c r="K16" i="105"/>
  <c r="H16" i="105"/>
  <c r="D16" i="105"/>
  <c r="C16" i="105"/>
  <c r="B16" i="105"/>
  <c r="P15" i="105"/>
  <c r="O15" i="105"/>
  <c r="N15" i="105"/>
  <c r="M15" i="105"/>
  <c r="L15" i="105"/>
  <c r="K15" i="105"/>
  <c r="H15" i="105"/>
  <c r="D15" i="105"/>
  <c r="C15" i="105"/>
  <c r="B15" i="105"/>
  <c r="P14" i="105"/>
  <c r="O14" i="105"/>
  <c r="N14" i="105"/>
  <c r="M14" i="105"/>
  <c r="L14" i="105"/>
  <c r="K14" i="105"/>
  <c r="H14" i="105"/>
  <c r="D14" i="105"/>
  <c r="C14" i="105"/>
  <c r="B14" i="105"/>
  <c r="Q9" i="4"/>
  <c r="Q9" i="5"/>
  <c r="Q9" i="44"/>
  <c r="Q9" i="7"/>
  <c r="Q9" i="8"/>
  <c r="Q9" i="50"/>
  <c r="Q9" i="10"/>
  <c r="Q9" i="11"/>
  <c r="Q9" i="37"/>
  <c r="A14" i="98"/>
  <c r="A36" i="118"/>
  <c r="B34" i="118"/>
  <c r="B31" i="118"/>
  <c r="B19" i="118"/>
  <c r="A19" i="118"/>
  <c r="C64" i="117"/>
  <c r="C38" i="117"/>
  <c r="D27" i="117"/>
  <c r="D26" i="117"/>
  <c r="D25" i="117"/>
  <c r="D9" i="117"/>
  <c r="D8" i="117"/>
  <c r="D7" i="117"/>
  <c r="D6" i="117"/>
  <c r="A16" i="105"/>
  <c r="P10" i="105"/>
  <c r="C2" i="105"/>
  <c r="C23" i="117" s="1"/>
  <c r="C40" i="2" s="1"/>
  <c r="D1" i="105"/>
  <c r="A15" i="104"/>
  <c r="P10" i="104"/>
  <c r="C2" i="104"/>
  <c r="C22" i="117" s="1"/>
  <c r="C37" i="2" s="1"/>
  <c r="D1" i="104"/>
  <c r="A17" i="103"/>
  <c r="A16" i="103"/>
  <c r="A24" i="103"/>
  <c r="P10" i="103"/>
  <c r="C2" i="103"/>
  <c r="C21" i="117" s="1"/>
  <c r="C34" i="2" s="1"/>
  <c r="D1" i="103"/>
  <c r="A23" i="102"/>
  <c r="A15" i="102"/>
  <c r="P10" i="102"/>
  <c r="C2" i="102"/>
  <c r="C20" i="117" s="1"/>
  <c r="C31" i="2" s="1"/>
  <c r="D1" i="102"/>
  <c r="A15" i="101"/>
  <c r="P10" i="101"/>
  <c r="C2" i="101"/>
  <c r="C19" i="117" s="1"/>
  <c r="C28" i="2" s="1"/>
  <c r="D1" i="101"/>
  <c r="P10" i="100"/>
  <c r="C2" i="100"/>
  <c r="C18" i="117" s="1"/>
  <c r="C25" i="2" s="1"/>
  <c r="D1" i="100"/>
  <c r="P10" i="99"/>
  <c r="C2" i="99"/>
  <c r="C17" i="117" s="1"/>
  <c r="C22" i="2" s="1"/>
  <c r="D1" i="99"/>
  <c r="P10" i="98"/>
  <c r="C2" i="98"/>
  <c r="C16" i="117" s="1"/>
  <c r="C19" i="2" s="1"/>
  <c r="D1" i="98"/>
  <c r="P10" i="97"/>
  <c r="C2" i="97"/>
  <c r="C15" i="117" s="1"/>
  <c r="C16" i="2" s="1"/>
  <c r="D1" i="97"/>
  <c r="O85" i="5"/>
  <c r="O85" i="99" s="1"/>
  <c r="N85" i="5"/>
  <c r="N85" i="99" s="1"/>
  <c r="L85" i="5"/>
  <c r="L85" i="99" s="1"/>
  <c r="O84" i="5"/>
  <c r="O84" i="99" s="1"/>
  <c r="N84" i="5"/>
  <c r="N84" i="99" s="1"/>
  <c r="L84" i="5"/>
  <c r="L84" i="99" s="1"/>
  <c r="O83" i="5"/>
  <c r="O83" i="99" s="1"/>
  <c r="N83" i="5"/>
  <c r="N83" i="99" s="1"/>
  <c r="L83" i="5"/>
  <c r="L83" i="99" s="1"/>
  <c r="O82" i="5"/>
  <c r="O82" i="99" s="1"/>
  <c r="N82" i="5"/>
  <c r="N82" i="99" s="1"/>
  <c r="L82" i="5"/>
  <c r="L82" i="99" s="1"/>
  <c r="O75" i="5"/>
  <c r="O75" i="99" s="1"/>
  <c r="N75" i="5"/>
  <c r="N75" i="99" s="1"/>
  <c r="L75" i="5"/>
  <c r="L75" i="99" s="1"/>
  <c r="O74" i="5"/>
  <c r="N74" i="5"/>
  <c r="L74" i="5"/>
  <c r="O73" i="5"/>
  <c r="O73" i="99" s="1"/>
  <c r="N73" i="5"/>
  <c r="N73" i="99" s="1"/>
  <c r="L73" i="5"/>
  <c r="L73" i="99" s="1"/>
  <c r="O72" i="5"/>
  <c r="O72" i="99" s="1"/>
  <c r="N72" i="5"/>
  <c r="N72" i="99" s="1"/>
  <c r="L72" i="5"/>
  <c r="L72" i="99" s="1"/>
  <c r="O71" i="5"/>
  <c r="O71" i="99" s="1"/>
  <c r="N71" i="5"/>
  <c r="N71" i="99" s="1"/>
  <c r="L71" i="5"/>
  <c r="L71" i="99" s="1"/>
  <c r="O70" i="5"/>
  <c r="O70" i="99" s="1"/>
  <c r="N70" i="5"/>
  <c r="N70" i="99" s="1"/>
  <c r="L70" i="5"/>
  <c r="L70" i="99" s="1"/>
  <c r="O69" i="5"/>
  <c r="N69" i="5"/>
  <c r="L69" i="5"/>
  <c r="O68" i="5"/>
  <c r="N68" i="5"/>
  <c r="L68" i="5"/>
  <c r="O67" i="5"/>
  <c r="N67" i="5"/>
  <c r="L67" i="5"/>
  <c r="O66" i="5"/>
  <c r="N66" i="5"/>
  <c r="L66" i="5"/>
  <c r="O65" i="5"/>
  <c r="N65" i="5"/>
  <c r="L65" i="5"/>
  <c r="O64" i="5"/>
  <c r="N64" i="5"/>
  <c r="L64" i="5"/>
  <c r="O63" i="5"/>
  <c r="N63" i="5"/>
  <c r="L63" i="5"/>
  <c r="O58" i="5"/>
  <c r="N58" i="5"/>
  <c r="L58" i="5"/>
  <c r="O57" i="5"/>
  <c r="N57" i="5"/>
  <c r="L57" i="5"/>
  <c r="O56" i="5"/>
  <c r="N56" i="5"/>
  <c r="L56" i="5"/>
  <c r="O55" i="5"/>
  <c r="N55" i="5"/>
  <c r="L55" i="5"/>
  <c r="O53" i="5"/>
  <c r="O52" i="5"/>
  <c r="N52" i="5"/>
  <c r="L52" i="5"/>
  <c r="O51" i="5"/>
  <c r="N51" i="5"/>
  <c r="L51" i="5"/>
  <c r="O50" i="5"/>
  <c r="N50" i="5"/>
  <c r="L50" i="5"/>
  <c r="O45" i="5"/>
  <c r="N45" i="5"/>
  <c r="L45" i="5"/>
  <c r="O44" i="5"/>
  <c r="N44" i="5"/>
  <c r="L44" i="5"/>
  <c r="O43" i="5"/>
  <c r="N43" i="5"/>
  <c r="L43" i="5"/>
  <c r="O39" i="5"/>
  <c r="N39" i="5"/>
  <c r="L39" i="5"/>
  <c r="O38" i="5"/>
  <c r="N38" i="5"/>
  <c r="L38" i="5"/>
  <c r="O33" i="5"/>
  <c r="N33" i="5"/>
  <c r="L33" i="5"/>
  <c r="O32" i="5"/>
  <c r="N32" i="5"/>
  <c r="L32" i="5"/>
  <c r="O31" i="5"/>
  <c r="N31" i="5"/>
  <c r="L31" i="5"/>
  <c r="O30" i="5"/>
  <c r="N30" i="5"/>
  <c r="L30" i="5"/>
  <c r="O28" i="5"/>
  <c r="N28" i="5"/>
  <c r="L28" i="5"/>
  <c r="O27" i="5"/>
  <c r="N27" i="5"/>
  <c r="L27" i="5"/>
  <c r="O26" i="5"/>
  <c r="N26" i="5"/>
  <c r="L26" i="5"/>
  <c r="O19" i="5"/>
  <c r="N19" i="5"/>
  <c r="L19" i="5"/>
  <c r="O17" i="5"/>
  <c r="N17" i="5"/>
  <c r="L17" i="5"/>
  <c r="O16" i="5"/>
  <c r="N16" i="5"/>
  <c r="L16" i="5"/>
  <c r="O15" i="5"/>
  <c r="N15" i="5"/>
  <c r="L15" i="5"/>
  <c r="O14" i="5"/>
  <c r="N14" i="5"/>
  <c r="L14" i="5"/>
  <c r="O31" i="44"/>
  <c r="N31" i="44"/>
  <c r="L31" i="44"/>
  <c r="O30" i="44"/>
  <c r="N30" i="44"/>
  <c r="L30" i="44"/>
  <c r="O29" i="44"/>
  <c r="N29" i="44"/>
  <c r="L29" i="44"/>
  <c r="O28" i="44"/>
  <c r="N28" i="44"/>
  <c r="L28" i="44"/>
  <c r="O27" i="44"/>
  <c r="N27" i="44"/>
  <c r="L27" i="44"/>
  <c r="O26" i="44"/>
  <c r="N26" i="44"/>
  <c r="L26" i="44"/>
  <c r="O25" i="44"/>
  <c r="N25" i="44"/>
  <c r="L25" i="44"/>
  <c r="O24" i="44"/>
  <c r="O24" i="100" s="1"/>
  <c r="N24" i="44"/>
  <c r="N24" i="100" s="1"/>
  <c r="L24" i="44"/>
  <c r="L24" i="100" s="1"/>
  <c r="O23" i="44"/>
  <c r="O23" i="100" s="1"/>
  <c r="N23" i="44"/>
  <c r="N23" i="100" s="1"/>
  <c r="L23" i="44"/>
  <c r="L23" i="100" s="1"/>
  <c r="O22" i="44"/>
  <c r="O22" i="100" s="1"/>
  <c r="N22" i="44"/>
  <c r="N22" i="100" s="1"/>
  <c r="L22" i="44"/>
  <c r="L22" i="100" s="1"/>
  <c r="O21" i="44"/>
  <c r="N21" i="44"/>
  <c r="L21" i="44"/>
  <c r="O20" i="44"/>
  <c r="N20" i="44"/>
  <c r="L20" i="44"/>
  <c r="O19" i="44"/>
  <c r="N19" i="44"/>
  <c r="L19" i="44"/>
  <c r="O18" i="44"/>
  <c r="N18" i="44"/>
  <c r="L18" i="44"/>
  <c r="O17" i="44"/>
  <c r="N17" i="44"/>
  <c r="L17" i="44"/>
  <c r="O16" i="44"/>
  <c r="N16" i="44"/>
  <c r="L16" i="44"/>
  <c r="O15" i="44"/>
  <c r="N15" i="44"/>
  <c r="L15" i="44"/>
  <c r="O14" i="44"/>
  <c r="N14" i="44"/>
  <c r="L14" i="44"/>
  <c r="O27" i="7"/>
  <c r="N27" i="7"/>
  <c r="L27" i="7"/>
  <c r="O25" i="7"/>
  <c r="N25" i="7"/>
  <c r="L25" i="7"/>
  <c r="O24" i="7"/>
  <c r="N24" i="7"/>
  <c r="L24" i="7"/>
  <c r="O23" i="7"/>
  <c r="N23" i="7"/>
  <c r="L23" i="7"/>
  <c r="O21" i="7"/>
  <c r="N21" i="7"/>
  <c r="L21" i="7"/>
  <c r="O19" i="7"/>
  <c r="N19" i="7"/>
  <c r="L19" i="7"/>
  <c r="O18" i="7"/>
  <c r="N18" i="7"/>
  <c r="L18" i="7"/>
  <c r="O17" i="7"/>
  <c r="O17" i="101" s="1"/>
  <c r="N17" i="7"/>
  <c r="N17" i="101" s="1"/>
  <c r="L17" i="7"/>
  <c r="L17" i="101" s="1"/>
  <c r="O16" i="7"/>
  <c r="N16" i="7"/>
  <c r="L16" i="7"/>
  <c r="O15" i="7"/>
  <c r="N15" i="7"/>
  <c r="L15" i="7"/>
  <c r="O14" i="7"/>
  <c r="N14" i="7"/>
  <c r="L14" i="7"/>
  <c r="O43" i="8"/>
  <c r="N43" i="8"/>
  <c r="L43" i="8"/>
  <c r="O42" i="8"/>
  <c r="N42" i="8"/>
  <c r="L42" i="8"/>
  <c r="O41" i="8"/>
  <c r="N41" i="8"/>
  <c r="L41" i="8"/>
  <c r="O40" i="8"/>
  <c r="N40" i="8"/>
  <c r="L40" i="8"/>
  <c r="O39" i="8"/>
  <c r="N39" i="8"/>
  <c r="L39" i="8"/>
  <c r="O38" i="8"/>
  <c r="N38" i="8"/>
  <c r="L38" i="8"/>
  <c r="O37" i="8"/>
  <c r="N37" i="8"/>
  <c r="L37" i="8"/>
  <c r="O36" i="8"/>
  <c r="N36" i="8"/>
  <c r="L36" i="8"/>
  <c r="O35" i="8"/>
  <c r="N35" i="8"/>
  <c r="L35" i="8"/>
  <c r="O34" i="8"/>
  <c r="N34" i="8"/>
  <c r="L34" i="8"/>
  <c r="O33" i="8"/>
  <c r="N33" i="8"/>
  <c r="L33" i="8"/>
  <c r="O32" i="8"/>
  <c r="N32" i="8"/>
  <c r="L32" i="8"/>
  <c r="O31" i="8"/>
  <c r="N31" i="8"/>
  <c r="L31" i="8"/>
  <c r="O30" i="8"/>
  <c r="N30" i="8"/>
  <c r="L30" i="8"/>
  <c r="O29" i="8"/>
  <c r="N29" i="8"/>
  <c r="L29" i="8"/>
  <c r="O28" i="8"/>
  <c r="N28" i="8"/>
  <c r="L28" i="8"/>
  <c r="O27" i="8"/>
  <c r="N27" i="8"/>
  <c r="L27" i="8"/>
  <c r="O26" i="8"/>
  <c r="N26" i="8"/>
  <c r="L26" i="8"/>
  <c r="O25" i="8"/>
  <c r="N25" i="8"/>
  <c r="L25" i="8"/>
  <c r="O24" i="8"/>
  <c r="N24" i="8"/>
  <c r="L24" i="8"/>
  <c r="O23" i="8"/>
  <c r="N23" i="8"/>
  <c r="L23" i="8"/>
  <c r="O22" i="8"/>
  <c r="N22" i="8"/>
  <c r="L22" i="8"/>
  <c r="O21" i="8"/>
  <c r="N21" i="8"/>
  <c r="L21" i="8"/>
  <c r="O20" i="8"/>
  <c r="N20" i="8"/>
  <c r="L20" i="8"/>
  <c r="O19" i="8"/>
  <c r="N19" i="8"/>
  <c r="L19" i="8"/>
  <c r="O18" i="8"/>
  <c r="N18" i="8"/>
  <c r="L18" i="8"/>
  <c r="O17" i="8"/>
  <c r="N17" i="8"/>
  <c r="L17" i="8"/>
  <c r="O16" i="8"/>
  <c r="N16" i="8"/>
  <c r="L16" i="8"/>
  <c r="O15" i="8"/>
  <c r="N15" i="8"/>
  <c r="L15" i="8"/>
  <c r="O14" i="8"/>
  <c r="N14" i="8"/>
  <c r="L14" i="8"/>
  <c r="O28" i="50"/>
  <c r="N28" i="50"/>
  <c r="L28" i="50"/>
  <c r="O27" i="50"/>
  <c r="N27" i="50"/>
  <c r="L27" i="50"/>
  <c r="O26" i="50"/>
  <c r="N26" i="50"/>
  <c r="L26" i="50"/>
  <c r="O25" i="50"/>
  <c r="N25" i="50"/>
  <c r="L25" i="50"/>
  <c r="O24" i="50"/>
  <c r="N24" i="50"/>
  <c r="L24" i="50"/>
  <c r="O22" i="50"/>
  <c r="N22" i="50"/>
  <c r="L22" i="50"/>
  <c r="O21" i="50"/>
  <c r="N21" i="50"/>
  <c r="L21" i="50"/>
  <c r="O20" i="50"/>
  <c r="O20" i="103" s="1"/>
  <c r="N20" i="50"/>
  <c r="N20" i="103" s="1"/>
  <c r="L20" i="50"/>
  <c r="L20" i="103" s="1"/>
  <c r="O19" i="50"/>
  <c r="N19" i="50"/>
  <c r="L19" i="50"/>
  <c r="O18" i="50"/>
  <c r="N18" i="50"/>
  <c r="L18" i="50"/>
  <c r="O17" i="50"/>
  <c r="N17" i="50"/>
  <c r="L17" i="50"/>
  <c r="O16" i="50"/>
  <c r="N16" i="50"/>
  <c r="L16" i="50"/>
  <c r="O15" i="50"/>
  <c r="N15" i="50"/>
  <c r="L15" i="50"/>
  <c r="O14" i="50"/>
  <c r="N14" i="50"/>
  <c r="L14" i="50"/>
  <c r="O23" i="10"/>
  <c r="O23" i="104" s="1"/>
  <c r="N23" i="10"/>
  <c r="N23" i="104" s="1"/>
  <c r="L23" i="10"/>
  <c r="L23" i="104" s="1"/>
  <c r="O22" i="10"/>
  <c r="O22" i="104" s="1"/>
  <c r="N22" i="10"/>
  <c r="N22" i="104" s="1"/>
  <c r="L22" i="10"/>
  <c r="L22" i="104" s="1"/>
  <c r="O21" i="10"/>
  <c r="N21" i="10"/>
  <c r="L21" i="10"/>
  <c r="O20" i="10"/>
  <c r="N20" i="10"/>
  <c r="L20" i="10"/>
  <c r="O19" i="10"/>
  <c r="N19" i="10"/>
  <c r="L19" i="10"/>
  <c r="O18" i="10"/>
  <c r="N18" i="10"/>
  <c r="L18" i="10"/>
  <c r="O17" i="10"/>
  <c r="N17" i="10"/>
  <c r="L17" i="10"/>
  <c r="O16" i="10"/>
  <c r="N16" i="10"/>
  <c r="L16" i="10"/>
  <c r="O15" i="10"/>
  <c r="N15" i="10"/>
  <c r="L15" i="10"/>
  <c r="O14" i="10"/>
  <c r="N14" i="10"/>
  <c r="L14" i="10"/>
  <c r="O65" i="11"/>
  <c r="N65" i="11"/>
  <c r="L65" i="11"/>
  <c r="O64" i="11"/>
  <c r="N64" i="11"/>
  <c r="L64" i="11"/>
  <c r="O63" i="11"/>
  <c r="N63" i="11"/>
  <c r="L63" i="11"/>
  <c r="O62" i="11"/>
  <c r="N62" i="11"/>
  <c r="L62" i="11"/>
  <c r="O61" i="11"/>
  <c r="N61" i="11"/>
  <c r="L61" i="11"/>
  <c r="O60" i="11"/>
  <c r="N60" i="11"/>
  <c r="L60" i="11"/>
  <c r="O59" i="11"/>
  <c r="N59" i="11"/>
  <c r="L59" i="11"/>
  <c r="O58" i="11"/>
  <c r="N58" i="11"/>
  <c r="L58" i="11"/>
  <c r="O57" i="11"/>
  <c r="N57" i="11"/>
  <c r="L57" i="11"/>
  <c r="O56" i="11"/>
  <c r="N56" i="11"/>
  <c r="L56" i="11"/>
  <c r="O55" i="11"/>
  <c r="N55" i="11"/>
  <c r="L55" i="11"/>
  <c r="O54" i="11"/>
  <c r="N54" i="11"/>
  <c r="L54" i="11"/>
  <c r="O53" i="11"/>
  <c r="N53" i="11"/>
  <c r="L53" i="11"/>
  <c r="O52" i="11"/>
  <c r="N52" i="11"/>
  <c r="L52" i="11"/>
  <c r="O51" i="11"/>
  <c r="N51" i="11"/>
  <c r="L51" i="11"/>
  <c r="O50" i="11"/>
  <c r="N50" i="11"/>
  <c r="L50" i="11"/>
  <c r="O49" i="11"/>
  <c r="N49" i="11"/>
  <c r="L49" i="11"/>
  <c r="O48" i="11"/>
  <c r="N48" i="11"/>
  <c r="L48" i="11"/>
  <c r="O47" i="11"/>
  <c r="N47" i="11"/>
  <c r="L47" i="11"/>
  <c r="O46" i="11"/>
  <c r="N46" i="11"/>
  <c r="L46" i="11"/>
  <c r="O45" i="11"/>
  <c r="N45" i="11"/>
  <c r="L45" i="11"/>
  <c r="O44" i="11"/>
  <c r="N44" i="11"/>
  <c r="L44" i="11"/>
  <c r="O43" i="11"/>
  <c r="N43" i="11"/>
  <c r="L43" i="11"/>
  <c r="O42" i="11"/>
  <c r="N42" i="11"/>
  <c r="L42" i="11"/>
  <c r="O41" i="11"/>
  <c r="N41" i="11"/>
  <c r="L41" i="11"/>
  <c r="O40" i="11"/>
  <c r="N40" i="11"/>
  <c r="L40" i="11"/>
  <c r="O39" i="11"/>
  <c r="N39" i="11"/>
  <c r="L39" i="11"/>
  <c r="O38" i="11"/>
  <c r="N38" i="11"/>
  <c r="L38" i="11"/>
  <c r="O37" i="11"/>
  <c r="N37" i="11"/>
  <c r="L37" i="11"/>
  <c r="O36" i="11"/>
  <c r="N36" i="11"/>
  <c r="L36" i="11"/>
  <c r="O35" i="11"/>
  <c r="N35" i="11"/>
  <c r="L35" i="11"/>
  <c r="O34" i="11"/>
  <c r="N34" i="11"/>
  <c r="L34" i="11"/>
  <c r="O33" i="11"/>
  <c r="N33" i="11"/>
  <c r="L33" i="11"/>
  <c r="O32" i="11"/>
  <c r="N32" i="11"/>
  <c r="L32" i="11"/>
  <c r="O31" i="11"/>
  <c r="N31" i="11"/>
  <c r="L31" i="11"/>
  <c r="O30" i="11"/>
  <c r="N30" i="11"/>
  <c r="L30" i="11"/>
  <c r="O29" i="11"/>
  <c r="N29" i="11"/>
  <c r="L29" i="11"/>
  <c r="O28" i="11"/>
  <c r="N28" i="11"/>
  <c r="L28" i="11"/>
  <c r="O27" i="11"/>
  <c r="N27" i="11"/>
  <c r="L27" i="11"/>
  <c r="O26" i="11"/>
  <c r="N26" i="11"/>
  <c r="L26" i="11"/>
  <c r="O25" i="11"/>
  <c r="N25" i="11"/>
  <c r="L25" i="11"/>
  <c r="O24" i="11"/>
  <c r="N24" i="11"/>
  <c r="L24" i="11"/>
  <c r="O23" i="11"/>
  <c r="N23" i="11"/>
  <c r="L23" i="11"/>
  <c r="O22" i="11"/>
  <c r="N22" i="11"/>
  <c r="L22" i="11"/>
  <c r="O21" i="11"/>
  <c r="N21" i="11"/>
  <c r="L21" i="11"/>
  <c r="O20" i="11"/>
  <c r="N20" i="11"/>
  <c r="L20" i="11"/>
  <c r="O19" i="11"/>
  <c r="N19" i="11"/>
  <c r="L19" i="11"/>
  <c r="O18" i="11"/>
  <c r="N18" i="11"/>
  <c r="L18" i="11"/>
  <c r="O17" i="11"/>
  <c r="N17" i="11"/>
  <c r="L17" i="11"/>
  <c r="O16" i="11"/>
  <c r="N16" i="11"/>
  <c r="L16" i="11"/>
  <c r="O15" i="11"/>
  <c r="N15" i="11"/>
  <c r="L15" i="11"/>
  <c r="O14" i="11"/>
  <c r="N14" i="11"/>
  <c r="L14" i="11"/>
  <c r="O26" i="4"/>
  <c r="N26" i="4"/>
  <c r="L26" i="4"/>
  <c r="O25" i="4"/>
  <c r="O25" i="98" s="1"/>
  <c r="N25" i="4"/>
  <c r="N25" i="98" s="1"/>
  <c r="L25" i="4"/>
  <c r="L25" i="98" s="1"/>
  <c r="O24" i="4"/>
  <c r="N24" i="4"/>
  <c r="L24" i="4"/>
  <c r="O23" i="4"/>
  <c r="N23" i="4"/>
  <c r="L23" i="4"/>
  <c r="O22" i="4"/>
  <c r="N22" i="4"/>
  <c r="L22" i="4"/>
  <c r="O21" i="4"/>
  <c r="O21" i="98" s="1"/>
  <c r="N21" i="4"/>
  <c r="N21" i="98" s="1"/>
  <c r="L21" i="4"/>
  <c r="L21" i="98" s="1"/>
  <c r="O20" i="4"/>
  <c r="O20" i="98" s="1"/>
  <c r="N20" i="4"/>
  <c r="N20" i="98" s="1"/>
  <c r="L20" i="4"/>
  <c r="L20" i="98" s="1"/>
  <c r="O19" i="4"/>
  <c r="N19" i="4"/>
  <c r="L19" i="4"/>
  <c r="O18" i="4"/>
  <c r="N18" i="4"/>
  <c r="L18" i="4"/>
  <c r="O17" i="4"/>
  <c r="O17" i="98" s="1"/>
  <c r="N17" i="4"/>
  <c r="N17" i="98" s="1"/>
  <c r="L17" i="4"/>
  <c r="L17" i="98" s="1"/>
  <c r="O16" i="4"/>
  <c r="O16" i="98" s="1"/>
  <c r="N16" i="4"/>
  <c r="N16" i="98" s="1"/>
  <c r="L16" i="4"/>
  <c r="L16" i="98" s="1"/>
  <c r="O15" i="4"/>
  <c r="N15" i="4"/>
  <c r="L15" i="4"/>
  <c r="O14" i="4"/>
  <c r="N14" i="4"/>
  <c r="L14" i="4"/>
  <c r="H85" i="5"/>
  <c r="M85" i="5" s="1"/>
  <c r="M85" i="99" s="1"/>
  <c r="H84" i="5"/>
  <c r="M84" i="5" s="1"/>
  <c r="M84" i="99" s="1"/>
  <c r="H83" i="5"/>
  <c r="M83" i="5" s="1"/>
  <c r="M83" i="99" s="1"/>
  <c r="H82" i="5"/>
  <c r="M82" i="5" s="1"/>
  <c r="M82" i="99" s="1"/>
  <c r="H81" i="5"/>
  <c r="H81" i="99" s="1"/>
  <c r="H80" i="5"/>
  <c r="M80" i="5" s="1"/>
  <c r="M80" i="99" s="1"/>
  <c r="H79" i="5"/>
  <c r="H79" i="99" s="1"/>
  <c r="H78" i="5"/>
  <c r="H78" i="99" s="1"/>
  <c r="H77" i="5"/>
  <c r="H77" i="99" s="1"/>
  <c r="H76" i="5"/>
  <c r="H76" i="99" s="1"/>
  <c r="H75" i="5"/>
  <c r="M75" i="5" s="1"/>
  <c r="M75" i="99" s="1"/>
  <c r="H74" i="5"/>
  <c r="M74" i="5" s="1"/>
  <c r="H73" i="5"/>
  <c r="M73" i="5" s="1"/>
  <c r="M73" i="99" s="1"/>
  <c r="H72" i="5"/>
  <c r="M72" i="5" s="1"/>
  <c r="M72" i="99" s="1"/>
  <c r="H71" i="5"/>
  <c r="M71" i="5" s="1"/>
  <c r="M71" i="99" s="1"/>
  <c r="H70" i="5"/>
  <c r="M70" i="5" s="1"/>
  <c r="M70" i="99" s="1"/>
  <c r="H69" i="5"/>
  <c r="M69" i="5" s="1"/>
  <c r="H68" i="5"/>
  <c r="M68" i="5" s="1"/>
  <c r="H67" i="5"/>
  <c r="M67" i="5" s="1"/>
  <c r="H66" i="5"/>
  <c r="M66" i="5" s="1"/>
  <c r="H65" i="5"/>
  <c r="M65" i="5" s="1"/>
  <c r="H64" i="5"/>
  <c r="M64" i="5" s="1"/>
  <c r="H63" i="5"/>
  <c r="M63" i="5" s="1"/>
  <c r="H62" i="5"/>
  <c r="H61" i="5"/>
  <c r="H60" i="5"/>
  <c r="H59" i="5"/>
  <c r="H58" i="5"/>
  <c r="M58" i="5" s="1"/>
  <c r="H57" i="5"/>
  <c r="M57" i="5" s="1"/>
  <c r="H56" i="5"/>
  <c r="M56" i="5" s="1"/>
  <c r="H55" i="5"/>
  <c r="M55" i="5" s="1"/>
  <c r="H54" i="5"/>
  <c r="M54" i="5" s="1"/>
  <c r="H53" i="5"/>
  <c r="M53" i="5" s="1"/>
  <c r="H52" i="5"/>
  <c r="M52" i="5" s="1"/>
  <c r="H51" i="5"/>
  <c r="M51" i="5" s="1"/>
  <c r="H50" i="5"/>
  <c r="M50" i="5" s="1"/>
  <c r="H49" i="5"/>
  <c r="M49" i="5" s="1"/>
  <c r="H48" i="5"/>
  <c r="H47" i="5"/>
  <c r="H46" i="5"/>
  <c r="H45" i="5"/>
  <c r="M45" i="5" s="1"/>
  <c r="H44" i="5"/>
  <c r="M44" i="5" s="1"/>
  <c r="H43" i="5"/>
  <c r="M43" i="5" s="1"/>
  <c r="H42" i="5"/>
  <c r="H41" i="5"/>
  <c r="H40" i="5"/>
  <c r="H39" i="5"/>
  <c r="M39" i="5" s="1"/>
  <c r="H38" i="5"/>
  <c r="M38" i="5" s="1"/>
  <c r="H37" i="5"/>
  <c r="H36" i="5"/>
  <c r="H35" i="5"/>
  <c r="M35" i="5" s="1"/>
  <c r="H34" i="5"/>
  <c r="H33" i="5"/>
  <c r="M33" i="5" s="1"/>
  <c r="H32" i="5"/>
  <c r="M32" i="5" s="1"/>
  <c r="H31" i="5"/>
  <c r="M31" i="5" s="1"/>
  <c r="H30" i="5"/>
  <c r="M30" i="5" s="1"/>
  <c r="H29" i="5"/>
  <c r="H28" i="5"/>
  <c r="M28" i="5" s="1"/>
  <c r="H27" i="5"/>
  <c r="M27" i="5" s="1"/>
  <c r="H26" i="5"/>
  <c r="M26" i="5" s="1"/>
  <c r="H25" i="5"/>
  <c r="M25" i="5" s="1"/>
  <c r="H24" i="5"/>
  <c r="H23" i="5"/>
  <c r="H22" i="5"/>
  <c r="M22" i="5" s="1"/>
  <c r="H21" i="5"/>
  <c r="H20" i="5"/>
  <c r="H19" i="5"/>
  <c r="M19" i="5" s="1"/>
  <c r="H18" i="5"/>
  <c r="H17" i="5"/>
  <c r="M17" i="5" s="1"/>
  <c r="H16" i="5"/>
  <c r="M16" i="5" s="1"/>
  <c r="H15" i="5"/>
  <c r="M15" i="5" s="1"/>
  <c r="H14" i="5"/>
  <c r="M14" i="5" s="1"/>
  <c r="H31" i="44"/>
  <c r="M31" i="44" s="1"/>
  <c r="H30" i="44"/>
  <c r="M30" i="44" s="1"/>
  <c r="H29" i="44"/>
  <c r="M29" i="44" s="1"/>
  <c r="H28" i="44"/>
  <c r="M28" i="44" s="1"/>
  <c r="H27" i="44"/>
  <c r="M27" i="44" s="1"/>
  <c r="H26" i="44"/>
  <c r="M26" i="44" s="1"/>
  <c r="H25" i="44"/>
  <c r="M25" i="44" s="1"/>
  <c r="H24" i="44"/>
  <c r="H23" i="44"/>
  <c r="H22" i="44"/>
  <c r="H21" i="44"/>
  <c r="M21" i="44" s="1"/>
  <c r="H20" i="44"/>
  <c r="M20" i="44" s="1"/>
  <c r="H19" i="44"/>
  <c r="M19" i="44" s="1"/>
  <c r="H18" i="44"/>
  <c r="M18" i="44" s="1"/>
  <c r="H17" i="44"/>
  <c r="M17" i="44" s="1"/>
  <c r="H16" i="44"/>
  <c r="M16" i="44" s="1"/>
  <c r="H15" i="44"/>
  <c r="M15" i="44" s="1"/>
  <c r="H14" i="44"/>
  <c r="M14" i="44" s="1"/>
  <c r="H29" i="7"/>
  <c r="M29" i="7" s="1"/>
  <c r="H28" i="7"/>
  <c r="H27" i="7"/>
  <c r="M27" i="7" s="1"/>
  <c r="H26" i="7"/>
  <c r="H25" i="7"/>
  <c r="M25" i="7" s="1"/>
  <c r="H24" i="7"/>
  <c r="M24" i="7" s="1"/>
  <c r="H23" i="7"/>
  <c r="M23" i="7" s="1"/>
  <c r="H22" i="7"/>
  <c r="M22" i="7" s="1"/>
  <c r="H21" i="7"/>
  <c r="M21" i="7" s="1"/>
  <c r="H20" i="7"/>
  <c r="H19" i="7"/>
  <c r="M19" i="7" s="1"/>
  <c r="H18" i="7"/>
  <c r="M18" i="7" s="1"/>
  <c r="H17" i="7"/>
  <c r="M17" i="7" s="1"/>
  <c r="M17" i="101" s="1"/>
  <c r="H16" i="7"/>
  <c r="M16" i="7" s="1"/>
  <c r="H15" i="7"/>
  <c r="M15" i="7" s="1"/>
  <c r="H14" i="7"/>
  <c r="M14" i="7" s="1"/>
  <c r="H43" i="8"/>
  <c r="M43" i="8" s="1"/>
  <c r="H42" i="8"/>
  <c r="M42" i="8" s="1"/>
  <c r="H41" i="8"/>
  <c r="M41" i="8" s="1"/>
  <c r="H40" i="8"/>
  <c r="M40" i="8" s="1"/>
  <c r="H39" i="8"/>
  <c r="M39" i="8" s="1"/>
  <c r="H38" i="8"/>
  <c r="M38" i="8" s="1"/>
  <c r="H37" i="8"/>
  <c r="M37" i="8" s="1"/>
  <c r="H36" i="8"/>
  <c r="M36" i="8" s="1"/>
  <c r="H35" i="8"/>
  <c r="M35" i="8" s="1"/>
  <c r="H34" i="8"/>
  <c r="M34" i="8" s="1"/>
  <c r="H33" i="8"/>
  <c r="M33" i="8" s="1"/>
  <c r="H32" i="8"/>
  <c r="M32" i="8" s="1"/>
  <c r="H31" i="8"/>
  <c r="M31" i="8" s="1"/>
  <c r="H30" i="8"/>
  <c r="M30" i="8" s="1"/>
  <c r="H29" i="8"/>
  <c r="M29" i="8" s="1"/>
  <c r="H28" i="8"/>
  <c r="M28" i="8" s="1"/>
  <c r="H27" i="8"/>
  <c r="M27" i="8" s="1"/>
  <c r="H26" i="8"/>
  <c r="M26" i="8" s="1"/>
  <c r="H25" i="8"/>
  <c r="M25" i="8" s="1"/>
  <c r="H24" i="8"/>
  <c r="M24" i="8" s="1"/>
  <c r="H23" i="8"/>
  <c r="M23" i="8" s="1"/>
  <c r="H22" i="8"/>
  <c r="M22" i="8" s="1"/>
  <c r="H21" i="8"/>
  <c r="M21" i="8" s="1"/>
  <c r="H20" i="8"/>
  <c r="M20" i="8" s="1"/>
  <c r="H19" i="8"/>
  <c r="M19" i="8" s="1"/>
  <c r="H18" i="8"/>
  <c r="M18" i="8" s="1"/>
  <c r="H17" i="8"/>
  <c r="M17" i="8" s="1"/>
  <c r="H16" i="8"/>
  <c r="M16" i="8" s="1"/>
  <c r="H15" i="8"/>
  <c r="M15" i="8" s="1"/>
  <c r="H14" i="8"/>
  <c r="M14" i="8" s="1"/>
  <c r="H31" i="50"/>
  <c r="M31" i="50" s="1"/>
  <c r="H30" i="50"/>
  <c r="H29" i="50"/>
  <c r="H28" i="50"/>
  <c r="M28" i="50" s="1"/>
  <c r="H27" i="50"/>
  <c r="M27" i="50" s="1"/>
  <c r="H26" i="50"/>
  <c r="M26" i="50" s="1"/>
  <c r="H25" i="50"/>
  <c r="M25" i="50" s="1"/>
  <c r="H24" i="50"/>
  <c r="M24" i="50" s="1"/>
  <c r="H23" i="50"/>
  <c r="M23" i="50" s="1"/>
  <c r="H22" i="50"/>
  <c r="M22" i="50" s="1"/>
  <c r="H21" i="50"/>
  <c r="M21" i="50" s="1"/>
  <c r="H20" i="50"/>
  <c r="M20" i="50" s="1"/>
  <c r="M20" i="103" s="1"/>
  <c r="H19" i="50"/>
  <c r="M19" i="50" s="1"/>
  <c r="H18" i="50"/>
  <c r="M18" i="50" s="1"/>
  <c r="H17" i="50"/>
  <c r="M17" i="50" s="1"/>
  <c r="H16" i="50"/>
  <c r="M16" i="50" s="1"/>
  <c r="H15" i="50"/>
  <c r="M15" i="50" s="1"/>
  <c r="H14" i="50"/>
  <c r="M14" i="50" s="1"/>
  <c r="H23" i="10"/>
  <c r="M23" i="10" s="1"/>
  <c r="M23" i="104" s="1"/>
  <c r="H22" i="10"/>
  <c r="H22" i="104" s="1"/>
  <c r="H21" i="10"/>
  <c r="M21" i="10" s="1"/>
  <c r="H20" i="10"/>
  <c r="M20" i="10" s="1"/>
  <c r="H19" i="10"/>
  <c r="M19" i="10" s="1"/>
  <c r="H18" i="10"/>
  <c r="M18" i="10" s="1"/>
  <c r="H17" i="10"/>
  <c r="M17" i="10" s="1"/>
  <c r="H16" i="10"/>
  <c r="M16" i="10" s="1"/>
  <c r="H15" i="10"/>
  <c r="M15" i="10" s="1"/>
  <c r="H14" i="10"/>
  <c r="M14" i="10" s="1"/>
  <c r="H65" i="11"/>
  <c r="M65" i="11" s="1"/>
  <c r="H64" i="11"/>
  <c r="M64" i="11" s="1"/>
  <c r="H63" i="11"/>
  <c r="M63" i="11" s="1"/>
  <c r="H62" i="11"/>
  <c r="M62" i="11" s="1"/>
  <c r="H61" i="11"/>
  <c r="M61" i="11" s="1"/>
  <c r="H60" i="11"/>
  <c r="M60" i="11" s="1"/>
  <c r="H59" i="11"/>
  <c r="M59" i="11" s="1"/>
  <c r="H58" i="11"/>
  <c r="M58" i="11" s="1"/>
  <c r="H57" i="11"/>
  <c r="M57" i="11" s="1"/>
  <c r="H56" i="11"/>
  <c r="M56" i="11" s="1"/>
  <c r="H55" i="11"/>
  <c r="M55" i="11" s="1"/>
  <c r="H54" i="11"/>
  <c r="M54" i="11" s="1"/>
  <c r="H53" i="11"/>
  <c r="M53" i="11" s="1"/>
  <c r="H52" i="11"/>
  <c r="M52" i="11" s="1"/>
  <c r="H51" i="11"/>
  <c r="M51" i="11" s="1"/>
  <c r="H50" i="11"/>
  <c r="M50" i="11" s="1"/>
  <c r="H49" i="11"/>
  <c r="M49" i="11" s="1"/>
  <c r="H48" i="11"/>
  <c r="M48" i="11" s="1"/>
  <c r="H47" i="11"/>
  <c r="M47" i="11" s="1"/>
  <c r="H46" i="11"/>
  <c r="M46" i="11" s="1"/>
  <c r="H45" i="11"/>
  <c r="M45" i="11" s="1"/>
  <c r="H44" i="11"/>
  <c r="M44" i="11" s="1"/>
  <c r="H43" i="11"/>
  <c r="M43" i="11" s="1"/>
  <c r="H42" i="11"/>
  <c r="M42" i="11" s="1"/>
  <c r="H41" i="11"/>
  <c r="M41" i="11" s="1"/>
  <c r="H40" i="11"/>
  <c r="M40" i="11" s="1"/>
  <c r="H39" i="11"/>
  <c r="M39" i="11" s="1"/>
  <c r="H38" i="11"/>
  <c r="M38" i="11" s="1"/>
  <c r="H37" i="11"/>
  <c r="M37" i="11" s="1"/>
  <c r="H36" i="11"/>
  <c r="M36" i="11" s="1"/>
  <c r="H35" i="11"/>
  <c r="M35" i="11" s="1"/>
  <c r="H34" i="11"/>
  <c r="M34" i="11" s="1"/>
  <c r="H33" i="11"/>
  <c r="M33" i="11" s="1"/>
  <c r="H32" i="11"/>
  <c r="M32" i="11" s="1"/>
  <c r="H31" i="11"/>
  <c r="M31" i="11" s="1"/>
  <c r="H30" i="11"/>
  <c r="M30" i="11" s="1"/>
  <c r="H29" i="11"/>
  <c r="M29" i="11" s="1"/>
  <c r="H28" i="11"/>
  <c r="M28" i="11" s="1"/>
  <c r="H27" i="11"/>
  <c r="M27" i="11" s="1"/>
  <c r="H26" i="11"/>
  <c r="M26" i="11" s="1"/>
  <c r="H25" i="11"/>
  <c r="M25" i="11" s="1"/>
  <c r="H24" i="11"/>
  <c r="M24" i="11" s="1"/>
  <c r="H23" i="11"/>
  <c r="M23" i="11" s="1"/>
  <c r="H22" i="11"/>
  <c r="M22" i="11" s="1"/>
  <c r="H21" i="11"/>
  <c r="M21" i="11" s="1"/>
  <c r="H20" i="11"/>
  <c r="M20" i="11" s="1"/>
  <c r="H19" i="11"/>
  <c r="M19" i="11" s="1"/>
  <c r="H18" i="11"/>
  <c r="M18" i="11" s="1"/>
  <c r="H17" i="11"/>
  <c r="M17" i="11" s="1"/>
  <c r="H16" i="11"/>
  <c r="M16" i="11" s="1"/>
  <c r="H15" i="11"/>
  <c r="M15" i="11" s="1"/>
  <c r="H14" i="11"/>
  <c r="M14" i="11" s="1"/>
  <c r="H26" i="4"/>
  <c r="M26" i="4" s="1"/>
  <c r="H25" i="4"/>
  <c r="M25" i="4" s="1"/>
  <c r="M25" i="98" s="1"/>
  <c r="H24" i="4"/>
  <c r="M24" i="4" s="1"/>
  <c r="H23" i="4"/>
  <c r="M23" i="4" s="1"/>
  <c r="H22" i="4"/>
  <c r="M22" i="4" s="1"/>
  <c r="H21" i="4"/>
  <c r="M21" i="4" s="1"/>
  <c r="M21" i="98" s="1"/>
  <c r="H20" i="4"/>
  <c r="M20" i="4" s="1"/>
  <c r="M20" i="98" s="1"/>
  <c r="H19" i="4"/>
  <c r="M19" i="4" s="1"/>
  <c r="H18" i="4"/>
  <c r="M18" i="4" s="1"/>
  <c r="H17" i="4"/>
  <c r="M17" i="4" s="1"/>
  <c r="M17" i="98" s="1"/>
  <c r="H16" i="4"/>
  <c r="M16" i="4" s="1"/>
  <c r="M16" i="98" s="1"/>
  <c r="H15" i="4"/>
  <c r="M15" i="4" s="1"/>
  <c r="H14" i="4"/>
  <c r="M14" i="4" s="1"/>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O14" i="37"/>
  <c r="N14" i="37"/>
  <c r="L14" i="37"/>
  <c r="H16" i="37"/>
  <c r="M16" i="37" s="1"/>
  <c r="H17" i="37"/>
  <c r="M17" i="37" s="1"/>
  <c r="H18" i="37"/>
  <c r="M18" i="37" s="1"/>
  <c r="H19" i="37"/>
  <c r="M19" i="37" s="1"/>
  <c r="H20" i="37"/>
  <c r="M20" i="37" s="1"/>
  <c r="H21" i="37"/>
  <c r="M21" i="37" s="1"/>
  <c r="H22" i="37"/>
  <c r="M22" i="37" s="1"/>
  <c r="H23" i="37"/>
  <c r="M23" i="37" s="1"/>
  <c r="H24" i="37"/>
  <c r="M24" i="37" s="1"/>
  <c r="H15" i="37"/>
  <c r="M15" i="37" s="1"/>
  <c r="H14" i="37"/>
  <c r="M14" i="37" s="1"/>
  <c r="H83" i="99" l="1"/>
  <c r="M22" i="10"/>
  <c r="M22" i="104" s="1"/>
  <c r="H23" i="104"/>
  <c r="H20" i="103"/>
  <c r="H17" i="101"/>
  <c r="L26" i="7"/>
  <c r="M26" i="7"/>
  <c r="N26" i="7"/>
  <c r="N62" i="5"/>
  <c r="L62" i="5"/>
  <c r="O62" i="5"/>
  <c r="H70" i="99"/>
  <c r="H82" i="99"/>
  <c r="H75" i="99"/>
  <c r="H80" i="99"/>
  <c r="M59" i="5"/>
  <c r="H73" i="99"/>
  <c r="H85" i="99"/>
  <c r="L53" i="5"/>
  <c r="H72" i="99"/>
  <c r="H84" i="99"/>
  <c r="M62" i="5"/>
  <c r="N53" i="5"/>
  <c r="H17" i="98"/>
  <c r="H16" i="98"/>
  <c r="H21" i="98"/>
  <c r="H20" i="98"/>
  <c r="H25" i="98"/>
  <c r="M22" i="44"/>
  <c r="M22" i="100" s="1"/>
  <c r="M32" i="100" s="1"/>
  <c r="F18" i="117" s="1"/>
  <c r="F25" i="2" s="1"/>
  <c r="H22" i="100"/>
  <c r="M23" i="44"/>
  <c r="M23" i="100" s="1"/>
  <c r="H23" i="100"/>
  <c r="M24" i="44"/>
  <c r="M24" i="100" s="1"/>
  <c r="H24" i="100"/>
  <c r="O23" i="50"/>
  <c r="N23" i="50"/>
  <c r="L23" i="50"/>
  <c r="O31" i="50"/>
  <c r="N31" i="50"/>
  <c r="L31" i="50"/>
  <c r="L22" i="7"/>
  <c r="O22" i="7"/>
  <c r="N22" i="7"/>
  <c r="O29" i="7"/>
  <c r="N29" i="7"/>
  <c r="L29" i="7"/>
  <c r="O49" i="5"/>
  <c r="N49" i="5"/>
  <c r="L49" i="5"/>
  <c r="O54" i="5"/>
  <c r="N54" i="5"/>
  <c r="L54" i="5"/>
  <c r="O22" i="5"/>
  <c r="N22" i="5"/>
  <c r="L22" i="5"/>
  <c r="O25" i="5"/>
  <c r="N25" i="5"/>
  <c r="L25" i="5"/>
  <c r="M78" i="5"/>
  <c r="M78" i="99" s="1"/>
  <c r="M79" i="5"/>
  <c r="M79" i="99" s="1"/>
  <c r="M40" i="5"/>
  <c r="L35" i="5"/>
  <c r="M37" i="5"/>
  <c r="O35" i="5"/>
  <c r="N35" i="5"/>
  <c r="L80" i="5"/>
  <c r="L80" i="99" s="1"/>
  <c r="O80" i="5"/>
  <c r="O80" i="99" s="1"/>
  <c r="N80" i="5"/>
  <c r="N80" i="99" s="1"/>
  <c r="M21" i="5"/>
  <c r="M81" i="5"/>
  <c r="M81" i="99" s="1"/>
  <c r="M29" i="5"/>
  <c r="C94" i="99"/>
  <c r="C47" i="102"/>
  <c r="C33" i="97"/>
  <c r="C74" i="105"/>
  <c r="C33" i="101"/>
  <c r="C32" i="104"/>
  <c r="C35" i="100"/>
  <c r="C40" i="103"/>
  <c r="C30" i="98"/>
  <c r="C52" i="102"/>
  <c r="C38" i="101"/>
  <c r="C40" i="100"/>
  <c r="C35" i="98"/>
  <c r="C89" i="99"/>
  <c r="C28" i="97"/>
  <c r="C69" i="105"/>
  <c r="C27" i="104"/>
  <c r="A21" i="101"/>
  <c r="A18" i="100"/>
  <c r="A15" i="105"/>
  <c r="A18" i="102"/>
  <c r="A20" i="105"/>
  <c r="A25" i="101"/>
  <c r="A17" i="104"/>
  <c r="A23" i="98"/>
  <c r="A18" i="101"/>
  <c r="A24" i="101"/>
  <c r="A27" i="102"/>
  <c r="A29" i="101"/>
  <c r="A23" i="103"/>
  <c r="A20" i="100"/>
  <c r="A29" i="103"/>
  <c r="A17" i="105"/>
  <c r="A28" i="101"/>
  <c r="A22" i="103"/>
  <c r="A14" i="104"/>
  <c r="A26" i="98"/>
  <c r="A31" i="100"/>
  <c r="A14" i="100"/>
  <c r="O25" i="97"/>
  <c r="H15" i="117" s="1"/>
  <c r="H16" i="2" s="1"/>
  <c r="A19" i="98"/>
  <c r="A28" i="100"/>
  <c r="A27" i="100"/>
  <c r="A18" i="98"/>
  <c r="A24" i="98"/>
  <c r="A30" i="100"/>
  <c r="A22" i="98"/>
  <c r="A15" i="100"/>
  <c r="A21" i="100"/>
  <c r="A29" i="100"/>
  <c r="A17" i="100"/>
  <c r="A19" i="100"/>
  <c r="N32" i="100"/>
  <c r="G18" i="117" s="1"/>
  <c r="G25" i="2" s="1"/>
  <c r="A26" i="100"/>
  <c r="A16" i="100"/>
  <c r="A25" i="100"/>
  <c r="A19" i="101"/>
  <c r="A16" i="101"/>
  <c r="A20" i="102"/>
  <c r="A21" i="102"/>
  <c r="A27" i="101"/>
  <c r="A19" i="102"/>
  <c r="A22" i="102"/>
  <c r="A26" i="101"/>
  <c r="A37" i="102"/>
  <c r="A24" i="102"/>
  <c r="A30" i="102"/>
  <c r="A23" i="101"/>
  <c r="A31" i="102"/>
  <c r="A20" i="101"/>
  <c r="A22" i="101"/>
  <c r="A29" i="102"/>
  <c r="A34" i="102"/>
  <c r="A40" i="102"/>
  <c r="A32" i="102"/>
  <c r="A42" i="102"/>
  <c r="L44" i="102"/>
  <c r="I20" i="117" s="1"/>
  <c r="I31" i="2" s="1"/>
  <c r="A17" i="102"/>
  <c r="A38" i="102"/>
  <c r="M44" i="102"/>
  <c r="F20" i="117" s="1"/>
  <c r="F31" i="2" s="1"/>
  <c r="A39" i="102"/>
  <c r="A21" i="104"/>
  <c r="N44" i="102"/>
  <c r="G20" i="117" s="1"/>
  <c r="G31" i="2" s="1"/>
  <c r="A26" i="102"/>
  <c r="A28" i="102"/>
  <c r="O44" i="102"/>
  <c r="H20" i="117" s="1"/>
  <c r="H31" i="2" s="1"/>
  <c r="P44" i="102"/>
  <c r="A16" i="102"/>
  <c r="A36" i="102"/>
  <c r="A25" i="102"/>
  <c r="A35" i="102"/>
  <c r="A18" i="104"/>
  <c r="A33" i="102"/>
  <c r="A41" i="102"/>
  <c r="A43" i="102"/>
  <c r="A14" i="103"/>
  <c r="A25" i="103"/>
  <c r="A32" i="105"/>
  <c r="A44" i="105"/>
  <c r="A56" i="105"/>
  <c r="A19" i="105"/>
  <c r="A37" i="105"/>
  <c r="A43" i="105"/>
  <c r="A49" i="105"/>
  <c r="A21" i="103"/>
  <c r="A31" i="103"/>
  <c r="A16" i="104"/>
  <c r="A31" i="105"/>
  <c r="A28" i="103"/>
  <c r="A30" i="103"/>
  <c r="L66" i="105"/>
  <c r="I23" i="117" s="1"/>
  <c r="I40" i="2" s="1"/>
  <c r="A23" i="105"/>
  <c r="A29" i="105"/>
  <c r="A35" i="105"/>
  <c r="A41" i="105"/>
  <c r="A47" i="105"/>
  <c r="L32" i="103"/>
  <c r="I21" i="117" s="1"/>
  <c r="I34" i="2" s="1"/>
  <c r="A18" i="103"/>
  <c r="A27" i="103"/>
  <c r="A60" i="105"/>
  <c r="M32" i="103"/>
  <c r="F21" i="117" s="1"/>
  <c r="F34" i="2" s="1"/>
  <c r="A34" i="105"/>
  <c r="A58" i="105"/>
  <c r="N32" i="103"/>
  <c r="G21" i="117" s="1"/>
  <c r="G34" i="2" s="1"/>
  <c r="A15" i="103"/>
  <c r="A22" i="105"/>
  <c r="A27" i="105"/>
  <c r="A64" i="105"/>
  <c r="O32" i="103"/>
  <c r="H21" i="117" s="1"/>
  <c r="H34" i="2" s="1"/>
  <c r="A19" i="104"/>
  <c r="A39" i="105"/>
  <c r="A51" i="105"/>
  <c r="A26" i="103"/>
  <c r="A20" i="104"/>
  <c r="A21" i="105"/>
  <c r="A28" i="105"/>
  <c r="A30" i="105"/>
  <c r="A38" i="105"/>
  <c r="A57" i="105"/>
  <c r="A59" i="105"/>
  <c r="M66" i="105"/>
  <c r="F23" i="117" s="1"/>
  <c r="F40" i="2" s="1"/>
  <c r="A18" i="105"/>
  <c r="A26" i="105"/>
  <c r="A48" i="105"/>
  <c r="A65" i="105"/>
  <c r="N66" i="105"/>
  <c r="G23" i="117" s="1"/>
  <c r="G40" i="2" s="1"/>
  <c r="O66" i="105"/>
  <c r="H23" i="117" s="1"/>
  <c r="H40" i="2" s="1"/>
  <c r="A25" i="105"/>
  <c r="A46" i="105"/>
  <c r="A55" i="105"/>
  <c r="A62" i="105"/>
  <c r="P66" i="105"/>
  <c r="A36" i="105"/>
  <c r="A45" i="105"/>
  <c r="A52" i="105"/>
  <c r="A54" i="105"/>
  <c r="A63" i="105"/>
  <c r="A53" i="105"/>
  <c r="A61" i="105"/>
  <c r="A24" i="105"/>
  <c r="A33" i="105"/>
  <c r="A40" i="105"/>
  <c r="A42" i="105"/>
  <c r="A50" i="105"/>
  <c r="L25" i="97"/>
  <c r="I15" i="117" s="1"/>
  <c r="I16" i="2" s="1"/>
  <c r="L27" i="98"/>
  <c r="I16" i="117" s="1"/>
  <c r="I19" i="2" s="1"/>
  <c r="M25" i="97"/>
  <c r="F15" i="117" s="1"/>
  <c r="F16" i="2" s="1"/>
  <c r="M27" i="98"/>
  <c r="F16" i="117" s="1"/>
  <c r="F19" i="2" s="1"/>
  <c r="N25" i="97"/>
  <c r="G15" i="117" s="1"/>
  <c r="G16" i="2" s="1"/>
  <c r="N27" i="98"/>
  <c r="G16" i="117" s="1"/>
  <c r="G19" i="2" s="1"/>
  <c r="O27" i="98"/>
  <c r="H16" i="117" s="1"/>
  <c r="H19" i="2" s="1"/>
  <c r="A14" i="97"/>
  <c r="O32" i="100"/>
  <c r="H18" i="117" s="1"/>
  <c r="H25" i="2" s="1"/>
  <c r="L32" i="100"/>
  <c r="I18" i="117" s="1"/>
  <c r="I25" i="2" s="1"/>
  <c r="L30" i="101"/>
  <c r="I19" i="117" s="1"/>
  <c r="I28" i="2" s="1"/>
  <c r="M30" i="101"/>
  <c r="F19" i="117" s="1"/>
  <c r="F28" i="2" s="1"/>
  <c r="N30" i="101"/>
  <c r="G19" i="117" s="1"/>
  <c r="G28" i="2" s="1"/>
  <c r="O30" i="101"/>
  <c r="H19" i="117" s="1"/>
  <c r="H28" i="2" s="1"/>
  <c r="A14" i="101"/>
  <c r="A14" i="102"/>
  <c r="L24" i="104"/>
  <c r="I22" i="117" s="1"/>
  <c r="I37" i="2" s="1"/>
  <c r="M24" i="104"/>
  <c r="F22" i="117" s="1"/>
  <c r="F37" i="2" s="1"/>
  <c r="N24" i="104"/>
  <c r="G22" i="117" s="1"/>
  <c r="G37" i="2" s="1"/>
  <c r="O24" i="104"/>
  <c r="H22" i="117" s="1"/>
  <c r="H37" i="2" s="1"/>
  <c r="A14" i="105"/>
  <c r="O61" i="5" l="1"/>
  <c r="N61" i="5"/>
  <c r="L61" i="5"/>
  <c r="O60" i="5"/>
  <c r="N60" i="5"/>
  <c r="L60" i="5"/>
  <c r="O59" i="5"/>
  <c r="N59" i="5"/>
  <c r="L59" i="5"/>
  <c r="M61" i="5"/>
  <c r="O41" i="5"/>
  <c r="N41" i="5"/>
  <c r="L41" i="5"/>
  <c r="M41" i="5"/>
  <c r="M60" i="5"/>
  <c r="O30" i="50"/>
  <c r="N30" i="50"/>
  <c r="L30" i="50"/>
  <c r="L29" i="50"/>
  <c r="O29" i="50"/>
  <c r="N29" i="50"/>
  <c r="M30" i="50"/>
  <c r="M29" i="50"/>
  <c r="O20" i="7"/>
  <c r="N20" i="7"/>
  <c r="L20" i="7"/>
  <c r="L28" i="7"/>
  <c r="O28" i="7"/>
  <c r="N28" i="7"/>
  <c r="M20" i="7"/>
  <c r="M28" i="7"/>
  <c r="O76" i="5"/>
  <c r="O76" i="99" s="1"/>
  <c r="N76" i="5"/>
  <c r="N76" i="99" s="1"/>
  <c r="L76" i="5"/>
  <c r="L76" i="99" s="1"/>
  <c r="L47" i="5"/>
  <c r="O47" i="5"/>
  <c r="N47" i="5"/>
  <c r="O18" i="5"/>
  <c r="N18" i="5"/>
  <c r="L18" i="5"/>
  <c r="O42" i="5"/>
  <c r="N42" i="5"/>
  <c r="L42" i="5"/>
  <c r="L29" i="5"/>
  <c r="O29" i="5"/>
  <c r="N29" i="5"/>
  <c r="O34" i="5"/>
  <c r="N34" i="5"/>
  <c r="L34" i="5"/>
  <c r="O37" i="5"/>
  <c r="N37" i="5"/>
  <c r="L37" i="5"/>
  <c r="M76" i="5"/>
  <c r="M76" i="99" s="1"/>
  <c r="O40" i="5"/>
  <c r="N40" i="5"/>
  <c r="L40" i="5"/>
  <c r="L20" i="5"/>
  <c r="O20" i="5"/>
  <c r="N20" i="5"/>
  <c r="O21" i="5"/>
  <c r="N21" i="5"/>
  <c r="L21" i="5"/>
  <c r="O79" i="5"/>
  <c r="O79" i="99" s="1"/>
  <c r="N79" i="5"/>
  <c r="N79" i="99" s="1"/>
  <c r="L79" i="5"/>
  <c r="L79" i="99" s="1"/>
  <c r="M42" i="5"/>
  <c r="O78" i="5"/>
  <c r="O78" i="99" s="1"/>
  <c r="N78" i="5"/>
  <c r="N78" i="99" s="1"/>
  <c r="L78" i="5"/>
  <c r="L78" i="99" s="1"/>
  <c r="O81" i="5"/>
  <c r="O81" i="99" s="1"/>
  <c r="N81" i="5"/>
  <c r="N81" i="99" s="1"/>
  <c r="L81" i="5"/>
  <c r="L81" i="99" s="1"/>
  <c r="M18" i="5"/>
  <c r="L77" i="5"/>
  <c r="L77" i="99" s="1"/>
  <c r="O77" i="5"/>
  <c r="O77" i="99" s="1"/>
  <c r="N77" i="5"/>
  <c r="N77" i="99" s="1"/>
  <c r="M20" i="5"/>
  <c r="M77" i="5"/>
  <c r="M77" i="99" s="1"/>
  <c r="M47" i="5"/>
  <c r="M34" i="5"/>
  <c r="N9" i="105"/>
  <c r="E23" i="117"/>
  <c r="N9" i="102"/>
  <c r="E20" i="117"/>
  <c r="B24" i="38"/>
  <c r="C24" i="38"/>
  <c r="D24" i="38"/>
  <c r="H24" i="38"/>
  <c r="C41" i="117"/>
  <c r="M86" i="99" l="1"/>
  <c r="F17" i="117" s="1"/>
  <c r="F22" i="2" s="1"/>
  <c r="L86" i="99"/>
  <c r="I17" i="117" s="1"/>
  <c r="I22" i="2" s="1"/>
  <c r="N86" i="99"/>
  <c r="G17" i="117" s="1"/>
  <c r="O86" i="99"/>
  <c r="H17" i="117" s="1"/>
  <c r="O36" i="5"/>
  <c r="N36" i="5"/>
  <c r="L36" i="5"/>
  <c r="M36" i="5"/>
  <c r="O24" i="5"/>
  <c r="N24" i="5"/>
  <c r="L24" i="5"/>
  <c r="M24" i="5"/>
  <c r="O46" i="5"/>
  <c r="N46" i="5"/>
  <c r="L46" i="5"/>
  <c r="M46" i="5"/>
  <c r="O48" i="5"/>
  <c r="N48" i="5"/>
  <c r="L48" i="5"/>
  <c r="M48" i="5"/>
  <c r="A20" i="117"/>
  <c r="B20" i="117" s="1"/>
  <c r="B31" i="2" s="1"/>
  <c r="E31" i="2"/>
  <c r="A31" i="2" s="1"/>
  <c r="A23" i="117"/>
  <c r="B23" i="117" s="1"/>
  <c r="B40" i="2" s="1"/>
  <c r="E40" i="2"/>
  <c r="A40" i="2" s="1"/>
  <c r="C38" i="98"/>
  <c r="C43" i="100"/>
  <c r="C41" i="101"/>
  <c r="C55" i="102"/>
  <c r="C43" i="103"/>
  <c r="C35" i="104"/>
  <c r="C77" i="105"/>
  <c r="C36" i="97"/>
  <c r="C97" i="99"/>
  <c r="C2" i="39"/>
  <c r="C16" i="34" s="1"/>
  <c r="D1" i="39"/>
  <c r="C2" i="40"/>
  <c r="D1" i="40"/>
  <c r="C2" i="41"/>
  <c r="D1" i="41"/>
  <c r="C2" i="42"/>
  <c r="D1" i="42"/>
  <c r="C2" i="45"/>
  <c r="D1" i="45"/>
  <c r="C2" i="43"/>
  <c r="D1" i="43"/>
  <c r="C2" i="6"/>
  <c r="D1" i="6"/>
  <c r="C2" i="46"/>
  <c r="D1" i="46"/>
  <c r="C2" i="47"/>
  <c r="D1" i="47"/>
  <c r="C2" i="48"/>
  <c r="D1" i="48"/>
  <c r="C2" i="9"/>
  <c r="D1" i="9"/>
  <c r="C2" i="49"/>
  <c r="D1" i="49"/>
  <c r="C2" i="51"/>
  <c r="D1" i="51"/>
  <c r="C2" i="52"/>
  <c r="D1" i="52"/>
  <c r="C2" i="95"/>
  <c r="D1" i="95"/>
  <c r="C2" i="96"/>
  <c r="D1" i="96"/>
  <c r="D1" i="3"/>
  <c r="D1" i="38"/>
  <c r="C2" i="3"/>
  <c r="C2" i="38"/>
  <c r="P10" i="3"/>
  <c r="P10" i="38"/>
  <c r="P10" i="4"/>
  <c r="P10" i="39"/>
  <c r="P10" i="40"/>
  <c r="P10" i="5"/>
  <c r="P10" i="41"/>
  <c r="P10" i="42"/>
  <c r="P10" i="44"/>
  <c r="P10" i="6"/>
  <c r="P10" i="43"/>
  <c r="P10" i="7"/>
  <c r="P10" i="45"/>
  <c r="P10" i="46"/>
  <c r="P10" i="8"/>
  <c r="P10" i="47"/>
  <c r="P10" i="48"/>
  <c r="P10" i="50"/>
  <c r="P10" i="9"/>
  <c r="P10" i="49"/>
  <c r="P10" i="10"/>
  <c r="P10" i="51"/>
  <c r="P10" i="52"/>
  <c r="P10" i="11"/>
  <c r="P10" i="95"/>
  <c r="P10" i="96"/>
  <c r="P10" i="37"/>
  <c r="C41" i="36"/>
  <c r="C41" i="34"/>
  <c r="C38" i="36"/>
  <c r="C33" i="38" s="1"/>
  <c r="C38" i="34"/>
  <c r="C33" i="36"/>
  <c r="C28" i="38" s="1"/>
  <c r="C33" i="34"/>
  <c r="A55" i="2"/>
  <c r="C64" i="34"/>
  <c r="C64" i="36"/>
  <c r="F24" i="117" l="1"/>
  <c r="I24" i="117"/>
  <c r="D11" i="117" s="1"/>
  <c r="H22" i="2"/>
  <c r="H24" i="117"/>
  <c r="G22" i="2"/>
  <c r="G24" i="117"/>
  <c r="L23" i="5"/>
  <c r="O23" i="5"/>
  <c r="N23" i="5"/>
  <c r="M23" i="5"/>
  <c r="A36" i="34"/>
  <c r="A36" i="117"/>
  <c r="C15" i="34"/>
  <c r="C15" i="2" s="1"/>
  <c r="C38" i="39"/>
  <c r="C97" i="5"/>
  <c r="C43" i="50"/>
  <c r="C55" i="8"/>
  <c r="C43" i="44"/>
  <c r="C35" i="10"/>
  <c r="C38" i="4"/>
  <c r="C41" i="7"/>
  <c r="C77" i="11"/>
  <c r="C36" i="37"/>
  <c r="C43" i="43"/>
  <c r="C35" i="52"/>
  <c r="C97" i="41"/>
  <c r="C43" i="9"/>
  <c r="C77" i="96"/>
  <c r="C35" i="51"/>
  <c r="C41" i="46"/>
  <c r="C43" i="6"/>
  <c r="C36" i="38"/>
  <c r="C77" i="95"/>
  <c r="C55" i="48"/>
  <c r="C41" i="45"/>
  <c r="C38" i="40"/>
  <c r="C36" i="3"/>
  <c r="C43" i="49"/>
  <c r="C55" i="47"/>
  <c r="C97" i="42"/>
  <c r="C52" i="48"/>
  <c r="C33" i="3"/>
  <c r="C38" i="45"/>
  <c r="C74" i="95"/>
  <c r="C40" i="44"/>
  <c r="C32" i="10"/>
  <c r="C35" i="40"/>
  <c r="C74" i="11"/>
  <c r="C40" i="49"/>
  <c r="C52" i="47"/>
  <c r="C38" i="7"/>
  <c r="C94" i="42"/>
  <c r="C35" i="39"/>
  <c r="C32" i="52"/>
  <c r="C40" i="9"/>
  <c r="C52" i="8"/>
  <c r="C40" i="43"/>
  <c r="C94" i="41"/>
  <c r="C35" i="4"/>
  <c r="C33" i="37"/>
  <c r="C74" i="96"/>
  <c r="C32" i="51"/>
  <c r="C40" i="50"/>
  <c r="C38" i="46"/>
  <c r="C40" i="6"/>
  <c r="C94" i="5"/>
  <c r="C69" i="95"/>
  <c r="C27" i="10"/>
  <c r="C47" i="48"/>
  <c r="C33" i="45"/>
  <c r="C35" i="44"/>
  <c r="C30" i="40"/>
  <c r="C28" i="3"/>
  <c r="C69" i="11"/>
  <c r="C35" i="49"/>
  <c r="C47" i="47"/>
  <c r="C33" i="7"/>
  <c r="C89" i="42"/>
  <c r="C30" i="39"/>
  <c r="C27" i="52"/>
  <c r="C35" i="9"/>
  <c r="C47" i="8"/>
  <c r="C35" i="43"/>
  <c r="C89" i="41"/>
  <c r="C30" i="4"/>
  <c r="C28" i="37"/>
  <c r="C69" i="96"/>
  <c r="C27" i="51"/>
  <c r="C35" i="50"/>
  <c r="C33" i="46"/>
  <c r="C35" i="6"/>
  <c r="C89" i="5"/>
  <c r="B15" i="51"/>
  <c r="C15" i="51"/>
  <c r="D15" i="51"/>
  <c r="B22" i="51"/>
  <c r="C22" i="51"/>
  <c r="D22" i="51"/>
  <c r="B18" i="51"/>
  <c r="C18" i="51"/>
  <c r="D18" i="51"/>
  <c r="C21" i="51"/>
  <c r="D21" i="51"/>
  <c r="B21" i="51"/>
  <c r="C17" i="51"/>
  <c r="D17" i="51"/>
  <c r="B17" i="51"/>
  <c r="D20" i="51"/>
  <c r="B20" i="51"/>
  <c r="C20" i="51"/>
  <c r="D16" i="51"/>
  <c r="B16" i="51"/>
  <c r="C16" i="51"/>
  <c r="B23" i="51"/>
  <c r="C23" i="51"/>
  <c r="D23" i="51"/>
  <c r="B19" i="51"/>
  <c r="C19" i="51"/>
  <c r="D19" i="51"/>
  <c r="D14" i="51"/>
  <c r="C14" i="51"/>
  <c r="B14" i="51"/>
  <c r="D15" i="9"/>
  <c r="C15" i="9"/>
  <c r="B15" i="9"/>
  <c r="H14" i="38"/>
  <c r="D14" i="38"/>
  <c r="C14" i="38"/>
  <c r="D14" i="40"/>
  <c r="B14" i="38"/>
  <c r="C14" i="40"/>
  <c r="D14" i="42"/>
  <c r="B14" i="40"/>
  <c r="D14" i="43"/>
  <c r="B14" i="42"/>
  <c r="C14" i="42"/>
  <c r="C14" i="43"/>
  <c r="B14" i="43"/>
  <c r="D14" i="46"/>
  <c r="C14" i="46"/>
  <c r="B14" i="46"/>
  <c r="D14" i="48"/>
  <c r="C14" i="48"/>
  <c r="D14" i="49"/>
  <c r="B14" i="48"/>
  <c r="C14" i="49"/>
  <c r="B14" i="49"/>
  <c r="C14" i="52"/>
  <c r="D14" i="96"/>
  <c r="B14" i="52"/>
  <c r="D14" i="52"/>
  <c r="C14" i="96"/>
  <c r="B14" i="96"/>
  <c r="L14" i="38"/>
  <c r="N24" i="38"/>
  <c r="N14" i="38"/>
  <c r="L24" i="38"/>
  <c r="O24" i="38"/>
  <c r="M24" i="38"/>
  <c r="O14" i="38"/>
  <c r="M14" i="38"/>
  <c r="A36" i="36"/>
  <c r="A19" i="33"/>
  <c r="A19" i="35"/>
  <c r="B31" i="35"/>
  <c r="B19" i="35"/>
  <c r="A36" i="35"/>
  <c r="B34" i="35"/>
  <c r="B19" i="33"/>
  <c r="B34" i="33"/>
  <c r="B31" i="33"/>
  <c r="A36" i="33"/>
  <c r="A36" i="101" l="1"/>
  <c r="A38" i="103"/>
  <c r="A50" i="102"/>
  <c r="A30" i="104"/>
  <c r="A72" i="105"/>
  <c r="A92" i="99"/>
  <c r="A33" i="98"/>
  <c r="A31" i="97"/>
  <c r="A38" i="100"/>
  <c r="A33" i="4"/>
  <c r="A92" i="41"/>
  <c r="A38" i="43"/>
  <c r="A50" i="8"/>
  <c r="A38" i="9"/>
  <c r="A30" i="52"/>
  <c r="A33" i="39"/>
  <c r="A92" i="42"/>
  <c r="A36" i="7"/>
  <c r="A50" i="47"/>
  <c r="A38" i="49"/>
  <c r="A72" i="11"/>
  <c r="A31" i="3"/>
  <c r="A33" i="40"/>
  <c r="A38" i="44"/>
  <c r="A36" i="45"/>
  <c r="A50" i="48"/>
  <c r="A30" i="10"/>
  <c r="A72" i="95"/>
  <c r="A31" i="38"/>
  <c r="A92" i="5"/>
  <c r="A38" i="6"/>
  <c r="A36" i="46"/>
  <c r="A38" i="50"/>
  <c r="A30" i="51"/>
  <c r="A72" i="96"/>
  <c r="A31" i="37"/>
  <c r="K18" i="37"/>
  <c r="P16" i="37"/>
  <c r="L25" i="37"/>
  <c r="K20" i="37"/>
  <c r="N25" i="37"/>
  <c r="K21" i="37"/>
  <c r="P19" i="37"/>
  <c r="P21" i="37"/>
  <c r="P17" i="37"/>
  <c r="P22" i="37"/>
  <c r="P18" i="37"/>
  <c r="K19" i="37"/>
  <c r="K17" i="37"/>
  <c r="K22" i="37"/>
  <c r="M25" i="37"/>
  <c r="P14" i="37"/>
  <c r="P14" i="38" s="1"/>
  <c r="A14" i="38" s="1"/>
  <c r="K23" i="37"/>
  <c r="P15" i="37"/>
  <c r="K24" i="37"/>
  <c r="K24" i="38" s="1"/>
  <c r="O25" i="37"/>
  <c r="P20" i="37"/>
  <c r="K14" i="37"/>
  <c r="K14" i="38" s="1"/>
  <c r="P23" i="37"/>
  <c r="K15" i="37"/>
  <c r="P24" i="37"/>
  <c r="P24" i="38" s="1"/>
  <c r="K16" i="37"/>
  <c r="C19" i="36"/>
  <c r="A16" i="97" l="1"/>
  <c r="A19" i="97"/>
  <c r="A22" i="97"/>
  <c r="A20" i="97"/>
  <c r="A23" i="97"/>
  <c r="A21" i="97"/>
  <c r="A17" i="97"/>
  <c r="A24" i="97"/>
  <c r="A18" i="97"/>
  <c r="A15" i="97"/>
  <c r="P25" i="97"/>
  <c r="P25" i="37"/>
  <c r="N9" i="37" s="1"/>
  <c r="B15" i="95"/>
  <c r="C15" i="95"/>
  <c r="D15" i="95"/>
  <c r="B16" i="95"/>
  <c r="C16" i="95"/>
  <c r="D16" i="95"/>
  <c r="B17" i="95"/>
  <c r="C17" i="95"/>
  <c r="D17" i="95"/>
  <c r="B18" i="95"/>
  <c r="C18" i="95"/>
  <c r="D18" i="95"/>
  <c r="B19" i="95"/>
  <c r="C19" i="95"/>
  <c r="D19" i="95"/>
  <c r="B20" i="95"/>
  <c r="C20" i="95"/>
  <c r="D20" i="95"/>
  <c r="B21" i="95"/>
  <c r="C21" i="95"/>
  <c r="D21" i="95"/>
  <c r="B22" i="95"/>
  <c r="C22" i="95"/>
  <c r="D22" i="95"/>
  <c r="B23" i="95"/>
  <c r="C23" i="95"/>
  <c r="D23" i="95"/>
  <c r="B24" i="95"/>
  <c r="C24" i="95"/>
  <c r="D24" i="95"/>
  <c r="B25" i="95"/>
  <c r="C25" i="95"/>
  <c r="D25" i="95"/>
  <c r="B26" i="95"/>
  <c r="C26" i="95"/>
  <c r="D26" i="95"/>
  <c r="B27" i="95"/>
  <c r="C27" i="95"/>
  <c r="D27" i="95"/>
  <c r="B28" i="95"/>
  <c r="C28" i="95"/>
  <c r="D28" i="95"/>
  <c r="B29" i="95"/>
  <c r="C29" i="95"/>
  <c r="D29" i="95"/>
  <c r="B30" i="95"/>
  <c r="C30" i="95"/>
  <c r="D30" i="95"/>
  <c r="B31" i="95"/>
  <c r="C31" i="95"/>
  <c r="D31" i="95"/>
  <c r="B32" i="95"/>
  <c r="C32" i="95"/>
  <c r="D32" i="95"/>
  <c r="B33" i="95"/>
  <c r="C33" i="95"/>
  <c r="D33" i="95"/>
  <c r="B34" i="95"/>
  <c r="C34" i="95"/>
  <c r="D34" i="95"/>
  <c r="B35" i="95"/>
  <c r="C35" i="95"/>
  <c r="D35" i="95"/>
  <c r="B36" i="95"/>
  <c r="C36" i="95"/>
  <c r="D36" i="95"/>
  <c r="B37" i="95"/>
  <c r="C37" i="95"/>
  <c r="D37" i="95"/>
  <c r="B38" i="95"/>
  <c r="C38" i="95"/>
  <c r="D38" i="95"/>
  <c r="B39" i="95"/>
  <c r="C39" i="95"/>
  <c r="D39" i="95"/>
  <c r="B40" i="95"/>
  <c r="C40" i="95"/>
  <c r="D40" i="95"/>
  <c r="B41" i="95"/>
  <c r="C41" i="95"/>
  <c r="D41" i="95"/>
  <c r="B42" i="95"/>
  <c r="C42" i="95"/>
  <c r="D42" i="95"/>
  <c r="B43" i="95"/>
  <c r="C43" i="95"/>
  <c r="D43" i="95"/>
  <c r="B44" i="95"/>
  <c r="C44" i="95"/>
  <c r="D44" i="95"/>
  <c r="B45" i="95"/>
  <c r="C45" i="95"/>
  <c r="D45" i="95"/>
  <c r="B46" i="95"/>
  <c r="C46" i="95"/>
  <c r="D46" i="95"/>
  <c r="B47" i="95"/>
  <c r="C47" i="95"/>
  <c r="D47" i="95"/>
  <c r="B48" i="95"/>
  <c r="C48" i="95"/>
  <c r="D48" i="95"/>
  <c r="B49" i="95"/>
  <c r="C49" i="95"/>
  <c r="D49" i="95"/>
  <c r="B50" i="95"/>
  <c r="C50" i="95"/>
  <c r="D50" i="95"/>
  <c r="B51" i="95"/>
  <c r="C51" i="95"/>
  <c r="D51" i="95"/>
  <c r="B52" i="95"/>
  <c r="C52" i="95"/>
  <c r="D52" i="95"/>
  <c r="B53" i="95"/>
  <c r="C53" i="95"/>
  <c r="D53" i="95"/>
  <c r="B54" i="95"/>
  <c r="C54" i="95"/>
  <c r="D54" i="95"/>
  <c r="B55" i="95"/>
  <c r="C55" i="95"/>
  <c r="D55" i="95"/>
  <c r="B56" i="95"/>
  <c r="C56" i="95"/>
  <c r="D56" i="95"/>
  <c r="B57" i="95"/>
  <c r="C57" i="95"/>
  <c r="D57" i="95"/>
  <c r="B58" i="95"/>
  <c r="C58" i="95"/>
  <c r="D58" i="95"/>
  <c r="B59" i="95"/>
  <c r="C59" i="95"/>
  <c r="D59" i="95"/>
  <c r="B60" i="95"/>
  <c r="C60" i="95"/>
  <c r="D60" i="95"/>
  <c r="B61" i="95"/>
  <c r="C61" i="95"/>
  <c r="D61" i="95"/>
  <c r="B62" i="95"/>
  <c r="C62" i="95"/>
  <c r="D62" i="95"/>
  <c r="B63" i="95"/>
  <c r="C63" i="95"/>
  <c r="D63" i="95"/>
  <c r="B64" i="95"/>
  <c r="C64" i="95"/>
  <c r="D64" i="95"/>
  <c r="B65" i="95"/>
  <c r="C65" i="95"/>
  <c r="D65" i="95"/>
  <c r="B14" i="95"/>
  <c r="C14" i="95"/>
  <c r="D14" i="95"/>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C27" i="9"/>
  <c r="D27" i="9"/>
  <c r="B28" i="9"/>
  <c r="C28" i="9"/>
  <c r="D28" i="9"/>
  <c r="B29" i="9"/>
  <c r="C29" i="9"/>
  <c r="D29" i="9"/>
  <c r="B30" i="9"/>
  <c r="C30" i="9"/>
  <c r="D30" i="9"/>
  <c r="B31" i="9"/>
  <c r="C31" i="9"/>
  <c r="D31" i="9"/>
  <c r="B14" i="9"/>
  <c r="C14" i="9"/>
  <c r="D14" i="9"/>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14" i="47"/>
  <c r="C14" i="47"/>
  <c r="D14" i="47"/>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14" i="45"/>
  <c r="C14" i="45"/>
  <c r="D14" i="45"/>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26" i="6"/>
  <c r="C26" i="6"/>
  <c r="D26" i="6"/>
  <c r="B27" i="6"/>
  <c r="C27" i="6"/>
  <c r="D27" i="6"/>
  <c r="B28" i="6"/>
  <c r="C28" i="6"/>
  <c r="D28" i="6"/>
  <c r="B29" i="6"/>
  <c r="C29" i="6"/>
  <c r="D29" i="6"/>
  <c r="B30" i="6"/>
  <c r="C30" i="6"/>
  <c r="D30" i="6"/>
  <c r="B31" i="6"/>
  <c r="C31" i="6"/>
  <c r="D31" i="6"/>
  <c r="B14" i="6"/>
  <c r="C14" i="6"/>
  <c r="D14" i="6"/>
  <c r="C23" i="36"/>
  <c r="C41" i="2" s="1"/>
  <c r="C22" i="36"/>
  <c r="C38" i="2" s="1"/>
  <c r="C21" i="36"/>
  <c r="C35" i="2" s="1"/>
  <c r="C20" i="36"/>
  <c r="C32" i="2" s="1"/>
  <c r="C18" i="36"/>
  <c r="C26" i="2" s="1"/>
  <c r="C17" i="36"/>
  <c r="C23" i="2" s="1"/>
  <c r="C16" i="36"/>
  <c r="C20" i="2" s="1"/>
  <c r="C15" i="36"/>
  <c r="C17" i="2" s="1"/>
  <c r="C23" i="34"/>
  <c r="C39" i="2" s="1"/>
  <c r="C22" i="34"/>
  <c r="C36" i="2" s="1"/>
  <c r="C21" i="34"/>
  <c r="C33" i="2" s="1"/>
  <c r="C20" i="34"/>
  <c r="C30" i="2" s="1"/>
  <c r="C19" i="34"/>
  <c r="C27" i="2" s="1"/>
  <c r="C18" i="34"/>
  <c r="C24" i="2" s="1"/>
  <c r="C17" i="34"/>
  <c r="C21" i="2" s="1"/>
  <c r="C18" i="2"/>
  <c r="C29" i="2"/>
  <c r="D26" i="36"/>
  <c r="D27" i="36"/>
  <c r="D26" i="34"/>
  <c r="D27" i="34"/>
  <c r="D25" i="36"/>
  <c r="D25" i="34"/>
  <c r="H30" i="49"/>
  <c r="H28" i="49"/>
  <c r="H24" i="9"/>
  <c r="H22" i="9"/>
  <c r="H20" i="49"/>
  <c r="H25" i="43"/>
  <c r="H24" i="43"/>
  <c r="H21" i="6"/>
  <c r="H20" i="43"/>
  <c r="B15" i="41"/>
  <c r="C15" i="41"/>
  <c r="D15" i="41"/>
  <c r="B16" i="41"/>
  <c r="C16" i="41"/>
  <c r="D16" i="41"/>
  <c r="B17" i="41"/>
  <c r="C17" i="41"/>
  <c r="D17" i="41"/>
  <c r="B18" i="41"/>
  <c r="C18" i="41"/>
  <c r="D18" i="41"/>
  <c r="B19" i="41"/>
  <c r="C19" i="41"/>
  <c r="D19" i="41"/>
  <c r="B20" i="41"/>
  <c r="C20" i="41"/>
  <c r="D20" i="4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B30" i="41"/>
  <c r="C30" i="41"/>
  <c r="D30" i="41"/>
  <c r="B31" i="41"/>
  <c r="C31" i="41"/>
  <c r="D31" i="41"/>
  <c r="B32" i="41"/>
  <c r="C32" i="41"/>
  <c r="D32" i="41"/>
  <c r="B33" i="41"/>
  <c r="C33" i="41"/>
  <c r="D33" i="41"/>
  <c r="B34" i="41"/>
  <c r="C34" i="41"/>
  <c r="D34" i="41"/>
  <c r="B35" i="41"/>
  <c r="C35" i="41"/>
  <c r="D35" i="41"/>
  <c r="B36" i="41"/>
  <c r="C36" i="41"/>
  <c r="D36" i="41"/>
  <c r="B37" i="41"/>
  <c r="C37" i="41"/>
  <c r="D37" i="41"/>
  <c r="B38" i="41"/>
  <c r="C38" i="41"/>
  <c r="D38" i="41"/>
  <c r="B39" i="41"/>
  <c r="C39" i="41"/>
  <c r="D39" i="41"/>
  <c r="B40" i="41"/>
  <c r="C40" i="41"/>
  <c r="D40" i="41"/>
  <c r="B41" i="41"/>
  <c r="C41" i="41"/>
  <c r="D41" i="41"/>
  <c r="B42" i="41"/>
  <c r="C42" i="41"/>
  <c r="D42" i="41"/>
  <c r="B43" i="41"/>
  <c r="C43" i="41"/>
  <c r="D43" i="41"/>
  <c r="B44" i="41"/>
  <c r="C44" i="41"/>
  <c r="D44" i="41"/>
  <c r="B45" i="41"/>
  <c r="C45" i="41"/>
  <c r="D45" i="41"/>
  <c r="B46" i="41"/>
  <c r="C46" i="41"/>
  <c r="D46" i="41"/>
  <c r="B47" i="41"/>
  <c r="C47" i="41"/>
  <c r="D47" i="41"/>
  <c r="B48" i="41"/>
  <c r="C48" i="41"/>
  <c r="D48" i="41"/>
  <c r="B49" i="41"/>
  <c r="C49" i="41"/>
  <c r="D49" i="41"/>
  <c r="B50" i="41"/>
  <c r="C50" i="41"/>
  <c r="D50" i="41"/>
  <c r="B51" i="41"/>
  <c r="C51" i="41"/>
  <c r="D51" i="41"/>
  <c r="B52" i="41"/>
  <c r="C52" i="41"/>
  <c r="D52" i="41"/>
  <c r="B53" i="41"/>
  <c r="C53" i="41"/>
  <c r="D53" i="41"/>
  <c r="B54" i="41"/>
  <c r="C54" i="41"/>
  <c r="D54" i="41"/>
  <c r="B55" i="41"/>
  <c r="C55" i="41"/>
  <c r="D55" i="41"/>
  <c r="B56" i="41"/>
  <c r="C56" i="41"/>
  <c r="D56" i="41"/>
  <c r="B57" i="41"/>
  <c r="C57" i="41"/>
  <c r="D57" i="41"/>
  <c r="B58" i="41"/>
  <c r="C58" i="41"/>
  <c r="D58" i="41"/>
  <c r="B59" i="41"/>
  <c r="C59" i="41"/>
  <c r="D59" i="41"/>
  <c r="B60" i="41"/>
  <c r="C60" i="41"/>
  <c r="D60" i="41"/>
  <c r="B61" i="41"/>
  <c r="C61" i="41"/>
  <c r="D61" i="41"/>
  <c r="B62" i="41"/>
  <c r="C62" i="41"/>
  <c r="D62" i="41"/>
  <c r="B63" i="41"/>
  <c r="C63" i="41"/>
  <c r="D63" i="41"/>
  <c r="B64" i="41"/>
  <c r="C64" i="41"/>
  <c r="D64" i="41"/>
  <c r="B65" i="41"/>
  <c r="C65" i="41"/>
  <c r="D65" i="41"/>
  <c r="B66" i="41"/>
  <c r="C66" i="41"/>
  <c r="D66" i="41"/>
  <c r="B67" i="41"/>
  <c r="C67" i="41"/>
  <c r="D67" i="41"/>
  <c r="B68" i="41"/>
  <c r="C68" i="41"/>
  <c r="D68" i="41"/>
  <c r="B69" i="41"/>
  <c r="C69" i="41"/>
  <c r="D69" i="41"/>
  <c r="B70" i="41"/>
  <c r="C70" i="41"/>
  <c r="D70" i="41"/>
  <c r="H70" i="41"/>
  <c r="B71" i="41"/>
  <c r="C71" i="41"/>
  <c r="D71" i="41"/>
  <c r="H71" i="41"/>
  <c r="B72" i="41"/>
  <c r="C72" i="41"/>
  <c r="D72" i="41"/>
  <c r="H72" i="41"/>
  <c r="B73" i="41"/>
  <c r="C73" i="41"/>
  <c r="D73" i="41"/>
  <c r="H73" i="41"/>
  <c r="B74" i="41"/>
  <c r="C74" i="41"/>
  <c r="D74" i="41"/>
  <c r="H74" i="41"/>
  <c r="B75" i="41"/>
  <c r="C75" i="41"/>
  <c r="D75" i="41"/>
  <c r="H75" i="41"/>
  <c r="B76" i="41"/>
  <c r="C76" i="41"/>
  <c r="D76" i="41"/>
  <c r="H76" i="41"/>
  <c r="B77" i="41"/>
  <c r="C77" i="41"/>
  <c r="D77" i="41"/>
  <c r="H77" i="41"/>
  <c r="B78" i="41"/>
  <c r="C78" i="41"/>
  <c r="D78" i="41"/>
  <c r="H78" i="41"/>
  <c r="B79" i="41"/>
  <c r="C79" i="41"/>
  <c r="D79" i="41"/>
  <c r="H79" i="41"/>
  <c r="B80" i="41"/>
  <c r="C80" i="41"/>
  <c r="D80" i="41"/>
  <c r="H80" i="41"/>
  <c r="B81" i="41"/>
  <c r="C81" i="41"/>
  <c r="D81" i="41"/>
  <c r="H81" i="41"/>
  <c r="B82" i="41"/>
  <c r="C82" i="41"/>
  <c r="D82" i="41"/>
  <c r="H82" i="41"/>
  <c r="B83" i="41"/>
  <c r="C83" i="41"/>
  <c r="D83" i="41"/>
  <c r="H83" i="41"/>
  <c r="B84" i="41"/>
  <c r="C84" i="41"/>
  <c r="D84" i="41"/>
  <c r="H84" i="41"/>
  <c r="B85" i="41"/>
  <c r="C85" i="41"/>
  <c r="D85" i="41"/>
  <c r="H85" i="41"/>
  <c r="B14" i="41"/>
  <c r="C14" i="41"/>
  <c r="D14" i="41"/>
  <c r="B16" i="42"/>
  <c r="C16" i="42"/>
  <c r="D16" i="42"/>
  <c r="B17" i="42"/>
  <c r="C17" i="42"/>
  <c r="D17" i="42"/>
  <c r="B18" i="42"/>
  <c r="C18" i="42"/>
  <c r="D18" i="42"/>
  <c r="B19" i="42"/>
  <c r="C19" i="42"/>
  <c r="D19" i="42"/>
  <c r="B20" i="42"/>
  <c r="C20" i="42"/>
  <c r="D20" i="42"/>
  <c r="B21" i="42"/>
  <c r="C21" i="42"/>
  <c r="D21" i="42"/>
  <c r="B22" i="42"/>
  <c r="C22" i="42"/>
  <c r="D22" i="42"/>
  <c r="B23" i="42"/>
  <c r="C23" i="42"/>
  <c r="D23" i="42"/>
  <c r="B24" i="42"/>
  <c r="C24" i="42"/>
  <c r="D24" i="42"/>
  <c r="B25" i="42"/>
  <c r="C25" i="42"/>
  <c r="D25" i="42"/>
  <c r="B26" i="42"/>
  <c r="C26" i="42"/>
  <c r="D26" i="42"/>
  <c r="B27" i="42"/>
  <c r="C27" i="42"/>
  <c r="D27" i="42"/>
  <c r="B28" i="42"/>
  <c r="C28" i="42"/>
  <c r="D28" i="42"/>
  <c r="B29" i="42"/>
  <c r="C29" i="42"/>
  <c r="D29" i="42"/>
  <c r="B30" i="42"/>
  <c r="C30" i="42"/>
  <c r="D30" i="42"/>
  <c r="B31" i="42"/>
  <c r="C31" i="42"/>
  <c r="D31" i="42"/>
  <c r="B32" i="42"/>
  <c r="C32" i="42"/>
  <c r="D32" i="42"/>
  <c r="B33" i="42"/>
  <c r="C33" i="42"/>
  <c r="D33" i="42"/>
  <c r="B34" i="42"/>
  <c r="C34" i="42"/>
  <c r="D34" i="42"/>
  <c r="B35" i="42"/>
  <c r="C35" i="42"/>
  <c r="D35" i="42"/>
  <c r="B36" i="42"/>
  <c r="C36" i="42"/>
  <c r="D36" i="42"/>
  <c r="B37" i="42"/>
  <c r="C37" i="42"/>
  <c r="D37" i="42"/>
  <c r="B38" i="42"/>
  <c r="C38" i="42"/>
  <c r="D38" i="42"/>
  <c r="B39" i="42"/>
  <c r="C39" i="42"/>
  <c r="D39" i="42"/>
  <c r="B40" i="42"/>
  <c r="C40" i="42"/>
  <c r="D40" i="42"/>
  <c r="B41" i="42"/>
  <c r="C41" i="42"/>
  <c r="D41" i="42"/>
  <c r="B42" i="42"/>
  <c r="C42" i="42"/>
  <c r="D42" i="42"/>
  <c r="B43" i="42"/>
  <c r="C43" i="42"/>
  <c r="D43" i="42"/>
  <c r="B44" i="42"/>
  <c r="C44" i="42"/>
  <c r="D44" i="42"/>
  <c r="B45" i="42"/>
  <c r="C45" i="42"/>
  <c r="D45" i="42"/>
  <c r="B46" i="42"/>
  <c r="C46" i="42"/>
  <c r="D46" i="42"/>
  <c r="B47" i="42"/>
  <c r="C47" i="42"/>
  <c r="D47" i="42"/>
  <c r="B48" i="42"/>
  <c r="C48" i="42"/>
  <c r="D48" i="42"/>
  <c r="B49" i="42"/>
  <c r="C49" i="42"/>
  <c r="D49" i="42"/>
  <c r="B50" i="42"/>
  <c r="C50" i="42"/>
  <c r="D50" i="42"/>
  <c r="B51" i="42"/>
  <c r="C51" i="42"/>
  <c r="D51" i="42"/>
  <c r="B52" i="42"/>
  <c r="C52" i="42"/>
  <c r="D52" i="42"/>
  <c r="B53" i="42"/>
  <c r="C53" i="42"/>
  <c r="D53" i="42"/>
  <c r="B54" i="42"/>
  <c r="C54" i="42"/>
  <c r="D54" i="42"/>
  <c r="B55" i="42"/>
  <c r="C55" i="42"/>
  <c r="D55" i="42"/>
  <c r="B56" i="42"/>
  <c r="C56" i="42"/>
  <c r="D56" i="42"/>
  <c r="B57" i="42"/>
  <c r="C57" i="42"/>
  <c r="D57" i="42"/>
  <c r="B58" i="42"/>
  <c r="C58" i="42"/>
  <c r="D58" i="42"/>
  <c r="B59" i="42"/>
  <c r="C59" i="42"/>
  <c r="D59" i="42"/>
  <c r="B60" i="42"/>
  <c r="C60" i="42"/>
  <c r="D60" i="42"/>
  <c r="B61" i="42"/>
  <c r="C61" i="42"/>
  <c r="D61" i="42"/>
  <c r="B62" i="42"/>
  <c r="C62" i="42"/>
  <c r="D62" i="42"/>
  <c r="B63" i="42"/>
  <c r="C63" i="42"/>
  <c r="D63" i="42"/>
  <c r="B64" i="42"/>
  <c r="C64" i="42"/>
  <c r="D64" i="42"/>
  <c r="B65" i="42"/>
  <c r="C65" i="42"/>
  <c r="D65" i="42"/>
  <c r="B66" i="42"/>
  <c r="C66" i="42"/>
  <c r="D66" i="42"/>
  <c r="B67" i="42"/>
  <c r="C67" i="42"/>
  <c r="D67" i="42"/>
  <c r="B68" i="42"/>
  <c r="C68" i="42"/>
  <c r="D68" i="42"/>
  <c r="B69" i="42"/>
  <c r="C69" i="42"/>
  <c r="D69" i="42"/>
  <c r="B70" i="42"/>
  <c r="C70" i="42"/>
  <c r="D70" i="42"/>
  <c r="H70" i="42"/>
  <c r="B71" i="42"/>
  <c r="C71" i="42"/>
  <c r="D71" i="42"/>
  <c r="H71" i="42"/>
  <c r="B72" i="42"/>
  <c r="C72" i="42"/>
  <c r="D72" i="42"/>
  <c r="H72" i="42"/>
  <c r="B73" i="42"/>
  <c r="C73" i="42"/>
  <c r="D73" i="42"/>
  <c r="H73" i="42"/>
  <c r="B74" i="42"/>
  <c r="C74" i="42"/>
  <c r="D74" i="42"/>
  <c r="H74" i="42"/>
  <c r="B75" i="42"/>
  <c r="C75" i="42"/>
  <c r="D75" i="42"/>
  <c r="H75" i="42"/>
  <c r="B76" i="42"/>
  <c r="C76" i="42"/>
  <c r="D76" i="42"/>
  <c r="H76" i="42"/>
  <c r="B77" i="42"/>
  <c r="C77" i="42"/>
  <c r="D77" i="42"/>
  <c r="H77" i="42"/>
  <c r="B78" i="42"/>
  <c r="C78" i="42"/>
  <c r="D78" i="42"/>
  <c r="H78" i="42"/>
  <c r="B79" i="42"/>
  <c r="C79" i="42"/>
  <c r="D79" i="42"/>
  <c r="H79" i="42"/>
  <c r="B80" i="42"/>
  <c r="C80" i="42"/>
  <c r="D80" i="42"/>
  <c r="H80" i="42"/>
  <c r="B81" i="42"/>
  <c r="C81" i="42"/>
  <c r="D81" i="42"/>
  <c r="H81" i="42"/>
  <c r="B82" i="42"/>
  <c r="C82" i="42"/>
  <c r="D82" i="42"/>
  <c r="H82" i="42"/>
  <c r="B83" i="42"/>
  <c r="C83" i="42"/>
  <c r="D83" i="42"/>
  <c r="H83" i="42"/>
  <c r="B84" i="42"/>
  <c r="C84" i="42"/>
  <c r="D84" i="42"/>
  <c r="H84" i="42"/>
  <c r="B85" i="42"/>
  <c r="C85" i="42"/>
  <c r="D85" i="42"/>
  <c r="H85"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24" i="43"/>
  <c r="C24" i="43"/>
  <c r="D24" i="43"/>
  <c r="B25" i="43"/>
  <c r="C25" i="43"/>
  <c r="D25" i="43"/>
  <c r="B26" i="43"/>
  <c r="C26" i="43"/>
  <c r="D26" i="43"/>
  <c r="B27" i="43"/>
  <c r="C27" i="43"/>
  <c r="D27" i="43"/>
  <c r="B28" i="43"/>
  <c r="C28" i="43"/>
  <c r="D28" i="43"/>
  <c r="B29" i="43"/>
  <c r="C29" i="43"/>
  <c r="D29" i="43"/>
  <c r="B30" i="43"/>
  <c r="C30" i="43"/>
  <c r="D30" i="43"/>
  <c r="B31" i="43"/>
  <c r="C31" i="43"/>
  <c r="D31" i="43"/>
  <c r="B15" i="43"/>
  <c r="C15" i="43"/>
  <c r="D15" i="43"/>
  <c r="B16" i="46"/>
  <c r="C16" i="46"/>
  <c r="D16" i="46"/>
  <c r="B17" i="46"/>
  <c r="C17" i="46"/>
  <c r="D17" i="46"/>
  <c r="B18" i="46"/>
  <c r="C18" i="46"/>
  <c r="D18" i="46"/>
  <c r="B19" i="46"/>
  <c r="C19" i="46"/>
  <c r="D19" i="46"/>
  <c r="B20" i="46"/>
  <c r="C20" i="46"/>
  <c r="D20" i="46"/>
  <c r="B21" i="46"/>
  <c r="C21" i="46"/>
  <c r="D21" i="46"/>
  <c r="B22" i="46"/>
  <c r="C22" i="46"/>
  <c r="D22" i="46"/>
  <c r="B23" i="46"/>
  <c r="C23" i="46"/>
  <c r="D23" i="46"/>
  <c r="B24" i="46"/>
  <c r="C24" i="46"/>
  <c r="D24" i="46"/>
  <c r="B25" i="46"/>
  <c r="C25" i="46"/>
  <c r="D25" i="46"/>
  <c r="B26" i="46"/>
  <c r="C26" i="46"/>
  <c r="D26" i="46"/>
  <c r="B27" i="46"/>
  <c r="C27" i="46"/>
  <c r="D27" i="46"/>
  <c r="B28" i="46"/>
  <c r="C28" i="46"/>
  <c r="D28" i="46"/>
  <c r="B29" i="46"/>
  <c r="C29" i="46"/>
  <c r="D29" i="46"/>
  <c r="B15" i="46"/>
  <c r="C15" i="46"/>
  <c r="D15" i="46"/>
  <c r="B16" i="48"/>
  <c r="C16" i="48"/>
  <c r="D16" i="48"/>
  <c r="B17" i="48"/>
  <c r="C17" i="48"/>
  <c r="D17" i="48"/>
  <c r="B18" i="48"/>
  <c r="C18" i="48"/>
  <c r="D18" i="48"/>
  <c r="B19" i="48"/>
  <c r="C19" i="48"/>
  <c r="D19" i="48"/>
  <c r="B20" i="48"/>
  <c r="C20" i="48"/>
  <c r="D20" i="48"/>
  <c r="B21" i="48"/>
  <c r="C21" i="48"/>
  <c r="D21" i="48"/>
  <c r="B22" i="48"/>
  <c r="C22" i="48"/>
  <c r="D22" i="48"/>
  <c r="B23" i="48"/>
  <c r="C23" i="48"/>
  <c r="D23" i="48"/>
  <c r="B24" i="48"/>
  <c r="C24" i="48"/>
  <c r="D24" i="48"/>
  <c r="B25" i="48"/>
  <c r="C25" i="48"/>
  <c r="D25" i="48"/>
  <c r="B26" i="48"/>
  <c r="C26" i="48"/>
  <c r="D26" i="48"/>
  <c r="B27" i="48"/>
  <c r="C27" i="48"/>
  <c r="D27" i="48"/>
  <c r="B28" i="48"/>
  <c r="C28" i="48"/>
  <c r="D28" i="48"/>
  <c r="B29" i="48"/>
  <c r="C29" i="48"/>
  <c r="D29" i="48"/>
  <c r="B30" i="48"/>
  <c r="C30" i="48"/>
  <c r="D30" i="48"/>
  <c r="B31" i="48"/>
  <c r="C31" i="48"/>
  <c r="D31" i="48"/>
  <c r="B32" i="48"/>
  <c r="C32" i="48"/>
  <c r="D32" i="48"/>
  <c r="B33" i="48"/>
  <c r="C33" i="48"/>
  <c r="D33" i="48"/>
  <c r="B34" i="48"/>
  <c r="C34" i="48"/>
  <c r="D34" i="48"/>
  <c r="B35" i="48"/>
  <c r="C35" i="48"/>
  <c r="D35" i="48"/>
  <c r="B36" i="48"/>
  <c r="C36" i="48"/>
  <c r="D36" i="48"/>
  <c r="B37" i="48"/>
  <c r="C37" i="48"/>
  <c r="D37" i="48"/>
  <c r="B38" i="48"/>
  <c r="C38" i="48"/>
  <c r="D38" i="48"/>
  <c r="B39" i="48"/>
  <c r="C39" i="48"/>
  <c r="D39" i="48"/>
  <c r="B40" i="48"/>
  <c r="C40" i="48"/>
  <c r="D40" i="48"/>
  <c r="B41" i="48"/>
  <c r="C41" i="48"/>
  <c r="D41" i="48"/>
  <c r="B42" i="48"/>
  <c r="C42" i="48"/>
  <c r="D42" i="48"/>
  <c r="B43" i="48"/>
  <c r="C43" i="48"/>
  <c r="D43" i="48"/>
  <c r="B15" i="48"/>
  <c r="C15" i="48"/>
  <c r="D15" i="48"/>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15" i="49"/>
  <c r="C15" i="49"/>
  <c r="D15" i="49"/>
  <c r="B16" i="52"/>
  <c r="C16" i="52"/>
  <c r="D16" i="52"/>
  <c r="B17" i="52"/>
  <c r="C17" i="52"/>
  <c r="D17" i="52"/>
  <c r="B18" i="52"/>
  <c r="C18" i="52"/>
  <c r="D18" i="52"/>
  <c r="B19" i="52"/>
  <c r="C19" i="52"/>
  <c r="D19" i="52"/>
  <c r="B20" i="52"/>
  <c r="C20" i="52"/>
  <c r="D20" i="52"/>
  <c r="B21" i="52"/>
  <c r="C21" i="52"/>
  <c r="D21" i="52"/>
  <c r="B22" i="52"/>
  <c r="C22" i="52"/>
  <c r="D22" i="52"/>
  <c r="B23" i="52"/>
  <c r="C23" i="52"/>
  <c r="D23" i="52"/>
  <c r="B15" i="52"/>
  <c r="C15" i="52"/>
  <c r="D15" i="52"/>
  <c r="B16" i="96"/>
  <c r="C16" i="96"/>
  <c r="D16" i="96"/>
  <c r="B17" i="96"/>
  <c r="C17" i="96"/>
  <c r="D17" i="96"/>
  <c r="B18" i="96"/>
  <c r="C18" i="96"/>
  <c r="D18" i="96"/>
  <c r="B19" i="96"/>
  <c r="C19" i="96"/>
  <c r="D19" i="96"/>
  <c r="B20" i="96"/>
  <c r="C20" i="96"/>
  <c r="D20" i="96"/>
  <c r="B21" i="96"/>
  <c r="C21" i="96"/>
  <c r="D21" i="96"/>
  <c r="B22" i="96"/>
  <c r="C22" i="96"/>
  <c r="D22" i="96"/>
  <c r="B23" i="96"/>
  <c r="C23" i="96"/>
  <c r="D23" i="96"/>
  <c r="B24" i="96"/>
  <c r="C24" i="96"/>
  <c r="D24" i="96"/>
  <c r="B25" i="96"/>
  <c r="C25" i="96"/>
  <c r="D25" i="96"/>
  <c r="B26" i="96"/>
  <c r="C26" i="96"/>
  <c r="D26" i="96"/>
  <c r="B27" i="96"/>
  <c r="C27" i="96"/>
  <c r="D27" i="96"/>
  <c r="B28" i="96"/>
  <c r="C28" i="96"/>
  <c r="D28" i="96"/>
  <c r="B29" i="96"/>
  <c r="C29" i="96"/>
  <c r="D29" i="96"/>
  <c r="B30" i="96"/>
  <c r="C30" i="96"/>
  <c r="D30" i="96"/>
  <c r="B31" i="96"/>
  <c r="C31" i="96"/>
  <c r="D31" i="96"/>
  <c r="B32" i="96"/>
  <c r="C32" i="96"/>
  <c r="D32" i="96"/>
  <c r="B33" i="96"/>
  <c r="C33" i="96"/>
  <c r="D33" i="96"/>
  <c r="B34" i="96"/>
  <c r="C34" i="96"/>
  <c r="D34" i="96"/>
  <c r="B35" i="96"/>
  <c r="C35" i="96"/>
  <c r="D35" i="96"/>
  <c r="B36" i="96"/>
  <c r="C36" i="96"/>
  <c r="D36" i="96"/>
  <c r="B37" i="96"/>
  <c r="C37" i="96"/>
  <c r="D37" i="96"/>
  <c r="B38" i="96"/>
  <c r="C38" i="96"/>
  <c r="D38" i="96"/>
  <c r="B39" i="96"/>
  <c r="C39" i="96"/>
  <c r="D39" i="96"/>
  <c r="B40" i="96"/>
  <c r="C40" i="96"/>
  <c r="D40" i="96"/>
  <c r="B41" i="96"/>
  <c r="C41" i="96"/>
  <c r="D41" i="96"/>
  <c r="B42" i="96"/>
  <c r="C42" i="96"/>
  <c r="D42" i="96"/>
  <c r="B43" i="96"/>
  <c r="C43" i="96"/>
  <c r="D43" i="96"/>
  <c r="B44" i="96"/>
  <c r="C44" i="96"/>
  <c r="D44" i="96"/>
  <c r="B45" i="96"/>
  <c r="C45" i="96"/>
  <c r="D45" i="96"/>
  <c r="B46" i="96"/>
  <c r="C46" i="96"/>
  <c r="D46" i="96"/>
  <c r="B47" i="96"/>
  <c r="C47" i="96"/>
  <c r="D47" i="96"/>
  <c r="B48" i="96"/>
  <c r="C48" i="96"/>
  <c r="D48" i="96"/>
  <c r="B49" i="96"/>
  <c r="C49" i="96"/>
  <c r="D49" i="96"/>
  <c r="B50" i="96"/>
  <c r="C50" i="96"/>
  <c r="D50" i="96"/>
  <c r="B51" i="96"/>
  <c r="C51" i="96"/>
  <c r="D51" i="96"/>
  <c r="B52" i="96"/>
  <c r="C52" i="96"/>
  <c r="D52" i="96"/>
  <c r="B53" i="96"/>
  <c r="C53" i="96"/>
  <c r="D53" i="96"/>
  <c r="B54" i="96"/>
  <c r="C54" i="96"/>
  <c r="D54" i="96"/>
  <c r="B55" i="96"/>
  <c r="C55" i="96"/>
  <c r="D55" i="96"/>
  <c r="B56" i="96"/>
  <c r="C56" i="96"/>
  <c r="D56" i="96"/>
  <c r="B57" i="96"/>
  <c r="C57" i="96"/>
  <c r="D57" i="96"/>
  <c r="B58" i="96"/>
  <c r="C58" i="96"/>
  <c r="D58" i="96"/>
  <c r="B59" i="96"/>
  <c r="C59" i="96"/>
  <c r="D59" i="96"/>
  <c r="B60" i="96"/>
  <c r="C60" i="96"/>
  <c r="D60" i="96"/>
  <c r="B61" i="96"/>
  <c r="C61" i="96"/>
  <c r="D61" i="96"/>
  <c r="B62" i="96"/>
  <c r="C62" i="96"/>
  <c r="D62" i="96"/>
  <c r="B63" i="96"/>
  <c r="C63" i="96"/>
  <c r="D63" i="96"/>
  <c r="B64" i="96"/>
  <c r="C64" i="96"/>
  <c r="D64" i="96"/>
  <c r="B65" i="96"/>
  <c r="C65" i="96"/>
  <c r="D65" i="96"/>
  <c r="B15" i="96"/>
  <c r="C15" i="96"/>
  <c r="D15" i="96"/>
  <c r="B16" i="40"/>
  <c r="C16" i="40"/>
  <c r="D16" i="40"/>
  <c r="B17" i="40"/>
  <c r="C17" i="40"/>
  <c r="D17" i="40"/>
  <c r="B18" i="40"/>
  <c r="C18" i="40"/>
  <c r="D18" i="40"/>
  <c r="B19" i="40"/>
  <c r="C19" i="40"/>
  <c r="D19" i="40"/>
  <c r="B20" i="40"/>
  <c r="C20" i="40"/>
  <c r="D20" i="40"/>
  <c r="B21" i="40"/>
  <c r="C21" i="40"/>
  <c r="D21" i="40"/>
  <c r="B22" i="40"/>
  <c r="C22" i="40"/>
  <c r="D22" i="40"/>
  <c r="B23" i="40"/>
  <c r="C23" i="40"/>
  <c r="D23" i="40"/>
  <c r="B24" i="40"/>
  <c r="C24" i="40"/>
  <c r="D24" i="40"/>
  <c r="B25" i="40"/>
  <c r="C25" i="40"/>
  <c r="D25" i="40"/>
  <c r="B26" i="40"/>
  <c r="C26" i="40"/>
  <c r="D26" i="40"/>
  <c r="B15" i="40"/>
  <c r="C15" i="40"/>
  <c r="D15" i="40"/>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14" i="3"/>
  <c r="C14" i="3"/>
  <c r="D14" i="3"/>
  <c r="H23" i="40"/>
  <c r="H56" i="42"/>
  <c r="H68" i="42"/>
  <c r="H19" i="96"/>
  <c r="B14" i="33"/>
  <c r="B15" i="33"/>
  <c r="B16" i="33"/>
  <c r="B13" i="33"/>
  <c r="D9" i="36"/>
  <c r="D8" i="36"/>
  <c r="D7" i="36"/>
  <c r="D6" i="36"/>
  <c r="D9" i="34"/>
  <c r="D8" i="34"/>
  <c r="D7" i="34"/>
  <c r="D6" i="34"/>
  <c r="D9" i="2"/>
  <c r="D8" i="2"/>
  <c r="D7" i="2"/>
  <c r="D6" i="2"/>
  <c r="D5" i="40" s="1"/>
  <c r="O78" i="42"/>
  <c r="M72" i="42"/>
  <c r="K72" i="5"/>
  <c r="K72" i="99" s="1"/>
  <c r="M76" i="41"/>
  <c r="K76" i="5"/>
  <c r="K76" i="99" s="1"/>
  <c r="M80" i="41"/>
  <c r="K80" i="5"/>
  <c r="K80" i="99" s="1"/>
  <c r="M84" i="41"/>
  <c r="K84" i="5"/>
  <c r="K84" i="99" s="1"/>
  <c r="K73" i="5"/>
  <c r="K73" i="99" s="1"/>
  <c r="K77" i="5"/>
  <c r="K77" i="99" s="1"/>
  <c r="K85" i="5"/>
  <c r="K85" i="99" s="1"/>
  <c r="P70" i="5"/>
  <c r="P70" i="99" s="1"/>
  <c r="P73" i="5"/>
  <c r="P73" i="99" s="1"/>
  <c r="P82" i="5"/>
  <c r="P82" i="99" s="1"/>
  <c r="M71" i="41"/>
  <c r="M75" i="41"/>
  <c r="M79" i="42"/>
  <c r="K78" i="5"/>
  <c r="K78" i="99" s="1"/>
  <c r="K75" i="5"/>
  <c r="K75" i="99" s="1"/>
  <c r="K70" i="5"/>
  <c r="K70" i="99" s="1"/>
  <c r="K83" i="5"/>
  <c r="K83" i="99" s="1"/>
  <c r="K74" i="5"/>
  <c r="K71" i="5"/>
  <c r="K71" i="99" s="1"/>
  <c r="K82" i="5"/>
  <c r="K82" i="99" s="1"/>
  <c r="K79" i="5"/>
  <c r="K79" i="99" s="1"/>
  <c r="N9" i="97" l="1"/>
  <c r="E15" i="117"/>
  <c r="B16" i="35"/>
  <c r="B16" i="118"/>
  <c r="B15" i="35"/>
  <c r="B15" i="118"/>
  <c r="B14" i="35"/>
  <c r="B14" i="118"/>
  <c r="B13" i="35"/>
  <c r="B13" i="118"/>
  <c r="D6" i="105"/>
  <c r="D6" i="97"/>
  <c r="D6" i="100"/>
  <c r="D6" i="99"/>
  <c r="D6" i="98"/>
  <c r="D6" i="101"/>
  <c r="D6" i="102"/>
  <c r="D6" i="104"/>
  <c r="D6" i="103"/>
  <c r="D7" i="97"/>
  <c r="D7" i="100"/>
  <c r="D7" i="99"/>
  <c r="D7" i="98"/>
  <c r="D7" i="101"/>
  <c r="D7" i="102"/>
  <c r="D7" i="104"/>
  <c r="D7" i="103"/>
  <c r="D7" i="105"/>
  <c r="D8" i="100"/>
  <c r="D8" i="99"/>
  <c r="D8" i="98"/>
  <c r="D8" i="101"/>
  <c r="D8" i="102"/>
  <c r="D8" i="104"/>
  <c r="D8" i="103"/>
  <c r="D8" i="105"/>
  <c r="D8" i="97"/>
  <c r="D5" i="5"/>
  <c r="D5" i="38"/>
  <c r="D5" i="37"/>
  <c r="D5" i="105"/>
  <c r="D5" i="97"/>
  <c r="D5" i="100"/>
  <c r="D5" i="99"/>
  <c r="D5" i="98"/>
  <c r="D5" i="101"/>
  <c r="D5" i="102"/>
  <c r="D5" i="104"/>
  <c r="D5" i="103"/>
  <c r="D7" i="43"/>
  <c r="D8" i="52"/>
  <c r="D8" i="9"/>
  <c r="D7" i="11"/>
  <c r="D5" i="9"/>
  <c r="P85" i="5"/>
  <c r="P85" i="99" s="1"/>
  <c r="D7" i="44"/>
  <c r="D7" i="96"/>
  <c r="P77" i="5"/>
  <c r="P77" i="99" s="1"/>
  <c r="O80" i="42"/>
  <c r="O80" i="41"/>
  <c r="L80" i="42"/>
  <c r="L80" i="41"/>
  <c r="N80" i="42"/>
  <c r="N80" i="41"/>
  <c r="K80" i="42"/>
  <c r="K80" i="41"/>
  <c r="P70" i="42"/>
  <c r="P70" i="41"/>
  <c r="K70" i="42"/>
  <c r="K70" i="41"/>
  <c r="K71" i="42"/>
  <c r="K71" i="41"/>
  <c r="L71" i="42"/>
  <c r="L71" i="41"/>
  <c r="N71" i="42"/>
  <c r="N71" i="41"/>
  <c r="O71" i="42"/>
  <c r="O71" i="41"/>
  <c r="M70" i="42"/>
  <c r="M70" i="41"/>
  <c r="L70" i="42"/>
  <c r="L70" i="41"/>
  <c r="O70" i="42"/>
  <c r="O70" i="41"/>
  <c r="N70" i="42"/>
  <c r="N70" i="41"/>
  <c r="N73" i="41"/>
  <c r="N73" i="42"/>
  <c r="M73" i="41"/>
  <c r="M73" i="42"/>
  <c r="P73" i="41"/>
  <c r="P73" i="42"/>
  <c r="K73" i="41"/>
  <c r="K73" i="42"/>
  <c r="O73" i="41"/>
  <c r="O73" i="42"/>
  <c r="L73" i="41"/>
  <c r="L73" i="42"/>
  <c r="K78" i="41"/>
  <c r="K78" i="42"/>
  <c r="O82" i="41"/>
  <c r="O82" i="42"/>
  <c r="M78" i="41"/>
  <c r="M78" i="42"/>
  <c r="L82" i="41"/>
  <c r="L82" i="42"/>
  <c r="L84" i="42"/>
  <c r="L84" i="41"/>
  <c r="K82" i="41"/>
  <c r="K82" i="42"/>
  <c r="O81" i="42"/>
  <c r="O81" i="41"/>
  <c r="L78" i="41"/>
  <c r="L78" i="42"/>
  <c r="N82" i="41"/>
  <c r="N82" i="42"/>
  <c r="P82" i="41"/>
  <c r="P82" i="42"/>
  <c r="K84" i="42"/>
  <c r="K84" i="41"/>
  <c r="N78" i="41"/>
  <c r="N78" i="42"/>
  <c r="L81" i="42"/>
  <c r="L81" i="41"/>
  <c r="M82" i="41"/>
  <c r="M82" i="42"/>
  <c r="O84" i="42"/>
  <c r="O84" i="41"/>
  <c r="N81" i="42"/>
  <c r="N81" i="41"/>
  <c r="N84" i="42"/>
  <c r="N84" i="41"/>
  <c r="K75" i="42"/>
  <c r="K75" i="41"/>
  <c r="K76" i="42"/>
  <c r="K76" i="41"/>
  <c r="O75" i="42"/>
  <c r="O75" i="41"/>
  <c r="L75" i="42"/>
  <c r="L75" i="41"/>
  <c r="K79" i="41"/>
  <c r="K79" i="42"/>
  <c r="K83" i="41"/>
  <c r="K83" i="42"/>
  <c r="M83" i="41"/>
  <c r="M83" i="42"/>
  <c r="P85" i="41"/>
  <c r="P85" i="42"/>
  <c r="O85" i="41"/>
  <c r="O85" i="42"/>
  <c r="O72" i="41"/>
  <c r="O72" i="42"/>
  <c r="M74" i="42"/>
  <c r="M74" i="41"/>
  <c r="O76" i="42"/>
  <c r="O76" i="41"/>
  <c r="M85" i="41"/>
  <c r="M85" i="42"/>
  <c r="K85" i="41"/>
  <c r="K85" i="42"/>
  <c r="K72" i="41"/>
  <c r="K72" i="42"/>
  <c r="O83" i="41"/>
  <c r="O83" i="42"/>
  <c r="O79" i="41"/>
  <c r="O79" i="42"/>
  <c r="O77" i="41"/>
  <c r="O77" i="42"/>
  <c r="L72" i="41"/>
  <c r="L72" i="42"/>
  <c r="L74" i="42"/>
  <c r="L74" i="41"/>
  <c r="L76" i="42"/>
  <c r="L76" i="41"/>
  <c r="L83" i="41"/>
  <c r="L83" i="42"/>
  <c r="L85" i="41"/>
  <c r="L85" i="42"/>
  <c r="K74" i="42"/>
  <c r="K74" i="41"/>
  <c r="P77" i="41"/>
  <c r="P77" i="42"/>
  <c r="K77" i="41"/>
  <c r="K77" i="42"/>
  <c r="M77" i="41"/>
  <c r="M77" i="42"/>
  <c r="O74" i="42"/>
  <c r="O74" i="41"/>
  <c r="N74" i="42"/>
  <c r="N74" i="41"/>
  <c r="L77" i="41"/>
  <c r="L77" i="42"/>
  <c r="L79" i="41"/>
  <c r="L79" i="42"/>
  <c r="N79" i="41"/>
  <c r="N79" i="42"/>
  <c r="N83" i="41"/>
  <c r="N83" i="42"/>
  <c r="N77" i="41"/>
  <c r="N77" i="42"/>
  <c r="N72" i="41"/>
  <c r="N72" i="42"/>
  <c r="N76" i="42"/>
  <c r="N76" i="41"/>
  <c r="N85" i="41"/>
  <c r="N85" i="42"/>
  <c r="N75" i="42"/>
  <c r="N75" i="41"/>
  <c r="P71" i="5"/>
  <c r="P71" i="99" s="1"/>
  <c r="M71" i="42"/>
  <c r="P80" i="5"/>
  <c r="P80" i="99" s="1"/>
  <c r="M80" i="42"/>
  <c r="P76" i="5"/>
  <c r="P76" i="99" s="1"/>
  <c r="M76" i="42"/>
  <c r="P78" i="5"/>
  <c r="P78" i="99" s="1"/>
  <c r="O78" i="41"/>
  <c r="P79" i="5"/>
  <c r="P79" i="99" s="1"/>
  <c r="M79" i="41"/>
  <c r="P75" i="5"/>
  <c r="P75" i="99" s="1"/>
  <c r="M75" i="42"/>
  <c r="P84" i="5"/>
  <c r="P84" i="99" s="1"/>
  <c r="M84" i="42"/>
  <c r="P72" i="5"/>
  <c r="P72" i="99" s="1"/>
  <c r="M72" i="41"/>
  <c r="P83" i="5"/>
  <c r="P83" i="99" s="1"/>
  <c r="P74" i="5"/>
  <c r="N15" i="95"/>
  <c r="N44" i="95"/>
  <c r="D5" i="46"/>
  <c r="D7" i="10"/>
  <c r="D7" i="37"/>
  <c r="D8" i="37"/>
  <c r="D8" i="5"/>
  <c r="D8" i="41"/>
  <c r="D8" i="42"/>
  <c r="D6" i="41"/>
  <c r="D6" i="37"/>
  <c r="H31" i="43"/>
  <c r="M81" i="41"/>
  <c r="K81" i="5"/>
  <c r="K81" i="99" s="1"/>
  <c r="H18" i="51"/>
  <c r="H14" i="40"/>
  <c r="H19" i="43"/>
  <c r="H26" i="49"/>
  <c r="H21" i="43"/>
  <c r="H24" i="6"/>
  <c r="H31" i="49"/>
  <c r="H25" i="6"/>
  <c r="H22" i="49"/>
  <c r="H17" i="40"/>
  <c r="H17" i="39"/>
  <c r="H24" i="41"/>
  <c r="H20" i="42"/>
  <c r="H29" i="43"/>
  <c r="H64" i="42"/>
  <c r="H28" i="42"/>
  <c r="H16" i="43"/>
  <c r="H16" i="6"/>
  <c r="K17" i="44"/>
  <c r="H16" i="51"/>
  <c r="N44" i="96"/>
  <c r="H17" i="51"/>
  <c r="H27" i="9"/>
  <c r="H43" i="95"/>
  <c r="H43" i="96"/>
  <c r="L16" i="51"/>
  <c r="H26" i="43"/>
  <c r="H18" i="43"/>
  <c r="K27" i="11"/>
  <c r="L15" i="51"/>
  <c r="M19" i="51"/>
  <c r="L23" i="51"/>
  <c r="H18" i="49"/>
  <c r="L19" i="51"/>
  <c r="H27" i="42"/>
  <c r="H47" i="41"/>
  <c r="K19" i="11"/>
  <c r="H53" i="41"/>
  <c r="H33" i="41"/>
  <c r="H26" i="39"/>
  <c r="H41" i="41"/>
  <c r="L14" i="51"/>
  <c r="N21" i="51"/>
  <c r="L18" i="51"/>
  <c r="H47" i="96"/>
  <c r="H39" i="96"/>
  <c r="H35" i="96"/>
  <c r="H23" i="96"/>
  <c r="H22" i="6"/>
  <c r="L15" i="9"/>
  <c r="D8" i="8"/>
  <c r="D8" i="3"/>
  <c r="D8" i="38"/>
  <c r="D8" i="95"/>
  <c r="D8" i="45"/>
  <c r="D8" i="44"/>
  <c r="D8" i="48"/>
  <c r="D8" i="4"/>
  <c r="D8" i="11"/>
  <c r="D8" i="39"/>
  <c r="D8" i="51"/>
  <c r="D8" i="6"/>
  <c r="D8" i="50"/>
  <c r="D8" i="96"/>
  <c r="D8" i="43"/>
  <c r="D8" i="7"/>
  <c r="D8" i="10"/>
  <c r="D8" i="47"/>
  <c r="D8" i="40"/>
  <c r="D8" i="49"/>
  <c r="H35" i="41"/>
  <c r="H63" i="41"/>
  <c r="D6" i="11"/>
  <c r="D6" i="40"/>
  <c r="D7" i="39"/>
  <c r="D7" i="9"/>
  <c r="D6" i="46"/>
  <c r="H68" i="41"/>
  <c r="H46" i="42"/>
  <c r="H56" i="41"/>
  <c r="N39" i="96"/>
  <c r="N27" i="95"/>
  <c r="H19" i="95"/>
  <c r="H62" i="42"/>
  <c r="H36" i="41"/>
  <c r="D8" i="46"/>
  <c r="D7" i="7"/>
  <c r="D7" i="38"/>
  <c r="D7" i="51"/>
  <c r="D7" i="41"/>
  <c r="D7" i="46"/>
  <c r="D7" i="4"/>
  <c r="D7" i="3"/>
  <c r="D7" i="45"/>
  <c r="D7" i="50"/>
  <c r="D7" i="52"/>
  <c r="D7" i="5"/>
  <c r="D7" i="95"/>
  <c r="D7" i="6"/>
  <c r="D7" i="42"/>
  <c r="D7" i="48"/>
  <c r="D6" i="10"/>
  <c r="D6" i="95"/>
  <c r="D6" i="38"/>
  <c r="D6" i="9"/>
  <c r="D6" i="4"/>
  <c r="D6" i="42"/>
  <c r="D6" i="48"/>
  <c r="H21" i="96"/>
  <c r="H19" i="46"/>
  <c r="H61" i="96"/>
  <c r="H41" i="96"/>
  <c r="N16" i="6"/>
  <c r="K16" i="44"/>
  <c r="N15" i="9"/>
  <c r="H16" i="9"/>
  <c r="N14" i="51"/>
  <c r="N16" i="51"/>
  <c r="N18" i="51"/>
  <c r="L20" i="51"/>
  <c r="N20" i="51"/>
  <c r="H21" i="51"/>
  <c r="N22" i="51"/>
  <c r="H21" i="49"/>
  <c r="H25" i="9"/>
  <c r="H29" i="49"/>
  <c r="N15" i="51"/>
  <c r="N17" i="51"/>
  <c r="L17" i="51"/>
  <c r="N19" i="51"/>
  <c r="N23" i="51"/>
  <c r="L21" i="51"/>
  <c r="L22" i="51"/>
  <c r="H41" i="48"/>
  <c r="H48" i="96"/>
  <c r="H28" i="96"/>
  <c r="L22" i="42"/>
  <c r="L14" i="40"/>
  <c r="H25" i="45"/>
  <c r="H30" i="48"/>
  <c r="H57" i="96"/>
  <c r="H53" i="96"/>
  <c r="H45" i="96"/>
  <c r="H37" i="96"/>
  <c r="H29" i="96"/>
  <c r="H42" i="48"/>
  <c r="H38" i="48"/>
  <c r="H26" i="48"/>
  <c r="H22" i="48"/>
  <c r="H27" i="45"/>
  <c r="H23" i="46"/>
  <c r="H27" i="49"/>
  <c r="H40" i="48"/>
  <c r="H36" i="47"/>
  <c r="H32" i="48"/>
  <c r="H28" i="48"/>
  <c r="H24" i="47"/>
  <c r="H20" i="48"/>
  <c r="H16" i="47"/>
  <c r="H29" i="46"/>
  <c r="H21" i="46"/>
  <c r="H17" i="45"/>
  <c r="N55" i="42"/>
  <c r="N43" i="42"/>
  <c r="N31" i="42"/>
  <c r="D5" i="50"/>
  <c r="D5" i="6"/>
  <c r="D5" i="51"/>
  <c r="D5" i="39"/>
  <c r="D5" i="49"/>
  <c r="D5" i="3"/>
  <c r="D5" i="7"/>
  <c r="D5" i="8"/>
  <c r="D5" i="96"/>
  <c r="D5" i="43"/>
  <c r="D5" i="47"/>
  <c r="D5" i="44"/>
  <c r="D6" i="6"/>
  <c r="D6" i="51"/>
  <c r="D6" i="39"/>
  <c r="D6" i="49"/>
  <c r="D6" i="3"/>
  <c r="D6" i="7"/>
  <c r="D6" i="5"/>
  <c r="D5" i="11"/>
  <c r="D5" i="52"/>
  <c r="D5" i="45"/>
  <c r="D6" i="44"/>
  <c r="D6" i="96"/>
  <c r="D6" i="43"/>
  <c r="D6" i="47"/>
  <c r="D7" i="49"/>
  <c r="D7" i="40"/>
  <c r="D7" i="47"/>
  <c r="D7" i="8"/>
  <c r="D6" i="8"/>
  <c r="D5" i="4"/>
  <c r="D5" i="42"/>
  <c r="D5" i="48"/>
  <c r="D5" i="10"/>
  <c r="D5" i="95"/>
  <c r="D5" i="41"/>
  <c r="D6" i="50"/>
  <c r="D6" i="52"/>
  <c r="D6" i="45"/>
  <c r="N59" i="42"/>
  <c r="N26" i="40"/>
  <c r="H19" i="3"/>
  <c r="H60" i="96"/>
  <c r="H37" i="48"/>
  <c r="H24" i="45"/>
  <c r="H62" i="96"/>
  <c r="N41" i="42"/>
  <c r="H46" i="96"/>
  <c r="N57" i="42"/>
  <c r="N53" i="42"/>
  <c r="N37" i="42"/>
  <c r="H54" i="96"/>
  <c r="H30" i="96"/>
  <c r="H22" i="96"/>
  <c r="H43" i="48"/>
  <c r="H39" i="48"/>
  <c r="H35" i="48"/>
  <c r="H23" i="48"/>
  <c r="H19" i="48"/>
  <c r="H28" i="46"/>
  <c r="H16" i="45"/>
  <c r="N21" i="3"/>
  <c r="N47" i="42"/>
  <c r="M14" i="3"/>
  <c r="L17" i="38"/>
  <c r="H65" i="96"/>
  <c r="H49" i="96"/>
  <c r="H33" i="96"/>
  <c r="H17" i="95"/>
  <c r="N69" i="42"/>
  <c r="H24" i="49"/>
  <c r="H30" i="9"/>
  <c r="H38" i="96"/>
  <c r="H64" i="96"/>
  <c r="H56" i="96"/>
  <c r="H52" i="96"/>
  <c r="H44" i="96"/>
  <c r="H40" i="96"/>
  <c r="H36" i="95"/>
  <c r="H32" i="96"/>
  <c r="H24" i="95"/>
  <c r="H20" i="96"/>
  <c r="H33" i="48"/>
  <c r="H29" i="48"/>
  <c r="H17" i="47"/>
  <c r="H26" i="46"/>
  <c r="H22" i="46"/>
  <c r="H18" i="46"/>
  <c r="N60" i="42"/>
  <c r="N44" i="42"/>
  <c r="N28" i="42"/>
  <c r="M20" i="3"/>
  <c r="L20" i="3"/>
  <c r="H16" i="38"/>
  <c r="N39" i="42"/>
  <c r="N23" i="42"/>
  <c r="H23" i="39"/>
  <c r="N20" i="3"/>
  <c r="N22" i="3"/>
  <c r="L19" i="3"/>
  <c r="H20" i="6"/>
  <c r="L16" i="38"/>
  <c r="N18" i="3"/>
  <c r="L22" i="3"/>
  <c r="H20" i="9"/>
  <c r="N25" i="39"/>
  <c r="N21" i="40"/>
  <c r="H58" i="96"/>
  <c r="H50" i="96"/>
  <c r="H42" i="96"/>
  <c r="H34" i="96"/>
  <c r="H26" i="96"/>
  <c r="H18" i="96"/>
  <c r="H20" i="46"/>
  <c r="H18" i="3"/>
  <c r="M18" i="3"/>
  <c r="L14" i="3"/>
  <c r="H31" i="48"/>
  <c r="H28" i="9"/>
  <c r="H19" i="6"/>
  <c r="H26" i="9"/>
  <c r="L21" i="3"/>
  <c r="N16" i="38"/>
  <c r="M22" i="49"/>
  <c r="E16" i="2" l="1"/>
  <c r="A15" i="117"/>
  <c r="B15" i="117" s="1"/>
  <c r="B16" i="2" s="1"/>
  <c r="P80" i="42"/>
  <c r="P80" i="41"/>
  <c r="P71" i="42"/>
  <c r="P71" i="41"/>
  <c r="N15" i="96"/>
  <c r="K81" i="42"/>
  <c r="K81" i="41"/>
  <c r="P78" i="41"/>
  <c r="P78" i="42"/>
  <c r="P84" i="42"/>
  <c r="P84" i="41"/>
  <c r="P74" i="42"/>
  <c r="P74" i="41"/>
  <c r="P72" i="41"/>
  <c r="P72" i="42"/>
  <c r="P75" i="42"/>
  <c r="P75" i="41"/>
  <c r="P83" i="41"/>
  <c r="P83" i="42"/>
  <c r="P79" i="41"/>
  <c r="P79" i="42"/>
  <c r="P76" i="42"/>
  <c r="P76" i="41"/>
  <c r="P81" i="5"/>
  <c r="P81" i="99" s="1"/>
  <c r="M81" i="42"/>
  <c r="M15" i="51"/>
  <c r="H15" i="48"/>
  <c r="H15" i="9"/>
  <c r="H15" i="46"/>
  <c r="H31" i="6"/>
  <c r="M31" i="6"/>
  <c r="H24" i="42"/>
  <c r="H15" i="39"/>
  <c r="H18" i="6"/>
  <c r="M27" i="9"/>
  <c r="M29" i="43"/>
  <c r="M24" i="42"/>
  <c r="H18" i="52"/>
  <c r="M64" i="42"/>
  <c r="H20" i="41"/>
  <c r="H14" i="39"/>
  <c r="O14" i="43"/>
  <c r="H27" i="43"/>
  <c r="H28" i="41"/>
  <c r="M28" i="42"/>
  <c r="M17" i="6"/>
  <c r="M18" i="52"/>
  <c r="M26" i="49"/>
  <c r="H27" i="6"/>
  <c r="K28" i="50"/>
  <c r="K28" i="49" s="1"/>
  <c r="M19" i="6"/>
  <c r="H25" i="42"/>
  <c r="O28" i="49"/>
  <c r="M27" i="6"/>
  <c r="M14" i="39"/>
  <c r="H29" i="6"/>
  <c r="H26" i="6"/>
  <c r="H19" i="41"/>
  <c r="K14" i="50"/>
  <c r="H31" i="9"/>
  <c r="M20" i="51"/>
  <c r="K14" i="44"/>
  <c r="K14" i="6" s="1"/>
  <c r="H18" i="9"/>
  <c r="H64" i="41"/>
  <c r="K31" i="50"/>
  <c r="M26" i="43"/>
  <c r="H61" i="41"/>
  <c r="M31" i="49"/>
  <c r="O27" i="9"/>
  <c r="M17" i="51"/>
  <c r="M20" i="42"/>
  <c r="M16" i="51"/>
  <c r="H15" i="52"/>
  <c r="H15" i="51"/>
  <c r="H23" i="51"/>
  <c r="M18" i="51"/>
  <c r="H14" i="52"/>
  <c r="H14" i="51"/>
  <c r="H19" i="52"/>
  <c r="H19" i="51"/>
  <c r="H20" i="52"/>
  <c r="H20" i="51"/>
  <c r="H22" i="52"/>
  <c r="H22" i="51"/>
  <c r="H15" i="49"/>
  <c r="H29" i="41"/>
  <c r="M59" i="95"/>
  <c r="N14" i="39"/>
  <c r="N14" i="40"/>
  <c r="H14" i="46"/>
  <c r="M14" i="42"/>
  <c r="H14" i="42"/>
  <c r="N14" i="45"/>
  <c r="N14" i="46"/>
  <c r="N14" i="41"/>
  <c r="N14" i="42"/>
  <c r="L14" i="41"/>
  <c r="L14" i="42"/>
  <c r="L14" i="45"/>
  <c r="L14" i="46"/>
  <c r="L14" i="52"/>
  <c r="L14" i="6"/>
  <c r="L14" i="43"/>
  <c r="N14" i="6"/>
  <c r="N14" i="43"/>
  <c r="N14" i="52"/>
  <c r="M14" i="6"/>
  <c r="M14" i="43"/>
  <c r="H14" i="6"/>
  <c r="H14" i="43"/>
  <c r="L14" i="9"/>
  <c r="L14" i="49"/>
  <c r="N14" i="9"/>
  <c r="N14" i="49"/>
  <c r="N14" i="47"/>
  <c r="N14" i="48"/>
  <c r="M14" i="9"/>
  <c r="M14" i="49"/>
  <c r="H14" i="48"/>
  <c r="L14" i="47"/>
  <c r="L14" i="48"/>
  <c r="H14" i="9"/>
  <c r="H14" i="49"/>
  <c r="L14" i="95"/>
  <c r="L14" i="96"/>
  <c r="H14" i="96"/>
  <c r="N14" i="95"/>
  <c r="N14" i="96"/>
  <c r="H22" i="41"/>
  <c r="M18" i="49"/>
  <c r="M22" i="39"/>
  <c r="M22" i="51"/>
  <c r="K30" i="44"/>
  <c r="O19" i="95"/>
  <c r="M15" i="9"/>
  <c r="M22" i="6"/>
  <c r="H46" i="41"/>
  <c r="L18" i="39"/>
  <c r="L18" i="40"/>
  <c r="H35" i="42"/>
  <c r="L35" i="41"/>
  <c r="L35" i="42"/>
  <c r="N35" i="41"/>
  <c r="N35" i="42"/>
  <c r="M18" i="39"/>
  <c r="M18" i="40"/>
  <c r="H18" i="39"/>
  <c r="H18" i="40"/>
  <c r="N18" i="39"/>
  <c r="N18" i="40"/>
  <c r="N68" i="41"/>
  <c r="N68" i="42"/>
  <c r="N21" i="6"/>
  <c r="N21" i="43"/>
  <c r="L26" i="39"/>
  <c r="L26" i="40"/>
  <c r="L21" i="6"/>
  <c r="L21" i="43"/>
  <c r="L68" i="41"/>
  <c r="L68" i="42"/>
  <c r="M68" i="41"/>
  <c r="M68" i="42"/>
  <c r="M21" i="6"/>
  <c r="M21" i="43"/>
  <c r="P21" i="44"/>
  <c r="H26" i="40"/>
  <c r="O24" i="43"/>
  <c r="O24" i="6"/>
  <c r="L24" i="43"/>
  <c r="L24" i="6"/>
  <c r="K24" i="44"/>
  <c r="K24" i="100" s="1"/>
  <c r="M24" i="43"/>
  <c r="M24" i="6"/>
  <c r="N56" i="41"/>
  <c r="N56" i="42"/>
  <c r="M56" i="41"/>
  <c r="M56" i="42"/>
  <c r="L56" i="41"/>
  <c r="L56" i="42"/>
  <c r="N24" i="43"/>
  <c r="N24" i="6"/>
  <c r="H40" i="42"/>
  <c r="N40" i="41"/>
  <c r="N40" i="42"/>
  <c r="L40" i="41"/>
  <c r="L40" i="42"/>
  <c r="H19" i="39"/>
  <c r="H19" i="40"/>
  <c r="L62" i="41"/>
  <c r="L62" i="42"/>
  <c r="L66" i="41"/>
  <c r="L66" i="42"/>
  <c r="N24" i="48"/>
  <c r="N24" i="47"/>
  <c r="N19" i="39"/>
  <c r="N19" i="40"/>
  <c r="N25" i="49"/>
  <c r="N25" i="9"/>
  <c r="L19" i="39"/>
  <c r="L19" i="40"/>
  <c r="H66" i="41"/>
  <c r="H66" i="42"/>
  <c r="N66" i="41"/>
  <c r="N66" i="42"/>
  <c r="L27" i="42"/>
  <c r="L27" i="41"/>
  <c r="L24" i="48"/>
  <c r="L24" i="47"/>
  <c r="N27" i="42"/>
  <c r="N27" i="41"/>
  <c r="L25" i="49"/>
  <c r="L25" i="9"/>
  <c r="N62" i="41"/>
  <c r="N62" i="42"/>
  <c r="H27" i="41"/>
  <c r="N16" i="42"/>
  <c r="N16" i="41"/>
  <c r="L21" i="39"/>
  <c r="L21" i="40"/>
  <c r="L30" i="41"/>
  <c r="L30" i="42"/>
  <c r="L46" i="41"/>
  <c r="L46" i="42"/>
  <c r="N22" i="39"/>
  <c r="N22" i="40"/>
  <c r="N23" i="3"/>
  <c r="N23" i="38"/>
  <c r="M23" i="38"/>
  <c r="H23" i="38"/>
  <c r="N33" i="41"/>
  <c r="N33" i="42"/>
  <c r="N61" i="41"/>
  <c r="N61" i="42"/>
  <c r="N67" i="41"/>
  <c r="N67" i="42"/>
  <c r="N46" i="41"/>
  <c r="N46" i="42"/>
  <c r="L24" i="40"/>
  <c r="L24" i="39"/>
  <c r="L33" i="41"/>
  <c r="L33" i="42"/>
  <c r="H52" i="42"/>
  <c r="L36" i="42"/>
  <c r="L36" i="41"/>
  <c r="H20" i="40"/>
  <c r="L25" i="43"/>
  <c r="L25" i="6"/>
  <c r="N23" i="47"/>
  <c r="N23" i="48"/>
  <c r="N25" i="43"/>
  <c r="N25" i="6"/>
  <c r="H67" i="42"/>
  <c r="N26" i="6"/>
  <c r="N26" i="43"/>
  <c r="N52" i="41"/>
  <c r="N52" i="42"/>
  <c r="H25" i="39"/>
  <c r="L52" i="41"/>
  <c r="L52" i="42"/>
  <c r="H30" i="42"/>
  <c r="L26" i="6"/>
  <c r="L26" i="43"/>
  <c r="L23" i="47"/>
  <c r="L23" i="48"/>
  <c r="H61" i="42"/>
  <c r="H33" i="42"/>
  <c r="H39" i="41"/>
  <c r="H39" i="42"/>
  <c r="N24" i="40"/>
  <c r="N24" i="39"/>
  <c r="N30" i="41"/>
  <c r="N30" i="42"/>
  <c r="H16" i="41"/>
  <c r="L61" i="41"/>
  <c r="L61" i="42"/>
  <c r="L53" i="41"/>
  <c r="L53" i="42"/>
  <c r="L20" i="39"/>
  <c r="L20" i="40"/>
  <c r="N20" i="39"/>
  <c r="N20" i="40"/>
  <c r="M25" i="43"/>
  <c r="M25" i="6"/>
  <c r="H53" i="42"/>
  <c r="N29" i="47"/>
  <c r="N29" i="48"/>
  <c r="L23" i="3"/>
  <c r="L23" i="38"/>
  <c r="N36" i="42"/>
  <c r="N36" i="41"/>
  <c r="H21" i="40"/>
  <c r="L16" i="42"/>
  <c r="L16" i="41"/>
  <c r="L39" i="41"/>
  <c r="L39" i="42"/>
  <c r="L67" i="41"/>
  <c r="L67" i="42"/>
  <c r="L25" i="40"/>
  <c r="L25" i="39"/>
  <c r="H24" i="40"/>
  <c r="H24" i="39"/>
  <c r="L22" i="39"/>
  <c r="L22" i="40"/>
  <c r="H22" i="39"/>
  <c r="H22" i="40"/>
  <c r="L29" i="47"/>
  <c r="L29" i="48"/>
  <c r="N25" i="42"/>
  <c r="N25" i="41"/>
  <c r="N65" i="41"/>
  <c r="N65" i="42"/>
  <c r="N19" i="41"/>
  <c r="N19" i="42"/>
  <c r="L31" i="6"/>
  <c r="L31" i="43"/>
  <c r="L18" i="6"/>
  <c r="L18" i="43"/>
  <c r="L24" i="42"/>
  <c r="L24" i="41"/>
  <c r="H60" i="42"/>
  <c r="H48" i="42"/>
  <c r="H54" i="41"/>
  <c r="H54" i="42"/>
  <c r="H43" i="42"/>
  <c r="H65" i="41"/>
  <c r="H65" i="42"/>
  <c r="H19" i="42"/>
  <c r="N17" i="46"/>
  <c r="N17" i="45"/>
  <c r="N23" i="39"/>
  <c r="N23" i="40"/>
  <c r="N29" i="41"/>
  <c r="N29" i="42"/>
  <c r="M17" i="40"/>
  <c r="M17" i="39"/>
  <c r="N20" i="41"/>
  <c r="N20" i="42"/>
  <c r="N48" i="41"/>
  <c r="N48" i="42"/>
  <c r="M16" i="40"/>
  <c r="M16" i="39"/>
  <c r="L23" i="39"/>
  <c r="L23" i="40"/>
  <c r="H50" i="41"/>
  <c r="H50" i="42"/>
  <c r="N17" i="40"/>
  <c r="N17" i="39"/>
  <c r="N42" i="41"/>
  <c r="N42" i="42"/>
  <c r="N50" i="41"/>
  <c r="N50" i="42"/>
  <c r="N58" i="41"/>
  <c r="N58" i="42"/>
  <c r="L30" i="6"/>
  <c r="L30" i="43"/>
  <c r="N18" i="6"/>
  <c r="N18" i="43"/>
  <c r="L25" i="42"/>
  <c r="L25" i="41"/>
  <c r="N16" i="40"/>
  <c r="N16" i="39"/>
  <c r="H31" i="42"/>
  <c r="L55" i="41"/>
  <c r="L55" i="42"/>
  <c r="L42" i="41"/>
  <c r="L42" i="42"/>
  <c r="N24" i="46"/>
  <c r="N24" i="45"/>
  <c r="H29" i="42"/>
  <c r="L17" i="46"/>
  <c r="L17" i="45"/>
  <c r="L19" i="9"/>
  <c r="L19" i="49"/>
  <c r="M30" i="6"/>
  <c r="M30" i="43"/>
  <c r="O31" i="43"/>
  <c r="N30" i="6"/>
  <c r="N30" i="43"/>
  <c r="M19" i="41"/>
  <c r="M19" i="42"/>
  <c r="L17" i="40"/>
  <c r="L17" i="39"/>
  <c r="L20" i="41"/>
  <c r="L20" i="42"/>
  <c r="H69" i="41"/>
  <c r="H69" i="42"/>
  <c r="L65" i="41"/>
  <c r="L65" i="42"/>
  <c r="L50" i="41"/>
  <c r="L50" i="42"/>
  <c r="L48" i="41"/>
  <c r="L48" i="42"/>
  <c r="L19" i="41"/>
  <c r="L19" i="42"/>
  <c r="N31" i="6"/>
  <c r="N31" i="43"/>
  <c r="N24" i="96"/>
  <c r="N24" i="95"/>
  <c r="L24" i="46"/>
  <c r="L24" i="45"/>
  <c r="L21" i="45"/>
  <c r="L21" i="46"/>
  <c r="N21" i="45"/>
  <c r="N21" i="46"/>
  <c r="M18" i="6"/>
  <c r="M18" i="43"/>
  <c r="M31" i="43"/>
  <c r="N24" i="42"/>
  <c r="N24" i="41"/>
  <c r="H42" i="41"/>
  <c r="H42" i="42"/>
  <c r="H58" i="41"/>
  <c r="H58" i="42"/>
  <c r="L54" i="41"/>
  <c r="L54" i="42"/>
  <c r="L69" i="41"/>
  <c r="L69" i="42"/>
  <c r="N54" i="41"/>
  <c r="N54" i="42"/>
  <c r="L16" i="40"/>
  <c r="L16" i="39"/>
  <c r="L60" i="41"/>
  <c r="L60" i="42"/>
  <c r="L31" i="41"/>
  <c r="L31" i="42"/>
  <c r="L43" i="41"/>
  <c r="L43" i="42"/>
  <c r="L58" i="41"/>
  <c r="L58" i="42"/>
  <c r="L29" i="41"/>
  <c r="L29" i="42"/>
  <c r="M23" i="39"/>
  <c r="M23" i="40"/>
  <c r="H55" i="42"/>
  <c r="H30" i="6"/>
  <c r="H30" i="43"/>
  <c r="L24" i="96"/>
  <c r="L24" i="95"/>
  <c r="H25" i="41"/>
  <c r="H16" i="40"/>
  <c r="H16" i="39"/>
  <c r="N19" i="9"/>
  <c r="N19" i="49"/>
  <c r="H19" i="9"/>
  <c r="H19" i="49"/>
  <c r="N51" i="41"/>
  <c r="N51" i="42"/>
  <c r="N32" i="41"/>
  <c r="N32" i="42"/>
  <c r="N64" i="41"/>
  <c r="N64" i="42"/>
  <c r="M26" i="42"/>
  <c r="H26" i="42"/>
  <c r="L38" i="41"/>
  <c r="L38" i="42"/>
  <c r="L31" i="9"/>
  <c r="L31" i="49"/>
  <c r="L17" i="42"/>
  <c r="L17" i="41"/>
  <c r="L45" i="41"/>
  <c r="L45" i="42"/>
  <c r="L49" i="41"/>
  <c r="L49" i="42"/>
  <c r="L18" i="41"/>
  <c r="L18" i="42"/>
  <c r="L47" i="41"/>
  <c r="L47" i="42"/>
  <c r="H32" i="42"/>
  <c r="N22" i="45"/>
  <c r="N22" i="46"/>
  <c r="M64" i="41"/>
  <c r="H63" i="42"/>
  <c r="L23" i="41"/>
  <c r="L23" i="42"/>
  <c r="L63" i="41"/>
  <c r="L63" i="42"/>
  <c r="N19" i="45"/>
  <c r="N19" i="46"/>
  <c r="H59" i="42"/>
  <c r="N17" i="42"/>
  <c r="N17" i="41"/>
  <c r="L28" i="6"/>
  <c r="L28" i="43"/>
  <c r="N22" i="41"/>
  <c r="N22" i="42"/>
  <c r="L21" i="41"/>
  <c r="L21" i="42"/>
  <c r="N63" i="41"/>
  <c r="N63" i="42"/>
  <c r="L26" i="41"/>
  <c r="L26" i="42"/>
  <c r="H49" i="41"/>
  <c r="H49" i="42"/>
  <c r="H17" i="41"/>
  <c r="M28" i="41"/>
  <c r="L37" i="41"/>
  <c r="L37" i="42"/>
  <c r="L32" i="41"/>
  <c r="L32" i="42"/>
  <c r="H51" i="42"/>
  <c r="L27" i="43"/>
  <c r="L27" i="6"/>
  <c r="H21" i="41"/>
  <c r="H21" i="42"/>
  <c r="K47" i="5"/>
  <c r="H47" i="42"/>
  <c r="N28" i="6"/>
  <c r="N28" i="43"/>
  <c r="N21" i="41"/>
  <c r="N21" i="42"/>
  <c r="N45" i="41"/>
  <c r="N45" i="42"/>
  <c r="N49" i="41"/>
  <c r="N49" i="42"/>
  <c r="K27" i="44"/>
  <c r="H18" i="41"/>
  <c r="H18" i="42"/>
  <c r="H34" i="41"/>
  <c r="H34" i="42"/>
  <c r="N18" i="41"/>
  <c r="N18" i="42"/>
  <c r="N26" i="41"/>
  <c r="N26" i="42"/>
  <c r="N34" i="41"/>
  <c r="N34" i="42"/>
  <c r="H28" i="6"/>
  <c r="H28" i="43"/>
  <c r="L41" i="41"/>
  <c r="L41" i="42"/>
  <c r="L57" i="41"/>
  <c r="L57" i="42"/>
  <c r="N38" i="41"/>
  <c r="N38" i="42"/>
  <c r="L34" i="41"/>
  <c r="L34" i="42"/>
  <c r="H45" i="41"/>
  <c r="H45" i="42"/>
  <c r="L51" i="41"/>
  <c r="L51" i="42"/>
  <c r="H38" i="41"/>
  <c r="H38" i="42"/>
  <c r="L19" i="45"/>
  <c r="L19" i="46"/>
  <c r="M44" i="41"/>
  <c r="M44" i="42"/>
  <c r="H41" i="42"/>
  <c r="N27" i="43"/>
  <c r="N27" i="6"/>
  <c r="N31" i="9"/>
  <c r="N31" i="49"/>
  <c r="L44" i="41"/>
  <c r="L44" i="42"/>
  <c r="L64" i="41"/>
  <c r="L64" i="42"/>
  <c r="M57" i="41"/>
  <c r="M57" i="42"/>
  <c r="L28" i="41"/>
  <c r="L28" i="42"/>
  <c r="H22" i="42"/>
  <c r="H37" i="42"/>
  <c r="L22" i="45"/>
  <c r="L22" i="46"/>
  <c r="H23" i="42"/>
  <c r="L59" i="41"/>
  <c r="L59" i="42"/>
  <c r="H57" i="41"/>
  <c r="H57" i="42"/>
  <c r="H44" i="41"/>
  <c r="H44" i="42"/>
  <c r="M20" i="6"/>
  <c r="M20" i="43"/>
  <c r="H25" i="40"/>
  <c r="K18" i="50"/>
  <c r="N29" i="6"/>
  <c r="N29" i="43"/>
  <c r="N20" i="52"/>
  <c r="N17" i="49"/>
  <c r="N17" i="9"/>
  <c r="L36" i="48"/>
  <c r="L36" i="47"/>
  <c r="N17" i="43"/>
  <c r="N17" i="6"/>
  <c r="H22" i="43"/>
  <c r="L28" i="45"/>
  <c r="L28" i="46"/>
  <c r="N25" i="46"/>
  <c r="N25" i="45"/>
  <c r="L22" i="6"/>
  <c r="L22" i="43"/>
  <c r="H17" i="52"/>
  <c r="K20" i="10"/>
  <c r="K20" i="51" s="1"/>
  <c r="N23" i="6"/>
  <c r="N23" i="43"/>
  <c r="N22" i="6"/>
  <c r="N22" i="43"/>
  <c r="K17" i="43"/>
  <c r="K17" i="6"/>
  <c r="L20" i="52"/>
  <c r="H23" i="43"/>
  <c r="N28" i="47"/>
  <c r="N28" i="48"/>
  <c r="L17" i="49"/>
  <c r="L17" i="9"/>
  <c r="N28" i="45"/>
  <c r="N28" i="46"/>
  <c r="N43" i="47"/>
  <c r="N43" i="48"/>
  <c r="L38" i="47"/>
  <c r="L38" i="48"/>
  <c r="M27" i="95"/>
  <c r="N36" i="48"/>
  <c r="N36" i="47"/>
  <c r="L59" i="95"/>
  <c r="L59" i="96"/>
  <c r="L28" i="47"/>
  <c r="L28" i="48"/>
  <c r="N19" i="6"/>
  <c r="N19" i="43"/>
  <c r="L17" i="43"/>
  <c r="L17" i="6"/>
  <c r="M17" i="43"/>
  <c r="H17" i="49"/>
  <c r="H17" i="9"/>
  <c r="L43" i="47"/>
  <c r="L43" i="48"/>
  <c r="L20" i="6"/>
  <c r="L20" i="43"/>
  <c r="H59" i="95"/>
  <c r="H59" i="96"/>
  <c r="M17" i="49"/>
  <c r="M17" i="9"/>
  <c r="K16" i="43"/>
  <c r="K16" i="6"/>
  <c r="M38" i="42"/>
  <c r="L16" i="43"/>
  <c r="L16" i="6"/>
  <c r="L23" i="6"/>
  <c r="L23" i="43"/>
  <c r="M16" i="43"/>
  <c r="M16" i="6"/>
  <c r="N59" i="95"/>
  <c r="N59" i="96"/>
  <c r="L29" i="6"/>
  <c r="L29" i="43"/>
  <c r="L19" i="6"/>
  <c r="L19" i="43"/>
  <c r="N38" i="47"/>
  <c r="N38" i="48"/>
  <c r="L25" i="46"/>
  <c r="L25" i="45"/>
  <c r="N20" i="6"/>
  <c r="N20" i="43"/>
  <c r="H17" i="43"/>
  <c r="H17" i="6"/>
  <c r="N16" i="52"/>
  <c r="N31" i="95"/>
  <c r="N31" i="96"/>
  <c r="L30" i="47"/>
  <c r="L30" i="48"/>
  <c r="L19" i="47"/>
  <c r="L19" i="48"/>
  <c r="N31" i="47"/>
  <c r="N31" i="48"/>
  <c r="L18" i="47"/>
  <c r="L18" i="48"/>
  <c r="L42" i="47"/>
  <c r="L42" i="48"/>
  <c r="L31" i="47"/>
  <c r="L31" i="48"/>
  <c r="N65" i="95"/>
  <c r="N65" i="96"/>
  <c r="L20" i="45"/>
  <c r="L20" i="46"/>
  <c r="L25" i="48"/>
  <c r="L25" i="47"/>
  <c r="N29" i="45"/>
  <c r="N29" i="46"/>
  <c r="N20" i="45"/>
  <c r="N20" i="46"/>
  <c r="L16" i="52"/>
  <c r="N26" i="9"/>
  <c r="N26" i="49"/>
  <c r="L40" i="47"/>
  <c r="L40" i="48"/>
  <c r="H27" i="48"/>
  <c r="H27" i="47"/>
  <c r="L18" i="45"/>
  <c r="L18" i="46"/>
  <c r="N40" i="47"/>
  <c r="N40" i="48"/>
  <c r="N19" i="47"/>
  <c r="N19" i="48"/>
  <c r="L27" i="48"/>
  <c r="L27" i="47"/>
  <c r="L39" i="47"/>
  <c r="L39" i="48"/>
  <c r="N39" i="47"/>
  <c r="N39" i="48"/>
  <c r="L27" i="46"/>
  <c r="L27" i="45"/>
  <c r="N21" i="47"/>
  <c r="N21" i="48"/>
  <c r="N18" i="47"/>
  <c r="N18" i="48"/>
  <c r="H18" i="48"/>
  <c r="H25" i="47"/>
  <c r="H21" i="48"/>
  <c r="L26" i="45"/>
  <c r="L26" i="46"/>
  <c r="N26" i="45"/>
  <c r="N26" i="46"/>
  <c r="N18" i="45"/>
  <c r="N18" i="46"/>
  <c r="K31" i="11"/>
  <c r="H31" i="96"/>
  <c r="N30" i="47"/>
  <c r="N30" i="48"/>
  <c r="N16" i="46"/>
  <c r="N16" i="45"/>
  <c r="N27" i="48"/>
  <c r="N27" i="47"/>
  <c r="L35" i="47"/>
  <c r="L35" i="48"/>
  <c r="N27" i="46"/>
  <c r="N27" i="45"/>
  <c r="L29" i="45"/>
  <c r="L29" i="46"/>
  <c r="L21" i="47"/>
  <c r="L21" i="48"/>
  <c r="L16" i="48"/>
  <c r="L16" i="47"/>
  <c r="N16" i="48"/>
  <c r="N16" i="47"/>
  <c r="L26" i="9"/>
  <c r="L26" i="49"/>
  <c r="L31" i="95"/>
  <c r="L31" i="96"/>
  <c r="N35" i="47"/>
  <c r="N35" i="48"/>
  <c r="L23" i="45"/>
  <c r="L23" i="46"/>
  <c r="L65" i="95"/>
  <c r="L65" i="96"/>
  <c r="N23" i="45"/>
  <c r="N23" i="46"/>
  <c r="N37" i="47"/>
  <c r="N37" i="48"/>
  <c r="N25" i="48"/>
  <c r="N25" i="47"/>
  <c r="L16" i="46"/>
  <c r="L16" i="45"/>
  <c r="L37" i="47"/>
  <c r="L37" i="48"/>
  <c r="N42" i="47"/>
  <c r="N42" i="48"/>
  <c r="H16" i="52"/>
  <c r="L17" i="52"/>
  <c r="L30" i="9"/>
  <c r="L30" i="49"/>
  <c r="N32" i="47"/>
  <c r="N32" i="48"/>
  <c r="N17" i="48"/>
  <c r="N17" i="47"/>
  <c r="N34" i="47"/>
  <c r="N34" i="48"/>
  <c r="L32" i="47"/>
  <c r="L32" i="48"/>
  <c r="N30" i="9"/>
  <c r="N30" i="49"/>
  <c r="N22" i="9"/>
  <c r="N22" i="49"/>
  <c r="N26" i="47"/>
  <c r="N26" i="48"/>
  <c r="N22" i="47"/>
  <c r="N22" i="48"/>
  <c r="L22" i="47"/>
  <c r="L22" i="48"/>
  <c r="N41" i="47"/>
  <c r="N41" i="48"/>
  <c r="L17" i="48"/>
  <c r="L17" i="47"/>
  <c r="N17" i="52"/>
  <c r="H67" i="41"/>
  <c r="P30" i="50"/>
  <c r="L20" i="47"/>
  <c r="L20" i="48"/>
  <c r="L34" i="47"/>
  <c r="L34" i="48"/>
  <c r="N33" i="47"/>
  <c r="N33" i="48"/>
  <c r="L41" i="47"/>
  <c r="L41" i="48"/>
  <c r="L22" i="9"/>
  <c r="L22" i="49"/>
  <c r="N20" i="47"/>
  <c r="N20" i="48"/>
  <c r="M30" i="9"/>
  <c r="M30" i="49"/>
  <c r="H34" i="48"/>
  <c r="L44" i="95"/>
  <c r="L44" i="96"/>
  <c r="L33" i="47"/>
  <c r="L33" i="48"/>
  <c r="L26" i="47"/>
  <c r="L26" i="48"/>
  <c r="M19" i="95"/>
  <c r="M19" i="96"/>
  <c r="L19" i="52"/>
  <c r="N29" i="9"/>
  <c r="N29" i="49"/>
  <c r="M20" i="9"/>
  <c r="M20" i="49"/>
  <c r="N18" i="9"/>
  <c r="N18" i="49"/>
  <c r="L21" i="9"/>
  <c r="L21" i="49"/>
  <c r="N23" i="52"/>
  <c r="L28" i="9"/>
  <c r="L28" i="49"/>
  <c r="N16" i="49"/>
  <c r="N16" i="9"/>
  <c r="N21" i="9"/>
  <c r="N21" i="49"/>
  <c r="L36" i="96"/>
  <c r="L36" i="95"/>
  <c r="N24" i="49"/>
  <c r="N24" i="9"/>
  <c r="L17" i="96"/>
  <c r="L17" i="95"/>
  <c r="M23" i="51"/>
  <c r="H23" i="52"/>
  <c r="N23" i="9"/>
  <c r="N23" i="49"/>
  <c r="L23" i="52"/>
  <c r="M28" i="9"/>
  <c r="M28" i="49"/>
  <c r="K24" i="50"/>
  <c r="M24" i="49"/>
  <c r="M24" i="9"/>
  <c r="L24" i="49"/>
  <c r="L24" i="9"/>
  <c r="L20" i="9"/>
  <c r="L20" i="49"/>
  <c r="L16" i="49"/>
  <c r="L16" i="9"/>
  <c r="K19" i="95"/>
  <c r="K19" i="96"/>
  <c r="L27" i="49"/>
  <c r="L27" i="9"/>
  <c r="H23" i="9"/>
  <c r="H23" i="49"/>
  <c r="L55" i="95"/>
  <c r="L55" i="96"/>
  <c r="N17" i="96"/>
  <c r="N17" i="95"/>
  <c r="N27" i="49"/>
  <c r="N27" i="9"/>
  <c r="M19" i="52"/>
  <c r="N36" i="96"/>
  <c r="N36" i="95"/>
  <c r="N19" i="52"/>
  <c r="L29" i="9"/>
  <c r="L29" i="49"/>
  <c r="N20" i="9"/>
  <c r="N20" i="49"/>
  <c r="L23" i="9"/>
  <c r="L23" i="49"/>
  <c r="N19" i="95"/>
  <c r="N19" i="96"/>
  <c r="N55" i="95"/>
  <c r="N55" i="96"/>
  <c r="N28" i="9"/>
  <c r="N28" i="49"/>
  <c r="L18" i="9"/>
  <c r="L18" i="49"/>
  <c r="L19" i="95"/>
  <c r="L19" i="96"/>
  <c r="H55" i="96"/>
  <c r="L53" i="95"/>
  <c r="L53" i="96"/>
  <c r="N53" i="95"/>
  <c r="N53" i="96"/>
  <c r="L22" i="52"/>
  <c r="L21" i="52"/>
  <c r="N22" i="52"/>
  <c r="L63" i="95"/>
  <c r="L63" i="96"/>
  <c r="L47" i="95"/>
  <c r="L47" i="96"/>
  <c r="L30" i="95"/>
  <c r="L30" i="96"/>
  <c r="L18" i="52"/>
  <c r="N20" i="95"/>
  <c r="N20" i="96"/>
  <c r="L57" i="95"/>
  <c r="L57" i="96"/>
  <c r="L20" i="95"/>
  <c r="L20" i="96"/>
  <c r="N25" i="96"/>
  <c r="N25" i="95"/>
  <c r="N45" i="95"/>
  <c r="N45" i="96"/>
  <c r="N30" i="95"/>
  <c r="N30" i="96"/>
  <c r="N51" i="95"/>
  <c r="N51" i="96"/>
  <c r="L51" i="95"/>
  <c r="L51" i="96"/>
  <c r="N47" i="95"/>
  <c r="N47" i="96"/>
  <c r="N18" i="95"/>
  <c r="N18" i="96"/>
  <c r="N26" i="95"/>
  <c r="N26" i="96"/>
  <c r="N21" i="52"/>
  <c r="L45" i="95"/>
  <c r="L45" i="96"/>
  <c r="L29" i="95"/>
  <c r="L29" i="96"/>
  <c r="H63" i="96"/>
  <c r="H25" i="95"/>
  <c r="L35" i="95"/>
  <c r="L35" i="96"/>
  <c r="L25" i="96"/>
  <c r="L25" i="95"/>
  <c r="L43" i="95"/>
  <c r="L43" i="96"/>
  <c r="L18" i="95"/>
  <c r="L18" i="96"/>
  <c r="N52" i="95"/>
  <c r="N52" i="96"/>
  <c r="L26" i="95"/>
  <c r="L26" i="96"/>
  <c r="N29" i="95"/>
  <c r="N29" i="96"/>
  <c r="N35" i="95"/>
  <c r="N35" i="96"/>
  <c r="N63" i="95"/>
  <c r="N63" i="96"/>
  <c r="M21" i="51"/>
  <c r="H21" i="52"/>
  <c r="N18" i="52"/>
  <c r="N43" i="95"/>
  <c r="N43" i="96"/>
  <c r="L33" i="95"/>
  <c r="L33" i="96"/>
  <c r="L52" i="95"/>
  <c r="L52" i="96"/>
  <c r="M43" i="95"/>
  <c r="M43" i="96"/>
  <c r="N57" i="95"/>
  <c r="N57" i="96"/>
  <c r="N33" i="95"/>
  <c r="N33" i="96"/>
  <c r="H51" i="95"/>
  <c r="H51" i="96"/>
  <c r="L38" i="95"/>
  <c r="L38" i="96"/>
  <c r="L54" i="95"/>
  <c r="L54" i="96"/>
  <c r="N64" i="95"/>
  <c r="N64" i="96"/>
  <c r="N40" i="95"/>
  <c r="N40" i="96"/>
  <c r="L41" i="95"/>
  <c r="L41" i="96"/>
  <c r="L58" i="95"/>
  <c r="L58" i="96"/>
  <c r="N21" i="95"/>
  <c r="N21" i="96"/>
  <c r="N41" i="95"/>
  <c r="N41" i="96"/>
  <c r="N34" i="95"/>
  <c r="N34" i="96"/>
  <c r="N23" i="95"/>
  <c r="N23" i="96"/>
  <c r="L39" i="95"/>
  <c r="L39" i="96"/>
  <c r="N50" i="95"/>
  <c r="N50" i="96"/>
  <c r="N56" i="95"/>
  <c r="N56" i="96"/>
  <c r="N16" i="96"/>
  <c r="N16" i="95"/>
  <c r="N60" i="95"/>
  <c r="N60" i="96"/>
  <c r="L56" i="95"/>
  <c r="L56" i="96"/>
  <c r="L60" i="95"/>
  <c r="L60" i="96"/>
  <c r="L42" i="95"/>
  <c r="L42" i="96"/>
  <c r="O27" i="95"/>
  <c r="L28" i="95"/>
  <c r="L28" i="96"/>
  <c r="N61" i="95"/>
  <c r="N61" i="96"/>
  <c r="N49" i="95"/>
  <c r="N49" i="96"/>
  <c r="N46" i="95"/>
  <c r="N46" i="96"/>
  <c r="K27" i="96"/>
  <c r="K27" i="95"/>
  <c r="H16" i="95"/>
  <c r="L23" i="95"/>
  <c r="L23" i="96"/>
  <c r="L22" i="95"/>
  <c r="L22" i="96"/>
  <c r="L34" i="95"/>
  <c r="L34" i="96"/>
  <c r="L46" i="95"/>
  <c r="L46" i="96"/>
  <c r="L62" i="95"/>
  <c r="L62" i="96"/>
  <c r="N48" i="95"/>
  <c r="N48" i="96"/>
  <c r="L21" i="95"/>
  <c r="L21" i="96"/>
  <c r="L49" i="95"/>
  <c r="L49" i="96"/>
  <c r="L37" i="95"/>
  <c r="L37" i="96"/>
  <c r="L50" i="95"/>
  <c r="L50" i="96"/>
  <c r="N37" i="95"/>
  <c r="N37" i="96"/>
  <c r="N38" i="95"/>
  <c r="N38" i="96"/>
  <c r="H27" i="96"/>
  <c r="H27" i="95"/>
  <c r="L27" i="96"/>
  <c r="L27" i="95"/>
  <c r="N22" i="95"/>
  <c r="N22" i="96"/>
  <c r="N42" i="95"/>
  <c r="N42" i="96"/>
  <c r="N58" i="95"/>
  <c r="N58" i="96"/>
  <c r="N32" i="95"/>
  <c r="N32" i="96"/>
  <c r="N28" i="95"/>
  <c r="N28" i="96"/>
  <c r="L16" i="96"/>
  <c r="L16" i="95"/>
  <c r="L32" i="95"/>
  <c r="L32" i="96"/>
  <c r="L40" i="95"/>
  <c r="L40" i="96"/>
  <c r="L48" i="95"/>
  <c r="L48" i="96"/>
  <c r="L64" i="95"/>
  <c r="L64" i="96"/>
  <c r="L61" i="95"/>
  <c r="L61" i="96"/>
  <c r="N62" i="95"/>
  <c r="N62" i="96"/>
  <c r="N54" i="95"/>
  <c r="N54" i="96"/>
  <c r="M14" i="48"/>
  <c r="K43" i="11"/>
  <c r="H43" i="41"/>
  <c r="H59" i="41"/>
  <c r="P43" i="11"/>
  <c r="H51" i="41"/>
  <c r="H20" i="39"/>
  <c r="H30" i="41"/>
  <c r="L15" i="52"/>
  <c r="H15" i="95"/>
  <c r="H15" i="96"/>
  <c r="N15" i="52"/>
  <c r="L15" i="95"/>
  <c r="L15" i="96"/>
  <c r="M15" i="52"/>
  <c r="H15" i="42"/>
  <c r="M15" i="39"/>
  <c r="M15" i="40"/>
  <c r="N15" i="47"/>
  <c r="N15" i="48"/>
  <c r="L15" i="41"/>
  <c r="L15" i="42"/>
  <c r="L15" i="47"/>
  <c r="L15" i="48"/>
  <c r="H15" i="40"/>
  <c r="N15" i="39"/>
  <c r="N15" i="40"/>
  <c r="N15" i="41"/>
  <c r="N15" i="42"/>
  <c r="N15" i="6"/>
  <c r="N15" i="43"/>
  <c r="L15" i="6"/>
  <c r="L15" i="43"/>
  <c r="H15" i="43"/>
  <c r="L15" i="39"/>
  <c r="L15" i="40"/>
  <c r="N15" i="49"/>
  <c r="L15" i="49"/>
  <c r="N15" i="3"/>
  <c r="N15" i="38"/>
  <c r="L15" i="3"/>
  <c r="L15" i="38"/>
  <c r="N15" i="45"/>
  <c r="N15" i="46"/>
  <c r="H15" i="3"/>
  <c r="H15" i="38"/>
  <c r="L15" i="45"/>
  <c r="L15" i="46"/>
  <c r="O25" i="43"/>
  <c r="K30" i="50"/>
  <c r="H23" i="6"/>
  <c r="H16" i="96"/>
  <c r="P16" i="44"/>
  <c r="H14" i="41"/>
  <c r="H14" i="95"/>
  <c r="H55" i="41"/>
  <c r="H14" i="47"/>
  <c r="H63" i="95"/>
  <c r="K32" i="5"/>
  <c r="H32" i="41"/>
  <c r="H21" i="39"/>
  <c r="K16" i="11"/>
  <c r="K18" i="3"/>
  <c r="K23" i="4"/>
  <c r="P23" i="4"/>
  <c r="H31" i="95"/>
  <c r="H23" i="95"/>
  <c r="M23" i="96"/>
  <c r="H39" i="95"/>
  <c r="H35" i="95"/>
  <c r="H47" i="95"/>
  <c r="H55" i="95"/>
  <c r="H25" i="48"/>
  <c r="K25" i="44"/>
  <c r="K17" i="5"/>
  <c r="H31" i="41"/>
  <c r="L30" i="7"/>
  <c r="M54" i="42"/>
  <c r="H23" i="41"/>
  <c r="H17" i="42"/>
  <c r="H34" i="47"/>
  <c r="N30" i="7"/>
  <c r="K21" i="44"/>
  <c r="N27" i="96"/>
  <c r="N66" i="11"/>
  <c r="N39" i="95"/>
  <c r="H62" i="41"/>
  <c r="M28" i="43"/>
  <c r="H15" i="6"/>
  <c r="H15" i="41"/>
  <c r="N32" i="44"/>
  <c r="N16" i="43"/>
  <c r="P24" i="44"/>
  <c r="P24" i="100" s="1"/>
  <c r="H52" i="41"/>
  <c r="H40" i="41"/>
  <c r="N44" i="8"/>
  <c r="K59" i="11"/>
  <c r="L44" i="8"/>
  <c r="L24" i="10"/>
  <c r="L32" i="50"/>
  <c r="L66" i="11"/>
  <c r="H37" i="41"/>
  <c r="M27" i="47"/>
  <c r="M19" i="3"/>
  <c r="H48" i="41"/>
  <c r="L32" i="44"/>
  <c r="O19" i="3"/>
  <c r="H36" i="42"/>
  <c r="H16" i="42"/>
  <c r="H60" i="41"/>
  <c r="H25" i="96"/>
  <c r="H14" i="45"/>
  <c r="H18" i="47"/>
  <c r="M58" i="42"/>
  <c r="N24" i="10"/>
  <c r="N32" i="50"/>
  <c r="M42" i="42"/>
  <c r="H19" i="45"/>
  <c r="M19" i="46"/>
  <c r="H21" i="95"/>
  <c r="M21" i="96"/>
  <c r="H61" i="95"/>
  <c r="M61" i="96"/>
  <c r="H16" i="49"/>
  <c r="M16" i="9"/>
  <c r="H41" i="95"/>
  <c r="M41" i="96"/>
  <c r="H21" i="47"/>
  <c r="M14" i="51"/>
  <c r="H29" i="9"/>
  <c r="M29" i="49"/>
  <c r="H25" i="49"/>
  <c r="M25" i="9"/>
  <c r="H21" i="9"/>
  <c r="M21" i="49"/>
  <c r="K65" i="5"/>
  <c r="O65" i="42"/>
  <c r="M28" i="96"/>
  <c r="H28" i="95"/>
  <c r="M48" i="96"/>
  <c r="H48" i="95"/>
  <c r="H41" i="47"/>
  <c r="M41" i="48"/>
  <c r="H26" i="41"/>
  <c r="H25" i="46"/>
  <c r="M25" i="45"/>
  <c r="L14" i="39"/>
  <c r="L27" i="4"/>
  <c r="L22" i="41"/>
  <c r="L86" i="5"/>
  <c r="M30" i="48"/>
  <c r="H30" i="47"/>
  <c r="M23" i="46"/>
  <c r="H23" i="45"/>
  <c r="H22" i="47"/>
  <c r="M22" i="48"/>
  <c r="H42" i="47"/>
  <c r="M42" i="48"/>
  <c r="H29" i="95"/>
  <c r="M29" i="96"/>
  <c r="H45" i="95"/>
  <c r="M45" i="96"/>
  <c r="H57" i="95"/>
  <c r="M57" i="96"/>
  <c r="H27" i="46"/>
  <c r="M27" i="45"/>
  <c r="H26" i="47"/>
  <c r="M26" i="48"/>
  <c r="M38" i="48"/>
  <c r="H38" i="47"/>
  <c r="M37" i="96"/>
  <c r="H37" i="95"/>
  <c r="H53" i="95"/>
  <c r="M53" i="96"/>
  <c r="N55" i="41"/>
  <c r="H21" i="45"/>
  <c r="M21" i="46"/>
  <c r="H20" i="47"/>
  <c r="M20" i="48"/>
  <c r="H28" i="47"/>
  <c r="M28" i="48"/>
  <c r="H36" i="48"/>
  <c r="M36" i="47"/>
  <c r="N31" i="41"/>
  <c r="N43" i="41"/>
  <c r="H17" i="46"/>
  <c r="M17" i="45"/>
  <c r="H29" i="45"/>
  <c r="M29" i="46"/>
  <c r="H16" i="48"/>
  <c r="M16" i="47"/>
  <c r="H24" i="48"/>
  <c r="M24" i="47"/>
  <c r="H32" i="47"/>
  <c r="M32" i="48"/>
  <c r="M40" i="48"/>
  <c r="H40" i="47"/>
  <c r="K16" i="38"/>
  <c r="K31" i="44"/>
  <c r="K20" i="44"/>
  <c r="H14" i="3"/>
  <c r="H60" i="95"/>
  <c r="M60" i="96"/>
  <c r="N26" i="39"/>
  <c r="H15" i="45"/>
  <c r="M15" i="46"/>
  <c r="H37" i="47"/>
  <c r="M37" i="48"/>
  <c r="N59" i="41"/>
  <c r="M24" i="45"/>
  <c r="H24" i="46"/>
  <c r="H62" i="95"/>
  <c r="M62" i="96"/>
  <c r="O17" i="39"/>
  <c r="K17" i="4"/>
  <c r="K17" i="98" s="1"/>
  <c r="M46" i="96"/>
  <c r="H46" i="95"/>
  <c r="N41" i="41"/>
  <c r="H28" i="45"/>
  <c r="M28" i="46"/>
  <c r="H19" i="47"/>
  <c r="M19" i="48"/>
  <c r="H35" i="47"/>
  <c r="M35" i="48"/>
  <c r="H43" i="47"/>
  <c r="M43" i="48"/>
  <c r="H22" i="95"/>
  <c r="M22" i="96"/>
  <c r="H54" i="95"/>
  <c r="M54" i="96"/>
  <c r="N57" i="41"/>
  <c r="O30" i="42"/>
  <c r="K30" i="5"/>
  <c r="H16" i="46"/>
  <c r="M16" i="45"/>
  <c r="H23" i="47"/>
  <c r="M23" i="48"/>
  <c r="H39" i="47"/>
  <c r="M39" i="48"/>
  <c r="H30" i="95"/>
  <c r="M30" i="96"/>
  <c r="N37" i="41"/>
  <c r="N53" i="41"/>
  <c r="O67" i="42"/>
  <c r="K67" i="5"/>
  <c r="O24" i="9"/>
  <c r="N69" i="41"/>
  <c r="H17" i="96"/>
  <c r="M17" i="95"/>
  <c r="H49" i="95"/>
  <c r="M49" i="96"/>
  <c r="N47" i="41"/>
  <c r="O25" i="41"/>
  <c r="K25" i="5"/>
  <c r="H38" i="95"/>
  <c r="M38" i="96"/>
  <c r="H33" i="95"/>
  <c r="M33" i="96"/>
  <c r="H65" i="95"/>
  <c r="M65" i="96"/>
  <c r="H23" i="3"/>
  <c r="K68" i="5"/>
  <c r="O68" i="42"/>
  <c r="N39" i="41"/>
  <c r="H15" i="47"/>
  <c r="M15" i="48"/>
  <c r="H18" i="45"/>
  <c r="M18" i="46"/>
  <c r="H26" i="45"/>
  <c r="M26" i="46"/>
  <c r="H17" i="48"/>
  <c r="M17" i="47"/>
  <c r="H33" i="47"/>
  <c r="M33" i="48"/>
  <c r="H24" i="96"/>
  <c r="M24" i="95"/>
  <c r="H36" i="96"/>
  <c r="M36" i="95"/>
  <c r="H44" i="95"/>
  <c r="M44" i="96"/>
  <c r="H56" i="95"/>
  <c r="M56" i="96"/>
  <c r="O22" i="40"/>
  <c r="K22" i="4"/>
  <c r="H20" i="3"/>
  <c r="N28" i="41"/>
  <c r="N60" i="41"/>
  <c r="N23" i="41"/>
  <c r="N86" i="5"/>
  <c r="H22" i="45"/>
  <c r="M22" i="46"/>
  <c r="H29" i="47"/>
  <c r="M29" i="48"/>
  <c r="H20" i="95"/>
  <c r="M20" i="96"/>
  <c r="H32" i="95"/>
  <c r="M32" i="96"/>
  <c r="H40" i="95"/>
  <c r="M40" i="96"/>
  <c r="H52" i="95"/>
  <c r="M52" i="96"/>
  <c r="H64" i="95"/>
  <c r="M64" i="96"/>
  <c r="K19" i="3"/>
  <c r="K44" i="5"/>
  <c r="N44" i="41"/>
  <c r="H42" i="95"/>
  <c r="M42" i="96"/>
  <c r="N25" i="40"/>
  <c r="M14" i="41"/>
  <c r="H22" i="3"/>
  <c r="H18" i="95"/>
  <c r="M18" i="96"/>
  <c r="H50" i="95"/>
  <c r="M50" i="96"/>
  <c r="O56" i="42"/>
  <c r="K56" i="5"/>
  <c r="H31" i="47"/>
  <c r="M31" i="48"/>
  <c r="O14" i="6"/>
  <c r="M20" i="46"/>
  <c r="H20" i="45"/>
  <c r="H26" i="95"/>
  <c r="M26" i="96"/>
  <c r="H58" i="95"/>
  <c r="M58" i="96"/>
  <c r="M34" i="96"/>
  <c r="H34" i="95"/>
  <c r="N21" i="39"/>
  <c r="N27" i="4"/>
  <c r="O20" i="49"/>
  <c r="K20" i="50"/>
  <c r="K20" i="103" s="1"/>
  <c r="O21" i="42"/>
  <c r="K21" i="5"/>
  <c r="H17" i="38"/>
  <c r="K17" i="38"/>
  <c r="M17" i="38"/>
  <c r="O61" i="42"/>
  <c r="K61" i="5"/>
  <c r="M23" i="3"/>
  <c r="O22" i="42"/>
  <c r="K22" i="5"/>
  <c r="O29" i="42"/>
  <c r="K29" i="5"/>
  <c r="K19" i="10"/>
  <c r="K19" i="51" s="1"/>
  <c r="P18" i="3"/>
  <c r="O18" i="3"/>
  <c r="M22" i="9"/>
  <c r="N14" i="3"/>
  <c r="N19" i="3"/>
  <c r="H21" i="3"/>
  <c r="L18" i="3"/>
  <c r="K22" i="50"/>
  <c r="N17" i="38"/>
  <c r="M16" i="38"/>
  <c r="O28" i="9"/>
  <c r="O31" i="6"/>
  <c r="M27" i="43" l="1"/>
  <c r="M24" i="41"/>
  <c r="P81" i="42"/>
  <c r="P81" i="41"/>
  <c r="O19" i="43"/>
  <c r="M26" i="9"/>
  <c r="M29" i="6"/>
  <c r="M27" i="49"/>
  <c r="M26" i="6"/>
  <c r="K18" i="44"/>
  <c r="K18" i="6" s="1"/>
  <c r="M19" i="43"/>
  <c r="K20" i="5"/>
  <c r="K28" i="9"/>
  <c r="P17" i="44"/>
  <c r="P17" i="43" s="1"/>
  <c r="K28" i="5"/>
  <c r="K28" i="41" s="1"/>
  <c r="P29" i="44"/>
  <c r="P29" i="6" s="1"/>
  <c r="K23" i="10"/>
  <c r="O20" i="42"/>
  <c r="O15" i="51"/>
  <c r="M18" i="9"/>
  <c r="K18" i="10"/>
  <c r="K18" i="51" s="1"/>
  <c r="O28" i="42"/>
  <c r="K15" i="10"/>
  <c r="K15" i="51" s="1"/>
  <c r="P14" i="44"/>
  <c r="P14" i="43" s="1"/>
  <c r="O24" i="41"/>
  <c r="O62" i="42"/>
  <c r="K24" i="5"/>
  <c r="K24" i="41" s="1"/>
  <c r="M31" i="9"/>
  <c r="M14" i="40"/>
  <c r="O14" i="40"/>
  <c r="K29" i="44"/>
  <c r="K29" i="6" s="1"/>
  <c r="K14" i="4"/>
  <c r="K14" i="40" s="1"/>
  <c r="O16" i="41"/>
  <c r="K53" i="5"/>
  <c r="K53" i="41" s="1"/>
  <c r="O31" i="49"/>
  <c r="K16" i="5"/>
  <c r="K16" i="41" s="1"/>
  <c r="P26" i="50"/>
  <c r="P26" i="9" s="1"/>
  <c r="P18" i="50"/>
  <c r="P18" i="49" s="1"/>
  <c r="O30" i="43"/>
  <c r="K27" i="5"/>
  <c r="K27" i="42" s="1"/>
  <c r="M26" i="41"/>
  <c r="P60" i="5"/>
  <c r="K22" i="10"/>
  <c r="K26" i="50"/>
  <c r="K26" i="49" s="1"/>
  <c r="K19" i="44"/>
  <c r="K19" i="6" s="1"/>
  <c r="K18" i="4"/>
  <c r="K18" i="39" s="1"/>
  <c r="M20" i="52"/>
  <c r="O27" i="41"/>
  <c r="O18" i="40"/>
  <c r="K62" i="5"/>
  <c r="K62" i="42" s="1"/>
  <c r="K60" i="5"/>
  <c r="K60" i="42" s="1"/>
  <c r="P53" i="5"/>
  <c r="P53" i="42" s="1"/>
  <c r="O23" i="9"/>
  <c r="P28" i="50"/>
  <c r="P28" i="49" s="1"/>
  <c r="O18" i="51"/>
  <c r="P27" i="11"/>
  <c r="P27" i="95" s="1"/>
  <c r="P14" i="50"/>
  <c r="P14" i="49" s="1"/>
  <c r="O47" i="42"/>
  <c r="O16" i="39"/>
  <c r="O27" i="96"/>
  <c r="K14" i="43"/>
  <c r="P31" i="44"/>
  <c r="P31" i="43" s="1"/>
  <c r="K16" i="4"/>
  <c r="M22" i="43"/>
  <c r="K37" i="5"/>
  <c r="K37" i="41" s="1"/>
  <c r="K23" i="5"/>
  <c r="K23" i="41" s="1"/>
  <c r="K64" i="5"/>
  <c r="K64" i="42" s="1"/>
  <c r="K27" i="50"/>
  <c r="K27" i="49" s="1"/>
  <c r="P19" i="11"/>
  <c r="P19" i="96" s="1"/>
  <c r="O64" i="42"/>
  <c r="K26" i="4"/>
  <c r="K26" i="39" s="1"/>
  <c r="M59" i="96"/>
  <c r="P37" i="5"/>
  <c r="O26" i="39"/>
  <c r="M20" i="41"/>
  <c r="O15" i="9"/>
  <c r="K17" i="10"/>
  <c r="K17" i="51" s="1"/>
  <c r="K15" i="50"/>
  <c r="K15" i="9" s="1"/>
  <c r="O17" i="51"/>
  <c r="O19" i="96"/>
  <c r="M17" i="52"/>
  <c r="M22" i="40"/>
  <c r="K39" i="5"/>
  <c r="K39" i="41" s="1"/>
  <c r="M38" i="41"/>
  <c r="O39" i="41"/>
  <c r="O16" i="52"/>
  <c r="K16" i="10"/>
  <c r="K16" i="51" s="1"/>
  <c r="M16" i="52"/>
  <c r="P20" i="10"/>
  <c r="P20" i="51" s="1"/>
  <c r="O20" i="51"/>
  <c r="O23" i="52"/>
  <c r="O23" i="51"/>
  <c r="O19" i="52"/>
  <c r="O19" i="51"/>
  <c r="M22" i="52"/>
  <c r="M15" i="49"/>
  <c r="K40" i="5"/>
  <c r="K40" i="42" s="1"/>
  <c r="O23" i="43"/>
  <c r="M27" i="96"/>
  <c r="K26" i="44"/>
  <c r="O26" i="43"/>
  <c r="K31" i="5"/>
  <c r="K31" i="42" s="1"/>
  <c r="O14" i="48"/>
  <c r="O14" i="47"/>
  <c r="P19" i="44"/>
  <c r="P19" i="43" s="1"/>
  <c r="K48" i="5"/>
  <c r="K48" i="42" s="1"/>
  <c r="O19" i="42"/>
  <c r="O19" i="6"/>
  <c r="L25" i="3"/>
  <c r="I15" i="34" s="1"/>
  <c r="L86" i="41"/>
  <c r="I17" i="34" s="1"/>
  <c r="I21" i="2" s="1"/>
  <c r="O31" i="96"/>
  <c r="K23" i="44"/>
  <c r="O48" i="42"/>
  <c r="K19" i="5"/>
  <c r="K19" i="42" s="1"/>
  <c r="M58" i="41"/>
  <c r="O21" i="40"/>
  <c r="M42" i="41"/>
  <c r="K21" i="4"/>
  <c r="L25" i="38"/>
  <c r="I15" i="36" s="1"/>
  <c r="I17" i="2" s="1"/>
  <c r="N44" i="48"/>
  <c r="G20" i="36" s="1"/>
  <c r="G32" i="2" s="1"/>
  <c r="N32" i="49"/>
  <c r="G21" i="36" s="1"/>
  <c r="G35" i="2" s="1"/>
  <c r="N24" i="52"/>
  <c r="G22" i="36" s="1"/>
  <c r="G38" i="2" s="1"/>
  <c r="L24" i="52"/>
  <c r="I22" i="36" s="1"/>
  <c r="I38" i="2" s="1"/>
  <c r="L30" i="46"/>
  <c r="I19" i="36" s="1"/>
  <c r="I29" i="2" s="1"/>
  <c r="N86" i="42"/>
  <c r="G17" i="36" s="1"/>
  <c r="G23" i="2" s="1"/>
  <c r="N25" i="38"/>
  <c r="G15" i="36" s="1"/>
  <c r="G17" i="2" s="1"/>
  <c r="N66" i="96"/>
  <c r="G23" i="36" s="1"/>
  <c r="G41" i="2" s="1"/>
  <c r="L66" i="96"/>
  <c r="I23" i="36" s="1"/>
  <c r="I41" i="2" s="1"/>
  <c r="L44" i="48"/>
  <c r="I20" i="36" s="1"/>
  <c r="I32" i="2" s="1"/>
  <c r="L32" i="49"/>
  <c r="I21" i="36" s="1"/>
  <c r="I35" i="2" s="1"/>
  <c r="N32" i="43"/>
  <c r="G18" i="36" s="1"/>
  <c r="G26" i="2" s="1"/>
  <c r="L32" i="43"/>
  <c r="I18" i="36" s="1"/>
  <c r="I26" i="2" s="1"/>
  <c r="L86" i="42"/>
  <c r="I17" i="36" s="1"/>
  <c r="I23" i="2" s="1"/>
  <c r="N30" i="46"/>
  <c r="G19" i="36" s="1"/>
  <c r="G29" i="2" s="1"/>
  <c r="N27" i="40"/>
  <c r="G16" i="36" s="1"/>
  <c r="G20" i="2" s="1"/>
  <c r="L27" i="40"/>
  <c r="I16" i="36" s="1"/>
  <c r="I20" i="2" s="1"/>
  <c r="M14" i="45"/>
  <c r="M14" i="46"/>
  <c r="P14" i="6"/>
  <c r="M14" i="52"/>
  <c r="K14" i="8"/>
  <c r="K14" i="9"/>
  <c r="K14" i="49"/>
  <c r="O14" i="9"/>
  <c r="M14" i="95"/>
  <c r="M14" i="96"/>
  <c r="K45" i="5"/>
  <c r="K45" i="42" s="1"/>
  <c r="O35" i="42"/>
  <c r="O45" i="42"/>
  <c r="O46" i="42"/>
  <c r="M54" i="41"/>
  <c r="O51" i="42"/>
  <c r="O31" i="42"/>
  <c r="N24" i="51"/>
  <c r="G22" i="34" s="1"/>
  <c r="G36" i="2" s="1"/>
  <c r="M28" i="6"/>
  <c r="K51" i="5"/>
  <c r="K51" i="42" s="1"/>
  <c r="L24" i="51"/>
  <c r="I22" i="34" s="1"/>
  <c r="I36" i="2" s="1"/>
  <c r="L32" i="6"/>
  <c r="I18" i="34" s="1"/>
  <c r="I24" i="2" s="1"/>
  <c r="N32" i="9"/>
  <c r="G21" i="34" s="1"/>
  <c r="G33" i="2" s="1"/>
  <c r="O50" i="41"/>
  <c r="K50" i="5"/>
  <c r="K50" i="41" s="1"/>
  <c r="O25" i="6"/>
  <c r="P25" i="44"/>
  <c r="P25" i="6" s="1"/>
  <c r="K38" i="5"/>
  <c r="K38" i="41" s="1"/>
  <c r="K59" i="5"/>
  <c r="K59" i="42" s="1"/>
  <c r="K19" i="50"/>
  <c r="K19" i="49" s="1"/>
  <c r="P19" i="50"/>
  <c r="P19" i="49" s="1"/>
  <c r="M14" i="47"/>
  <c r="P14" i="8"/>
  <c r="O21" i="48"/>
  <c r="N30" i="45"/>
  <c r="G19" i="34" s="1"/>
  <c r="G27" i="2" s="1"/>
  <c r="K21" i="8"/>
  <c r="K21" i="47" s="1"/>
  <c r="L44" i="47"/>
  <c r="I20" i="34" s="1"/>
  <c r="I30" i="2" s="1"/>
  <c r="N44" i="47"/>
  <c r="G20" i="34" s="1"/>
  <c r="G30" i="2" s="1"/>
  <c r="L66" i="95"/>
  <c r="I23" i="34" s="1"/>
  <c r="I39" i="2" s="1"/>
  <c r="N66" i="95"/>
  <c r="G23" i="34" s="1"/>
  <c r="G39" i="2" s="1"/>
  <c r="L30" i="45"/>
  <c r="I19" i="34" s="1"/>
  <c r="I27" i="2" s="1"/>
  <c r="L32" i="9"/>
  <c r="I21" i="34" s="1"/>
  <c r="I33" i="2" s="1"/>
  <c r="N32" i="6"/>
  <c r="G18" i="34" s="1"/>
  <c r="G24" i="2" s="1"/>
  <c r="O15" i="43"/>
  <c r="O15" i="6"/>
  <c r="P15" i="44"/>
  <c r="P15" i="43" s="1"/>
  <c r="A15" i="43" s="1"/>
  <c r="L27" i="39"/>
  <c r="I16" i="34" s="1"/>
  <c r="I18" i="2" s="1"/>
  <c r="O63" i="42"/>
  <c r="K15" i="44"/>
  <c r="K15" i="6" s="1"/>
  <c r="P14" i="5"/>
  <c r="K35" i="5"/>
  <c r="K35" i="42" s="1"/>
  <c r="M35" i="41"/>
  <c r="M35" i="42"/>
  <c r="K68" i="41"/>
  <c r="K68" i="42"/>
  <c r="M26" i="39"/>
  <c r="M26" i="40"/>
  <c r="O21" i="6"/>
  <c r="O21" i="43"/>
  <c r="P21" i="6"/>
  <c r="P21" i="43"/>
  <c r="K21" i="6"/>
  <c r="K21" i="43"/>
  <c r="P24" i="43"/>
  <c r="P24" i="6"/>
  <c r="K56" i="41"/>
  <c r="K56" i="42"/>
  <c r="K24" i="43"/>
  <c r="K24" i="6"/>
  <c r="O40" i="42"/>
  <c r="O24" i="39"/>
  <c r="K46" i="5"/>
  <c r="K46" i="42" s="1"/>
  <c r="M40" i="41"/>
  <c r="M40" i="42"/>
  <c r="K24" i="4"/>
  <c r="K24" i="39" s="1"/>
  <c r="P15" i="4"/>
  <c r="K66" i="5"/>
  <c r="M62" i="41"/>
  <c r="M62" i="42"/>
  <c r="M19" i="39"/>
  <c r="M19" i="40"/>
  <c r="M27" i="42"/>
  <c r="M27" i="41"/>
  <c r="K62" i="41"/>
  <c r="M66" i="41"/>
  <c r="M66" i="42"/>
  <c r="K27" i="41"/>
  <c r="K19" i="4"/>
  <c r="K67" i="41"/>
  <c r="K67" i="42"/>
  <c r="M36" i="42"/>
  <c r="M36" i="41"/>
  <c r="O53" i="41"/>
  <c r="O53" i="42"/>
  <c r="O20" i="40"/>
  <c r="M33" i="41"/>
  <c r="M33" i="42"/>
  <c r="M53" i="41"/>
  <c r="M53" i="42"/>
  <c r="K21" i="40"/>
  <c r="K61" i="41"/>
  <c r="K61" i="42"/>
  <c r="P53" i="41"/>
  <c r="K25" i="43"/>
  <c r="K25" i="6"/>
  <c r="M61" i="41"/>
  <c r="M61" i="42"/>
  <c r="M30" i="41"/>
  <c r="M30" i="42"/>
  <c r="M20" i="39"/>
  <c r="M20" i="40"/>
  <c r="K52" i="5"/>
  <c r="M39" i="41"/>
  <c r="M39" i="42"/>
  <c r="K22" i="39"/>
  <c r="K22" i="40"/>
  <c r="K30" i="41"/>
  <c r="K30" i="42"/>
  <c r="K36" i="5"/>
  <c r="M16" i="42"/>
  <c r="M16" i="41"/>
  <c r="M46" i="41"/>
  <c r="M46" i="42"/>
  <c r="M24" i="40"/>
  <c r="M24" i="39"/>
  <c r="M21" i="39"/>
  <c r="M21" i="40"/>
  <c r="O33" i="41"/>
  <c r="K33" i="5"/>
  <c r="M25" i="40"/>
  <c r="M25" i="39"/>
  <c r="M67" i="41"/>
  <c r="M67" i="42"/>
  <c r="M52" i="41"/>
  <c r="M52" i="42"/>
  <c r="K24" i="11"/>
  <c r="K25" i="42"/>
  <c r="K25" i="41"/>
  <c r="K17" i="40"/>
  <c r="K17" i="39"/>
  <c r="O18" i="6"/>
  <c r="O18" i="43"/>
  <c r="K18" i="43"/>
  <c r="K20" i="41"/>
  <c r="K20" i="42"/>
  <c r="O55" i="41"/>
  <c r="O55" i="42"/>
  <c r="K23" i="39"/>
  <c r="K23" i="40"/>
  <c r="M25" i="42"/>
  <c r="M25" i="41"/>
  <c r="K30" i="6"/>
  <c r="K30" i="43"/>
  <c r="K16" i="40"/>
  <c r="O60" i="41"/>
  <c r="O60" i="42"/>
  <c r="K21" i="7"/>
  <c r="O54" i="41"/>
  <c r="O54" i="42"/>
  <c r="M50" i="41"/>
  <c r="M50" i="42"/>
  <c r="M65" i="41"/>
  <c r="M65" i="42"/>
  <c r="M29" i="41"/>
  <c r="M29" i="42"/>
  <c r="K31" i="6"/>
  <c r="K31" i="43"/>
  <c r="M48" i="41"/>
  <c r="M48" i="42"/>
  <c r="K54" i="5"/>
  <c r="M19" i="9"/>
  <c r="M19" i="49"/>
  <c r="M55" i="41"/>
  <c r="M55" i="42"/>
  <c r="K29" i="41"/>
  <c r="K29" i="42"/>
  <c r="K24" i="42"/>
  <c r="P23" i="39"/>
  <c r="P23" i="40"/>
  <c r="K48" i="41"/>
  <c r="K60" i="41"/>
  <c r="K17" i="7"/>
  <c r="K17" i="101" s="1"/>
  <c r="K31" i="41"/>
  <c r="K58" i="5"/>
  <c r="K65" i="41"/>
  <c r="K65" i="42"/>
  <c r="M60" i="41"/>
  <c r="M60" i="42"/>
  <c r="M69" i="41"/>
  <c r="M69" i="42"/>
  <c r="O23" i="39"/>
  <c r="O23" i="40"/>
  <c r="M31" i="41"/>
  <c r="M31" i="42"/>
  <c r="M43" i="41"/>
  <c r="M43" i="42"/>
  <c r="K22" i="41"/>
  <c r="K22" i="42"/>
  <c r="K64" i="41"/>
  <c r="K37" i="42"/>
  <c r="O59" i="41"/>
  <c r="O59" i="42"/>
  <c r="K18" i="5"/>
  <c r="M45" i="41"/>
  <c r="M45" i="42"/>
  <c r="O47" i="41"/>
  <c r="M47" i="41"/>
  <c r="M47" i="42"/>
  <c r="K17" i="42"/>
  <c r="K17" i="41"/>
  <c r="O44" i="41"/>
  <c r="O44" i="42"/>
  <c r="O38" i="41"/>
  <c r="O38" i="42"/>
  <c r="K32" i="41"/>
  <c r="K32" i="42"/>
  <c r="K28" i="42"/>
  <c r="M37" i="41"/>
  <c r="M37" i="42"/>
  <c r="K49" i="5"/>
  <c r="M49" i="41"/>
  <c r="M49" i="42"/>
  <c r="O17" i="41"/>
  <c r="K41" i="5"/>
  <c r="M21" i="41"/>
  <c r="M21" i="42"/>
  <c r="M41" i="41"/>
  <c r="M41" i="42"/>
  <c r="K27" i="43"/>
  <c r="K27" i="6"/>
  <c r="K31" i="9"/>
  <c r="K31" i="49"/>
  <c r="M51" i="41"/>
  <c r="M51" i="42"/>
  <c r="M17" i="42"/>
  <c r="M17" i="41"/>
  <c r="K21" i="41"/>
  <c r="K21" i="42"/>
  <c r="O34" i="41"/>
  <c r="O34" i="42"/>
  <c r="K26" i="5"/>
  <c r="K19" i="7"/>
  <c r="M18" i="41"/>
  <c r="M18" i="42"/>
  <c r="M23" i="41"/>
  <c r="M23" i="42"/>
  <c r="K57" i="5"/>
  <c r="O32" i="42"/>
  <c r="K44" i="41"/>
  <c r="K44" i="42"/>
  <c r="O27" i="43"/>
  <c r="O27" i="6"/>
  <c r="M34" i="41"/>
  <c r="M34" i="42"/>
  <c r="K23" i="42"/>
  <c r="O23" i="41"/>
  <c r="O23" i="42"/>
  <c r="K47" i="41"/>
  <c r="K47" i="42"/>
  <c r="K63" i="5"/>
  <c r="M22" i="41"/>
  <c r="M22" i="42"/>
  <c r="M59" i="41"/>
  <c r="M59" i="42"/>
  <c r="M63" i="41"/>
  <c r="M63" i="42"/>
  <c r="M32" i="41"/>
  <c r="M32" i="42"/>
  <c r="P17" i="6"/>
  <c r="K28" i="7"/>
  <c r="K36" i="8"/>
  <c r="K17" i="50"/>
  <c r="M23" i="6"/>
  <c r="M23" i="43"/>
  <c r="P16" i="43"/>
  <c r="A16" i="43" s="1"/>
  <c r="P16" i="6"/>
  <c r="K43" i="8"/>
  <c r="O20" i="6"/>
  <c r="O20" i="43"/>
  <c r="O16" i="43"/>
  <c r="O16" i="6"/>
  <c r="O20" i="52"/>
  <c r="O17" i="43"/>
  <c r="O17" i="6"/>
  <c r="O29" i="6"/>
  <c r="O29" i="43"/>
  <c r="K25" i="7"/>
  <c r="P59" i="11"/>
  <c r="O59" i="96"/>
  <c r="K20" i="52"/>
  <c r="K22" i="44"/>
  <c r="K22" i="100" s="1"/>
  <c r="K20" i="6"/>
  <c r="K20" i="43"/>
  <c r="K38" i="8"/>
  <c r="K59" i="95"/>
  <c r="K59" i="96"/>
  <c r="K37" i="8"/>
  <c r="K27" i="7"/>
  <c r="K42" i="8"/>
  <c r="M21" i="47"/>
  <c r="M21" i="48"/>
  <c r="M18" i="47"/>
  <c r="M18" i="48"/>
  <c r="K65" i="11"/>
  <c r="O25" i="47"/>
  <c r="K31" i="8"/>
  <c r="K26" i="7"/>
  <c r="K18" i="7"/>
  <c r="K19" i="8"/>
  <c r="K30" i="8"/>
  <c r="M25" i="48"/>
  <c r="M25" i="47"/>
  <c r="K39" i="8"/>
  <c r="K23" i="7"/>
  <c r="K26" i="9"/>
  <c r="K31" i="95"/>
  <c r="K31" i="96"/>
  <c r="M31" i="95"/>
  <c r="M31" i="96"/>
  <c r="O30" i="49"/>
  <c r="O30" i="9"/>
  <c r="O26" i="9"/>
  <c r="O26" i="49"/>
  <c r="O22" i="9"/>
  <c r="O22" i="49"/>
  <c r="K44" i="11"/>
  <c r="K26" i="8"/>
  <c r="K22" i="9"/>
  <c r="K22" i="49"/>
  <c r="P30" i="9"/>
  <c r="P30" i="49"/>
  <c r="K33" i="8"/>
  <c r="K17" i="8"/>
  <c r="K32" i="8"/>
  <c r="K22" i="8"/>
  <c r="K30" i="9"/>
  <c r="K30" i="49"/>
  <c r="M34" i="47"/>
  <c r="M34" i="48"/>
  <c r="K19" i="52"/>
  <c r="M23" i="9"/>
  <c r="M23" i="49"/>
  <c r="M55" i="95"/>
  <c r="M55" i="96"/>
  <c r="K24" i="49"/>
  <c r="K24" i="9"/>
  <c r="K23" i="52"/>
  <c r="K20" i="9"/>
  <c r="K20" i="49"/>
  <c r="K17" i="11"/>
  <c r="K53" i="11"/>
  <c r="K23" i="50"/>
  <c r="K36" i="11"/>
  <c r="K27" i="9"/>
  <c r="M23" i="52"/>
  <c r="K18" i="9"/>
  <c r="K18" i="49"/>
  <c r="K18" i="52"/>
  <c r="K18" i="11"/>
  <c r="K45" i="11"/>
  <c r="P43" i="95"/>
  <c r="P43" i="96"/>
  <c r="M35" i="95"/>
  <c r="M35" i="96"/>
  <c r="M25" i="96"/>
  <c r="M25" i="95"/>
  <c r="K33" i="11"/>
  <c r="K22" i="52"/>
  <c r="K25" i="11"/>
  <c r="M47" i="95"/>
  <c r="M47" i="96"/>
  <c r="O43" i="95"/>
  <c r="O43" i="96"/>
  <c r="K26" i="11"/>
  <c r="M63" i="95"/>
  <c r="M63" i="96"/>
  <c r="M51" i="95"/>
  <c r="M51" i="96"/>
  <c r="K43" i="95"/>
  <c r="K43" i="96"/>
  <c r="M21" i="52"/>
  <c r="O22" i="52"/>
  <c r="K63" i="11"/>
  <c r="O63" i="95"/>
  <c r="K56" i="11"/>
  <c r="P27" i="96"/>
  <c r="K61" i="11"/>
  <c r="K21" i="11"/>
  <c r="K50" i="11"/>
  <c r="K54" i="11"/>
  <c r="K41" i="11"/>
  <c r="K16" i="96"/>
  <c r="K16" i="95"/>
  <c r="K60" i="11"/>
  <c r="K37" i="11"/>
  <c r="K28" i="11"/>
  <c r="M39" i="95"/>
  <c r="M39" i="96"/>
  <c r="K38" i="11"/>
  <c r="O16" i="95"/>
  <c r="M16" i="96"/>
  <c r="M16" i="95"/>
  <c r="P42" i="5"/>
  <c r="K34" i="5"/>
  <c r="K15" i="4"/>
  <c r="K15" i="40" s="1"/>
  <c r="M32" i="44"/>
  <c r="O52" i="42"/>
  <c r="K55" i="5"/>
  <c r="O49" i="42"/>
  <c r="M15" i="95"/>
  <c r="M15" i="96"/>
  <c r="K15" i="5"/>
  <c r="M15" i="6"/>
  <c r="M15" i="43"/>
  <c r="M15" i="41"/>
  <c r="M15" i="42"/>
  <c r="K15" i="8"/>
  <c r="K15" i="7"/>
  <c r="M15" i="3"/>
  <c r="M15" i="38"/>
  <c r="K15" i="49"/>
  <c r="O15" i="49"/>
  <c r="K20" i="4"/>
  <c r="K20" i="98" s="1"/>
  <c r="P18" i="5"/>
  <c r="O18" i="47"/>
  <c r="K51" i="11"/>
  <c r="O25" i="95"/>
  <c r="K14" i="5"/>
  <c r="P15" i="5"/>
  <c r="P15" i="42" s="1"/>
  <c r="O34" i="47"/>
  <c r="K18" i="8"/>
  <c r="K34" i="8"/>
  <c r="P59" i="5"/>
  <c r="O15" i="96"/>
  <c r="K15" i="11"/>
  <c r="O14" i="96"/>
  <c r="K14" i="11"/>
  <c r="P55" i="5"/>
  <c r="O16" i="38"/>
  <c r="K42" i="5"/>
  <c r="P20" i="44"/>
  <c r="M86" i="5"/>
  <c r="P23" i="5"/>
  <c r="O57" i="42"/>
  <c r="O41" i="42"/>
  <c r="M32" i="50"/>
  <c r="M24" i="10"/>
  <c r="P27" i="44"/>
  <c r="O59" i="95"/>
  <c r="O55" i="96"/>
  <c r="K55" i="11"/>
  <c r="O39" i="96"/>
  <c r="K39" i="11"/>
  <c r="M23" i="95"/>
  <c r="K47" i="11"/>
  <c r="O47" i="96"/>
  <c r="O35" i="96"/>
  <c r="K35" i="11"/>
  <c r="K23" i="11"/>
  <c r="K28" i="44"/>
  <c r="K14" i="7"/>
  <c r="O43" i="42"/>
  <c r="K43" i="5"/>
  <c r="P18" i="44"/>
  <c r="P18" i="43" s="1"/>
  <c r="P54" i="5"/>
  <c r="M27" i="4"/>
  <c r="K25" i="8"/>
  <c r="M27" i="48"/>
  <c r="K27" i="8"/>
  <c r="O25" i="39"/>
  <c r="K25" i="4"/>
  <c r="K25" i="98" s="1"/>
  <c r="K14" i="3"/>
  <c r="O69" i="42"/>
  <c r="K69" i="5"/>
  <c r="M21" i="95"/>
  <c r="M19" i="45"/>
  <c r="M41" i="95"/>
  <c r="M16" i="49"/>
  <c r="K21" i="10"/>
  <c r="K21" i="51" s="1"/>
  <c r="K16" i="50"/>
  <c r="M61" i="95"/>
  <c r="K25" i="50"/>
  <c r="M29" i="9"/>
  <c r="K14" i="10"/>
  <c r="K14" i="51" s="1"/>
  <c r="M21" i="9"/>
  <c r="M25" i="49"/>
  <c r="K21" i="50"/>
  <c r="K29" i="50"/>
  <c r="O65" i="41"/>
  <c r="P65" i="5"/>
  <c r="M28" i="95"/>
  <c r="M48" i="95"/>
  <c r="M25" i="46"/>
  <c r="K41" i="8"/>
  <c r="O20" i="41"/>
  <c r="M41" i="47"/>
  <c r="K48" i="11"/>
  <c r="O58" i="42"/>
  <c r="O26" i="42"/>
  <c r="O19" i="40"/>
  <c r="M30" i="47"/>
  <c r="M37" i="95"/>
  <c r="P38" i="8"/>
  <c r="M26" i="47"/>
  <c r="M57" i="95"/>
  <c r="M29" i="95"/>
  <c r="M42" i="47"/>
  <c r="M23" i="45"/>
  <c r="M38" i="47"/>
  <c r="M53" i="95"/>
  <c r="M27" i="46"/>
  <c r="K57" i="11"/>
  <c r="M45" i="95"/>
  <c r="K29" i="11"/>
  <c r="M22" i="47"/>
  <c r="M28" i="47"/>
  <c r="M20" i="47"/>
  <c r="M21" i="45"/>
  <c r="K40" i="8"/>
  <c r="K24" i="8"/>
  <c r="K16" i="8"/>
  <c r="M29" i="45"/>
  <c r="M36" i="48"/>
  <c r="M32" i="47"/>
  <c r="M24" i="48"/>
  <c r="M16" i="48"/>
  <c r="K29" i="7"/>
  <c r="K28" i="8"/>
  <c r="K20" i="8"/>
  <c r="M40" i="47"/>
  <c r="M17" i="46"/>
  <c r="P19" i="3"/>
  <c r="M37" i="47"/>
  <c r="M15" i="45"/>
  <c r="M60" i="95"/>
  <c r="M24" i="46"/>
  <c r="M62" i="95"/>
  <c r="K62" i="11"/>
  <c r="K24" i="7"/>
  <c r="M46" i="95"/>
  <c r="K46" i="11"/>
  <c r="P17" i="4"/>
  <c r="P17" i="98" s="1"/>
  <c r="O17" i="40"/>
  <c r="P38" i="5"/>
  <c r="M22" i="95"/>
  <c r="M35" i="47"/>
  <c r="M30" i="95"/>
  <c r="K23" i="8"/>
  <c r="M16" i="46"/>
  <c r="O46" i="41"/>
  <c r="K30" i="11"/>
  <c r="M23" i="47"/>
  <c r="K16" i="7"/>
  <c r="O30" i="41"/>
  <c r="P30" i="5"/>
  <c r="O67" i="41"/>
  <c r="P67" i="5"/>
  <c r="M39" i="47"/>
  <c r="M54" i="95"/>
  <c r="K22" i="11"/>
  <c r="M43" i="47"/>
  <c r="K35" i="8"/>
  <c r="M19" i="47"/>
  <c r="M28" i="45"/>
  <c r="O25" i="42"/>
  <c r="P25" i="5"/>
  <c r="O24" i="49"/>
  <c r="P24" i="50"/>
  <c r="M38" i="95"/>
  <c r="K49" i="11"/>
  <c r="P34" i="5"/>
  <c r="N27" i="39"/>
  <c r="G16" i="34" s="1"/>
  <c r="G18" i="2" s="1"/>
  <c r="M65" i="95"/>
  <c r="M33" i="95"/>
  <c r="M49" i="95"/>
  <c r="M17" i="96"/>
  <c r="O23" i="38"/>
  <c r="M36" i="96"/>
  <c r="M24" i="96"/>
  <c r="M18" i="45"/>
  <c r="P44" i="5"/>
  <c r="P22" i="4"/>
  <c r="O22" i="39"/>
  <c r="O16" i="40"/>
  <c r="K64" i="11"/>
  <c r="K52" i="11"/>
  <c r="K40" i="11"/>
  <c r="M32" i="95"/>
  <c r="M20" i="95"/>
  <c r="K29" i="8"/>
  <c r="M22" i="45"/>
  <c r="K20" i="3"/>
  <c r="M64" i="95"/>
  <c r="M52" i="95"/>
  <c r="M40" i="95"/>
  <c r="K32" i="11"/>
  <c r="K20" i="11"/>
  <c r="M29" i="47"/>
  <c r="K22" i="7"/>
  <c r="N86" i="41"/>
  <c r="G17" i="34" s="1"/>
  <c r="G21" i="2" s="1"/>
  <c r="M56" i="95"/>
  <c r="M44" i="95"/>
  <c r="M33" i="47"/>
  <c r="M17" i="48"/>
  <c r="M26" i="45"/>
  <c r="M15" i="47"/>
  <c r="O14" i="39"/>
  <c r="O68" i="41"/>
  <c r="P68" i="5"/>
  <c r="M50" i="95"/>
  <c r="O20" i="9"/>
  <c r="P20" i="50"/>
  <c r="P20" i="103" s="1"/>
  <c r="M18" i="95"/>
  <c r="M66" i="11"/>
  <c r="M34" i="95"/>
  <c r="O21" i="41"/>
  <c r="P21" i="5"/>
  <c r="K34" i="11"/>
  <c r="K58" i="11"/>
  <c r="K20" i="7"/>
  <c r="M31" i="47"/>
  <c r="M44" i="8"/>
  <c r="O56" i="41"/>
  <c r="P56" i="5"/>
  <c r="O22" i="3"/>
  <c r="K22" i="3"/>
  <c r="K42" i="11"/>
  <c r="M58" i="95"/>
  <c r="M26" i="95"/>
  <c r="M20" i="45"/>
  <c r="M30" i="7"/>
  <c r="O15" i="38"/>
  <c r="M22" i="3"/>
  <c r="O24" i="42"/>
  <c r="M42" i="95"/>
  <c r="P19" i="10"/>
  <c r="P19" i="51" s="1"/>
  <c r="O22" i="41"/>
  <c r="P22" i="5"/>
  <c r="O61" i="41"/>
  <c r="P61" i="5"/>
  <c r="O29" i="41"/>
  <c r="P29" i="5"/>
  <c r="O64" i="41"/>
  <c r="P22" i="50"/>
  <c r="M21" i="3"/>
  <c r="O27" i="49"/>
  <c r="P27" i="50"/>
  <c r="N25" i="3"/>
  <c r="K21" i="3"/>
  <c r="P23" i="10"/>
  <c r="P23" i="51" l="1"/>
  <c r="P23" i="104"/>
  <c r="K23" i="51"/>
  <c r="K23" i="104"/>
  <c r="K22" i="51"/>
  <c r="K22" i="104"/>
  <c r="A20" i="103"/>
  <c r="P32" i="103"/>
  <c r="K16" i="39"/>
  <c r="K16" i="98"/>
  <c r="K21" i="39"/>
  <c r="K21" i="98"/>
  <c r="K23" i="6"/>
  <c r="K23" i="100"/>
  <c r="A18" i="99"/>
  <c r="A17" i="99"/>
  <c r="A16" i="99"/>
  <c r="A15" i="99"/>
  <c r="A21" i="99"/>
  <c r="A33" i="99"/>
  <c r="A27" i="99"/>
  <c r="A45" i="99"/>
  <c r="A77" i="99"/>
  <c r="A82" i="99"/>
  <c r="A68" i="99"/>
  <c r="A29" i="99"/>
  <c r="A19" i="99"/>
  <c r="A73" i="99"/>
  <c r="A28" i="99"/>
  <c r="A24" i="99"/>
  <c r="A37" i="99"/>
  <c r="A22" i="99"/>
  <c r="A36" i="99"/>
  <c r="A26" i="99"/>
  <c r="A44" i="99"/>
  <c r="A49" i="99"/>
  <c r="A32" i="99"/>
  <c r="A31" i="99"/>
  <c r="A38" i="99"/>
  <c r="A57" i="99"/>
  <c r="A56" i="99"/>
  <c r="A61" i="99"/>
  <c r="A41" i="99"/>
  <c r="A39" i="99"/>
  <c r="A40" i="99"/>
  <c r="A58" i="99"/>
  <c r="A55" i="99"/>
  <c r="A69" i="99"/>
  <c r="A62" i="99"/>
  <c r="A47" i="99"/>
  <c r="A59" i="99"/>
  <c r="A48" i="99"/>
  <c r="A67" i="99"/>
  <c r="A75" i="99"/>
  <c r="A81" i="99"/>
  <c r="A30" i="99"/>
  <c r="A53" i="99"/>
  <c r="A80" i="99"/>
  <c r="A50" i="99"/>
  <c r="A76" i="99"/>
  <c r="A35" i="99"/>
  <c r="A72" i="99"/>
  <c r="A42" i="99"/>
  <c r="A65" i="99"/>
  <c r="A70" i="99"/>
  <c r="A84" i="99"/>
  <c r="A63" i="99"/>
  <c r="A74" i="99"/>
  <c r="A85" i="99"/>
  <c r="A23" i="99"/>
  <c r="A51" i="99"/>
  <c r="A71" i="99"/>
  <c r="A34" i="99"/>
  <c r="A79" i="99"/>
  <c r="A43" i="99"/>
  <c r="A52" i="99"/>
  <c r="A60" i="99"/>
  <c r="A78" i="99"/>
  <c r="A20" i="99"/>
  <c r="A25" i="99"/>
  <c r="A54" i="99"/>
  <c r="A83" i="99"/>
  <c r="A46" i="99"/>
  <c r="A66" i="99"/>
  <c r="A64" i="99"/>
  <c r="A14" i="99"/>
  <c r="P86" i="99"/>
  <c r="A18" i="43"/>
  <c r="P15" i="6"/>
  <c r="A15" i="6" s="1"/>
  <c r="A17" i="43"/>
  <c r="A16" i="6"/>
  <c r="A19" i="43"/>
  <c r="A14" i="43"/>
  <c r="A14" i="6"/>
  <c r="A14" i="49"/>
  <c r="P20" i="5"/>
  <c r="P20" i="41" s="1"/>
  <c r="P64" i="5"/>
  <c r="P31" i="50"/>
  <c r="P15" i="50"/>
  <c r="P15" i="9" s="1"/>
  <c r="O15" i="39"/>
  <c r="K14" i="39"/>
  <c r="O51" i="41"/>
  <c r="P15" i="10"/>
  <c r="P15" i="51" s="1"/>
  <c r="O31" i="95"/>
  <c r="P19" i="95"/>
  <c r="O15" i="52"/>
  <c r="K45" i="41"/>
  <c r="O14" i="49"/>
  <c r="P24" i="5"/>
  <c r="K15" i="52"/>
  <c r="P26" i="49"/>
  <c r="K26" i="40"/>
  <c r="K18" i="40"/>
  <c r="O63" i="41"/>
  <c r="P29" i="43"/>
  <c r="O30" i="6"/>
  <c r="P16" i="4"/>
  <c r="O37" i="41"/>
  <c r="P47" i="5"/>
  <c r="P47" i="41" s="1"/>
  <c r="P30" i="44"/>
  <c r="P30" i="6" s="1"/>
  <c r="O21" i="39"/>
  <c r="P20" i="52"/>
  <c r="P14" i="9"/>
  <c r="O28" i="41"/>
  <c r="P21" i="4"/>
  <c r="K29" i="43"/>
  <c r="K16" i="42"/>
  <c r="P28" i="5"/>
  <c r="P28" i="42" s="1"/>
  <c r="O23" i="49"/>
  <c r="O39" i="42"/>
  <c r="O62" i="41"/>
  <c r="O16" i="42"/>
  <c r="P17" i="10"/>
  <c r="P17" i="51" s="1"/>
  <c r="P18" i="9"/>
  <c r="O18" i="9"/>
  <c r="P31" i="6"/>
  <c r="O40" i="41"/>
  <c r="P35" i="5"/>
  <c r="P35" i="41" s="1"/>
  <c r="K40" i="41"/>
  <c r="P26" i="4"/>
  <c r="P26" i="40" s="1"/>
  <c r="O26" i="40"/>
  <c r="P62" i="5"/>
  <c r="P62" i="41" s="1"/>
  <c r="P16" i="5"/>
  <c r="P16" i="41" s="1"/>
  <c r="O18" i="39"/>
  <c r="O17" i="52"/>
  <c r="P28" i="9"/>
  <c r="K19" i="43"/>
  <c r="K53" i="42"/>
  <c r="O19" i="41"/>
  <c r="P19" i="5"/>
  <c r="P19" i="41" s="1"/>
  <c r="P18" i="4"/>
  <c r="P18" i="39" s="1"/>
  <c r="P14" i="4"/>
  <c r="P14" i="40" s="1"/>
  <c r="O31" i="9"/>
  <c r="O23" i="6"/>
  <c r="P23" i="44"/>
  <c r="P23" i="50"/>
  <c r="P23" i="49" s="1"/>
  <c r="O18" i="49"/>
  <c r="P19" i="6"/>
  <c r="P50" i="5"/>
  <c r="P50" i="41" s="1"/>
  <c r="P31" i="11"/>
  <c r="P31" i="95" s="1"/>
  <c r="P27" i="5"/>
  <c r="P27" i="41" s="1"/>
  <c r="P18" i="10"/>
  <c r="P18" i="51" s="1"/>
  <c r="O18" i="52"/>
  <c r="K16" i="52"/>
  <c r="O27" i="42"/>
  <c r="P40" i="5"/>
  <c r="P40" i="42" s="1"/>
  <c r="P31" i="5"/>
  <c r="P31" i="42" s="1"/>
  <c r="K35" i="41"/>
  <c r="P39" i="5"/>
  <c r="P39" i="42" s="1"/>
  <c r="K23" i="43"/>
  <c r="O15" i="40"/>
  <c r="K17" i="52"/>
  <c r="O37" i="42"/>
  <c r="P21" i="8"/>
  <c r="P21" i="47" s="1"/>
  <c r="O16" i="51"/>
  <c r="P16" i="10"/>
  <c r="P16" i="51" s="1"/>
  <c r="P45" i="5"/>
  <c r="P45" i="41" s="1"/>
  <c r="K19" i="41"/>
  <c r="K39" i="42"/>
  <c r="K59" i="41"/>
  <c r="O45" i="41"/>
  <c r="O35" i="41"/>
  <c r="P48" i="5"/>
  <c r="P48" i="42" s="1"/>
  <c r="P46" i="5"/>
  <c r="P46" i="41" s="1"/>
  <c r="O48" i="41"/>
  <c r="P16" i="52"/>
  <c r="K51" i="41"/>
  <c r="O19" i="9"/>
  <c r="P51" i="5"/>
  <c r="P51" i="41" s="1"/>
  <c r="K15" i="43"/>
  <c r="P16" i="11"/>
  <c r="P16" i="96" s="1"/>
  <c r="O16" i="96"/>
  <c r="P19" i="9"/>
  <c r="O50" i="42"/>
  <c r="K50" i="42"/>
  <c r="O21" i="52"/>
  <c r="O21" i="51"/>
  <c r="O14" i="52"/>
  <c r="O14" i="51"/>
  <c r="P22" i="10"/>
  <c r="P22" i="104" s="1"/>
  <c r="O22" i="51"/>
  <c r="O32" i="41"/>
  <c r="P24" i="4"/>
  <c r="P24" i="40" s="1"/>
  <c r="O52" i="41"/>
  <c r="P25" i="43"/>
  <c r="O31" i="41"/>
  <c r="P17" i="5"/>
  <c r="P17" i="41" s="1"/>
  <c r="P63" i="5"/>
  <c r="P63" i="41" s="1"/>
  <c r="P20" i="4"/>
  <c r="K19" i="9"/>
  <c r="K38" i="42"/>
  <c r="O24" i="40"/>
  <c r="K26" i="6"/>
  <c r="K26" i="43"/>
  <c r="P26" i="44"/>
  <c r="O26" i="6"/>
  <c r="O17" i="42"/>
  <c r="P25" i="8"/>
  <c r="P25" i="48" s="1"/>
  <c r="O25" i="48"/>
  <c r="K21" i="48"/>
  <c r="O19" i="49"/>
  <c r="M24" i="51"/>
  <c r="F22" i="34" s="1"/>
  <c r="F36" i="2" s="1"/>
  <c r="M86" i="41"/>
  <c r="F17" i="34" s="1"/>
  <c r="F21" i="2" s="1"/>
  <c r="O20" i="39"/>
  <c r="P52" i="5"/>
  <c r="P52" i="42" s="1"/>
  <c r="O21" i="47"/>
  <c r="P32" i="5"/>
  <c r="P32" i="42" s="1"/>
  <c r="K15" i="39"/>
  <c r="O49" i="41"/>
  <c r="M32" i="43"/>
  <c r="F18" i="36" s="1"/>
  <c r="F26" i="2" s="1"/>
  <c r="M25" i="38"/>
  <c r="F15" i="36" s="1"/>
  <c r="F17" i="2" s="1"/>
  <c r="M86" i="42"/>
  <c r="F17" i="36" s="1"/>
  <c r="F23" i="2" s="1"/>
  <c r="M32" i="49"/>
  <c r="F21" i="36" s="1"/>
  <c r="F35" i="2" s="1"/>
  <c r="M27" i="40"/>
  <c r="F16" i="36" s="1"/>
  <c r="F20" i="2" s="1"/>
  <c r="M44" i="48"/>
  <c r="F20" i="36" s="1"/>
  <c r="F32" i="2" s="1"/>
  <c r="M24" i="52"/>
  <c r="F22" i="36" s="1"/>
  <c r="F38" i="2" s="1"/>
  <c r="M30" i="46"/>
  <c r="F19" i="36" s="1"/>
  <c r="F29" i="2" s="1"/>
  <c r="M66" i="96"/>
  <c r="F23" i="36" s="1"/>
  <c r="F41" i="2" s="1"/>
  <c r="P14" i="41"/>
  <c r="P14" i="42"/>
  <c r="K14" i="45"/>
  <c r="K14" i="46"/>
  <c r="O14" i="45"/>
  <c r="O14" i="46"/>
  <c r="K14" i="41"/>
  <c r="K14" i="42"/>
  <c r="O14" i="41"/>
  <c r="O14" i="42"/>
  <c r="K14" i="52"/>
  <c r="K14" i="47"/>
  <c r="K14" i="48"/>
  <c r="P14" i="47"/>
  <c r="P14" i="48"/>
  <c r="K14" i="95"/>
  <c r="K14" i="96"/>
  <c r="M32" i="6"/>
  <c r="F18" i="34" s="1"/>
  <c r="F24" i="2" s="1"/>
  <c r="M27" i="39"/>
  <c r="F16" i="34" s="1"/>
  <c r="F18" i="2" s="1"/>
  <c r="P49" i="5"/>
  <c r="P49" i="42" s="1"/>
  <c r="O25" i="96"/>
  <c r="K46" i="41"/>
  <c r="P19" i="42"/>
  <c r="O17" i="9"/>
  <c r="P17" i="50"/>
  <c r="O17" i="49"/>
  <c r="P14" i="7"/>
  <c r="P25" i="11"/>
  <c r="P25" i="95" s="1"/>
  <c r="I24" i="36"/>
  <c r="D11" i="36" s="1"/>
  <c r="P18" i="40"/>
  <c r="P35" i="42"/>
  <c r="P68" i="41"/>
  <c r="P68" i="42"/>
  <c r="P26" i="39"/>
  <c r="K24" i="40"/>
  <c r="P56" i="41"/>
  <c r="P56" i="42"/>
  <c r="P40" i="41"/>
  <c r="P62" i="42"/>
  <c r="O66" i="41"/>
  <c r="O66" i="42"/>
  <c r="O25" i="49"/>
  <c r="O25" i="9"/>
  <c r="K19" i="39"/>
  <c r="K19" i="40"/>
  <c r="P18" i="6"/>
  <c r="A18" i="6" s="1"/>
  <c r="P27" i="42"/>
  <c r="K24" i="48"/>
  <c r="K24" i="47"/>
  <c r="O24" i="48"/>
  <c r="O24" i="47"/>
  <c r="K25" i="49"/>
  <c r="K25" i="9"/>
  <c r="K66" i="41"/>
  <c r="K66" i="42"/>
  <c r="O29" i="47"/>
  <c r="O29" i="48"/>
  <c r="K23" i="3"/>
  <c r="K23" i="38"/>
  <c r="P30" i="41"/>
  <c r="P30" i="42"/>
  <c r="O23" i="47"/>
  <c r="O23" i="48"/>
  <c r="K52" i="41"/>
  <c r="K52" i="42"/>
  <c r="P46" i="42"/>
  <c r="P61" i="41"/>
  <c r="P61" i="42"/>
  <c r="K29" i="47"/>
  <c r="K29" i="48"/>
  <c r="P67" i="41"/>
  <c r="P67" i="42"/>
  <c r="K25" i="40"/>
  <c r="K25" i="39"/>
  <c r="K33" i="41"/>
  <c r="K33" i="42"/>
  <c r="P36" i="5"/>
  <c r="O36" i="41"/>
  <c r="K20" i="39"/>
  <c r="K20" i="40"/>
  <c r="O33" i="42"/>
  <c r="P33" i="5"/>
  <c r="P22" i="39"/>
  <c r="P22" i="40"/>
  <c r="K23" i="47"/>
  <c r="K23" i="48"/>
  <c r="P16" i="42"/>
  <c r="A16" i="42" s="1"/>
  <c r="K36" i="42"/>
  <c r="K36" i="41"/>
  <c r="P42" i="41"/>
  <c r="P42" i="42"/>
  <c r="P65" i="41"/>
  <c r="P65" i="42"/>
  <c r="P60" i="41"/>
  <c r="P60" i="42"/>
  <c r="K42" i="41"/>
  <c r="K42" i="42"/>
  <c r="K55" i="41"/>
  <c r="K55" i="42"/>
  <c r="P24" i="42"/>
  <c r="P24" i="41"/>
  <c r="K24" i="46"/>
  <c r="K24" i="45"/>
  <c r="K17" i="46"/>
  <c r="K17" i="45"/>
  <c r="P30" i="43"/>
  <c r="P29" i="41"/>
  <c r="P29" i="42"/>
  <c r="P54" i="41"/>
  <c r="P54" i="42"/>
  <c r="K43" i="41"/>
  <c r="K43" i="42"/>
  <c r="P55" i="41"/>
  <c r="P55" i="42"/>
  <c r="P16" i="39"/>
  <c r="O24" i="96"/>
  <c r="O24" i="95"/>
  <c r="P25" i="42"/>
  <c r="P25" i="41"/>
  <c r="P17" i="40"/>
  <c r="P17" i="39"/>
  <c r="O24" i="46"/>
  <c r="O24" i="45"/>
  <c r="P50" i="42"/>
  <c r="O21" i="45"/>
  <c r="O21" i="46"/>
  <c r="O17" i="46"/>
  <c r="O17" i="45"/>
  <c r="P20" i="42"/>
  <c r="K69" i="41"/>
  <c r="K69" i="42"/>
  <c r="O42" i="41"/>
  <c r="O42" i="42"/>
  <c r="K58" i="41"/>
  <c r="K58" i="42"/>
  <c r="K54" i="41"/>
  <c r="K54" i="42"/>
  <c r="K21" i="45"/>
  <c r="K21" i="46"/>
  <c r="K24" i="96"/>
  <c r="K24" i="95"/>
  <c r="P21" i="41"/>
  <c r="P21" i="42"/>
  <c r="K22" i="45"/>
  <c r="K22" i="46"/>
  <c r="K28" i="6"/>
  <c r="K28" i="43"/>
  <c r="P59" i="41"/>
  <c r="P59" i="42"/>
  <c r="O18" i="41"/>
  <c r="O18" i="42"/>
  <c r="K26" i="41"/>
  <c r="K26" i="42"/>
  <c r="K49" i="41"/>
  <c r="K49" i="42"/>
  <c r="O28" i="6"/>
  <c r="O28" i="43"/>
  <c r="P28" i="44"/>
  <c r="P31" i="9"/>
  <c r="P31" i="49"/>
  <c r="P64" i="41"/>
  <c r="P64" i="42"/>
  <c r="P44" i="41"/>
  <c r="P44" i="42"/>
  <c r="P34" i="41"/>
  <c r="P34" i="42"/>
  <c r="P38" i="41"/>
  <c r="P38" i="42"/>
  <c r="P18" i="41"/>
  <c r="P18" i="42"/>
  <c r="P37" i="41"/>
  <c r="P37" i="42"/>
  <c r="P27" i="43"/>
  <c r="P27" i="6"/>
  <c r="K18" i="41"/>
  <c r="K18" i="42"/>
  <c r="P45" i="42"/>
  <c r="O19" i="45"/>
  <c r="O19" i="46"/>
  <c r="K34" i="41"/>
  <c r="K34" i="42"/>
  <c r="K19" i="45"/>
  <c r="K19" i="46"/>
  <c r="K41" i="41"/>
  <c r="K41" i="42"/>
  <c r="P22" i="41"/>
  <c r="P22" i="42"/>
  <c r="O22" i="45"/>
  <c r="O22" i="46"/>
  <c r="P28" i="41"/>
  <c r="P23" i="41"/>
  <c r="P23" i="42"/>
  <c r="K63" i="41"/>
  <c r="K63" i="42"/>
  <c r="K57" i="41"/>
  <c r="K57" i="42"/>
  <c r="O28" i="45"/>
  <c r="O28" i="46"/>
  <c r="K38" i="47"/>
  <c r="K38" i="48"/>
  <c r="K22" i="6"/>
  <c r="K22" i="43"/>
  <c r="O36" i="48"/>
  <c r="O36" i="47"/>
  <c r="O28" i="47"/>
  <c r="O28" i="48"/>
  <c r="P20" i="6"/>
  <c r="P20" i="43"/>
  <c r="A20" i="43" s="1"/>
  <c r="P59" i="95"/>
  <c r="P59" i="96"/>
  <c r="K25" i="46"/>
  <c r="K25" i="45"/>
  <c r="K17" i="49"/>
  <c r="K17" i="9"/>
  <c r="K28" i="45"/>
  <c r="K28" i="46"/>
  <c r="O43" i="47"/>
  <c r="O43" i="48"/>
  <c r="K28" i="47"/>
  <c r="K28" i="48"/>
  <c r="P23" i="6"/>
  <c r="P38" i="47"/>
  <c r="P38" i="48"/>
  <c r="O38" i="47"/>
  <c r="O38" i="48"/>
  <c r="O25" i="46"/>
  <c r="O25" i="45"/>
  <c r="O22" i="6"/>
  <c r="O22" i="43"/>
  <c r="P22" i="44"/>
  <c r="P22" i="100" s="1"/>
  <c r="K43" i="47"/>
  <c r="K43" i="48"/>
  <c r="K36" i="48"/>
  <c r="K36" i="47"/>
  <c r="P20" i="7"/>
  <c r="P20" i="46" s="1"/>
  <c r="O20" i="46"/>
  <c r="K29" i="45"/>
  <c r="K29" i="46"/>
  <c r="K16" i="48"/>
  <c r="K16" i="47"/>
  <c r="O23" i="45"/>
  <c r="O23" i="46"/>
  <c r="O30" i="47"/>
  <c r="O30" i="48"/>
  <c r="K27" i="48"/>
  <c r="K27" i="47"/>
  <c r="K25" i="48"/>
  <c r="K25" i="47"/>
  <c r="K18" i="47"/>
  <c r="K18" i="48"/>
  <c r="K20" i="45"/>
  <c r="K20" i="46"/>
  <c r="K16" i="46"/>
  <c r="K16" i="45"/>
  <c r="O19" i="47"/>
  <c r="O19" i="48"/>
  <c r="O37" i="47"/>
  <c r="O37" i="48"/>
  <c r="O42" i="47"/>
  <c r="O42" i="48"/>
  <c r="P31" i="96"/>
  <c r="K23" i="45"/>
  <c r="K23" i="46"/>
  <c r="K30" i="47"/>
  <c r="K30" i="48"/>
  <c r="K19" i="47"/>
  <c r="K19" i="48"/>
  <c r="K26" i="45"/>
  <c r="K26" i="46"/>
  <c r="K31" i="47"/>
  <c r="K31" i="48"/>
  <c r="K27" i="46"/>
  <c r="K27" i="45"/>
  <c r="P31" i="8"/>
  <c r="P31" i="48" s="1"/>
  <c r="O31" i="48"/>
  <c r="O26" i="45"/>
  <c r="O26" i="46"/>
  <c r="O65" i="95"/>
  <c r="O65" i="96"/>
  <c r="K40" i="47"/>
  <c r="K40" i="48"/>
  <c r="P18" i="8"/>
  <c r="O18" i="48"/>
  <c r="O18" i="45"/>
  <c r="O18" i="46"/>
  <c r="K35" i="47"/>
  <c r="K35" i="48"/>
  <c r="O39" i="47"/>
  <c r="O39" i="48"/>
  <c r="O35" i="47"/>
  <c r="O35" i="48"/>
  <c r="O16" i="46"/>
  <c r="O16" i="45"/>
  <c r="O29" i="45"/>
  <c r="O29" i="46"/>
  <c r="O16" i="48"/>
  <c r="O16" i="47"/>
  <c r="O40" i="47"/>
  <c r="O40" i="48"/>
  <c r="O27" i="46"/>
  <c r="O27" i="45"/>
  <c r="O27" i="48"/>
  <c r="O27" i="47"/>
  <c r="K39" i="47"/>
  <c r="K39" i="48"/>
  <c r="K18" i="45"/>
  <c r="K18" i="46"/>
  <c r="K65" i="95"/>
  <c r="K65" i="96"/>
  <c r="K42" i="47"/>
  <c r="K42" i="48"/>
  <c r="K37" i="47"/>
  <c r="K37" i="48"/>
  <c r="O33" i="47"/>
  <c r="O33" i="48"/>
  <c r="O20" i="47"/>
  <c r="O20" i="48"/>
  <c r="P34" i="8"/>
  <c r="O34" i="48"/>
  <c r="O17" i="48"/>
  <c r="O17" i="47"/>
  <c r="O44" i="95"/>
  <c r="O44" i="96"/>
  <c r="O22" i="47"/>
  <c r="O22" i="48"/>
  <c r="K41" i="47"/>
  <c r="K41" i="48"/>
  <c r="K34" i="47"/>
  <c r="K34" i="48"/>
  <c r="K22" i="47"/>
  <c r="K22" i="48"/>
  <c r="K33" i="47"/>
  <c r="K33" i="48"/>
  <c r="K26" i="47"/>
  <c r="K26" i="48"/>
  <c r="K44" i="95"/>
  <c r="K44" i="96"/>
  <c r="K20" i="47"/>
  <c r="K20" i="48"/>
  <c r="O41" i="47"/>
  <c r="O41" i="48"/>
  <c r="P22" i="9"/>
  <c r="P22" i="49"/>
  <c r="O32" i="47"/>
  <c r="O32" i="48"/>
  <c r="O26" i="47"/>
  <c r="O26" i="48"/>
  <c r="K32" i="47"/>
  <c r="K32" i="48"/>
  <c r="K17" i="48"/>
  <c r="K17" i="47"/>
  <c r="O53" i="95"/>
  <c r="O53" i="96"/>
  <c r="K21" i="9"/>
  <c r="K21" i="49"/>
  <c r="K55" i="95"/>
  <c r="K55" i="96"/>
  <c r="K36" i="96"/>
  <c r="K36" i="95"/>
  <c r="K53" i="95"/>
  <c r="K53" i="96"/>
  <c r="K17" i="96"/>
  <c r="K17" i="95"/>
  <c r="O36" i="96"/>
  <c r="O36" i="95"/>
  <c r="O17" i="96"/>
  <c r="O17" i="95"/>
  <c r="O29" i="9"/>
  <c r="O29" i="49"/>
  <c r="K16" i="49"/>
  <c r="K16" i="9"/>
  <c r="P20" i="9"/>
  <c r="P20" i="49"/>
  <c r="O16" i="49"/>
  <c r="O16" i="9"/>
  <c r="K23" i="9"/>
  <c r="K23" i="49"/>
  <c r="P19" i="52"/>
  <c r="P23" i="52"/>
  <c r="P27" i="49"/>
  <c r="P27" i="9"/>
  <c r="P24" i="49"/>
  <c r="P24" i="9"/>
  <c r="K29" i="9"/>
  <c r="K29" i="49"/>
  <c r="O21" i="9"/>
  <c r="O21" i="49"/>
  <c r="O26" i="95"/>
  <c r="O26" i="96"/>
  <c r="K29" i="95"/>
  <c r="K29" i="96"/>
  <c r="K35" i="95"/>
  <c r="K35" i="96"/>
  <c r="K47" i="95"/>
  <c r="K47" i="96"/>
  <c r="O63" i="96"/>
  <c r="P63" i="11"/>
  <c r="K52" i="95"/>
  <c r="K52" i="96"/>
  <c r="O20" i="95"/>
  <c r="O20" i="96"/>
  <c r="K30" i="95"/>
  <c r="K30" i="96"/>
  <c r="O57" i="95"/>
  <c r="O57" i="96"/>
  <c r="O45" i="95"/>
  <c r="O45" i="96"/>
  <c r="O51" i="95"/>
  <c r="O51" i="96"/>
  <c r="K63" i="95"/>
  <c r="K63" i="96"/>
  <c r="K25" i="96"/>
  <c r="K25" i="95"/>
  <c r="K33" i="95"/>
  <c r="K33" i="96"/>
  <c r="K18" i="95"/>
  <c r="K18" i="96"/>
  <c r="O33" i="95"/>
  <c r="O33" i="96"/>
  <c r="O30" i="95"/>
  <c r="O30" i="96"/>
  <c r="K57" i="95"/>
  <c r="K57" i="96"/>
  <c r="K21" i="52"/>
  <c r="K51" i="95"/>
  <c r="K51" i="96"/>
  <c r="P18" i="11"/>
  <c r="P18" i="96" s="1"/>
  <c r="O18" i="96"/>
  <c r="K20" i="95"/>
  <c r="K20" i="96"/>
  <c r="O52" i="95"/>
  <c r="O52" i="96"/>
  <c r="O29" i="95"/>
  <c r="O29" i="96"/>
  <c r="K26" i="95"/>
  <c r="K26" i="96"/>
  <c r="K45" i="95"/>
  <c r="K45" i="96"/>
  <c r="O34" i="95"/>
  <c r="O34" i="96"/>
  <c r="K64" i="95"/>
  <c r="K64" i="96"/>
  <c r="O38" i="95"/>
  <c r="O38" i="96"/>
  <c r="O37" i="95"/>
  <c r="O37" i="96"/>
  <c r="K48" i="95"/>
  <c r="K48" i="96"/>
  <c r="O61" i="95"/>
  <c r="O61" i="96"/>
  <c r="O23" i="95"/>
  <c r="O23" i="96"/>
  <c r="K39" i="95"/>
  <c r="K39" i="96"/>
  <c r="K58" i="95"/>
  <c r="K58" i="96"/>
  <c r="O56" i="95"/>
  <c r="O56" i="96"/>
  <c r="O32" i="95"/>
  <c r="O32" i="96"/>
  <c r="O49" i="95"/>
  <c r="O49" i="96"/>
  <c r="O54" i="95"/>
  <c r="O54" i="96"/>
  <c r="O28" i="95"/>
  <c r="O28" i="96"/>
  <c r="O48" i="95"/>
  <c r="O48" i="96"/>
  <c r="K38" i="95"/>
  <c r="K38" i="96"/>
  <c r="K37" i="95"/>
  <c r="K37" i="96"/>
  <c r="K41" i="95"/>
  <c r="K41" i="96"/>
  <c r="K54" i="95"/>
  <c r="K54" i="96"/>
  <c r="K50" i="95"/>
  <c r="K50" i="96"/>
  <c r="K61" i="95"/>
  <c r="K61" i="96"/>
  <c r="K56" i="95"/>
  <c r="K56" i="96"/>
  <c r="K42" i="95"/>
  <c r="K42" i="96"/>
  <c r="O58" i="95"/>
  <c r="O58" i="96"/>
  <c r="K32" i="95"/>
  <c r="K32" i="96"/>
  <c r="K40" i="95"/>
  <c r="K40" i="96"/>
  <c r="K49" i="95"/>
  <c r="K49" i="96"/>
  <c r="K22" i="95"/>
  <c r="K22" i="96"/>
  <c r="O22" i="95"/>
  <c r="O22" i="96"/>
  <c r="O46" i="95"/>
  <c r="O46" i="96"/>
  <c r="K62" i="95"/>
  <c r="K62" i="96"/>
  <c r="O21" i="95"/>
  <c r="O21" i="96"/>
  <c r="O50" i="95"/>
  <c r="O50" i="96"/>
  <c r="K34" i="95"/>
  <c r="K34" i="96"/>
  <c r="O42" i="95"/>
  <c r="O42" i="96"/>
  <c r="O40" i="95"/>
  <c r="O40" i="96"/>
  <c r="O64" i="95"/>
  <c r="O64" i="96"/>
  <c r="K46" i="95"/>
  <c r="K46" i="96"/>
  <c r="O62" i="95"/>
  <c r="O62" i="96"/>
  <c r="O60" i="95"/>
  <c r="O60" i="96"/>
  <c r="O41" i="95"/>
  <c r="O41" i="96"/>
  <c r="K23" i="95"/>
  <c r="K23" i="96"/>
  <c r="K28" i="95"/>
  <c r="K28" i="96"/>
  <c r="K60" i="95"/>
  <c r="K60" i="96"/>
  <c r="K21" i="95"/>
  <c r="K21" i="96"/>
  <c r="K15" i="95"/>
  <c r="K15" i="96"/>
  <c r="K15" i="47"/>
  <c r="K15" i="48"/>
  <c r="O15" i="47"/>
  <c r="O15" i="48"/>
  <c r="K15" i="41"/>
  <c r="K15" i="42"/>
  <c r="O15" i="41"/>
  <c r="O15" i="42"/>
  <c r="P15" i="39"/>
  <c r="P15" i="40"/>
  <c r="A15" i="40" s="1"/>
  <c r="K15" i="3"/>
  <c r="K15" i="38"/>
  <c r="O15" i="45"/>
  <c r="O15" i="46"/>
  <c r="P15" i="49"/>
  <c r="A15" i="49" s="1"/>
  <c r="K15" i="45"/>
  <c r="K15" i="46"/>
  <c r="P51" i="11"/>
  <c r="O15" i="95"/>
  <c r="P15" i="11"/>
  <c r="P14" i="11"/>
  <c r="O14" i="95"/>
  <c r="O32" i="44"/>
  <c r="O27" i="4"/>
  <c r="P66" i="5"/>
  <c r="P16" i="38"/>
  <c r="O32" i="50"/>
  <c r="O41" i="41"/>
  <c r="P41" i="5"/>
  <c r="O57" i="41"/>
  <c r="P57" i="5"/>
  <c r="O36" i="42"/>
  <c r="O86" i="5"/>
  <c r="P41" i="8"/>
  <c r="P29" i="8"/>
  <c r="P24" i="8"/>
  <c r="O39" i="95"/>
  <c r="P39" i="11"/>
  <c r="O35" i="95"/>
  <c r="P35" i="11"/>
  <c r="P23" i="11"/>
  <c r="O55" i="95"/>
  <c r="P55" i="11"/>
  <c r="P47" i="11"/>
  <c r="O47" i="95"/>
  <c r="G24" i="36"/>
  <c r="O43" i="41"/>
  <c r="P43" i="5"/>
  <c r="M32" i="9"/>
  <c r="F21" i="34" s="1"/>
  <c r="F33" i="2" s="1"/>
  <c r="O24" i="10"/>
  <c r="P40" i="8"/>
  <c r="P27" i="8"/>
  <c r="O25" i="40"/>
  <c r="P25" i="4"/>
  <c r="P25" i="98" s="1"/>
  <c r="O14" i="3"/>
  <c r="P14" i="3"/>
  <c r="O69" i="41"/>
  <c r="P69" i="5"/>
  <c r="M25" i="3"/>
  <c r="F15" i="34" s="1"/>
  <c r="P27" i="7"/>
  <c r="P61" i="11"/>
  <c r="P25" i="50"/>
  <c r="P37" i="8"/>
  <c r="P29" i="7"/>
  <c r="P41" i="11"/>
  <c r="P53" i="11"/>
  <c r="P30" i="8"/>
  <c r="P16" i="8"/>
  <c r="P22" i="8"/>
  <c r="P19" i="7"/>
  <c r="P21" i="11"/>
  <c r="P29" i="50"/>
  <c r="P21" i="50"/>
  <c r="P21" i="10"/>
  <c r="P21" i="51" s="1"/>
  <c r="P16" i="50"/>
  <c r="P14" i="10"/>
  <c r="P14" i="51" s="1"/>
  <c r="P45" i="11"/>
  <c r="O58" i="41"/>
  <c r="P58" i="5"/>
  <c r="O19" i="39"/>
  <c r="P19" i="4"/>
  <c r="O26" i="41"/>
  <c r="P26" i="5"/>
  <c r="P48" i="11"/>
  <c r="P25" i="7"/>
  <c r="P28" i="11"/>
  <c r="P17" i="7"/>
  <c r="P17" i="101" s="1"/>
  <c r="P26" i="7"/>
  <c r="P23" i="7"/>
  <c r="P42" i="8"/>
  <c r="P57" i="11"/>
  <c r="P28" i="7"/>
  <c r="P32" i="8"/>
  <c r="P29" i="11"/>
  <c r="P26" i="8"/>
  <c r="P37" i="11"/>
  <c r="P43" i="8"/>
  <c r="P54" i="11"/>
  <c r="P39" i="8"/>
  <c r="P20" i="8"/>
  <c r="P60" i="11"/>
  <c r="P21" i="7"/>
  <c r="P28" i="8"/>
  <c r="P36" i="8"/>
  <c r="P62" i="11"/>
  <c r="P17" i="8"/>
  <c r="P52" i="11"/>
  <c r="P15" i="7"/>
  <c r="P24" i="7"/>
  <c r="P23" i="8"/>
  <c r="P16" i="7"/>
  <c r="P33" i="8"/>
  <c r="P44" i="11"/>
  <c r="P19" i="8"/>
  <c r="P49" i="11"/>
  <c r="P46" i="11"/>
  <c r="P56" i="11"/>
  <c r="P32" i="11"/>
  <c r="P33" i="11"/>
  <c r="P30" i="11"/>
  <c r="P22" i="11"/>
  <c r="P65" i="11"/>
  <c r="P35" i="8"/>
  <c r="P15" i="8"/>
  <c r="P24" i="11"/>
  <c r="P40" i="11"/>
  <c r="P64" i="11"/>
  <c r="P20" i="11"/>
  <c r="O23" i="3"/>
  <c r="P38" i="11"/>
  <c r="P17" i="11"/>
  <c r="P18" i="7"/>
  <c r="P22" i="7"/>
  <c r="P36" i="11"/>
  <c r="O20" i="3"/>
  <c r="P20" i="3"/>
  <c r="O18" i="95"/>
  <c r="O66" i="11"/>
  <c r="P42" i="11"/>
  <c r="P22" i="3"/>
  <c r="P58" i="11"/>
  <c r="M44" i="47"/>
  <c r="F20" i="34" s="1"/>
  <c r="F30" i="2" s="1"/>
  <c r="P34" i="11"/>
  <c r="M66" i="95"/>
  <c r="F23" i="34" s="1"/>
  <c r="F39" i="2" s="1"/>
  <c r="P50" i="11"/>
  <c r="O15" i="3"/>
  <c r="M30" i="45"/>
  <c r="F19" i="34" s="1"/>
  <c r="F27" i="2" s="1"/>
  <c r="P26" i="11"/>
  <c r="O20" i="45"/>
  <c r="O30" i="7"/>
  <c r="O31" i="47"/>
  <c r="O44" i="8"/>
  <c r="P15" i="41"/>
  <c r="P21" i="39"/>
  <c r="O17" i="38"/>
  <c r="P17" i="38"/>
  <c r="G15" i="34"/>
  <c r="O21" i="3"/>
  <c r="I15" i="2"/>
  <c r="I43" i="2" s="1"/>
  <c r="D11" i="2" s="1"/>
  <c r="I24" i="34"/>
  <c r="A20" i="6" l="1"/>
  <c r="P49" i="41"/>
  <c r="P24" i="104"/>
  <c r="A22" i="104"/>
  <c r="A23" i="104"/>
  <c r="E21" i="117"/>
  <c r="E34" i="2" s="1"/>
  <c r="N9" i="103"/>
  <c r="A17" i="101"/>
  <c r="P30" i="101"/>
  <c r="A17" i="6"/>
  <c r="A15" i="41"/>
  <c r="P21" i="40"/>
  <c r="P21" i="98"/>
  <c r="P16" i="40"/>
  <c r="A16" i="40" s="1"/>
  <c r="P16" i="98"/>
  <c r="P20" i="39"/>
  <c r="P20" i="98"/>
  <c r="A20" i="98" s="1"/>
  <c r="P23" i="43"/>
  <c r="P23" i="100"/>
  <c r="A23" i="100" s="1"/>
  <c r="A22" i="100"/>
  <c r="N9" i="99"/>
  <c r="E17" i="117"/>
  <c r="A16" i="41"/>
  <c r="A24" i="41"/>
  <c r="A18" i="40"/>
  <c r="A19" i="6"/>
  <c r="A18" i="51"/>
  <c r="A17" i="51"/>
  <c r="A19" i="41"/>
  <c r="A21" i="41"/>
  <c r="A21" i="43"/>
  <c r="A23" i="41"/>
  <c r="A25" i="41"/>
  <c r="A16" i="51"/>
  <c r="A15" i="9"/>
  <c r="A21" i="51"/>
  <c r="A14" i="3"/>
  <c r="A22" i="41"/>
  <c r="A14" i="41"/>
  <c r="A17" i="41"/>
  <c r="A20" i="51"/>
  <c r="A14" i="51"/>
  <c r="A17" i="40"/>
  <c r="A14" i="48"/>
  <c r="A14" i="40"/>
  <c r="A14" i="9"/>
  <c r="A21" i="6"/>
  <c r="A18" i="41"/>
  <c r="A20" i="41"/>
  <c r="A14" i="47"/>
  <c r="A14" i="42"/>
  <c r="A19" i="51"/>
  <c r="A15" i="51"/>
  <c r="A15" i="42"/>
  <c r="P15" i="52"/>
  <c r="P14" i="39"/>
  <c r="P47" i="42"/>
  <c r="P17" i="52"/>
  <c r="P21" i="48"/>
  <c r="P23" i="9"/>
  <c r="P25" i="47"/>
  <c r="P31" i="41"/>
  <c r="P18" i="52"/>
  <c r="P51" i="42"/>
  <c r="P16" i="95"/>
  <c r="P17" i="42"/>
  <c r="A17" i="42" s="1"/>
  <c r="P48" i="41"/>
  <c r="P31" i="47"/>
  <c r="P39" i="41"/>
  <c r="P63" i="42"/>
  <c r="P52" i="41"/>
  <c r="P32" i="41"/>
  <c r="P24" i="39"/>
  <c r="P20" i="40"/>
  <c r="P18" i="95"/>
  <c r="P22" i="51"/>
  <c r="A22" i="51" s="1"/>
  <c r="P22" i="52"/>
  <c r="P25" i="96"/>
  <c r="P26" i="6"/>
  <c r="P26" i="43"/>
  <c r="O44" i="48"/>
  <c r="H20" i="36" s="1"/>
  <c r="H32" i="2" s="1"/>
  <c r="P20" i="45"/>
  <c r="O25" i="38"/>
  <c r="H15" i="36" s="1"/>
  <c r="H17" i="2" s="1"/>
  <c r="O27" i="40"/>
  <c r="H16" i="36" s="1"/>
  <c r="H20" i="2" s="1"/>
  <c r="O32" i="43"/>
  <c r="H18" i="36" s="1"/>
  <c r="H26" i="2" s="1"/>
  <c r="O32" i="49"/>
  <c r="H21" i="36" s="1"/>
  <c r="H35" i="2" s="1"/>
  <c r="O66" i="96"/>
  <c r="H23" i="36" s="1"/>
  <c r="H41" i="2" s="1"/>
  <c r="O24" i="52"/>
  <c r="H22" i="36" s="1"/>
  <c r="H38" i="2" s="1"/>
  <c r="O86" i="42"/>
  <c r="H17" i="36" s="1"/>
  <c r="H23" i="2" s="1"/>
  <c r="O30" i="46"/>
  <c r="H19" i="36" s="1"/>
  <c r="H29" i="2" s="1"/>
  <c r="P14" i="45"/>
  <c r="P14" i="46"/>
  <c r="P14" i="52"/>
  <c r="P14" i="95"/>
  <c r="P14" i="96"/>
  <c r="P17" i="49"/>
  <c r="P17" i="9"/>
  <c r="P24" i="48"/>
  <c r="P24" i="47"/>
  <c r="P66" i="41"/>
  <c r="P66" i="42"/>
  <c r="P25" i="49"/>
  <c r="P25" i="9"/>
  <c r="P19" i="39"/>
  <c r="A19" i="39" s="1"/>
  <c r="P19" i="40"/>
  <c r="A19" i="40" s="1"/>
  <c r="P23" i="3"/>
  <c r="P23" i="38"/>
  <c r="P25" i="40"/>
  <c r="P25" i="39"/>
  <c r="P33" i="41"/>
  <c r="P33" i="42"/>
  <c r="P23" i="47"/>
  <c r="P23" i="48"/>
  <c r="P29" i="47"/>
  <c r="P29" i="48"/>
  <c r="P36" i="42"/>
  <c r="A36" i="42" s="1"/>
  <c r="P36" i="41"/>
  <c r="P21" i="45"/>
  <c r="P21" i="46"/>
  <c r="P58" i="41"/>
  <c r="P58" i="42"/>
  <c r="P24" i="46"/>
  <c r="P24" i="45"/>
  <c r="P17" i="46"/>
  <c r="P17" i="45"/>
  <c r="P24" i="96"/>
  <c r="P24" i="95"/>
  <c r="P43" i="41"/>
  <c r="P43" i="42"/>
  <c r="P69" i="41"/>
  <c r="P69" i="42"/>
  <c r="P22" i="45"/>
  <c r="P22" i="46"/>
  <c r="P26" i="41"/>
  <c r="A26" i="41" s="1"/>
  <c r="P26" i="42"/>
  <c r="A26" i="42" s="1"/>
  <c r="P28" i="6"/>
  <c r="P28" i="43"/>
  <c r="P57" i="41"/>
  <c r="P57" i="42"/>
  <c r="P41" i="41"/>
  <c r="P41" i="42"/>
  <c r="A41" i="42" s="1"/>
  <c r="P19" i="45"/>
  <c r="P19" i="46"/>
  <c r="P28" i="47"/>
  <c r="P28" i="48"/>
  <c r="P36" i="48"/>
  <c r="P36" i="47"/>
  <c r="P43" i="47"/>
  <c r="P43" i="48"/>
  <c r="P28" i="45"/>
  <c r="P28" i="46"/>
  <c r="P22" i="6"/>
  <c r="A22" i="6" s="1"/>
  <c r="P22" i="43"/>
  <c r="A22" i="43" s="1"/>
  <c r="P25" i="46"/>
  <c r="P25" i="45"/>
  <c r="P26" i="45"/>
  <c r="P26" i="46"/>
  <c r="P35" i="47"/>
  <c r="P35" i="48"/>
  <c r="P39" i="47"/>
  <c r="P39" i="48"/>
  <c r="P42" i="47"/>
  <c r="P42" i="48"/>
  <c r="P30" i="47"/>
  <c r="P30" i="48"/>
  <c r="P27" i="46"/>
  <c r="P27" i="45"/>
  <c r="P18" i="45"/>
  <c r="P18" i="46"/>
  <c r="P19" i="47"/>
  <c r="P19" i="48"/>
  <c r="P16" i="46"/>
  <c r="P16" i="45"/>
  <c r="P23" i="45"/>
  <c r="P23" i="46"/>
  <c r="P16" i="48"/>
  <c r="P16" i="47"/>
  <c r="P37" i="47"/>
  <c r="P37" i="48"/>
  <c r="P40" i="47"/>
  <c r="P40" i="48"/>
  <c r="P65" i="95"/>
  <c r="P65" i="96"/>
  <c r="P29" i="45"/>
  <c r="P29" i="46"/>
  <c r="P27" i="48"/>
  <c r="P27" i="47"/>
  <c r="P18" i="47"/>
  <c r="P18" i="48"/>
  <c r="P44" i="95"/>
  <c r="P44" i="96"/>
  <c r="P32" i="47"/>
  <c r="P32" i="48"/>
  <c r="P22" i="47"/>
  <c r="P22" i="48"/>
  <c r="P33" i="47"/>
  <c r="P33" i="48"/>
  <c r="P17" i="48"/>
  <c r="P17" i="47"/>
  <c r="P20" i="47"/>
  <c r="P20" i="48"/>
  <c r="P34" i="47"/>
  <c r="P34" i="48"/>
  <c r="P41" i="47"/>
  <c r="P41" i="48"/>
  <c r="P26" i="47"/>
  <c r="P26" i="48"/>
  <c r="P53" i="95"/>
  <c r="P53" i="96"/>
  <c r="P17" i="96"/>
  <c r="P17" i="95"/>
  <c r="P16" i="49"/>
  <c r="A16" i="49" s="1"/>
  <c r="P16" i="9"/>
  <c r="A16" i="9" s="1"/>
  <c r="P36" i="96"/>
  <c r="P36" i="95"/>
  <c r="P21" i="9"/>
  <c r="A21" i="9" s="1"/>
  <c r="P21" i="49"/>
  <c r="P29" i="9"/>
  <c r="P29" i="49"/>
  <c r="A29" i="49" s="1"/>
  <c r="P55" i="95"/>
  <c r="P55" i="96"/>
  <c r="P26" i="95"/>
  <c r="P26" i="96"/>
  <c r="P33" i="95"/>
  <c r="P33" i="96"/>
  <c r="P29" i="95"/>
  <c r="P29" i="96"/>
  <c r="P57" i="95"/>
  <c r="P57" i="96"/>
  <c r="P47" i="95"/>
  <c r="P47" i="96"/>
  <c r="P20" i="95"/>
  <c r="P20" i="96"/>
  <c r="P30" i="95"/>
  <c r="P30" i="96"/>
  <c r="P63" i="95"/>
  <c r="P63" i="96"/>
  <c r="P52" i="95"/>
  <c r="P52" i="96"/>
  <c r="P45" i="95"/>
  <c r="P45" i="96"/>
  <c r="P21" i="52"/>
  <c r="P35" i="95"/>
  <c r="P35" i="96"/>
  <c r="P51" i="95"/>
  <c r="P51" i="96"/>
  <c r="P50" i="95"/>
  <c r="P50" i="96"/>
  <c r="P34" i="95"/>
  <c r="P34" i="96"/>
  <c r="P42" i="95"/>
  <c r="P42" i="96"/>
  <c r="P62" i="95"/>
  <c r="P62" i="96"/>
  <c r="P60" i="95"/>
  <c r="P60" i="96"/>
  <c r="P37" i="95"/>
  <c r="P37" i="96"/>
  <c r="P61" i="95"/>
  <c r="P61" i="96"/>
  <c r="P38" i="95"/>
  <c r="P38" i="96"/>
  <c r="P64" i="95"/>
  <c r="P64" i="96"/>
  <c r="P22" i="95"/>
  <c r="P22" i="96"/>
  <c r="P32" i="95"/>
  <c r="P32" i="96"/>
  <c r="P46" i="95"/>
  <c r="P46" i="96"/>
  <c r="P49" i="95"/>
  <c r="P49" i="96"/>
  <c r="P54" i="95"/>
  <c r="P54" i="96"/>
  <c r="P41" i="95"/>
  <c r="P41" i="96"/>
  <c r="P58" i="95"/>
  <c r="P58" i="96"/>
  <c r="P40" i="95"/>
  <c r="P40" i="96"/>
  <c r="P28" i="95"/>
  <c r="P28" i="96"/>
  <c r="P39" i="95"/>
  <c r="P39" i="96"/>
  <c r="P56" i="95"/>
  <c r="P56" i="96"/>
  <c r="P48" i="95"/>
  <c r="P48" i="96"/>
  <c r="P21" i="95"/>
  <c r="P21" i="96"/>
  <c r="P23" i="95"/>
  <c r="P23" i="96"/>
  <c r="P15" i="95"/>
  <c r="A15" i="95" s="1"/>
  <c r="P15" i="96"/>
  <c r="A15" i="96" s="1"/>
  <c r="P15" i="47"/>
  <c r="A15" i="47" s="1"/>
  <c r="P15" i="48"/>
  <c r="A15" i="48" s="1"/>
  <c r="P15" i="3"/>
  <c r="A15" i="3" s="1"/>
  <c r="P15" i="38"/>
  <c r="P15" i="45"/>
  <c r="A15" i="45" s="1"/>
  <c r="P15" i="46"/>
  <c r="A15" i="46" s="1"/>
  <c r="O86" i="41"/>
  <c r="H17" i="34" s="1"/>
  <c r="H21" i="2" s="1"/>
  <c r="O66" i="95"/>
  <c r="H23" i="34" s="1"/>
  <c r="H39" i="2" s="1"/>
  <c r="P32" i="50"/>
  <c r="O32" i="6"/>
  <c r="H18" i="34" s="1"/>
  <c r="H24" i="2" s="1"/>
  <c r="O27" i="39"/>
  <c r="H16" i="34" s="1"/>
  <c r="H18" i="2" s="1"/>
  <c r="O24" i="51"/>
  <c r="H22" i="34" s="1"/>
  <c r="H36" i="2" s="1"/>
  <c r="P32" i="44"/>
  <c r="N9" i="44" s="1"/>
  <c r="P24" i="10"/>
  <c r="P27" i="4"/>
  <c r="P86" i="5"/>
  <c r="O44" i="47"/>
  <c r="H20" i="34" s="1"/>
  <c r="H30" i="2" s="1"/>
  <c r="O32" i="9"/>
  <c r="H21" i="34" s="1"/>
  <c r="H33" i="2" s="1"/>
  <c r="P44" i="8"/>
  <c r="O30" i="45"/>
  <c r="H19" i="34" s="1"/>
  <c r="H27" i="2" s="1"/>
  <c r="O25" i="3"/>
  <c r="P30" i="7"/>
  <c r="P66" i="11"/>
  <c r="F24" i="36"/>
  <c r="P21" i="3"/>
  <c r="F15" i="2"/>
  <c r="F24" i="34"/>
  <c r="D11" i="34"/>
  <c r="G15" i="2"/>
  <c r="G43" i="2" s="1"/>
  <c r="G24" i="34"/>
  <c r="N9" i="104" l="1"/>
  <c r="E22" i="117"/>
  <c r="E37" i="2" s="1"/>
  <c r="N9" i="101"/>
  <c r="E19" i="117"/>
  <c r="E28" i="2" s="1"/>
  <c r="P32" i="100"/>
  <c r="E18" i="117" s="1"/>
  <c r="A24" i="100"/>
  <c r="A16" i="98"/>
  <c r="P27" i="98"/>
  <c r="A17" i="98"/>
  <c r="A21" i="98"/>
  <c r="A25" i="98"/>
  <c r="N9" i="100"/>
  <c r="A21" i="3"/>
  <c r="E22" i="2"/>
  <c r="A18" i="45"/>
  <c r="A36" i="41"/>
  <c r="A41" i="41"/>
  <c r="A25" i="39"/>
  <c r="A22" i="40"/>
  <c r="A44" i="95"/>
  <c r="A26" i="49"/>
  <c r="A22" i="48"/>
  <c r="A30" i="47"/>
  <c r="A44" i="41"/>
  <c r="A21" i="52"/>
  <c r="A80" i="41"/>
  <c r="A28" i="6"/>
  <c r="A45" i="42"/>
  <c r="A40" i="96"/>
  <c r="A43" i="41"/>
  <c r="A24" i="38"/>
  <c r="A42" i="95"/>
  <c r="A26" i="47"/>
  <c r="A27" i="48"/>
  <c r="A28" i="45"/>
  <c r="A71" i="41"/>
  <c r="A27" i="45"/>
  <c r="A50" i="41"/>
  <c r="A25" i="43"/>
  <c r="A64" i="42"/>
  <c r="A51" i="96"/>
  <c r="A26" i="45"/>
  <c r="A70" i="41"/>
  <c r="A29" i="41"/>
  <c r="A19" i="49"/>
  <c r="A56" i="96"/>
  <c r="A38" i="96"/>
  <c r="A20" i="95"/>
  <c r="A36" i="95"/>
  <c r="A73" i="42"/>
  <c r="A61" i="41"/>
  <c r="A60" i="96"/>
  <c r="A33" i="47"/>
  <c r="A65" i="96"/>
  <c r="A37" i="48"/>
  <c r="A23" i="3"/>
  <c r="A34" i="42"/>
  <c r="A28" i="95"/>
  <c r="A66" i="42"/>
  <c r="A51" i="42"/>
  <c r="A62" i="42"/>
  <c r="A16" i="38"/>
  <c r="A37" i="42"/>
  <c r="A22" i="45"/>
  <c r="A18" i="9"/>
  <c r="A23" i="95"/>
  <c r="A49" i="95"/>
  <c r="A18" i="47"/>
  <c r="A17" i="45"/>
  <c r="A25" i="9"/>
  <c r="A18" i="96"/>
  <c r="A32" i="41"/>
  <c r="A25" i="48"/>
  <c r="A59" i="42"/>
  <c r="A47" i="41"/>
  <c r="A48" i="42"/>
  <c r="A24" i="49"/>
  <c r="A30" i="6"/>
  <c r="A48" i="96"/>
  <c r="A45" i="95"/>
  <c r="A34" i="47"/>
  <c r="A17" i="48"/>
  <c r="A43" i="95"/>
  <c r="A31" i="47"/>
  <c r="A23" i="39"/>
  <c r="A27" i="42"/>
  <c r="A59" i="95"/>
  <c r="A49" i="42"/>
  <c r="A38" i="42"/>
  <c r="A55" i="42"/>
  <c r="A52" i="42"/>
  <c r="A47" i="95"/>
  <c r="A57" i="96"/>
  <c r="A24" i="45"/>
  <c r="A19" i="52"/>
  <c r="A26" i="43"/>
  <c r="A84" i="41"/>
  <c r="A65" i="41"/>
  <c r="A18" i="3"/>
  <c r="A78" i="42"/>
  <c r="A82" i="42"/>
  <c r="A22" i="42"/>
  <c r="A20" i="42"/>
  <c r="A41" i="96"/>
  <c r="A52" i="95"/>
  <c r="A26" i="95"/>
  <c r="A29" i="9"/>
  <c r="A20" i="47"/>
  <c r="A19" i="46"/>
  <c r="A24" i="96"/>
  <c r="A20" i="45"/>
  <c r="A16" i="95"/>
  <c r="A81" i="41"/>
  <c r="A23" i="49"/>
  <c r="A31" i="6"/>
  <c r="A19" i="3"/>
  <c r="A39" i="96"/>
  <c r="A58" i="96"/>
  <c r="A54" i="96"/>
  <c r="A22" i="96"/>
  <c r="A64" i="96"/>
  <c r="A37" i="96"/>
  <c r="A62" i="96"/>
  <c r="A32" i="48"/>
  <c r="A40" i="48"/>
  <c r="A16" i="47"/>
  <c r="A23" i="46"/>
  <c r="A19" i="48"/>
  <c r="A42" i="48"/>
  <c r="A27" i="95"/>
  <c r="A42" i="41"/>
  <c r="A18" i="42"/>
  <c r="A40" i="41"/>
  <c r="A27" i="6"/>
  <c r="A30" i="9"/>
  <c r="A28" i="9"/>
  <c r="A74" i="41"/>
  <c r="A54" i="41"/>
  <c r="A27" i="9"/>
  <c r="A77" i="42"/>
  <c r="A30" i="42"/>
  <c r="A46" i="95"/>
  <c r="A34" i="95"/>
  <c r="A35" i="96"/>
  <c r="A63" i="96"/>
  <c r="A29" i="45"/>
  <c r="A25" i="46"/>
  <c r="A36" i="48"/>
  <c r="A28" i="47"/>
  <c r="A21" i="46"/>
  <c r="A29" i="48"/>
  <c r="A33" i="42"/>
  <c r="A24" i="47"/>
  <c r="A17" i="49"/>
  <c r="A25" i="96"/>
  <c r="A24" i="39"/>
  <c r="A67" i="41"/>
  <c r="A28" i="41"/>
  <c r="A35" i="41"/>
  <c r="A60" i="42"/>
  <c r="A23" i="51"/>
  <c r="A76" i="41"/>
  <c r="A31" i="96"/>
  <c r="A23" i="43"/>
  <c r="A72" i="42"/>
  <c r="A79" i="42"/>
  <c r="A32" i="96"/>
  <c r="A61" i="96"/>
  <c r="A53" i="95"/>
  <c r="A16" i="45"/>
  <c r="A35" i="48"/>
  <c r="A43" i="48"/>
  <c r="A57" i="42"/>
  <c r="A69" i="41"/>
  <c r="A20" i="46"/>
  <c r="A63" i="41"/>
  <c r="A20" i="3"/>
  <c r="A21" i="40"/>
  <c r="A46" i="41"/>
  <c r="A20" i="39"/>
  <c r="A19" i="95"/>
  <c r="A83" i="42"/>
  <c r="A85" i="42"/>
  <c r="A68" i="41"/>
  <c r="A17" i="38"/>
  <c r="A22" i="38"/>
  <c r="A21" i="95"/>
  <c r="A50" i="95"/>
  <c r="A30" i="95"/>
  <c r="A29" i="96"/>
  <c r="A33" i="96"/>
  <c r="A55" i="96"/>
  <c r="A17" i="95"/>
  <c r="A41" i="48"/>
  <c r="A39" i="47"/>
  <c r="A43" i="42"/>
  <c r="A58" i="42"/>
  <c r="A23" i="48"/>
  <c r="A59" i="96"/>
  <c r="A21" i="48"/>
  <c r="A24" i="43"/>
  <c r="A29" i="6"/>
  <c r="A31" i="9"/>
  <c r="A39" i="42"/>
  <c r="A26" i="39"/>
  <c r="A17" i="39"/>
  <c r="A38" i="48"/>
  <c r="A20" i="52"/>
  <c r="A75" i="41"/>
  <c r="A56" i="42"/>
  <c r="A22" i="49"/>
  <c r="A17" i="3"/>
  <c r="A31" i="42"/>
  <c r="A20" i="49"/>
  <c r="A53" i="41"/>
  <c r="A46" i="96"/>
  <c r="A34" i="96"/>
  <c r="A20" i="96"/>
  <c r="A47" i="96"/>
  <c r="A29" i="95"/>
  <c r="A33" i="95"/>
  <c r="A55" i="95"/>
  <c r="A17" i="96"/>
  <c r="A41" i="47"/>
  <c r="A29" i="46"/>
  <c r="A30" i="48"/>
  <c r="A26" i="46"/>
  <c r="A25" i="45"/>
  <c r="A36" i="47"/>
  <c r="A28" i="48"/>
  <c r="A17" i="46"/>
  <c r="A58" i="41"/>
  <c r="A23" i="47"/>
  <c r="A25" i="49"/>
  <c r="A66" i="41"/>
  <c r="A17" i="9"/>
  <c r="A14" i="95"/>
  <c r="A63" i="42"/>
  <c r="A48" i="41"/>
  <c r="A14" i="39"/>
  <c r="A29" i="42"/>
  <c r="A62" i="41"/>
  <c r="A60" i="41"/>
  <c r="A38" i="47"/>
  <c r="A22" i="3"/>
  <c r="A28" i="49"/>
  <c r="A28" i="42"/>
  <c r="A18" i="39"/>
  <c r="A27" i="41"/>
  <c r="A16" i="52"/>
  <c r="A56" i="41"/>
  <c r="A59" i="41"/>
  <c r="A37" i="41"/>
  <c r="A79" i="41"/>
  <c r="A78" i="41"/>
  <c r="A77" i="41"/>
  <c r="A85" i="41"/>
  <c r="A73" i="41"/>
  <c r="A30" i="41"/>
  <c r="A23" i="42"/>
  <c r="A24" i="3"/>
  <c r="A48" i="95"/>
  <c r="A39" i="95"/>
  <c r="A40" i="95"/>
  <c r="A58" i="95"/>
  <c r="A54" i="95"/>
  <c r="A22" i="95"/>
  <c r="A64" i="95"/>
  <c r="A37" i="95"/>
  <c r="A62" i="95"/>
  <c r="A52" i="96"/>
  <c r="A26" i="96"/>
  <c r="A53" i="96"/>
  <c r="A20" i="48"/>
  <c r="A33" i="48"/>
  <c r="A32" i="47"/>
  <c r="A40" i="47"/>
  <c r="A16" i="48"/>
  <c r="A23" i="45"/>
  <c r="A19" i="47"/>
  <c r="A27" i="46"/>
  <c r="A42" i="47"/>
  <c r="A69" i="42"/>
  <c r="A24" i="95"/>
  <c r="A23" i="38"/>
  <c r="A14" i="52"/>
  <c r="A22" i="52"/>
  <c r="A39" i="41"/>
  <c r="A18" i="52"/>
  <c r="A23" i="9"/>
  <c r="A17" i="52"/>
  <c r="A31" i="43"/>
  <c r="A40" i="42"/>
  <c r="A16" i="96"/>
  <c r="A75" i="42"/>
  <c r="A84" i="42"/>
  <c r="A54" i="42"/>
  <c r="A64" i="41"/>
  <c r="A24" i="6"/>
  <c r="A21" i="47"/>
  <c r="A19" i="42"/>
  <c r="A50" i="42"/>
  <c r="A44" i="42"/>
  <c r="A23" i="52"/>
  <c r="A26" i="9"/>
  <c r="A24" i="40"/>
  <c r="A67" i="42"/>
  <c r="A30" i="43"/>
  <c r="A31" i="49"/>
  <c r="A22" i="9"/>
  <c r="A30" i="49"/>
  <c r="A45" i="41"/>
  <c r="A72" i="41"/>
  <c r="A46" i="42"/>
  <c r="A20" i="9"/>
  <c r="A16" i="3"/>
  <c r="A23" i="96"/>
  <c r="A21" i="96"/>
  <c r="A28" i="96"/>
  <c r="A49" i="96"/>
  <c r="A42" i="96"/>
  <c r="A50" i="96"/>
  <c r="A51" i="95"/>
  <c r="A35" i="95"/>
  <c r="A63" i="95"/>
  <c r="A30" i="96"/>
  <c r="A57" i="95"/>
  <c r="A36" i="96"/>
  <c r="A26" i="48"/>
  <c r="A22" i="47"/>
  <c r="A44" i="96"/>
  <c r="A18" i="48"/>
  <c r="A27" i="47"/>
  <c r="A18" i="46"/>
  <c r="A39" i="48"/>
  <c r="A28" i="46"/>
  <c r="A28" i="43"/>
  <c r="A24" i="46"/>
  <c r="A21" i="45"/>
  <c r="A29" i="47"/>
  <c r="A33" i="41"/>
  <c r="A25" i="40"/>
  <c r="A24" i="48"/>
  <c r="A14" i="46"/>
  <c r="A26" i="6"/>
  <c r="A18" i="95"/>
  <c r="A31" i="41"/>
  <c r="A47" i="42"/>
  <c r="A18" i="49"/>
  <c r="A19" i="9"/>
  <c r="A71" i="42"/>
  <c r="A70" i="42"/>
  <c r="A61" i="42"/>
  <c r="A65" i="42"/>
  <c r="A23" i="40"/>
  <c r="A25" i="6"/>
  <c r="A35" i="42"/>
  <c r="A24" i="42"/>
  <c r="A27" i="43"/>
  <c r="A24" i="9"/>
  <c r="A32" i="42"/>
  <c r="A34" i="41"/>
  <c r="A31" i="48"/>
  <c r="A26" i="40"/>
  <c r="A83" i="41"/>
  <c r="A55" i="41"/>
  <c r="A21" i="39"/>
  <c r="A53" i="42"/>
  <c r="A15" i="38"/>
  <c r="A20" i="38"/>
  <c r="A19" i="38"/>
  <c r="A18" i="38"/>
  <c r="A21" i="38"/>
  <c r="A56" i="95"/>
  <c r="A41" i="95"/>
  <c r="A32" i="95"/>
  <c r="A38" i="95"/>
  <c r="A61" i="95"/>
  <c r="A60" i="95"/>
  <c r="A45" i="96"/>
  <c r="A21" i="49"/>
  <c r="A34" i="48"/>
  <c r="A17" i="47"/>
  <c r="A65" i="95"/>
  <c r="A37" i="47"/>
  <c r="A16" i="46"/>
  <c r="A35" i="47"/>
  <c r="A43" i="47"/>
  <c r="A19" i="45"/>
  <c r="A57" i="41"/>
  <c r="A22" i="46"/>
  <c r="A14" i="96"/>
  <c r="A27" i="96"/>
  <c r="A19" i="96"/>
  <c r="A43" i="96"/>
  <c r="A14" i="45"/>
  <c r="A20" i="40"/>
  <c r="A52" i="41"/>
  <c r="A25" i="47"/>
  <c r="A15" i="52"/>
  <c r="A81" i="42"/>
  <c r="A80" i="42"/>
  <c r="A74" i="42"/>
  <c r="A76" i="42"/>
  <c r="A49" i="41"/>
  <c r="A29" i="43"/>
  <c r="A51" i="41"/>
  <c r="A25" i="95"/>
  <c r="A68" i="42"/>
  <c r="A22" i="39"/>
  <c r="A25" i="42"/>
  <c r="A21" i="42"/>
  <c r="A31" i="95"/>
  <c r="A42" i="42"/>
  <c r="A16" i="39"/>
  <c r="A38" i="41"/>
  <c r="A23" i="6"/>
  <c r="A27" i="49"/>
  <c r="A82" i="41"/>
  <c r="A15" i="39"/>
  <c r="P66" i="95"/>
  <c r="P44" i="48"/>
  <c r="P25" i="38"/>
  <c r="P32" i="43"/>
  <c r="P86" i="42"/>
  <c r="P32" i="49"/>
  <c r="P27" i="40"/>
  <c r="P24" i="52"/>
  <c r="P66" i="96"/>
  <c r="P30" i="46"/>
  <c r="P44" i="47"/>
  <c r="P25" i="3"/>
  <c r="P32" i="9"/>
  <c r="P30" i="45"/>
  <c r="P24" i="51"/>
  <c r="P32" i="6"/>
  <c r="P86" i="41"/>
  <c r="P27" i="39"/>
  <c r="N9" i="10"/>
  <c r="N9" i="4"/>
  <c r="N9" i="50"/>
  <c r="N9" i="8"/>
  <c r="N9" i="7"/>
  <c r="N9" i="5"/>
  <c r="F43" i="2"/>
  <c r="H15" i="34"/>
  <c r="H24" i="34" s="1"/>
  <c r="H24" i="36"/>
  <c r="N9" i="11"/>
  <c r="N9" i="98" l="1"/>
  <c r="E16" i="117"/>
  <c r="E25" i="2"/>
  <c r="A19" i="117"/>
  <c r="B19" i="117" s="1"/>
  <c r="B28" i="2" s="1"/>
  <c r="A21" i="117"/>
  <c r="B21" i="117" s="1"/>
  <c r="B34" i="2" s="1"/>
  <c r="A22" i="117"/>
  <c r="B22" i="117" s="1"/>
  <c r="B37" i="2" s="1"/>
  <c r="A18" i="117"/>
  <c r="B18" i="117" s="1"/>
  <c r="B25" i="2" s="1"/>
  <c r="E23" i="34"/>
  <c r="E20" i="36"/>
  <c r="N9" i="95"/>
  <c r="N9" i="40"/>
  <c r="N9" i="96"/>
  <c r="N9" i="52"/>
  <c r="N9" i="49"/>
  <c r="N9" i="46"/>
  <c r="E18" i="36"/>
  <c r="E16" i="36"/>
  <c r="E19" i="34"/>
  <c r="E17" i="34"/>
  <c r="N9" i="9"/>
  <c r="N9" i="47"/>
  <c r="N9" i="6"/>
  <c r="N9" i="51"/>
  <c r="N9" i="39"/>
  <c r="E22" i="36"/>
  <c r="E23" i="36"/>
  <c r="E41" i="2" s="1"/>
  <c r="A41" i="2" s="1"/>
  <c r="E20" i="34"/>
  <c r="N9" i="45"/>
  <c r="E16" i="34"/>
  <c r="N9" i="48"/>
  <c r="N9" i="41"/>
  <c r="E21" i="36"/>
  <c r="N9" i="3"/>
  <c r="E19" i="36"/>
  <c r="E15" i="34"/>
  <c r="A15" i="34" s="1"/>
  <c r="B15" i="34" s="1"/>
  <c r="B15" i="2" s="1"/>
  <c r="E18" i="34"/>
  <c r="E15" i="36"/>
  <c r="A15" i="36" s="1"/>
  <c r="B15" i="36" s="1"/>
  <c r="B17" i="2" s="1"/>
  <c r="E21" i="34"/>
  <c r="N9" i="43"/>
  <c r="E22" i="34"/>
  <c r="N9" i="38"/>
  <c r="E17" i="36"/>
  <c r="N9" i="42"/>
  <c r="H15" i="2"/>
  <c r="H43" i="2" s="1"/>
  <c r="E19" i="2" l="1"/>
  <c r="A16" i="117"/>
  <c r="B16" i="117" s="1"/>
  <c r="B19" i="2" s="1"/>
  <c r="E24" i="117"/>
  <c r="A17" i="117"/>
  <c r="B17" i="117" s="1"/>
  <c r="B22" i="2" s="1"/>
  <c r="A17" i="36"/>
  <c r="B17" i="36" s="1"/>
  <c r="B23" i="2" s="1"/>
  <c r="A22" i="36"/>
  <c r="B22" i="36" s="1"/>
  <c r="B38" i="2" s="1"/>
  <c r="A16" i="36"/>
  <c r="B16" i="36" s="1"/>
  <c r="B20" i="2" s="1"/>
  <c r="A17" i="34"/>
  <c r="B17" i="34" s="1"/>
  <c r="B21" i="2" s="1"/>
  <c r="A18" i="36"/>
  <c r="B18" i="36" s="1"/>
  <c r="B26" i="2" s="1"/>
  <c r="A21" i="34"/>
  <c r="B21" i="34" s="1"/>
  <c r="B33" i="2" s="1"/>
  <c r="A20" i="34"/>
  <c r="B20" i="34" s="1"/>
  <c r="B30" i="2" s="1"/>
  <c r="A19" i="34"/>
  <c r="B19" i="34" s="1"/>
  <c r="B27" i="2" s="1"/>
  <c r="A21" i="36"/>
  <c r="B21" i="36" s="1"/>
  <c r="B35" i="2" s="1"/>
  <c r="A23" i="36"/>
  <c r="B23" i="36" s="1"/>
  <c r="B41" i="2" s="1"/>
  <c r="A22" i="34"/>
  <c r="B22" i="34" s="1"/>
  <c r="B36" i="2" s="1"/>
  <c r="A18" i="34"/>
  <c r="B18" i="34" s="1"/>
  <c r="B24" i="2" s="1"/>
  <c r="A19" i="36"/>
  <c r="B19" i="36" s="1"/>
  <c r="B29" i="2" s="1"/>
  <c r="A16" i="34"/>
  <c r="B16" i="34" s="1"/>
  <c r="B18" i="2" s="1"/>
  <c r="E32" i="2"/>
  <c r="A20" i="36"/>
  <c r="B20" i="36" s="1"/>
  <c r="B32" i="2" s="1"/>
  <c r="E39" i="2"/>
  <c r="A23" i="34"/>
  <c r="B23" i="34" s="1"/>
  <c r="B39" i="2" s="1"/>
  <c r="E18" i="2"/>
  <c r="E30" i="2"/>
  <c r="E21" i="2"/>
  <c r="E27" i="2"/>
  <c r="E36" i="2"/>
  <c r="E33" i="2"/>
  <c r="E24" i="2"/>
  <c r="E15" i="2"/>
  <c r="E20" i="2"/>
  <c r="E23" i="2"/>
  <c r="E29" i="2"/>
  <c r="E38" i="2"/>
  <c r="E26" i="2"/>
  <c r="E35" i="2"/>
  <c r="E17" i="2"/>
  <c r="E24" i="34"/>
  <c r="E24" i="36"/>
  <c r="E27" i="117" l="1"/>
  <c r="E25" i="117"/>
  <c r="E26" i="117" s="1"/>
  <c r="A19" i="2"/>
  <c r="A22" i="2"/>
  <c r="A25" i="2"/>
  <c r="A34" i="2"/>
  <c r="A28" i="2"/>
  <c r="A37" i="2"/>
  <c r="A15" i="2"/>
  <c r="A16" i="2"/>
  <c r="A17" i="2"/>
  <c r="A33" i="2"/>
  <c r="A27" i="2"/>
  <c r="A30" i="2"/>
  <c r="A39" i="2"/>
  <c r="A38" i="2"/>
  <c r="A20" i="2"/>
  <c r="A21" i="2"/>
  <c r="A26" i="2"/>
  <c r="A36" i="2"/>
  <c r="A18" i="2"/>
  <c r="A32" i="2"/>
  <c r="A29" i="2"/>
  <c r="A35" i="2"/>
  <c r="A23" i="2"/>
  <c r="A24" i="2"/>
  <c r="E43" i="2"/>
  <c r="E44" i="2" s="1"/>
  <c r="E25" i="34"/>
  <c r="E26" i="34" s="1"/>
  <c r="E27" i="34"/>
  <c r="E27" i="36"/>
  <c r="E25" i="36"/>
  <c r="E26" i="36" s="1"/>
  <c r="E28" i="117" l="1"/>
  <c r="D10" i="117" s="1"/>
  <c r="C19" i="118"/>
  <c r="E46" i="2"/>
  <c r="E28" i="36"/>
  <c r="C26" i="118" s="1"/>
  <c r="C28" i="118" s="1"/>
  <c r="E28" i="34"/>
  <c r="E45" i="2"/>
  <c r="C19" i="33" l="1"/>
  <c r="D10" i="36"/>
  <c r="C19" i="35"/>
  <c r="C26" i="35" s="1"/>
  <c r="C28" i="35" s="1"/>
  <c r="D10" i="34"/>
  <c r="E47" i="2"/>
  <c r="D10" i="2" s="1"/>
  <c r="C19" i="1" l="1"/>
  <c r="C26" i="1" s="1"/>
  <c r="C28" i="1" s="1"/>
  <c r="C26" i="33"/>
  <c r="C28" i="33" s="1"/>
</calcChain>
</file>

<file path=xl/sharedStrings.xml><?xml version="1.0" encoding="utf-8"?>
<sst xmlns="http://schemas.openxmlformats.org/spreadsheetml/2006/main" count="2273" uniqueCount="324">
  <si>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</si>
  <si>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</si>
  <si>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</si>
  <si>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</si>
  <si>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</si>
  <si>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</si>
  <si>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</si>
  <si>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</si>
  <si>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</si>
  <si>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</si>
  <si>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</si>
  <si>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</si>
  <si>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</si>
  <si>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</si>
  <si>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</si>
  <si>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</si>
  <si>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</si>
  <si>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</si>
  <si>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</si>
  <si>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</si>
  <si>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</si>
  <si>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</si>
  <si>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</si>
  <si>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</si>
  <si>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</si>
  <si>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</si>
  <si>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</si>
  <si>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</si>
  <si>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</si>
  <si>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</si>
  <si>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</si>
  <si>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</si>
  <si>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</si>
  <si>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</si>
  <si>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</si>
  <si>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</si>
  <si>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</si>
  <si>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</si>
  <si>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</si>
  <si>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</si>
  <si>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</si>
  <si>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</si>
  <si>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</si>
  <si>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</si>
  <si>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</si>
  <si>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</si>
  <si>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</si>
  <si>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</si>
  <si>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</si>
  <si>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</si>
  <si>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</si>
  <si>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</si>
  <si>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</si>
  <si>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</si>
  <si>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</si>
  <si>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</si>
  <si>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</si>
  <si>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</si>
  <si>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</si>
  <si>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</si>
  <si>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</si>
  <si>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</si>
  <si>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</si>
  <si>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</si>
  <si>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03-00000</t>
  </si>
  <si>
    <t>Būvlaukuma nožogošana ar pagaidu nožogojumu, t.sk. Vārti, noma</t>
  </si>
  <si>
    <t>tm</t>
  </si>
  <si>
    <t>Brīdinājuma zīmju uzstādīšana</t>
  </si>
  <si>
    <t>kompl</t>
  </si>
  <si>
    <t>Strādnieku sadzīves vagoniņš un instrumentu noliktava 10,00 m2</t>
  </si>
  <si>
    <t>gab</t>
  </si>
  <si>
    <t>BIO tualete</t>
  </si>
  <si>
    <t>Būvlaukuma ugunsdzēsības komplekts (ugunsdzēsības stends, ugunsdzēsības aparāti)</t>
  </si>
  <si>
    <t>Būvgružu konteinera noma, t.sk. Novietošana un aizvešana</t>
  </si>
  <si>
    <t>mēneši</t>
  </si>
  <si>
    <t>Sastatņu montāža, t.sk. norobežošana ar celtniecības tīklu, demontāža, noma</t>
  </si>
  <si>
    <t>m2</t>
  </si>
  <si>
    <t>Ieejas mezglu koka nojumju izveidošana</t>
  </si>
  <si>
    <t>Elektrības pieslēgums ar skaitītāju uz būvniecības laiku</t>
  </si>
  <si>
    <t>Ūdens pieslēgums ar skaitītāju uz būvniecības laiku</t>
  </si>
  <si>
    <t>Būvtāfeles izveide un uzstādīšana</t>
  </si>
  <si>
    <t>02-00000</t>
  </si>
  <si>
    <t>Lietus ūdens tekņu un reņu demontāža</t>
  </si>
  <si>
    <t>Lietus ūdens reņu aizsargrestu demontāža, t.sk. uzstādīšana iepriekšējā vietā un pārkrāsošana</t>
  </si>
  <si>
    <t>Vīteņaugu likvidēšana, utilizācija</t>
  </si>
  <si>
    <t>Numurzīmes, hidranta zīmes, karoga turētāja u.c. traucējošo elementu demontāža fasādē, t.sk. esošo satelītantenu demontāža, kameru demontāža</t>
  </si>
  <si>
    <t>Ventilācijas restu demontāža fasādē, utilizācija</t>
  </si>
  <si>
    <t>Pagraba logu demontāža, utilizācija</t>
  </si>
  <si>
    <t>Esošā jumta seguma demontāža, utilizācija</t>
  </si>
  <si>
    <t>Esošā siltinājuma demontāža, utilizācija</t>
  </si>
  <si>
    <t>Esošo palodžu demontāža fasādē, utilizācija</t>
  </si>
  <si>
    <t>Veco logu demontāža, t.sk. iekšējās palodzes, utilizācija, logi bēniņos gala fasādēs</t>
  </si>
  <si>
    <t>Esošo durvju demontāža, utilizācija</t>
  </si>
  <si>
    <t>Ieejas jumtiņu skārda demontāža, utilizācija</t>
  </si>
  <si>
    <t>Betona apmeles demontāža b=700, utilizācija</t>
  </si>
  <si>
    <t>Pamati, cokols</t>
  </si>
  <si>
    <t>13-00000</t>
  </si>
  <si>
    <t>Pamatu atrakšana ~ 1,2 m dziļumā (nogāzes leņķis ne stāvāks par 50°)</t>
  </si>
  <si>
    <r>
      <t>m</t>
    </r>
    <r>
      <rPr>
        <vertAlign val="superscript"/>
        <sz val="8"/>
        <rFont val="Arial"/>
        <family val="2"/>
      </rPr>
      <t>3</t>
    </r>
  </si>
  <si>
    <t>Esošo pagrabu logu daļēja aizmūrēšana ar keramzīta blokiem</t>
  </si>
  <si>
    <r>
      <t>m</t>
    </r>
    <r>
      <rPr>
        <vertAlign val="superscript"/>
        <sz val="8"/>
        <rFont val="Arial"/>
        <family val="2"/>
      </rPr>
      <t>2</t>
    </r>
  </si>
  <si>
    <t>Pamatu (h=1,2m) un cokola (h=0,8 m) attīrīšana no bojātā un atslāņotā apmetuma un augsnes paliekām, esošā, nodrupušā apmetuma nokalšana</t>
  </si>
  <si>
    <t>Pamatu un cokola virsmas izlīdzināšana ievērojot 20mm/m līdzenumu, izmantojot grunti SAKRET BG vai ekvivlentu un javu SAKRET PM super vai ekvivalentu.</t>
  </si>
  <si>
    <t>Cokola siltināšana atbilstoši pīrāgam C1</t>
  </si>
  <si>
    <t>Cokola un pamatu virsmas hidroizolēšana ar SAKRET TCM vai ekvivalentu</t>
  </si>
  <si>
    <t>kg</t>
  </si>
  <si>
    <t>Siltumizolācijas materiāla stiprināšana ar līmjavu SAKRET BAK vai ekvivalentu</t>
  </si>
  <si>
    <t xml:space="preserve">Putupolistirola plākšņu TENAPORS Extra EPS 150 (Tenax) vai ekvivalentu (λ&lt;=0,034 W/(mK)) montāža. B=100mm </t>
  </si>
  <si>
    <t>Armējošā slāņa iestrāde ar javas kārtu SAKRET BAK vai ekvivalentu - 2 kārtās</t>
  </si>
  <si>
    <t>Stiklušķiedras siets SSA-1363-160 160 g/m² - 2 kārtās</t>
  </si>
  <si>
    <t>Grunts SAKRET FM-G divās kārtās vai ekvivalents</t>
  </si>
  <si>
    <t>Cokola virsmas krāsošana ar SAKRET FC divās kārtās vai ekvivalentu, tonis pēc krāsu pases</t>
  </si>
  <si>
    <t xml:space="preserve">Alumīnija cokola profila ar lāseni iestrāde, t.sk. stiprinājumi un papildus siltumizolācijas slāņa iestrāde savienojuma vietās. </t>
  </si>
  <si>
    <t>Hidroizolācija SAKRET TCM vai ekvivalenta. Šļakstu
zonā 250mm augstumā un 50mm dziļumā no lietus novadjoslas</t>
  </si>
  <si>
    <t>Dībeļi RAWLPLUG TFIX 8S vai ekvivalenti, l=155mm cokola virszemes daļā.</t>
  </si>
  <si>
    <t>Fasādes siltināšana</t>
  </si>
  <si>
    <t>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t>
  </si>
  <si>
    <t>Virsmas izlīdzināšana ievērojot 20mm/m līdzenumu.</t>
  </si>
  <si>
    <t>Fasādes siltināšana atbilstoši sienu pīrāgam S1</t>
  </si>
  <si>
    <t>Siltumizolācijas materiālu stiprināšana ar līmjavu SAKRET BAK  vai ekvivalentu. Pēc nepieciešamības pirms tam virsmas gruntēšana.</t>
  </si>
  <si>
    <t>Nedegoša akmens vates siltumizolācija plānajām apmetuma sistēmām - λ&lt;=0,036 W/(mK), b=150 mm</t>
  </si>
  <si>
    <t>Armējošā slāņa iestrāde ar javas kārtu SAKRET BAK vai ekvivalentu - 1 kārtā, II mehāniskās izturības zonā</t>
  </si>
  <si>
    <t>Stiklušķiedras siets SSA-1363-160 160 g/m²  - 1 kārtā, II mehāniskās izturības zonā</t>
  </si>
  <si>
    <t>Armējošā slāņa iestrāde ar javas kārtu SAKRET BAK vai ekvivalentu - 2 kārtās, I mehāniskās izturības zonā</t>
  </si>
  <si>
    <t>Stiklušķiedras siets SSA-1363-160 160 g/m²  - 2 kārtās, I mehāniskās izturības zonā</t>
  </si>
  <si>
    <t>Armētā slāņa apstrāde ar zemapmetuma grunti SAKRET PG vai ekvivalentu</t>
  </si>
  <si>
    <t xml:space="preserve">Gatavā tonētā silikona apmetuma SAKRET SIP vai ekvivalenta iestrāde. Maksimālais grauda izmērs 2 mm. Tonis atbilstoši krāsu pasei. </t>
  </si>
  <si>
    <t>Dībeļi RAWLPLUG TFIX 8S vai ekvivalenti, l=215mm</t>
  </si>
  <si>
    <t>Logu ailu siltināšana</t>
  </si>
  <si>
    <t>Siltumizolācijas materiāla Paroc Linio 15 vai ekvivalenta montāža - λ&lt;=0,037 W/(mK), b=30-50 mm, siltinājuma platums ~400mm</t>
  </si>
  <si>
    <t>Stiklušķiedras siets SSA-1363-160 160 g/m² - 1 kārtā + papildus armējošā sieta iestrāde stūros</t>
  </si>
  <si>
    <t>Gatavā tonētā silikona apmetuma SAKRET SIP vai ekvivalenta iestrāde. Maksimālais grauda izmērs 2 mm. Tonis atbilstoši krāsu pasei.</t>
  </si>
  <si>
    <t>Loga pielaiduma profila SAKRET EW 06 vai ekvivalenta iestrāde ailes sānos un augšējā daļā</t>
  </si>
  <si>
    <t>Stūra profila ar lāseni SAKRET ED C(01)  vai ekvivalenta iestrāde loga augšējā daļā</t>
  </si>
  <si>
    <t>Stūra profila SAKRET EC  vai ekvivalenta iestrāde loga sānos</t>
  </si>
  <si>
    <t>Ārējās palodzes - karsti cinkotas tērauda loksnes, b=0.5 mm ar PURAL pārklājums montāža (b~300)</t>
  </si>
  <si>
    <t>Palodzes profila ALB - EW - US vai ekvivalenta iestrāde</t>
  </si>
  <si>
    <t>Ārējās palodzes sānu daļās pieslēguma profila ALB-EW-CS vai ekvivalenta iestrāde abās pusēs</t>
  </si>
  <si>
    <t>Durvju ailu siltināšana</t>
  </si>
  <si>
    <t xml:space="preserve">Siltumizolācijas materiālu stiprināšana ar līmjavu SAKRET BAK  vai ekvivalentu. </t>
  </si>
  <si>
    <t>Siltumizolācijas materiāla Paroc Linio 15 vai ekvivalenta montāža - λ&lt;=0,037 W/(mK), b=30-50 mm, platums 400mm</t>
  </si>
  <si>
    <t>Stiklušķiedras siets SSA-1363-160 160 g/m²  - 2 kārtās, I mehāniskās izturības zonā + papildus armējošā sieta iestrāde stūros</t>
  </si>
  <si>
    <t>Pielaiduma profila SAKRET EW 06 vai ekvivalenta iestrāde ailes sānos un augšējā daļā</t>
  </si>
  <si>
    <t>Stūra profila ar lāseni SAKRET ED C(01)  vai ekvivalenta iestrāde durvju augšējā daļā</t>
  </si>
  <si>
    <t>Stūra profila SAKRET EC  vai ekvivalenta iestrāde durvju sānos</t>
  </si>
  <si>
    <t>Profilu un deformāciju šuvju iestrāde</t>
  </si>
  <si>
    <t xml:space="preserve">Stūra profilu un stūra profilu ar lāseni iestrāde fasādes daļās, kur veidojas stūri, pārkares u.tml.  </t>
  </si>
  <si>
    <t>Poliuretāna hermētiķa iestrāde savienojuma vietās (siltināmā daļa/ nesiltināmā daļa), t.sk. balkona griestu savienojums, ieejas mezgla griestu savienojuma vieta u.tml.</t>
  </si>
  <si>
    <t>Citi darbi</t>
  </si>
  <si>
    <t>Esošo, numurzīmju u.c. nepieciešamo elementu atjaunošana fasādē pēc siltināšanas, t.sk. nepieciešamie stiprinājumi</t>
  </si>
  <si>
    <t>Esošo kabeļu (fasadē) atvienošana un montēšašana atpakaļ pēc siltināšanas, t.sk. ievietošana gofrās vai penāļos, ja nepieciešams</t>
  </si>
  <si>
    <t>Aiļu izveidošana siltumizolācijā ap esošās sadalnes, t.sk. stūra profilu iestrāde</t>
  </si>
  <si>
    <t>Aiļu izveidošana siltumizolācijā ap esošiem gāzes ievadiem, t.sk. stūra profilu iestrāde</t>
  </si>
  <si>
    <t>Ieejas mezgla atjaunošana - jumtiņš</t>
  </si>
  <si>
    <t>Ieejas jumtiņu griestu attīrīšana un izlīdzināšana, arī gruntēšana</t>
  </si>
  <si>
    <t>Ieejas jumtiņa griestu armējošā slāņa iestrāde ar javas kārtu SAKRET BAK vai ekvivalentu - 1 kārtā, II mehāniskās izturības zonā</t>
  </si>
  <si>
    <t xml:space="preserve">Stiklušķiedras siets SSA-1363-160 160 g/m² - 1 kārtā </t>
  </si>
  <si>
    <t>Ieejas jumtiņu attīrīšana no apauguma un nenostiprinātām daļā (no augšas)</t>
  </si>
  <si>
    <r>
      <t>Bitumena ruļļu materiāla 2 kārtās iestrāde ieejas lieveņa jumtiņam (no augšas) (virskārta - Icopal Ultra Top vai ekvivalents pamatkārta -  Icopal Ultra Base vai ekvivalents. Jānodrošina slīpums no ēkas MIN 1,5</t>
    </r>
    <r>
      <rPr>
        <vertAlign val="superscript"/>
        <sz val="8"/>
        <rFont val="Arial"/>
        <family val="2"/>
      </rPr>
      <t>o</t>
    </r>
    <r>
      <rPr>
        <sz val="8"/>
        <rFont val="Arial"/>
        <family val="2"/>
      </rPr>
      <t xml:space="preserve"> </t>
    </r>
  </si>
  <si>
    <t xml:space="preserve">Savienojuma vieta izveide ar siltinātu fasādes sienu, t.sk. PVC profils ALB – EB – PVC vai ekvivalents; PVC cokola profila lāsenis ALB – ED – B(PVC) vai ekvivalents; stiprinājumi; blīvlenta ALB - EXT vai ekvivalenta; ekstrudēta putupolistirola josla b=100mm, h=150mm   </t>
  </si>
  <si>
    <t>Cinkota skārda ar PURAL pārklajumu jumta karnīzes montāža ieejas lieveņa jumtiņam pa perimetru, b=0,5mm, h~200 - 300 mm. Tonis atbilstoši krāsu pasei.</t>
  </si>
  <si>
    <t>09-00000</t>
  </si>
  <si>
    <t>Jaunu lietus profilētu ūdens noteku cinkota skārda ar PURAL pārklājumu - montāža, t.sk. stiprinājumi DN125</t>
  </si>
  <si>
    <t>t.m.</t>
  </si>
  <si>
    <t xml:space="preserve">Profilētas ūdens lietus renes b=125mm no cinkota skārda ar PURAL pārklājumu montāža t.sk. stiprinājumi, teknes āķis </t>
  </si>
  <si>
    <t>Logi</t>
  </si>
  <si>
    <t>Hidroizolējošas lentas CONTEGA Exo vai ekvivalentas iestrāde pa loga perimetru (visiem logiem)</t>
  </si>
  <si>
    <t>Jaunu trīs stikla pakešu PVC logu bloku uzstādīšana ( U≤1,1 (W/m2 K). Rāmja profilā paredzēt Temix tipa distanceri. Krāsa atbilstoši krāsu pasai, iekšpuse balta. L01 logu bloks (1100x1450), t.sk, furnitūra</t>
  </si>
  <si>
    <t>gab.</t>
  </si>
  <si>
    <t>Jaunu trīs stikla pakešu PVC logu bloku uzstādīšana ( U≤1,1 (W/m2 K). Rāmja profilā paredzēt Temix tipa distanceri. Krāsa atbilstoši krāsu pasai, iekšpuse balta. L02 logu bloks (1400x2150), t.sk, furnitūra</t>
  </si>
  <si>
    <t>Esošo un maināmo logu aprīkošana ar ventilācijas iekārtu VentSys vai ekvivalentu</t>
  </si>
  <si>
    <t>Durvis</t>
  </si>
  <si>
    <t xml:space="preserve">Jaunu  metāla durvju bloka uzstādīšana (U≤1,6 (W/m2 K), t.sk. iekšējā apdare.  D01 metāla durvju bloks  (2075 x 2200), t.sk, furnitūra Aprīkojamas ar aizvērējmehānismu, durvju atduru, koda atslēgu un čipu. Pagraba durvis slēdzamas. </t>
  </si>
  <si>
    <t>Jaunu  PVC durvju bloka uzstādīšana, t.sk. iekšējā apdare.  D02 PVC durvju bloks ar stiklu (2050x900), t.sk, furnitūra Aprīkojamas ar aizvērējmehānismu, durvju atduru</t>
  </si>
  <si>
    <t>Aizvērējmehānismi</t>
  </si>
  <si>
    <t>Durvju atdure</t>
  </si>
  <si>
    <t>Durvju kods ar čipu, t.sk. pieslēgšana un kābeļi</t>
  </si>
  <si>
    <t>Iekšējā apdare logiem</t>
  </si>
  <si>
    <t>Difūzijas lentas CONTEGA SL vai ekvivalentas iestrāde pa perimetru</t>
  </si>
  <si>
    <t>Dzīvokļu un gaiteņu logu iekšējā apdare, t.sk. PVC palodze (balta), riģipša plāksnes apšūšanai, kā arī špaktele  virsmas sagatavošanai, kā arī krāsošana toni saskaņojot ar Pasūtāju.</t>
  </si>
  <si>
    <t>Ventilācijas restes</t>
  </si>
  <si>
    <t>Metāla ventilācijas reste R01 900x400mm montāža, t.sk. stiprinājumi. Krāsa atbilstoši krāsu pasei.</t>
  </si>
  <si>
    <t>Gaisa kanāla VTK-100 iebūve, t.sk. atvēruma izkalšana/samzināšana, armēšanas java un siets.</t>
  </si>
  <si>
    <t>Plastmasas ventilācijas reste R03 100x100mm montāža, t.sk. stiprinājumi, gofrēta caurule. Krāsa atbilstoši krāsu pasei.</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</si>
  <si>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</si>
  <si>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</si>
  <si>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</si>
  <si>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to ievietošana atbilstošās gofrētās caurulēs vai ailes izveide</t>
  </si>
  <si>
    <t>Pagraba kāpņu telpas un dzīvokļa sienas siltinājums atbilstoši sienu pīrāgam S2</t>
  </si>
  <si>
    <t>Virsmas attīrīšana, izlīdzināšana, sagatavošana</t>
  </si>
  <si>
    <t>Siltumizolācijas materiālu stiprināšana ar līmjavu SAKRET BAK vai ekvivalentu. Pēc nepieciešamības pirms tam virsmas gruntēšana.</t>
  </si>
  <si>
    <t>Nedegoša akmens vates siltumizolācija plānajām apmetuma sistēmām - λ&lt;=0,036 W/(mK), b=50 mm</t>
  </si>
  <si>
    <t>Armējošā slāņa iestrāde ar javas kārtu SAKRET BAK vai ekvivalentu - 1 kārtā</t>
  </si>
  <si>
    <t>Stiklušķiedras siets SSA-1363-160 g/m²  - 1 kārtā</t>
  </si>
  <si>
    <t>Siltumizolācijas izbūve pagraba pārsegumam</t>
  </si>
  <si>
    <t>Esošā pagraba pārseguma tīrīšana, virmsas sagatavošana, t.sk. lokāli novērst javas pildījuma drupšanu no pagraba un kāpņu telpas griestiem. Izkalt esošo bojāto šuvi, veikt gruntēšanu ar SAKRET TGW vai ekvivalentu un šuvi aizpildīt ar poliuretāna hermētiķi.</t>
  </si>
  <si>
    <t>kompl.</t>
  </si>
  <si>
    <t>Siltumizolācijas plākņšņu līmēšana ar līmjavu SAKRET BAK vai ekvivalentu</t>
  </si>
  <si>
    <t>Putupolistirola plākņu TENAPORS EPS100 vai ekvivalentu montāža (λ&lt;=0,036 W/(mK))  b=150mm</t>
  </si>
  <si>
    <t>Jumta seguma nomaiņa</t>
  </si>
  <si>
    <t>Trapecveida lokšņu profils Rukki T20, 0,5mm. PE pārklājums (≥25mk) vai ekviv. T.sk. stiprinājumi</t>
  </si>
  <si>
    <t>Koka šķērslatas 25x100mm, t.sk. stiprinājumi</t>
  </si>
  <si>
    <t>Koka latojums 50x50mm, t.sk. stiprinājumi</t>
  </si>
  <si>
    <t>Satrūnējušo esošo koka siju nomaiņa, apjoms precizējams būvniecības laikā</t>
  </si>
  <si>
    <t>Difūzijas membrāna Ruukki 145 Fix vai ekviv. T.sk. jumta korei</t>
  </si>
  <si>
    <t>Ruukki 40 Metāla Kore 0,50mm,170x340mm vai ekviv.</t>
  </si>
  <si>
    <t>Dzegas un pārkares izveide</t>
  </si>
  <si>
    <t>Apdares dēļi 21x110mm, t.sk. stiprinājumi</t>
  </si>
  <si>
    <t>Koka lata 25x50mm, t.sk. stiprinājumi</t>
  </si>
  <si>
    <t>Skārda lāsenis ~270mm, b=0.5mm, Pural pārklājums</t>
  </si>
  <si>
    <t>Ventilācijas skursteņu atjaunošana</t>
  </si>
  <si>
    <t>Jaunu ventilācijas jumtiņu uzstādīšana, t.sk. jumtiņš, siets pret putniem un stiprinājumi</t>
  </si>
  <si>
    <t>Jumta pieslēguma izveide pie ventilācijas skursteņiem</t>
  </si>
  <si>
    <t>Jumta drošības troses stiprinājums</t>
  </si>
  <si>
    <t>Vītņstienis M16, metāla klase 8.8, L=~370mm</t>
  </si>
  <si>
    <t>Vītņstieņa cilpa M16, metāla klase 8.8, L=~130mm</t>
  </si>
  <si>
    <t>Vītņstienis M16, metāla klase 8.8, t.sk. uzgriežņi,  L=200mm</t>
  </si>
  <si>
    <t>Ķimiskā enkurmasa HILTI HIT-HY vai ekviv.</t>
  </si>
  <si>
    <t>Metāla loksne 100x150mm , t=8mm</t>
  </si>
  <si>
    <t>Drošības sistēmas nerūsējošā tērauda trose ⌀8mm</t>
  </si>
  <si>
    <t>Skārda nosegdetaļa, t.sk. Hermētiķis</t>
  </si>
  <si>
    <t>Ventilācijas šahtu apsekošana un tīrīšana.</t>
  </si>
  <si>
    <t>Jumta lūkas uzstādīšana</t>
  </si>
  <si>
    <t>Skārda lāsenis ~600mm, b=0.5mm, Pural pārklājums</t>
  </si>
  <si>
    <t>Gaisa kanālu veidošana siltumizolācijas slānī, t.s. Lokanas gofrētas caurules uzstādīšna DN100</t>
  </si>
  <si>
    <t>Jauna siltināta (U≤ 1.6 W(m²xK), ugunsdroša (EI30) bēniņu lūka 1000x1000mm.</t>
  </si>
  <si>
    <t>Apmales uzmūrēšana pie bēniņu lūkām</t>
  </si>
  <si>
    <t>Pakāpienu uzstādīšana</t>
  </si>
  <si>
    <t>Apmales uzmūrēšana pie dzegas lai nodrošinātu bēniņu siltimizolācijas neizbiršanu</t>
  </si>
  <si>
    <t>Sniega barjeru uzstādīšana, t.sk. stiprinājumi</t>
  </si>
  <si>
    <t>Bēniņu pārseguma siltinājums atbilstoši pīrāgam P2</t>
  </si>
  <si>
    <t>Pretvēja plēve</t>
  </si>
  <si>
    <t xml:space="preserve">Esošās siltumizolācijas papildināšana ar beramās akmens vates siltumizolācijas slāni PAROC BLT3 vai ekvivalents (λ&lt;=0,041 W/(mK)) b=300mm, papildus apjoms 20% sēšanās. </t>
  </si>
  <si>
    <t>Esošā bojātā siltinājuma nomaiņa, apjoms precizējams būvniecības laikā</t>
  </si>
  <si>
    <t>Koka lata vēja plēves nostiprināšanai, t.sk. stiprinājumi</t>
  </si>
  <si>
    <t>Tvaika izolācija 200 mikr., ieklājama ar pārlaidi - blīvi nosedzot visu laukumu</t>
  </si>
  <si>
    <t>Pārvietošanās laipu uzstādīšana</t>
  </si>
  <si>
    <t>Koka siju 50x200 montāža, komateriālu apstrāde ar antipirēnu, t.sk. stirpinājumi</t>
  </si>
  <si>
    <t>Koka siju 50x100,  S=1000 montāža, komateriālu apstrāde ar antipirēnu, t.sk. stirpinājumi</t>
  </si>
  <si>
    <t>Ruberoīda starplika zem laipas balsta sijām</t>
  </si>
  <si>
    <t>Dēļu klāja montāža b=25, kokmateriālu apstrāde ar antipirēnu, t.sk. stirpinājumi</t>
  </si>
  <si>
    <t>Seguma atjaunošana pēc pamatu siltināšanas</t>
  </si>
  <si>
    <t>31-00000</t>
  </si>
  <si>
    <t>Betona bruģakmens"PRIZMA" vai ekvivalents, 100x200x60 ieklāšana 600mm joslā</t>
  </si>
  <si>
    <t>Betonona lietus reņu iestrāde betona bruģakmens joslā l=2m</t>
  </si>
  <si>
    <t>Dolomīta atsijas fr. 2 - 8; 50mm</t>
  </si>
  <si>
    <t>Šķembas fr. 20-60mm, biezums 150 mm</t>
  </si>
  <si>
    <t>Esošās grunts blietēšana</t>
  </si>
  <si>
    <t>Betona bortakmeņa BR 100.20.8 iebūve</t>
  </si>
  <si>
    <t>Betona C16/20 pamatnes izveidošana bortakmens pamatnei</t>
  </si>
  <si>
    <t>Zāliena atjaunošana pēc darbu pabeigšanas, t.sk. melnzemes uzbēršana 150mm un zāliena sēšana</t>
  </si>
  <si>
    <t>obj</t>
  </si>
  <si>
    <t>Dalīto aizsargcauruļu uzstādīšana esošiem elektrības un sakaru kabeļiem, atrokot pamatus, l=1500</t>
  </si>
  <si>
    <t>Stāvvadi</t>
  </si>
  <si>
    <t>17-00000</t>
  </si>
  <si>
    <t>Radiators " Lyngson" ar atgaisotāju un korķi.                                          C22-500-1500 vai ekvivalents</t>
  </si>
  <si>
    <t>gb</t>
  </si>
  <si>
    <t>Radiators " Lyngson" ar atgaisotāju un korķi.                                          C22-400-1100 vai ekvivalents</t>
  </si>
  <si>
    <t>Radiators " Lyngson" ar atgaisotāju un korķi.                                          C22-400-800 vai ekvivalents</t>
  </si>
  <si>
    <t>Radiators " Lyngson" ar atgaisotāju un korķi.                                          C22-400-500 vai ekvivalents</t>
  </si>
  <si>
    <t>Radiators " Lyngson" ar atgaisotāju un korķi.                                          C22-400-400 vai ekvivalents</t>
  </si>
  <si>
    <t xml:space="preserve">Radiatora vārsts </t>
  </si>
  <si>
    <t>Radiatora termostatiskie sensori Dn15,  (Rūpnieciski iestrādāti ar ierobežotu min.temp. 16°C)</t>
  </si>
  <si>
    <t>Kāpņu telpā termostatiskie sensori ar atslēgu regulējami</t>
  </si>
  <si>
    <t xml:space="preserve">Radiatora atgaitas noslēgventilis </t>
  </si>
  <si>
    <t>Balansēšanas vārsts ar mērnipeļiem, dn15 (vadība no siltummezgla)</t>
  </si>
  <si>
    <t>Lodveida vārsts dn20</t>
  </si>
  <si>
    <t>Lodveida vārsts dn25</t>
  </si>
  <si>
    <t xml:space="preserve">Tukšošanas vārsti </t>
  </si>
  <si>
    <t>Presējamās tērauda caurules,Viega vai ekvivalents dn12</t>
  </si>
  <si>
    <t>m</t>
  </si>
  <si>
    <t>Presējamās tērauda caurules,Viega vai ekvivalents dn15</t>
  </si>
  <si>
    <t>Presējamās tērauda caurules,Viega vai ekvivalents dn18</t>
  </si>
  <si>
    <t>Presējamās tērauda caurules,Viega vai ekvivalents dn22</t>
  </si>
  <si>
    <t>Presējamās tērauda caurules,Viega vai ekvivalents dn28</t>
  </si>
  <si>
    <t>Cauruļvadu fasondaļas (fitingi, savienojumi, pārejas)</t>
  </si>
  <si>
    <t>Alokators  E-ITN 40 ar alumīnija montāžas plāksni vai ekvivalents</t>
  </si>
  <si>
    <t>Radio centrāle Sky Meters koncentrators 220v 4G vai ekvivalents</t>
  </si>
  <si>
    <t>Atkārtotājs Sky Meters  220v vai ekvivalents</t>
  </si>
  <si>
    <t>Alokatoru sistēmas instalācijas darbi</t>
  </si>
  <si>
    <t>Alokatoru servera parametrizēšana</t>
  </si>
  <si>
    <t>Kompensatori garajaiem, taisnajiem trases posmiem</t>
  </si>
  <si>
    <t>komp.</t>
  </si>
  <si>
    <t>Pagrbastāva maģistrālie cauruļvadi</t>
  </si>
  <si>
    <t>Presējamās tērauda caurules,Viega vai ekvivalents dn35</t>
  </si>
  <si>
    <t>Presējamās tērauda caurules,Viega vai ekvivalents dn42</t>
  </si>
  <si>
    <t>Presējamās tērauda caurules,Viega vai ekvivalents dn54</t>
  </si>
  <si>
    <t>Siltumizolācija cauruļvadiem pagrabā, PAROC Hvac Section AluCoat T vai ekvivalents. λ50=0,037 W/mK (pie temperatūras 50oC). Biezums, b=50, Dn18</t>
  </si>
  <si>
    <t>Siltumizolācija cauruļvadiem pagrabā, PAROC Hvac Section AluCoat T vai ekvivalents. λ50=0,037 W/mK (pie temperatūras 50oC). Biezums, b=50, Dn22</t>
  </si>
  <si>
    <t>Siltumizolācija cauruļvadiem pagrabā, PAROC Hvac Section AluCoat T vai ekvivalents. λ50=0,037 W/mK (pie temperatūras 50oC). Biezums, b=50, Dn28</t>
  </si>
  <si>
    <t>Siltumizolācija cauruļvadiem pagrabā, PAROC Hvac Section AluCoat T vai ekvivalents. λ50=0,037 W/mK (pie temperatūras 50oC). Biezums, b=50, Dn35</t>
  </si>
  <si>
    <t>Siltumizolācija cauruļvadiem pagrabā, PAROC Hvac Section AluCoat T vai ekvivalents. λ50=0,037 W/mK (pie temperatūras 50oC) . Biezums, b=50, Dn42</t>
  </si>
  <si>
    <t>Siltumizolācija cauruļvadiem pagrabā, PAROC Hvac Section AluCoat T vai ekvivalents. λ50=0,037 W/mK (pie temperatūras 50oC). Biezums, b=50, Dn54</t>
  </si>
  <si>
    <t>Noslēgvārsti dn54</t>
  </si>
  <si>
    <t>Balansēšanas vārsts ar mērnipeļiem, dn25 (vadība no siltummezgla)</t>
  </si>
  <si>
    <t>Lodveida vārsts dn32</t>
  </si>
  <si>
    <t>Vispārīgie darbi</t>
  </si>
  <si>
    <t>Ieregulēšanas un palaišanas darbi</t>
  </si>
  <si>
    <t xml:space="preserve">Pieslēgums pie siltummezgla </t>
  </si>
  <si>
    <t>Cauruļvadu stiprinājumi</t>
  </si>
  <si>
    <t>Caurumu aizdare, ugunsdrošā aizdare</t>
  </si>
  <si>
    <t>Palīgmateriāli</t>
  </si>
  <si>
    <t>Cauruļvadu hidrauliskā pārbaude</t>
  </si>
  <si>
    <t>Esošās apkures sistēmas demontāža</t>
  </si>
  <si>
    <t>Būvlaukuma sagatavošana</t>
  </si>
  <si>
    <t>Tāme sastādīta  2024. gada tirgus cenās, pamatojoties uz DOP daļas rasējumiem</t>
  </si>
  <si>
    <t>Demontāžas darbi</t>
  </si>
  <si>
    <t>Tāme sastādīta  2024. gada tirgus cenās, pamatojoties uz AR daļas rasējumiem</t>
  </si>
  <si>
    <t>Fasādes</t>
  </si>
  <si>
    <t>Logi un durvis</t>
  </si>
  <si>
    <t>Pagraba pārseguma siltināšana</t>
  </si>
  <si>
    <t>Jumta darbi</t>
  </si>
  <si>
    <t>Bēniņu siltināšana</t>
  </si>
  <si>
    <t>Labiekārtošana</t>
  </si>
  <si>
    <t>Apkure, vēdināšana un gaisa kondicionēšana</t>
  </si>
  <si>
    <t>Tāme sastādīta  2024. gada tirgus cenās, pamatojoties uz AVK daļas rasējumiem</t>
  </si>
  <si>
    <t>Daudzdzīvokļu dzīvojamā ēka</t>
  </si>
  <si>
    <t>Daudzdzīvokļu dzīvojamās ēkas energoefektivitātes paaugstināšana</t>
  </si>
  <si>
    <t>Baložu iela 9, Tukums, Tukuma nov., LV-3101</t>
  </si>
  <si>
    <t>23082023/B-9</t>
  </si>
  <si>
    <t>Kopsavilkums</t>
  </si>
  <si>
    <t>Tāme sastādīta 2024. gada 15. martā</t>
  </si>
  <si>
    <t>Gundega Ābelīte 15.03.2024</t>
  </si>
  <si>
    <t>1-00180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</si>
</sst>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 #,##0.00_-;_-* &quot;-&quot;??_-;_-@_-"/>
    <numFmt numFmtId="165" formatCode="0.00;;"/>
    <numFmt numFmtId="166" formatCode="0;;"/>
    <numFmt numFmtId="167" formatCode="0.0%"/>
    <numFmt numFmtId="168" formatCode="0.0"/>
    <numFmt numFmtId="169" formatCode="0.0%;;"/>
    <numFmt numFmtId="170" formatCode="#,##0.00;;"/>
    <numFmt numFmtId="171" formatCode="_(* #,##0.00_);_(* \(#,##0.00\);_(* &quot;-&quot;??_);_(@_)"/>
  </numFmts>
  <fonts count="11"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11"/>
      <color theme="1"/>
      <name val="Calibri"/>
      <family val="2"/>
      <charset val="186"/>
      <scheme val="minor"/>
    </font>
    <font>
      <sz val="8"/>
      <name val="Arial"/>
      <family val="2"/>
    </font>
    <font>
      <b/>
      <sz val="8"/>
      <name val="Arial"/>
      <family val="2"/>
    </font>
    <font>
      <vertAlign val="superscript"/>
      <sz val="8"/>
      <name val="Arial"/>
      <family val="2"/>
    </font>
    <font>
      <sz val="8"/>
      <color theme="1"/>
      <name val="Arial"/>
      <family val="2"/>
    </font>
  </fonts>
  <fills count="3">
    <fill>
      <patternFill patternType="none"/>
    </fill>
    <fill>
      <patternFill patternType="gray125"/>
    </fill>
    <fill>
      <patternFill patternType="solid">
        <fgColor rgb="FF92D050"/>
        <bgColor indexed="64"/>
      </patternFill>
    </fill>
  </fills>
  <borders count="5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3" fillId="0" borderId="0"/>
    <xf numFmtId="0" fontId="3" fillId="0" borderId="0"/>
    <xf numFmtId="0" fontId="4" fillId="0" borderId="0"/>
    <xf numFmtId="164" fontId="6" fillId="0" borderId="0" applyFont="0" applyFill="0" applyBorder="0" applyAlignment="0" applyProtection="0"/>
    <xf numFmtId="0" fontId="3" fillId="0" borderId="0"/>
  </cellStyleXfs>
  <cellXfs count="277">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5" fontId="1" fillId="0" borderId="20" xfId="0" applyNumberFormat="1" applyFont="1" applyBorder="1" applyAlignment="1">
      <alignment horizontal="center" vertical="center" wrapText="1"/>
    </xf>
    <xf numFmtId="165" fontId="1" fillId="0" borderId="28" xfId="0" applyNumberFormat="1" applyFont="1" applyBorder="1" applyAlignment="1">
      <alignment horizontal="center" vertical="center" wrapText="1"/>
    </xf>
    <xf numFmtId="165" fontId="1" fillId="0" borderId="3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6" fontId="1" fillId="0" borderId="5" xfId="0" applyNumberFormat="1" applyFont="1" applyBorder="1" applyAlignment="1">
      <alignment horizontal="center" vertical="center"/>
    </xf>
    <xf numFmtId="165" fontId="1" fillId="0" borderId="33" xfId="0" applyNumberFormat="1" applyFont="1" applyBorder="1" applyAlignment="1">
      <alignment horizontal="center" vertical="center" wrapText="1"/>
    </xf>
    <xf numFmtId="165" fontId="2" fillId="0" borderId="12" xfId="0" applyNumberFormat="1" applyFont="1" applyBorder="1" applyAlignment="1">
      <alignment horizontal="center"/>
    </xf>
    <xf numFmtId="165" fontId="1" fillId="0" borderId="0" xfId="0" applyNumberFormat="1" applyFont="1"/>
    <xf numFmtId="165" fontId="1" fillId="0" borderId="28" xfId="0" applyNumberFormat="1" applyFont="1" applyBorder="1" applyAlignment="1">
      <alignment vertical="top" wrapText="1"/>
    </xf>
    <xf numFmtId="165" fontId="1" fillId="0" borderId="5"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5" fontId="1" fillId="0" borderId="21" xfId="0" applyNumberFormat="1" applyFont="1" applyBorder="1" applyAlignment="1">
      <alignment horizontal="center" vertical="center" wrapText="1"/>
    </xf>
    <xf numFmtId="165" fontId="1" fillId="0" borderId="29" xfId="0" applyNumberFormat="1" applyFont="1" applyBorder="1" applyAlignment="1">
      <alignment horizontal="center" vertical="center" wrapText="1"/>
    </xf>
    <xf numFmtId="167" fontId="2" fillId="0" borderId="4" xfId="0" applyNumberFormat="1" applyFont="1" applyBorder="1" applyAlignment="1">
      <alignment horizontal="center"/>
    </xf>
    <xf numFmtId="167" fontId="1" fillId="0" borderId="7" xfId="0" applyNumberFormat="1" applyFont="1" applyBorder="1" applyAlignment="1">
      <alignment horizontal="center"/>
    </xf>
    <xf numFmtId="167" fontId="2" fillId="0" borderId="7" xfId="0" applyNumberFormat="1" applyFont="1" applyBorder="1" applyAlignment="1">
      <alignment horizontal="center"/>
    </xf>
    <xf numFmtId="166" fontId="1" fillId="0" borderId="2"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31"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5"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5" fontId="1" fillId="0" borderId="4"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5" fontId="1" fillId="0" borderId="7" xfId="0" applyNumberFormat="1" applyFont="1" applyBorder="1" applyAlignment="1">
      <alignment horizontal="center" vertical="center" wrapText="1"/>
    </xf>
    <xf numFmtId="165" fontId="1" fillId="0" borderId="20" xfId="0" applyNumberFormat="1" applyFont="1" applyBorder="1" applyAlignment="1">
      <alignment horizontal="left" vertical="center" wrapText="1"/>
    </xf>
    <xf numFmtId="165" fontId="1" fillId="0" borderId="2" xfId="0" applyNumberFormat="1" applyFont="1" applyBorder="1" applyAlignment="1">
      <alignment horizontal="center" vertical="center" wrapText="1"/>
    </xf>
    <xf numFmtId="165" fontId="1" fillId="0" borderId="28" xfId="0" applyNumberFormat="1" applyFont="1" applyBorder="1" applyAlignment="1">
      <alignment horizontal="left" vertical="center" wrapText="1"/>
    </xf>
    <xf numFmtId="165" fontId="1" fillId="0" borderId="5" xfId="0" applyNumberFormat="1" applyFont="1" applyBorder="1" applyAlignment="1">
      <alignment horizontal="center" vertical="center" wrapText="1"/>
    </xf>
    <xf numFmtId="165" fontId="2" fillId="0" borderId="34" xfId="0" applyNumberFormat="1" applyFont="1" applyBorder="1" applyAlignment="1">
      <alignment horizontal="center"/>
    </xf>
    <xf numFmtId="166" fontId="1" fillId="0" borderId="28" xfId="0" applyNumberFormat="1" applyFont="1" applyBorder="1" applyAlignment="1">
      <alignment horizontal="center" vertical="center" wrapText="1"/>
    </xf>
    <xf numFmtId="166"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5" fontId="1" fillId="0" borderId="2" xfId="2" applyNumberFormat="1" applyFont="1" applyBorder="1" applyAlignment="1">
      <alignment horizontal="center" vertical="center"/>
    </xf>
    <xf numFmtId="165" fontId="1" fillId="0" borderId="28" xfId="0" applyNumberFormat="1" applyFont="1" applyBorder="1" applyAlignment="1">
      <alignment wrapText="1"/>
    </xf>
    <xf numFmtId="0" fontId="1" fillId="0" borderId="1" xfId="0" applyFont="1" applyBorder="1" applyAlignment="1">
      <alignment horizontal="left" wrapText="1"/>
    </xf>
    <xf numFmtId="166" fontId="1" fillId="0" borderId="1" xfId="0" applyNumberFormat="1" applyFont="1" applyBorder="1" applyAlignment="1">
      <alignment horizontal="center" wrapText="1"/>
    </xf>
    <xf numFmtId="166" fontId="2" fillId="0" borderId="0" xfId="0" applyNumberFormat="1" applyFont="1" applyAlignment="1">
      <alignment horizontal="center" vertical="center"/>
    </xf>
    <xf numFmtId="166" fontId="1" fillId="0" borderId="0" xfId="0" applyNumberFormat="1" applyFont="1" applyAlignment="1">
      <alignment wrapText="1"/>
    </xf>
    <xf numFmtId="165" fontId="1" fillId="0" borderId="6" xfId="0" applyNumberFormat="1" applyFont="1" applyBorder="1"/>
    <xf numFmtId="9" fontId="1" fillId="0" borderId="39" xfId="0" applyNumberFormat="1" applyFont="1" applyBorder="1"/>
    <xf numFmtId="168" fontId="1" fillId="0" borderId="0" xfId="0" applyNumberFormat="1" applyFont="1"/>
    <xf numFmtId="1" fontId="1" fillId="0" borderId="0" xfId="0" applyNumberFormat="1" applyFont="1" applyAlignment="1">
      <alignment horizontal="center" vertical="center" wrapText="1"/>
    </xf>
    <xf numFmtId="165" fontId="1" fillId="0" borderId="19" xfId="0" applyNumberFormat="1" applyFont="1" applyBorder="1" applyAlignment="1">
      <alignment horizontal="center" vertical="center" wrapText="1"/>
    </xf>
    <xf numFmtId="165" fontId="1" fillId="0" borderId="49" xfId="0" applyNumberFormat="1" applyFont="1" applyBorder="1" applyAlignment="1">
      <alignment horizontal="center" vertical="center" wrapText="1"/>
    </xf>
    <xf numFmtId="166" fontId="1" fillId="0" borderId="21" xfId="0" applyNumberFormat="1" applyFont="1" applyBorder="1" applyAlignment="1">
      <alignment horizontal="center" vertical="center" wrapText="1"/>
    </xf>
    <xf numFmtId="166" fontId="1" fillId="0" borderId="29" xfId="0" applyNumberFormat="1" applyFont="1" applyBorder="1" applyAlignment="1">
      <alignment horizontal="center" vertical="center" wrapText="1"/>
    </xf>
    <xf numFmtId="166" fontId="1" fillId="0" borderId="1" xfId="0" applyNumberFormat="1" applyFont="1" applyBorder="1"/>
    <xf numFmtId="9" fontId="2" fillId="0" borderId="0" xfId="0" applyNumberFormat="1" applyFont="1" applyAlignment="1">
      <alignment vertical="center"/>
    </xf>
    <xf numFmtId="169" fontId="2" fillId="0" borderId="4" xfId="0" applyNumberFormat="1" applyFont="1" applyBorder="1" applyAlignment="1">
      <alignment horizontal="center"/>
    </xf>
    <xf numFmtId="169"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70" fontId="1" fillId="0" borderId="4" xfId="0" applyNumberFormat="1" applyFont="1" applyBorder="1" applyAlignment="1">
      <alignment horizontal="center" vertical="center" wrapText="1"/>
    </xf>
    <xf numFmtId="170" fontId="1" fillId="0" borderId="19" xfId="0" applyNumberFormat="1" applyFont="1" applyBorder="1" applyAlignment="1">
      <alignment horizontal="center" vertical="center"/>
    </xf>
    <xf numFmtId="170" fontId="1" fillId="0" borderId="20" xfId="0" applyNumberFormat="1" applyFont="1" applyBorder="1" applyAlignment="1">
      <alignment horizontal="center" vertical="center"/>
    </xf>
    <xf numFmtId="170" fontId="1" fillId="0" borderId="7" xfId="0" quotePrefix="1" applyNumberFormat="1" applyFont="1" applyBorder="1" applyAlignment="1">
      <alignment horizontal="center"/>
    </xf>
    <xf numFmtId="170" fontId="1" fillId="0" borderId="49" xfId="0" applyNumberFormat="1" applyFont="1" applyBorder="1" applyAlignment="1">
      <alignment horizontal="center" vertical="center"/>
    </xf>
    <xf numFmtId="170" fontId="1" fillId="0" borderId="28" xfId="0" applyNumberFormat="1" applyFont="1" applyBorder="1" applyAlignment="1">
      <alignment horizontal="center" vertical="center"/>
    </xf>
    <xf numFmtId="170" fontId="1" fillId="0" borderId="7" xfId="0" applyNumberFormat="1" applyFont="1" applyBorder="1" applyAlignment="1">
      <alignment horizontal="center"/>
    </xf>
    <xf numFmtId="170" fontId="2" fillId="0" borderId="12" xfId="0" applyNumberFormat="1" applyFont="1" applyBorder="1" applyAlignment="1">
      <alignment horizontal="center"/>
    </xf>
    <xf numFmtId="170" fontId="2" fillId="0" borderId="51" xfId="0" applyNumberFormat="1" applyFont="1" applyBorder="1" applyAlignment="1">
      <alignment horizontal="center"/>
    </xf>
    <xf numFmtId="170" fontId="2" fillId="0" borderId="10" xfId="0" applyNumberFormat="1" applyFont="1" applyBorder="1" applyAlignment="1">
      <alignment horizontal="center"/>
    </xf>
    <xf numFmtId="170" fontId="1" fillId="0" borderId="4" xfId="0" applyNumberFormat="1" applyFont="1" applyBorder="1" applyAlignment="1">
      <alignment horizontal="center"/>
    </xf>
    <xf numFmtId="170" fontId="1" fillId="0" borderId="35" xfId="0" applyNumberFormat="1" applyFont="1" applyBorder="1" applyAlignment="1">
      <alignment horizontal="center"/>
    </xf>
    <xf numFmtId="170" fontId="1" fillId="0" borderId="34" xfId="0" applyNumberFormat="1" applyFont="1" applyBorder="1" applyAlignment="1">
      <alignment horizontal="center"/>
    </xf>
    <xf numFmtId="170" fontId="1" fillId="0" borderId="7" xfId="0" applyNumberFormat="1" applyFont="1" applyBorder="1" applyAlignment="1">
      <alignment horizontal="center" vertical="center"/>
    </xf>
    <xf numFmtId="170" fontId="1" fillId="0" borderId="30" xfId="0" applyNumberFormat="1" applyFont="1" applyBorder="1" applyAlignment="1">
      <alignment horizontal="center" vertical="center"/>
    </xf>
    <xf numFmtId="170" fontId="2" fillId="0" borderId="12" xfId="0" applyNumberFormat="1" applyFont="1" applyBorder="1" applyAlignment="1">
      <alignment horizontal="center" vertical="center"/>
    </xf>
    <xf numFmtId="170" fontId="1" fillId="0" borderId="14" xfId="0" applyNumberFormat="1" applyFont="1" applyBorder="1" applyAlignment="1">
      <alignment horizontal="center" vertical="center"/>
    </xf>
    <xf numFmtId="170" fontId="1" fillId="0" borderId="20" xfId="2" applyNumberFormat="1" applyFont="1" applyBorder="1" applyAlignment="1">
      <alignment horizontal="center" vertical="center"/>
    </xf>
    <xf numFmtId="170" fontId="2" fillId="0" borderId="3" xfId="2" applyNumberFormat="1" applyFont="1" applyBorder="1" applyAlignment="1">
      <alignment horizontal="center" vertical="center"/>
    </xf>
    <xf numFmtId="170" fontId="1" fillId="0" borderId="28" xfId="2" applyNumberFormat="1" applyFont="1" applyBorder="1" applyAlignment="1">
      <alignment horizontal="center" vertical="center"/>
    </xf>
    <xf numFmtId="170" fontId="2" fillId="0" borderId="6" xfId="2" applyNumberFormat="1" applyFont="1" applyBorder="1" applyAlignment="1">
      <alignment horizontal="center" vertical="center"/>
    </xf>
    <xf numFmtId="170" fontId="2" fillId="0" borderId="21" xfId="2" applyNumberFormat="1" applyFont="1" applyBorder="1" applyAlignment="1">
      <alignment horizontal="center" vertical="center"/>
    </xf>
    <xf numFmtId="170" fontId="2" fillId="0" borderId="29" xfId="2" applyNumberFormat="1" applyFont="1" applyBorder="1" applyAlignment="1">
      <alignment horizontal="center" vertical="center"/>
    </xf>
    <xf numFmtId="170" fontId="1" fillId="0" borderId="20" xfId="0" applyNumberFormat="1" applyFont="1" applyBorder="1" applyAlignment="1">
      <alignment horizontal="center" vertical="center" wrapText="1"/>
    </xf>
    <xf numFmtId="170" fontId="1" fillId="0" borderId="21" xfId="0" applyNumberFormat="1" applyFont="1" applyBorder="1" applyAlignment="1">
      <alignment horizontal="center" vertical="center" wrapText="1"/>
    </xf>
    <xf numFmtId="170" fontId="1" fillId="0" borderId="28" xfId="0" applyNumberFormat="1" applyFont="1" applyBorder="1" applyAlignment="1">
      <alignment horizontal="center" vertical="center" wrapText="1"/>
    </xf>
    <xf numFmtId="170" fontId="1" fillId="0" borderId="29" xfId="0" applyNumberFormat="1" applyFont="1" applyBorder="1" applyAlignment="1">
      <alignment horizontal="center" vertical="center" wrapText="1"/>
    </xf>
    <xf numFmtId="170" fontId="1" fillId="0" borderId="46" xfId="0" applyNumberFormat="1" applyFont="1" applyBorder="1" applyAlignment="1">
      <alignment horizontal="center" vertical="center" wrapText="1"/>
    </xf>
    <xf numFmtId="170" fontId="1" fillId="0" borderId="2" xfId="0" applyNumberFormat="1" applyFont="1" applyBorder="1" applyAlignment="1">
      <alignment horizontal="center" vertical="center" wrapText="1"/>
    </xf>
    <xf numFmtId="170" fontId="1" fillId="0" borderId="47" xfId="0" applyNumberFormat="1" applyFont="1" applyBorder="1" applyAlignment="1">
      <alignment horizontal="center" vertical="center" wrapText="1"/>
    </xf>
    <xf numFmtId="170" fontId="1" fillId="0" borderId="5" xfId="0" applyNumberFormat="1" applyFont="1" applyBorder="1" applyAlignment="1">
      <alignment horizontal="center" vertical="center" wrapText="1"/>
    </xf>
    <xf numFmtId="170" fontId="1" fillId="0" borderId="50" xfId="0" applyNumberFormat="1" applyFont="1" applyBorder="1" applyAlignment="1">
      <alignment horizontal="center" vertical="center"/>
    </xf>
    <xf numFmtId="170" fontId="1" fillId="0" borderId="31" xfId="0" applyNumberFormat="1" applyFont="1" applyBorder="1" applyAlignment="1">
      <alignment horizontal="center" vertical="center"/>
    </xf>
    <xf numFmtId="170" fontId="1" fillId="0" borderId="32" xfId="0" applyNumberFormat="1" applyFont="1" applyBorder="1" applyAlignment="1">
      <alignment horizontal="center" vertical="center"/>
    </xf>
    <xf numFmtId="170" fontId="2" fillId="0" borderId="34" xfId="0" applyNumberFormat="1" applyFont="1" applyBorder="1" applyAlignment="1">
      <alignment horizontal="center"/>
    </xf>
    <xf numFmtId="170" fontId="2" fillId="0" borderId="42" xfId="0" applyNumberFormat="1" applyFont="1" applyBorder="1" applyAlignment="1">
      <alignment horizontal="center"/>
    </xf>
    <xf numFmtId="170" fontId="2" fillId="0" borderId="42" xfId="3" applyNumberFormat="1" applyFont="1" applyBorder="1" applyAlignment="1">
      <alignment horizontal="center" vertical="center"/>
    </xf>
    <xf numFmtId="170" fontId="2" fillId="0" borderId="43" xfId="3" applyNumberFormat="1" applyFont="1" applyBorder="1" applyAlignment="1">
      <alignment horizontal="center" vertical="center"/>
    </xf>
    <xf numFmtId="170" fontId="2" fillId="0" borderId="44" xfId="3" applyNumberFormat="1" applyFont="1" applyBorder="1" applyAlignment="1">
      <alignment horizontal="center" vertical="center"/>
    </xf>
    <xf numFmtId="170" fontId="2" fillId="0" borderId="10" xfId="3" applyNumberFormat="1" applyFont="1" applyBorder="1" applyAlignment="1">
      <alignment horizontal="center" vertical="center"/>
    </xf>
    <xf numFmtId="170" fontId="2" fillId="0" borderId="13" xfId="3" applyNumberFormat="1" applyFont="1" applyBorder="1" applyAlignment="1">
      <alignment horizontal="center" vertical="center"/>
    </xf>
    <xf numFmtId="170" fontId="2" fillId="0" borderId="14" xfId="3" applyNumberFormat="1" applyFont="1" applyBorder="1" applyAlignment="1">
      <alignment horizontal="center" vertical="center"/>
    </xf>
    <xf numFmtId="0" fontId="7" fillId="0" borderId="20" xfId="0" applyFont="1" applyBorder="1" applyAlignment="1">
      <alignment horizontal="left" vertical="center" wrapText="1"/>
    </xf>
    <xf numFmtId="0" fontId="7" fillId="0" borderId="20" xfId="0" applyFont="1" applyBorder="1" applyAlignment="1">
      <alignment horizontal="center" vertical="center" wrapText="1"/>
    </xf>
    <xf numFmtId="165" fontId="1" fillId="2" borderId="21" xfId="0" applyNumberFormat="1" applyFont="1" applyFill="1" applyBorder="1" applyAlignment="1">
      <alignment horizontal="center" vertical="center" wrapText="1"/>
    </xf>
    <xf numFmtId="4" fontId="7" fillId="0" borderId="2" xfId="0" applyNumberFormat="1" applyFont="1" applyBorder="1" applyAlignment="1">
      <alignment horizontal="center" vertical="center"/>
    </xf>
    <xf numFmtId="165" fontId="1" fillId="0" borderId="20" xfId="2" applyNumberFormat="1" applyFont="1" applyBorder="1" applyAlignment="1">
      <alignment horizontal="center" vertical="center"/>
    </xf>
    <xf numFmtId="165" fontId="1" fillId="0" borderId="28" xfId="0" applyNumberFormat="1" applyFont="1" applyBorder="1" applyAlignment="1">
      <alignment horizontal="center" wrapText="1"/>
    </xf>
    <xf numFmtId="0" fontId="7" fillId="0" borderId="28" xfId="0" applyFont="1" applyBorder="1" applyAlignment="1">
      <alignment horizontal="left" vertical="center" wrapText="1"/>
    </xf>
    <xf numFmtId="0" fontId="7" fillId="0" borderId="28" xfId="0" applyFont="1" applyBorder="1" applyAlignment="1">
      <alignment horizontal="center" vertical="center" wrapText="1"/>
    </xf>
    <xf numFmtId="4" fontId="7" fillId="0" borderId="5" xfId="0" applyNumberFormat="1" applyFont="1" applyBorder="1" applyAlignment="1">
      <alignment horizontal="center" vertical="center"/>
    </xf>
    <xf numFmtId="165" fontId="1" fillId="0" borderId="28" xfId="2" applyNumberFormat="1" applyFont="1" applyBorder="1" applyAlignment="1">
      <alignment horizontal="center" vertical="center"/>
    </xf>
    <xf numFmtId="165" fontId="1" fillId="0" borderId="53" xfId="2" applyNumberFormat="1" applyFont="1" applyBorder="1" applyAlignment="1">
      <alignment horizontal="center" vertical="center"/>
    </xf>
    <xf numFmtId="0" fontId="7" fillId="0" borderId="0" xfId="0" applyFont="1" applyAlignment="1">
      <alignment horizontal="center" vertical="center"/>
    </xf>
    <xf numFmtId="4" fontId="7" fillId="0" borderId="20" xfId="0" applyNumberFormat="1" applyFont="1" applyBorder="1" applyAlignment="1">
      <alignment horizontal="center" vertical="center"/>
    </xf>
    <xf numFmtId="4" fontId="7" fillId="0" borderId="28" xfId="0" applyNumberFormat="1" applyFont="1" applyBorder="1" applyAlignment="1">
      <alignment horizontal="center" vertical="center"/>
    </xf>
    <xf numFmtId="165" fontId="1" fillId="0" borderId="54" xfId="2" applyNumberFormat="1" applyFont="1" applyBorder="1" applyAlignment="1">
      <alignment horizontal="center" vertical="center"/>
    </xf>
    <xf numFmtId="0" fontId="7" fillId="0" borderId="20" xfId="0" applyFont="1" applyBorder="1" applyAlignment="1">
      <alignment horizontal="center" vertical="center"/>
    </xf>
    <xf numFmtId="0" fontId="7" fillId="0" borderId="28" xfId="0" applyFont="1" applyBorder="1" applyAlignment="1">
      <alignment horizontal="center" vertical="center"/>
    </xf>
    <xf numFmtId="165" fontId="8" fillId="0" borderId="20" xfId="0" applyNumberFormat="1" applyFont="1" applyBorder="1" applyAlignment="1">
      <alignment vertical="top" wrapText="1"/>
    </xf>
    <xf numFmtId="0" fontId="1" fillId="0" borderId="28" xfId="0" applyFont="1" applyBorder="1" applyAlignment="1">
      <alignment horizontal="left" vertical="center" wrapText="1"/>
    </xf>
    <xf numFmtId="165" fontId="1" fillId="0" borderId="54" xfId="0" applyNumberFormat="1" applyFont="1" applyBorder="1" applyAlignment="1">
      <alignment horizontal="center" vertical="center" wrapText="1"/>
    </xf>
    <xf numFmtId="0" fontId="1" fillId="0" borderId="26" xfId="0" applyFont="1" applyBorder="1" applyAlignment="1">
      <alignment vertical="center" wrapText="1"/>
    </xf>
    <xf numFmtId="0" fontId="1" fillId="0" borderId="28" xfId="0" applyFont="1" applyBorder="1" applyAlignment="1">
      <alignment horizontal="center" vertical="center"/>
    </xf>
    <xf numFmtId="164" fontId="1" fillId="0" borderId="55" xfId="4" applyFont="1" applyFill="1" applyBorder="1" applyAlignment="1">
      <alignment horizontal="center" vertical="center" wrapText="1"/>
    </xf>
    <xf numFmtId="4" fontId="1" fillId="0" borderId="28" xfId="0" applyNumberFormat="1" applyFont="1" applyBorder="1" applyAlignment="1">
      <alignment horizontal="center" vertical="center"/>
    </xf>
    <xf numFmtId="4" fontId="1" fillId="0" borderId="5" xfId="0" applyNumberFormat="1" applyFont="1" applyBorder="1" applyAlignment="1">
      <alignment horizontal="center" vertical="center"/>
    </xf>
    <xf numFmtId="0" fontId="1" fillId="0" borderId="26" xfId="0" applyFont="1" applyBorder="1" applyAlignment="1">
      <alignment horizontal="left" vertical="center" wrapText="1"/>
    </xf>
    <xf numFmtId="165" fontId="2" fillId="0" borderId="28" xfId="0" applyNumberFormat="1" applyFont="1" applyBorder="1" applyAlignment="1">
      <alignment vertical="top" wrapText="1"/>
    </xf>
    <xf numFmtId="0" fontId="1" fillId="0" borderId="54" xfId="0" applyFont="1" applyBorder="1" applyAlignment="1">
      <alignment horizontal="center" vertical="center"/>
    </xf>
    <xf numFmtId="0" fontId="1" fillId="0" borderId="28" xfId="0" quotePrefix="1" applyFont="1" applyBorder="1" applyAlignment="1">
      <alignment horizontal="left" vertical="center" wrapText="1"/>
    </xf>
    <xf numFmtId="171" fontId="1" fillId="0" borderId="56" xfId="0" applyNumberFormat="1" applyFont="1" applyBorder="1" applyAlignment="1">
      <alignment vertical="center" wrapText="1"/>
    </xf>
    <xf numFmtId="171" fontId="1" fillId="0" borderId="57" xfId="0" applyNumberFormat="1" applyFont="1" applyBorder="1" applyAlignment="1">
      <alignment horizontal="center" vertical="center" wrapText="1"/>
    </xf>
    <xf numFmtId="165" fontId="2" fillId="0" borderId="20" xfId="0" applyNumberFormat="1" applyFont="1" applyBorder="1" applyAlignment="1">
      <alignment vertical="top" wrapText="1"/>
    </xf>
    <xf numFmtId="165" fontId="7" fillId="0" borderId="28" xfId="0" applyNumberFormat="1" applyFont="1" applyBorder="1" applyAlignment="1">
      <alignment horizontal="center" vertical="center" wrapText="1"/>
    </xf>
    <xf numFmtId="165" fontId="7" fillId="0" borderId="28" xfId="0" applyNumberFormat="1" applyFont="1" applyBorder="1" applyAlignment="1">
      <alignment vertical="top" wrapText="1"/>
    </xf>
    <xf numFmtId="0" fontId="10" fillId="0" borderId="28" xfId="0" applyFont="1" applyBorder="1" applyAlignment="1">
      <alignment horizontal="left" vertical="center" wrapText="1"/>
    </xf>
    <xf numFmtId="0" fontId="10" fillId="0" borderId="28" xfId="0" applyFont="1" applyBorder="1" applyAlignment="1">
      <alignment horizontal="center" vertical="center"/>
    </xf>
    <xf numFmtId="166" fontId="1" fillId="0" borderId="53" xfId="0" applyNumberFormat="1" applyFont="1" applyBorder="1" applyAlignment="1">
      <alignment horizontal="center" vertical="center" wrapText="1"/>
    </xf>
    <xf numFmtId="165" fontId="2" fillId="0" borderId="54" xfId="0" applyNumberFormat="1" applyFont="1" applyBorder="1" applyAlignment="1">
      <alignment vertical="top" wrapText="1"/>
    </xf>
    <xf numFmtId="165" fontId="1" fillId="0" borderId="35" xfId="0" applyNumberFormat="1" applyFont="1" applyBorder="1" applyAlignment="1">
      <alignment horizontal="center" vertical="center" wrapText="1"/>
    </xf>
    <xf numFmtId="0" fontId="1" fillId="0" borderId="29" xfId="0" applyFont="1" applyBorder="1" applyAlignment="1">
      <alignment horizontal="center" vertical="center"/>
    </xf>
    <xf numFmtId="0" fontId="2" fillId="0" borderId="28" xfId="0" applyFont="1" applyBorder="1" applyAlignment="1">
      <alignment horizontal="left" vertical="center" wrapText="1"/>
    </xf>
    <xf numFmtId="165" fontId="1" fillId="0" borderId="52" xfId="0" applyNumberFormat="1" applyFont="1" applyBorder="1" applyAlignment="1">
      <alignment horizontal="center" vertical="center" wrapText="1"/>
    </xf>
    <xf numFmtId="4" fontId="7" fillId="0" borderId="21" xfId="0" applyNumberFormat="1" applyFont="1" applyBorder="1" applyAlignment="1">
      <alignment horizontal="center" vertical="center"/>
    </xf>
    <xf numFmtId="4" fontId="7" fillId="0" borderId="29" xfId="0" applyNumberFormat="1" applyFont="1" applyBorder="1" applyAlignment="1">
      <alignment horizontal="center" vertical="center"/>
    </xf>
    <xf numFmtId="165" fontId="8" fillId="0" borderId="28" xfId="0" applyNumberFormat="1" applyFont="1" applyBorder="1" applyAlignment="1">
      <alignment vertical="top" wrapText="1"/>
    </xf>
    <xf numFmtId="3" fontId="7" fillId="0" borderId="29" xfId="0" applyNumberFormat="1" applyFont="1" applyBorder="1" applyAlignment="1">
      <alignment horizontal="center" vertical="center"/>
    </xf>
    <xf numFmtId="165" fontId="7" fillId="0" borderId="29" xfId="0" applyNumberFormat="1" applyFont="1" applyBorder="1" applyAlignment="1">
      <alignment horizontal="center" vertical="center" wrapText="1"/>
    </xf>
    <xf numFmtId="0" fontId="7" fillId="0" borderId="54" xfId="0" applyFont="1" applyBorder="1" applyAlignment="1">
      <alignment horizontal="center" vertical="center"/>
    </xf>
    <xf numFmtId="165" fontId="7" fillId="0" borderId="52" xfId="0" applyNumberFormat="1" applyFont="1" applyBorder="1" applyAlignment="1">
      <alignment horizontal="center" vertical="center" wrapText="1"/>
    </xf>
    <xf numFmtId="0" fontId="7" fillId="0" borderId="54" xfId="0" applyFont="1" applyBorder="1" applyAlignment="1">
      <alignment horizontal="left" vertical="center" wrapText="1"/>
    </xf>
    <xf numFmtId="4" fontId="7" fillId="0" borderId="52" xfId="0" applyNumberFormat="1" applyFont="1" applyBorder="1" applyAlignment="1">
      <alignment horizontal="center" vertical="center"/>
    </xf>
    <xf numFmtId="1" fontId="1" fillId="0" borderId="27" xfId="5" applyNumberFormat="1" applyFont="1" applyBorder="1" applyAlignment="1">
      <alignment horizontal="center" vertical="center"/>
    </xf>
    <xf numFmtId="166" fontId="1" fillId="0" borderId="52" xfId="0" applyNumberFormat="1" applyFont="1" applyBorder="1" applyAlignment="1">
      <alignment horizontal="center" vertical="center" wrapText="1"/>
    </xf>
    <xf numFmtId="2" fontId="1" fillId="0" borderId="29" xfId="5" applyNumberFormat="1" applyFont="1" applyBorder="1" applyAlignment="1">
      <alignment horizontal="center" vertical="center"/>
    </xf>
    <xf numFmtId="4" fontId="10" fillId="0" borderId="29" xfId="0" applyNumberFormat="1" applyFont="1" applyBorder="1" applyAlignment="1">
      <alignment horizontal="center" vertical="center"/>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left" wrapText="1"/>
    </xf>
    <xf numFmtId="0" fontId="2" fillId="0" borderId="40" xfId="0" applyFont="1" applyBorder="1" applyAlignment="1">
      <alignment horizontal="left" wrapText="1"/>
    </xf>
    <xf numFmtId="0" fontId="1" fillId="0" borderId="40" xfId="0" applyFont="1" applyBorder="1" applyAlignment="1">
      <alignment horizontal="left" wrapText="1"/>
    </xf>
    <xf numFmtId="165" fontId="1" fillId="0" borderId="1" xfId="0" applyNumberFormat="1" applyFont="1" applyBorder="1" applyAlignment="1">
      <alignment horizontal="center" wrapText="1"/>
    </xf>
    <xf numFmtId="165" fontId="2" fillId="0" borderId="38" xfId="0" applyNumberFormat="1" applyFont="1" applyBorder="1" applyAlignment="1">
      <alignment horizontal="left"/>
    </xf>
    <xf numFmtId="165" fontId="2" fillId="0" borderId="40" xfId="0" applyNumberFormat="1" applyFont="1" applyBorder="1" applyAlignment="1">
      <alignment horizontal="left"/>
    </xf>
    <xf numFmtId="166" fontId="2" fillId="0" borderId="40" xfId="0" applyNumberFormat="1" applyFont="1" applyBorder="1" applyAlignment="1">
      <alignment horizontal="left"/>
    </xf>
    <xf numFmtId="165" fontId="2" fillId="0" borderId="38" xfId="0" applyNumberFormat="1" applyFont="1" applyBorder="1" applyAlignment="1">
      <alignment horizontal="left" wrapText="1"/>
    </xf>
    <xf numFmtId="165" fontId="2" fillId="0" borderId="40" xfId="0" applyNumberFormat="1" applyFont="1" applyBorder="1" applyAlignment="1">
      <alignment horizontal="left" wrapText="1"/>
    </xf>
    <xf numFmtId="166" fontId="2" fillId="0" borderId="40" xfId="0" applyNumberFormat="1"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6" fontId="1" fillId="0" borderId="1" xfId="0" applyNumberFormat="1" applyFont="1" applyBorder="1" applyAlignment="1">
      <alignment wrapText="1"/>
    </xf>
    <xf numFmtId="165" fontId="1" fillId="0" borderId="28" xfId="0" applyNumberFormat="1" applyFont="1" applyBorder="1" applyAlignment="1">
      <alignment horizontal="left" vertical="top" wrapText="1"/>
    </xf>
    <xf numFmtId="165" fontId="1" fillId="0" borderId="29" xfId="0" applyNumberFormat="1" applyFont="1" applyBorder="1" applyAlignment="1">
      <alignment horizontal="left" vertical="top" wrapText="1"/>
    </xf>
    <xf numFmtId="0" fontId="1" fillId="0" borderId="1" xfId="0" applyFont="1" applyBorder="1" applyAlignment="1">
      <alignment horizontal="left" wrapText="1"/>
    </xf>
    <xf numFmtId="165" fontId="1" fillId="0" borderId="32" xfId="0" applyNumberFormat="1" applyFont="1" applyBorder="1" applyAlignment="1">
      <alignment horizontal="left" vertical="top" wrapText="1"/>
    </xf>
    <xf numFmtId="165" fontId="1" fillId="0" borderId="33" xfId="0" applyNumberFormat="1" applyFont="1" applyBorder="1" applyAlignment="1">
      <alignment horizontal="left" vertical="top" wrapText="1"/>
    </xf>
    <xf numFmtId="165" fontId="1" fillId="0" borderId="20" xfId="0" applyNumberFormat="1" applyFont="1" applyBorder="1" applyAlignment="1">
      <alignment horizontal="left" vertical="top" wrapText="1"/>
    </xf>
    <xf numFmtId="165" fontId="1" fillId="0" borderId="21" xfId="0" applyNumberFormat="1" applyFont="1" applyBorder="1" applyAlignment="1">
      <alignment horizontal="left" vertical="top" wrapText="1"/>
    </xf>
    <xf numFmtId="165" fontId="1" fillId="0" borderId="6" xfId="0" applyNumberFormat="1" applyFont="1" applyBorder="1" applyAlignment="1">
      <alignment horizontal="left" vertical="top" wrapText="1"/>
    </xf>
    <xf numFmtId="165" fontId="1" fillId="0" borderId="47" xfId="0" applyNumberFormat="1" applyFont="1" applyBorder="1" applyAlignment="1">
      <alignment horizontal="left" vertical="top" wrapText="1"/>
    </xf>
    <xf numFmtId="0" fontId="2" fillId="0" borderId="0" xfId="0" applyFont="1" applyAlignment="1">
      <alignment horizontal="center"/>
    </xf>
    <xf numFmtId="0" fontId="1" fillId="0" borderId="15" xfId="0" applyFont="1" applyBorder="1" applyAlignment="1">
      <alignment horizontal="center" vertical="top"/>
    </xf>
    <xf numFmtId="0" fontId="2" fillId="0" borderId="0" xfId="0" applyFont="1" applyAlignment="1">
      <alignment horizontal="right" vertical="justify"/>
    </xf>
    <xf numFmtId="0" fontId="1" fillId="0" borderId="0" xfId="0" applyFont="1" applyAlignment="1">
      <alignment horizontal="center"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170" fontId="1" fillId="0" borderId="38" xfId="0" applyNumberFormat="1" applyFont="1" applyBorder="1" applyAlignment="1">
      <alignment horizontal="center"/>
    </xf>
    <xf numFmtId="165"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3" xfId="0" applyFont="1" applyBorder="1" applyAlignment="1">
      <alignment horizontal="right"/>
    </xf>
    <xf numFmtId="165"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6" fontId="1" fillId="0" borderId="1" xfId="0" applyNumberFormat="1" applyFont="1" applyBorder="1" applyAlignment="1">
      <alignment horizontal="center" wrapText="1"/>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166"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70" fontId="1" fillId="0" borderId="0" xfId="0" applyNumberFormat="1" applyFont="1" applyAlignment="1">
      <alignment horizontal="center" vertical="center"/>
    </xf>
    <xf numFmtId="165" fontId="2"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cellXfs>
  <cellStyles count="6">
    <cellStyle name="Comma" xfId="4" builtinId="3"/>
    <cellStyle name="Normal" xfId="0" builtinId="0"/>
    <cellStyle name="Normal 2" xfId="2"/>
    <cellStyle name="Normal_TameTuristu5-2011-08-06" xfId="5"/>
    <cellStyle name="Обычный_33. OZOLNIEKU NOVADA DOME_OZO SKOLA_TELPU, GAITENU, KAPNU TELPU REMONTS_TAME_VADIMS_2011_02_25_melnraksts" xfId="1"/>
    <cellStyle name="Обычный_saulkrasti_tame" xfId="3"/>
  </cellStyles>
  <dxfs count="314">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2:C36"/>
  <sheetViews>
    <sheetView tabSelected="1" workbookViewId="0">
      <selection activeCell="B35" sqref="B35"/>
    </sheetView>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189" t="s">
        <v>1</v>
      </c>
      <c r="C4" s="189"/>
    </row>
    <row r="5" spans="1:3" x14ac:dyDescent="0.2">
      <c r="A5" s="2"/>
      <c r="B5" s="2"/>
      <c r="C5" s="2"/>
    </row>
    <row r="6" spans="1:3" x14ac:dyDescent="0.2">
      <c r="C6" s="4" t="s">
        <v>2</v>
      </c>
    </row>
    <row r="8" spans="1:3" x14ac:dyDescent="0.2">
      <c r="B8" s="190" t="s">
        <v>3</v>
      </c>
      <c r="C8" s="190"/>
    </row>
    <row r="11" spans="1:3" x14ac:dyDescent="0.2">
      <c r="B11" s="2" t="s">
        <v>4</v>
      </c>
    </row>
    <row r="12" spans="1:3" x14ac:dyDescent="0.2">
      <c r="B12" s="55" t="s">
        <v>63</v>
      </c>
    </row>
    <row r="13" spans="1:3" x14ac:dyDescent="0.2">
      <c r="A13" s="4" t="s">
        <v>5</v>
      </c>
      <c r="B13" s="194" t="s">
        <v>316</v>
      </c>
      <c r="C13" s="194"/>
    </row>
    <row r="14" spans="1:3" x14ac:dyDescent="0.2">
      <c r="A14" s="4" t="s">
        <v>6</v>
      </c>
      <c r="B14" s="195" t="s">
        <v>317</v>
      </c>
      <c r="C14" s="195"/>
    </row>
    <row r="15" spans="1:3" x14ac:dyDescent="0.2">
      <c r="A15" s="4" t="s">
        <v>7</v>
      </c>
      <c r="B15" s="195" t="s">
        <v>318</v>
      </c>
      <c r="C15" s="195"/>
    </row>
    <row r="16" spans="1:3" x14ac:dyDescent="0.2">
      <c r="A16" s="4" t="s">
        <v>8</v>
      </c>
      <c r="B16" s="196" t="s">
        <v>319</v>
      </c>
      <c r="C16" s="196"/>
    </row>
    <row r="17" spans="1:3" ht="10.8" thickBot="1" x14ac:dyDescent="0.25"/>
    <row r="18" spans="1:3" x14ac:dyDescent="0.2">
      <c r="A18" s="5" t="s">
        <v>9</v>
      </c>
      <c r="B18" s="6" t="s">
        <v>10</v>
      </c>
      <c r="C18" s="7" t="s">
        <v>11</v>
      </c>
    </row>
    <row r="19" spans="1:3" x14ac:dyDescent="0.2">
      <c r="A19" s="51">
        <v>1</v>
      </c>
      <c r="B19" s="9" t="s">
        <v>320</v>
      </c>
      <c r="C19" s="104">
        <f>'Kops a+c+n'!E47</f>
        <v>0</v>
      </c>
    </row>
    <row r="20" spans="1:3" x14ac:dyDescent="0.2">
      <c r="A20" s="10"/>
      <c r="B20" s="11"/>
      <c r="C20" s="104"/>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0.8" thickBot="1" x14ac:dyDescent="0.25">
      <c r="A25" s="43"/>
      <c r="B25" s="44"/>
      <c r="C25" s="105"/>
    </row>
    <row r="26" spans="1:3" ht="10.8" thickBot="1" x14ac:dyDescent="0.25">
      <c r="A26" s="12"/>
      <c r="B26" s="13" t="s">
        <v>12</v>
      </c>
      <c r="C26" s="106">
        <f>SUM(C19:C25)</f>
        <v>0</v>
      </c>
    </row>
    <row r="27" spans="1:3" ht="10.8" thickBot="1" x14ac:dyDescent="0.25">
      <c r="B27" s="14"/>
      <c r="C27" s="15"/>
    </row>
    <row r="28" spans="1:3" ht="10.8" thickBot="1" x14ac:dyDescent="0.25">
      <c r="A28" s="191" t="s">
        <v>13</v>
      </c>
      <c r="B28" s="192"/>
      <c r="C28" s="107">
        <f>ROUND(C26*21%,2)</f>
        <v>0</v>
      </c>
    </row>
    <row r="31" spans="1:3" x14ac:dyDescent="0.2">
      <c r="A31" s="1" t="s">
        <v>14</v>
      </c>
      <c r="B31" s="193" t="s">
        <v>322</v>
      </c>
      <c r="C31" s="193"/>
    </row>
    <row r="32" spans="1:3" x14ac:dyDescent="0.2">
      <c r="B32" s="188" t="s">
        <v>15</v>
      </c>
      <c r="C32" s="188"/>
    </row>
    <row r="34" spans="1:3" x14ac:dyDescent="0.2">
      <c r="A34" s="1" t="s">
        <v>16</v>
      </c>
      <c r="B34" s="72" t="s">
        <v>323</v>
      </c>
      <c r="C34" s="16"/>
    </row>
    <row r="35" spans="1:3" x14ac:dyDescent="0.2">
      <c r="A35" s="16"/>
      <c r="B35" s="16"/>
      <c r="C35" s="16"/>
    </row>
    <row r="36" spans="1:3" x14ac:dyDescent="0.2">
      <c r="A36" s="1" t="s">
        <v>321</v>
      </c>
    </row>
  </sheetData>
  <mergeCells count="9">
    <mergeCell ref="B32:C32"/>
    <mergeCell ref="B4:C4"/>
    <mergeCell ref="B8:C8"/>
    <mergeCell ref="A28:B28"/>
    <mergeCell ref="B31:C31"/>
    <mergeCell ref="B13:C13"/>
    <mergeCell ref="B14:C14"/>
    <mergeCell ref="B15:C15"/>
    <mergeCell ref="B16:C16"/>
  </mergeCells>
  <conditionalFormatting sqref="A36">
    <cfRule type="cellIs" dxfId="313" priority="1" operator="equal">
      <formula>"Tāme sastādīta 20__. gada __. _________"</formula>
    </cfRule>
  </conditionalFormatting>
  <conditionalFormatting sqref="A19:B19">
    <cfRule type="cellIs" dxfId="312" priority="5" operator="equal">
      <formula>0</formula>
    </cfRule>
  </conditionalFormatting>
  <conditionalFormatting sqref="B13:B16">
    <cfRule type="cellIs" dxfId="311" priority="6" operator="equal">
      <formula>0</formula>
    </cfRule>
  </conditionalFormatting>
  <conditionalFormatting sqref="B34">
    <cfRule type="cellIs" dxfId="310" priority="2" operator="equal">
      <formula>0</formula>
    </cfRule>
  </conditionalFormatting>
  <conditionalFormatting sqref="B31:C31">
    <cfRule type="cellIs" dxfId="309" priority="3" operator="equal">
      <formula>0</formula>
    </cfRule>
  </conditionalFormatting>
  <conditionalFormatting sqref="C19 C26 C28">
    <cfRule type="cellIs" dxfId="308" priority="4"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00000"/>
  </sheetPr>
  <dimension ref="A1:P37"/>
  <sheetViews>
    <sheetView topLeftCell="A11" workbookViewId="0">
      <selection activeCell="A25" sqref="A25: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'1a+c+n'!D1</f>
        <v>1</v>
      </c>
      <c r="E1" s="22"/>
      <c r="F1" s="22"/>
      <c r="G1" s="22"/>
      <c r="H1" s="22"/>
      <c r="I1" s="22"/>
      <c r="J1" s="22"/>
      <c r="N1" s="26"/>
      <c r="O1" s="27"/>
      <c r="P1" s="28"/>
    </row>
    <row r="2" spans="1:16" x14ac:dyDescent="0.2">
      <c r="A2" s="29"/>
      <c r="B2" s="29"/>
      <c r="C2" s="274" t="str">
        <f>'1a+c+n'!C2:I2</f>
        <v>Būvlaukuma sagatavošana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'1a+c+n'!A9</f>
        <v>Tāme sastādīta  2024. gada tirgus cenās, pamatojoties uz DOP daļas rasējumiem</v>
      </c>
      <c r="B9" s="271"/>
      <c r="C9" s="271"/>
      <c r="D9" s="271"/>
      <c r="E9" s="271"/>
      <c r="F9" s="271"/>
      <c r="G9" s="31"/>
      <c r="H9" s="31"/>
      <c r="I9" s="31"/>
      <c r="J9" s="272" t="s">
        <v>45</v>
      </c>
      <c r="K9" s="272"/>
      <c r="L9" s="272"/>
      <c r="M9" s="272"/>
      <c r="N9" s="273">
        <f>P25</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ht="20.399999999999999" x14ac:dyDescent="0.2">
      <c r="A14" s="50">
        <f>IF(P14=0,0,IF(COUNTBLANK(P14)=1,0,COUNTA($P$14:P14)))</f>
        <v>0</v>
      </c>
      <c r="B14" s="23" t="str">
        <f>IF($C$4="Attiecināmās izmaksas",IF('1a+c+n'!$Q14="A",'1a+c+n'!B14,0))</f>
        <v>03-00000</v>
      </c>
      <c r="C14" s="62" t="str">
        <f>IF($C$4="Attiecināmās izmaksas",IF('1a+c+n'!$Q14="A",'1a+c+n'!C14,0))</f>
        <v>Būvlaukuma nožogošana ar pagaidu nožogojumu, t.sk. Vārti, noma</v>
      </c>
      <c r="D14" s="23" t="str">
        <f>IF($C$4="Attiecināmās izmaksas",IF('1a+c+n'!$Q14="A",'1a+c+n'!D14,0))</f>
        <v>tm</v>
      </c>
      <c r="E14" s="45"/>
      <c r="F14" s="63"/>
      <c r="G14" s="114"/>
      <c r="H14" s="114">
        <f>IF($C$4="Attiecināmās izmaksas",IF('1a+c+n'!$Q14="A",'1a+c+n'!H14,0))</f>
        <v>0</v>
      </c>
      <c r="I14" s="114"/>
      <c r="J14" s="114"/>
      <c r="K14" s="115">
        <f>IF($C$4="Attiecināmās izmaksas",IF('1a+c+n'!$Q14="A",'1a+c+n'!K14,0))</f>
        <v>0</v>
      </c>
      <c r="L14" s="63">
        <f>IF($C$4="Attiecināmās izmaksas",IF('1a+c+n'!$Q14="A",'1a+c+n'!L14,0))</f>
        <v>0</v>
      </c>
      <c r="M14" s="114">
        <f>IF($C$4="Attiecināmās izmaksas",IF('1a+c+n'!$Q14="A",'1a+c+n'!M14,0))</f>
        <v>0</v>
      </c>
      <c r="N14" s="114">
        <f>IF($C$4="Attiecināmās izmaksas",IF('1a+c+n'!$Q14="A",'1a+c+n'!N14,0))</f>
        <v>0</v>
      </c>
      <c r="O14" s="114">
        <f>IF($C$4="Attiecināmās izmaksas",IF('1a+c+n'!$Q14="A",'1a+c+n'!O14,0))</f>
        <v>0</v>
      </c>
      <c r="P14" s="115">
        <f>IF($C$4="Attiecināmās izmaksas",IF('1a+c+n'!$Q14="A",'1a+c+n'!P14,0))</f>
        <v>0</v>
      </c>
    </row>
    <row r="15" spans="1:16" ht="20.399999999999999" x14ac:dyDescent="0.2">
      <c r="A15" s="51">
        <f>IF(P15=0,0,IF(COUNTBLANK(P15)=1,0,COUNTA($P$14:P15)))</f>
        <v>0</v>
      </c>
      <c r="B15" s="24" t="str">
        <f>IF($C$4="Attiecināmās izmaksas",IF('1a+c+n'!$Q15="A",'1a+c+n'!B15,0))</f>
        <v>03-00000</v>
      </c>
      <c r="C15" s="64" t="str">
        <f>IF($C$4="Attiecināmās izmaksas",IF('1a+c+n'!$Q15="A",'1a+c+n'!C15,0))</f>
        <v>Brīdinājuma zīmju uzstādīšana</v>
      </c>
      <c r="D15" s="24" t="str">
        <f>IF($C$4="Attiecināmās izmaksas",IF('1a+c+n'!$Q15="A",'1a+c+n'!D15,0))</f>
        <v>kompl</v>
      </c>
      <c r="E15" s="46"/>
      <c r="F15" s="65"/>
      <c r="G15" s="116"/>
      <c r="H15" s="116">
        <f>IF($C$4="Attiecināmās izmaksas",IF('1a+c+n'!$Q15="A",'1a+c+n'!H15,0))</f>
        <v>0</v>
      </c>
      <c r="I15" s="116"/>
      <c r="J15" s="116"/>
      <c r="K15" s="117">
        <f>IF($C$4="Attiecināmās izmaksas",IF('1a+c+n'!$Q15="A",'1a+c+n'!K15,0))</f>
        <v>0</v>
      </c>
      <c r="L15" s="65">
        <f>IF($C$4="Attiecināmās izmaksas",IF('1a+c+n'!$Q15="A",'1a+c+n'!L15,0))</f>
        <v>0</v>
      </c>
      <c r="M15" s="116">
        <f>IF($C$4="Attiecināmās izmaksas",IF('1a+c+n'!$Q15="A",'1a+c+n'!M15,0))</f>
        <v>0</v>
      </c>
      <c r="N15" s="116">
        <f>IF($C$4="Attiecināmās izmaksas",IF('1a+c+n'!$Q15="A",'1a+c+n'!N15,0))</f>
        <v>0</v>
      </c>
      <c r="O15" s="116">
        <f>IF($C$4="Attiecināmās izmaksas",IF('1a+c+n'!$Q15="A",'1a+c+n'!O15,0))</f>
        <v>0</v>
      </c>
      <c r="P15" s="117">
        <f>IF($C$4="Attiecināmās izmaksas",IF('1a+c+n'!$Q15="A",'1a+c+n'!P15,0))</f>
        <v>0</v>
      </c>
    </row>
    <row r="16" spans="1:16" ht="20.399999999999999" x14ac:dyDescent="0.2">
      <c r="A16" s="51">
        <f>IF(P16=0,0,IF(COUNTBLANK(P16)=1,0,COUNTA($P$14:P16)))</f>
        <v>0</v>
      </c>
      <c r="B16" s="24" t="str">
        <f>IF($C$4="Attiecināmās izmaksas",IF('1a+c+n'!$Q16="A",'1a+c+n'!B16,0))</f>
        <v>03-00000</v>
      </c>
      <c r="C16" s="64" t="str">
        <f>IF($C$4="Attiecināmās izmaksas",IF('1a+c+n'!$Q16="A",'1a+c+n'!C16,0))</f>
        <v>Strādnieku sadzīves vagoniņš un instrumentu noliktava 10,00 m2</v>
      </c>
      <c r="D16" s="24" t="str">
        <f>IF($C$4="Attiecināmās izmaksas",IF('1a+c+n'!$Q16="A",'1a+c+n'!D16,0))</f>
        <v>gab</v>
      </c>
      <c r="E16" s="46"/>
      <c r="F16" s="65"/>
      <c r="G16" s="116"/>
      <c r="H16" s="116">
        <f>IF($C$4="Attiecināmās izmaksas",IF('1a+c+n'!$Q16="A",'1a+c+n'!H16,0))</f>
        <v>0</v>
      </c>
      <c r="I16" s="116"/>
      <c r="J16" s="116"/>
      <c r="K16" s="117">
        <f>IF($C$4="Attiecināmās izmaksas",IF('1a+c+n'!$Q16="A",'1a+c+n'!K16,0))</f>
        <v>0</v>
      </c>
      <c r="L16" s="65">
        <f>IF($C$4="Attiecināmās izmaksas",IF('1a+c+n'!$Q16="A",'1a+c+n'!L16,0))</f>
        <v>0</v>
      </c>
      <c r="M16" s="116">
        <f>IF($C$4="Attiecināmās izmaksas",IF('1a+c+n'!$Q16="A",'1a+c+n'!M16,0))</f>
        <v>0</v>
      </c>
      <c r="N16" s="116">
        <f>IF($C$4="Attiecināmās izmaksas",IF('1a+c+n'!$Q16="A",'1a+c+n'!N16,0))</f>
        <v>0</v>
      </c>
      <c r="O16" s="116">
        <f>IF($C$4="Attiecināmās izmaksas",IF('1a+c+n'!$Q16="A",'1a+c+n'!O16,0))</f>
        <v>0</v>
      </c>
      <c r="P16" s="117">
        <f>IF($C$4="Attiecināmās izmaksas",IF('1a+c+n'!$Q16="A",'1a+c+n'!P16,0))</f>
        <v>0</v>
      </c>
    </row>
    <row r="17" spans="1:16" ht="20.399999999999999" x14ac:dyDescent="0.2">
      <c r="A17" s="51">
        <f>IF(P17=0,0,IF(COUNTBLANK(P17)=1,0,COUNTA($P$14:P17)))</f>
        <v>0</v>
      </c>
      <c r="B17" s="24" t="str">
        <f>IF($C$4="Attiecināmās izmaksas",IF('1a+c+n'!$Q17="A",'1a+c+n'!B17,0))</f>
        <v>03-00000</v>
      </c>
      <c r="C17" s="64" t="str">
        <f>IF($C$4="Attiecināmās izmaksas",IF('1a+c+n'!$Q17="A",'1a+c+n'!C17,0))</f>
        <v>BIO tualete</v>
      </c>
      <c r="D17" s="24" t="str">
        <f>IF($C$4="Attiecināmās izmaksas",IF('1a+c+n'!$Q17="A",'1a+c+n'!D17,0))</f>
        <v>gab</v>
      </c>
      <c r="E17" s="46"/>
      <c r="F17" s="65"/>
      <c r="G17" s="116"/>
      <c r="H17" s="116">
        <f>IF($C$4="Attiecināmās izmaksas",IF('1a+c+n'!$Q17="A",'1a+c+n'!H17,0))</f>
        <v>0</v>
      </c>
      <c r="I17" s="116"/>
      <c r="J17" s="116"/>
      <c r="K17" s="117">
        <f>IF($C$4="Attiecināmās izmaksas",IF('1a+c+n'!$Q17="A",'1a+c+n'!K17,0))</f>
        <v>0</v>
      </c>
      <c r="L17" s="65">
        <f>IF($C$4="Attiecināmās izmaksas",IF('1a+c+n'!$Q17="A",'1a+c+n'!L17,0))</f>
        <v>0</v>
      </c>
      <c r="M17" s="116">
        <f>IF($C$4="Attiecināmās izmaksas",IF('1a+c+n'!$Q17="A",'1a+c+n'!M17,0))</f>
        <v>0</v>
      </c>
      <c r="N17" s="116">
        <f>IF($C$4="Attiecināmās izmaksas",IF('1a+c+n'!$Q17="A",'1a+c+n'!N17,0))</f>
        <v>0</v>
      </c>
      <c r="O17" s="116">
        <f>IF($C$4="Attiecināmās izmaksas",IF('1a+c+n'!$Q17="A",'1a+c+n'!O17,0))</f>
        <v>0</v>
      </c>
      <c r="P17" s="117">
        <f>IF($C$4="Attiecināmās izmaksas",IF('1a+c+n'!$Q17="A",'1a+c+n'!P17,0))</f>
        <v>0</v>
      </c>
    </row>
    <row r="18" spans="1:16" ht="20.399999999999999" x14ac:dyDescent="0.2">
      <c r="A18" s="51">
        <f>IF(P18=0,0,IF(COUNTBLANK(P18)=1,0,COUNTA($P$14:P18)))</f>
        <v>0</v>
      </c>
      <c r="B18" s="24" t="str">
        <f>IF($C$4="Attiecināmās izmaksas",IF('1a+c+n'!$Q18="A",'1a+c+n'!B18,0))</f>
        <v>03-00000</v>
      </c>
      <c r="C18" s="64" t="str">
        <f>IF($C$4="Attiecināmās izmaksas",IF('1a+c+n'!$Q18="A",'1a+c+n'!C18,0))</f>
        <v>Būvlaukuma ugunsdzēsības komplekts (ugunsdzēsības stends, ugunsdzēsības aparāti)</v>
      </c>
      <c r="D18" s="24" t="str">
        <f>IF($C$4="Attiecināmās izmaksas",IF('1a+c+n'!$Q18="A",'1a+c+n'!D18,0))</f>
        <v>kompl</v>
      </c>
      <c r="E18" s="46"/>
      <c r="F18" s="65"/>
      <c r="G18" s="116"/>
      <c r="H18" s="116">
        <f>IF($C$4="Attiecināmās izmaksas",IF('1a+c+n'!$Q18="A",'1a+c+n'!H18,0))</f>
        <v>0</v>
      </c>
      <c r="I18" s="116"/>
      <c r="J18" s="116"/>
      <c r="K18" s="117">
        <f>IF($C$4="Attiecināmās izmaksas",IF('1a+c+n'!$Q18="A",'1a+c+n'!K18,0))</f>
        <v>0</v>
      </c>
      <c r="L18" s="65">
        <f>IF($C$4="Attiecināmās izmaksas",IF('1a+c+n'!$Q18="A",'1a+c+n'!L18,0))</f>
        <v>0</v>
      </c>
      <c r="M18" s="116">
        <f>IF($C$4="Attiecināmās izmaksas",IF('1a+c+n'!$Q18="A",'1a+c+n'!M18,0))</f>
        <v>0</v>
      </c>
      <c r="N18" s="116">
        <f>IF($C$4="Attiecināmās izmaksas",IF('1a+c+n'!$Q18="A",'1a+c+n'!N18,0))</f>
        <v>0</v>
      </c>
      <c r="O18" s="116">
        <f>IF($C$4="Attiecināmās izmaksas",IF('1a+c+n'!$Q18="A",'1a+c+n'!O18,0))</f>
        <v>0</v>
      </c>
      <c r="P18" s="117">
        <f>IF($C$4="Attiecināmās izmaksas",IF('1a+c+n'!$Q18="A",'1a+c+n'!P18,0))</f>
        <v>0</v>
      </c>
    </row>
    <row r="19" spans="1:16" ht="20.399999999999999" x14ac:dyDescent="0.2">
      <c r="A19" s="51">
        <f>IF(P19=0,0,IF(COUNTBLANK(P19)=1,0,COUNTA($P$14:P19)))</f>
        <v>0</v>
      </c>
      <c r="B19" s="24" t="str">
        <f>IF($C$4="Attiecināmās izmaksas",IF('1a+c+n'!$Q19="A",'1a+c+n'!B19,0))</f>
        <v>03-00000</v>
      </c>
      <c r="C19" s="64" t="str">
        <f>IF($C$4="Attiecināmās izmaksas",IF('1a+c+n'!$Q19="A",'1a+c+n'!C19,0))</f>
        <v>Būvgružu konteinera noma, t.sk. Novietošana un aizvešana</v>
      </c>
      <c r="D19" s="24" t="str">
        <f>IF($C$4="Attiecināmās izmaksas",IF('1a+c+n'!$Q19="A",'1a+c+n'!D19,0))</f>
        <v>mēneši</v>
      </c>
      <c r="E19" s="46"/>
      <c r="F19" s="65"/>
      <c r="G19" s="116"/>
      <c r="H19" s="116">
        <f>IF($C$4="Attiecināmās izmaksas",IF('1a+c+n'!$Q19="A",'1a+c+n'!H19,0))</f>
        <v>0</v>
      </c>
      <c r="I19" s="116"/>
      <c r="J19" s="116"/>
      <c r="K19" s="117">
        <f>IF($C$4="Attiecināmās izmaksas",IF('1a+c+n'!$Q19="A",'1a+c+n'!K19,0))</f>
        <v>0</v>
      </c>
      <c r="L19" s="65">
        <f>IF($C$4="Attiecināmās izmaksas",IF('1a+c+n'!$Q19="A",'1a+c+n'!L19,0))</f>
        <v>0</v>
      </c>
      <c r="M19" s="116">
        <f>IF($C$4="Attiecināmās izmaksas",IF('1a+c+n'!$Q19="A",'1a+c+n'!M19,0))</f>
        <v>0</v>
      </c>
      <c r="N19" s="116">
        <f>IF($C$4="Attiecināmās izmaksas",IF('1a+c+n'!$Q19="A",'1a+c+n'!N19,0))</f>
        <v>0</v>
      </c>
      <c r="O19" s="116">
        <f>IF($C$4="Attiecināmās izmaksas",IF('1a+c+n'!$Q19="A",'1a+c+n'!O19,0))</f>
        <v>0</v>
      </c>
      <c r="P19" s="117">
        <f>IF($C$4="Attiecināmās izmaksas",IF('1a+c+n'!$Q19="A",'1a+c+n'!P19,0))</f>
        <v>0</v>
      </c>
    </row>
    <row r="20" spans="1:16" ht="20.399999999999999" x14ac:dyDescent="0.2">
      <c r="A20" s="51">
        <f>IF(P20=0,0,IF(COUNTBLANK(P20)=1,0,COUNTA($P$14:P20)))</f>
        <v>0</v>
      </c>
      <c r="B20" s="24" t="str">
        <f>IF($C$4="Attiecināmās izmaksas",IF('1a+c+n'!$Q20="A",'1a+c+n'!B20,0))</f>
        <v>03-00000</v>
      </c>
      <c r="C20" s="64" t="str">
        <f>IF($C$4="Attiecināmās izmaksas",IF('1a+c+n'!$Q20="A",'1a+c+n'!C20,0))</f>
        <v>Sastatņu montāža, t.sk. norobežošana ar celtniecības tīklu, demontāža, noma</v>
      </c>
      <c r="D20" s="24" t="str">
        <f>IF($C$4="Attiecināmās izmaksas",IF('1a+c+n'!$Q20="A",'1a+c+n'!D20,0))</f>
        <v>m2</v>
      </c>
      <c r="E20" s="46"/>
      <c r="F20" s="65"/>
      <c r="G20" s="116"/>
      <c r="H20" s="116">
        <f>IF($C$4="Attiecināmās izmaksas",IF('1a+c+n'!$Q20="A",'1a+c+n'!H20,0))</f>
        <v>0</v>
      </c>
      <c r="I20" s="116"/>
      <c r="J20" s="116"/>
      <c r="K20" s="117">
        <f>IF($C$4="Attiecināmās izmaksas",IF('1a+c+n'!$Q20="A",'1a+c+n'!K20,0))</f>
        <v>0</v>
      </c>
      <c r="L20" s="65">
        <f>IF($C$4="Attiecināmās izmaksas",IF('1a+c+n'!$Q20="A",'1a+c+n'!L20,0))</f>
        <v>0</v>
      </c>
      <c r="M20" s="116">
        <f>IF($C$4="Attiecināmās izmaksas",IF('1a+c+n'!$Q20="A",'1a+c+n'!M20,0))</f>
        <v>0</v>
      </c>
      <c r="N20" s="116">
        <f>IF($C$4="Attiecināmās izmaksas",IF('1a+c+n'!$Q20="A",'1a+c+n'!N20,0))</f>
        <v>0</v>
      </c>
      <c r="O20" s="116">
        <f>IF($C$4="Attiecināmās izmaksas",IF('1a+c+n'!$Q20="A",'1a+c+n'!O20,0))</f>
        <v>0</v>
      </c>
      <c r="P20" s="117">
        <f>IF($C$4="Attiecināmās izmaksas",IF('1a+c+n'!$Q20="A",'1a+c+n'!P20,0))</f>
        <v>0</v>
      </c>
    </row>
    <row r="21" spans="1:16" ht="20.399999999999999" x14ac:dyDescent="0.2">
      <c r="A21" s="51">
        <f>IF(P21=0,0,IF(COUNTBLANK(P21)=1,0,COUNTA($P$14:P21)))</f>
        <v>0</v>
      </c>
      <c r="B21" s="24" t="str">
        <f>IF($C$4="Attiecināmās izmaksas",IF('1a+c+n'!$Q21="A",'1a+c+n'!B21,0))</f>
        <v>03-00000</v>
      </c>
      <c r="C21" s="64" t="str">
        <f>IF($C$4="Attiecināmās izmaksas",IF('1a+c+n'!$Q21="A",'1a+c+n'!C21,0))</f>
        <v>Ieejas mezglu koka nojumju izveidošana</v>
      </c>
      <c r="D21" s="24" t="str">
        <f>IF($C$4="Attiecināmās izmaksas",IF('1a+c+n'!$Q21="A",'1a+c+n'!D21,0))</f>
        <v>gab</v>
      </c>
      <c r="E21" s="46"/>
      <c r="F21" s="65"/>
      <c r="G21" s="116"/>
      <c r="H21" s="116">
        <f>IF($C$4="Attiecināmās izmaksas",IF('1a+c+n'!$Q21="A",'1a+c+n'!H21,0))</f>
        <v>0</v>
      </c>
      <c r="I21" s="116"/>
      <c r="J21" s="116"/>
      <c r="K21" s="117">
        <f>IF($C$4="Attiecināmās izmaksas",IF('1a+c+n'!$Q21="A",'1a+c+n'!K21,0))</f>
        <v>0</v>
      </c>
      <c r="L21" s="65">
        <f>IF($C$4="Attiecināmās izmaksas",IF('1a+c+n'!$Q21="A",'1a+c+n'!L21,0))</f>
        <v>0</v>
      </c>
      <c r="M21" s="116">
        <f>IF($C$4="Attiecināmās izmaksas",IF('1a+c+n'!$Q21="A",'1a+c+n'!M21,0))</f>
        <v>0</v>
      </c>
      <c r="N21" s="116">
        <f>IF($C$4="Attiecināmās izmaksas",IF('1a+c+n'!$Q21="A",'1a+c+n'!N21,0))</f>
        <v>0</v>
      </c>
      <c r="O21" s="116">
        <f>IF($C$4="Attiecināmās izmaksas",IF('1a+c+n'!$Q21="A",'1a+c+n'!O21,0))</f>
        <v>0</v>
      </c>
      <c r="P21" s="117">
        <f>IF($C$4="Attiecināmās izmaksas",IF('1a+c+n'!$Q21="A",'1a+c+n'!P21,0))</f>
        <v>0</v>
      </c>
    </row>
    <row r="22" spans="1:16" ht="20.399999999999999" x14ac:dyDescent="0.2">
      <c r="A22" s="51">
        <f>IF(P22=0,0,IF(COUNTBLANK(P22)=1,0,COUNTA($P$14:P22)))</f>
        <v>0</v>
      </c>
      <c r="B22" s="24" t="str">
        <f>IF($C$4="Attiecināmās izmaksas",IF('1a+c+n'!$Q22="A",'1a+c+n'!B22,0))</f>
        <v>03-00000</v>
      </c>
      <c r="C22" s="64" t="str">
        <f>IF($C$4="Attiecināmās izmaksas",IF('1a+c+n'!$Q22="A",'1a+c+n'!C22,0))</f>
        <v>Elektrības pieslēgums ar skaitītāju uz būvniecības laiku</v>
      </c>
      <c r="D22" s="24" t="str">
        <f>IF($C$4="Attiecināmās izmaksas",IF('1a+c+n'!$Q22="A",'1a+c+n'!D22,0))</f>
        <v>gab</v>
      </c>
      <c r="E22" s="46"/>
      <c r="F22" s="65"/>
      <c r="G22" s="116"/>
      <c r="H22" s="116">
        <f>IF($C$4="Attiecināmās izmaksas",IF('1a+c+n'!$Q22="A",'1a+c+n'!H22,0))</f>
        <v>0</v>
      </c>
      <c r="I22" s="116"/>
      <c r="J22" s="116"/>
      <c r="K22" s="117">
        <f>IF($C$4="Attiecināmās izmaksas",IF('1a+c+n'!$Q22="A",'1a+c+n'!K22,0))</f>
        <v>0</v>
      </c>
      <c r="L22" s="65">
        <f>IF($C$4="Attiecināmās izmaksas",IF('1a+c+n'!$Q22="A",'1a+c+n'!L22,0))</f>
        <v>0</v>
      </c>
      <c r="M22" s="116">
        <f>IF($C$4="Attiecināmās izmaksas",IF('1a+c+n'!$Q22="A",'1a+c+n'!M22,0))</f>
        <v>0</v>
      </c>
      <c r="N22" s="116">
        <f>IF($C$4="Attiecināmās izmaksas",IF('1a+c+n'!$Q22="A",'1a+c+n'!N22,0))</f>
        <v>0</v>
      </c>
      <c r="O22" s="116">
        <f>IF($C$4="Attiecināmās izmaksas",IF('1a+c+n'!$Q22="A",'1a+c+n'!O22,0))</f>
        <v>0</v>
      </c>
      <c r="P22" s="117">
        <f>IF($C$4="Attiecināmās izmaksas",IF('1a+c+n'!$Q22="A",'1a+c+n'!P22,0))</f>
        <v>0</v>
      </c>
    </row>
    <row r="23" spans="1:16" ht="20.399999999999999" x14ac:dyDescent="0.2">
      <c r="A23" s="51">
        <f>IF(P23=0,0,IF(COUNTBLANK(P23)=1,0,COUNTA($P$14:P23)))</f>
        <v>0</v>
      </c>
      <c r="B23" s="24" t="str">
        <f>IF($C$4="Attiecināmās izmaksas",IF('1a+c+n'!$Q23="A",'1a+c+n'!B23,0))</f>
        <v>03-00000</v>
      </c>
      <c r="C23" s="64" t="str">
        <f>IF($C$4="Attiecināmās izmaksas",IF('1a+c+n'!$Q23="A",'1a+c+n'!C23,0))</f>
        <v>Ūdens pieslēgums ar skaitītāju uz būvniecības laiku</v>
      </c>
      <c r="D23" s="24" t="str">
        <f>IF($C$4="Attiecināmās izmaksas",IF('1a+c+n'!$Q23="A",'1a+c+n'!D23,0))</f>
        <v>gab</v>
      </c>
      <c r="E23" s="46"/>
      <c r="F23" s="65"/>
      <c r="G23" s="116"/>
      <c r="H23" s="116">
        <f>IF($C$4="Attiecināmās izmaksas",IF('1a+c+n'!$Q23="A",'1a+c+n'!H23,0))</f>
        <v>0</v>
      </c>
      <c r="I23" s="116"/>
      <c r="J23" s="116"/>
      <c r="K23" s="117">
        <f>IF($C$4="Attiecināmās izmaksas",IF('1a+c+n'!$Q23="A",'1a+c+n'!K23,0))</f>
        <v>0</v>
      </c>
      <c r="L23" s="65">
        <f>IF($C$4="Attiecināmās izmaksas",IF('1a+c+n'!$Q23="A",'1a+c+n'!L23,0))</f>
        <v>0</v>
      </c>
      <c r="M23" s="116">
        <f>IF($C$4="Attiecināmās izmaksas",IF('1a+c+n'!$Q23="A",'1a+c+n'!M23,0))</f>
        <v>0</v>
      </c>
      <c r="N23" s="116">
        <f>IF($C$4="Attiecināmās izmaksas",IF('1a+c+n'!$Q23="A",'1a+c+n'!N23,0))</f>
        <v>0</v>
      </c>
      <c r="O23" s="116">
        <f>IF($C$4="Attiecināmās izmaksas",IF('1a+c+n'!$Q23="A",'1a+c+n'!O23,0))</f>
        <v>0</v>
      </c>
      <c r="P23" s="117">
        <f>IF($C$4="Attiecināmās izmaksas",IF('1a+c+n'!$Q23="A",'1a+c+n'!P23,0))</f>
        <v>0</v>
      </c>
    </row>
    <row r="24" spans="1:16" ht="20.399999999999999" x14ac:dyDescent="0.2">
      <c r="A24" s="51">
        <f>IF(P24=0,0,IF(COUNTBLANK(P24)=1,0,COUNTA($P$14:P24)))</f>
        <v>0</v>
      </c>
      <c r="B24" s="24" t="str">
        <f>IF($C$4="Attiecināmās izmaksas",IF('1a+c+n'!$Q24="A",'1a+c+n'!B24,0))</f>
        <v>03-00000</v>
      </c>
      <c r="C24" s="64" t="str">
        <f>IF($C$4="Attiecināmās izmaksas",IF('1a+c+n'!$Q24="A",'1a+c+n'!C24,0))</f>
        <v>Būvtāfeles izveide un uzstādīšana</v>
      </c>
      <c r="D24" s="24" t="str">
        <f>IF($C$4="Attiecināmās izmaksas",IF('1a+c+n'!$Q24="A",'1a+c+n'!D24,0))</f>
        <v>gab</v>
      </c>
      <c r="E24" s="46"/>
      <c r="F24" s="65"/>
      <c r="G24" s="116"/>
      <c r="H24" s="116">
        <f>IF($C$4="Attiecināmās izmaksas",IF('1a+c+n'!$Q24="A",'1a+c+n'!H24,0))</f>
        <v>0</v>
      </c>
      <c r="I24" s="116"/>
      <c r="J24" s="116"/>
      <c r="K24" s="117">
        <f>IF($C$4="Attiecināmās izmaksas",IF('1a+c+n'!$Q24="A",'1a+c+n'!K24,0))</f>
        <v>0</v>
      </c>
      <c r="L24" s="65">
        <f>IF($C$4="Attiecināmās izmaksas",IF('1a+c+n'!$Q24="A",'1a+c+n'!L24,0))</f>
        <v>0</v>
      </c>
      <c r="M24" s="116">
        <f>IF($C$4="Attiecināmās izmaksas",IF('1a+c+n'!$Q24="A",'1a+c+n'!M24,0))</f>
        <v>0</v>
      </c>
      <c r="N24" s="116">
        <f>IF($C$4="Attiecināmās izmaksas",IF('1a+c+n'!$Q24="A",'1a+c+n'!N24,0))</f>
        <v>0</v>
      </c>
      <c r="O24" s="116">
        <f>IF($C$4="Attiecināmās izmaksas",IF('1a+c+n'!$Q24="A",'1a+c+n'!O24,0))</f>
        <v>0</v>
      </c>
      <c r="P24" s="117">
        <f>IF($C$4="Attiecināmās izmaksas",IF('1a+c+n'!$Q24="A",'1a+c+n'!P24,0))</f>
        <v>0</v>
      </c>
    </row>
    <row r="25" spans="1:16" ht="12" customHeight="1" thickBot="1" x14ac:dyDescent="0.25">
      <c r="A25" s="259" t="s">
        <v>62</v>
      </c>
      <c r="B25" s="260"/>
      <c r="C25" s="260"/>
      <c r="D25" s="260"/>
      <c r="E25" s="260"/>
      <c r="F25" s="260"/>
      <c r="G25" s="260"/>
      <c r="H25" s="260"/>
      <c r="I25" s="260"/>
      <c r="J25" s="260"/>
      <c r="K25" s="261"/>
      <c r="L25" s="127">
        <f>SUM(L14:L24)</f>
        <v>0</v>
      </c>
      <c r="M25" s="128">
        <f>SUM(M14:M24)</f>
        <v>0</v>
      </c>
      <c r="N25" s="128">
        <f>SUM(N14:N24)</f>
        <v>0</v>
      </c>
      <c r="O25" s="128">
        <f>SUM(O14:O24)</f>
        <v>0</v>
      </c>
      <c r="P25" s="129">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62" t="str">
        <f>'Kops n'!C33:H33</f>
        <v>Gundega Ābelīte 15.03.2024</v>
      </c>
      <c r="D28" s="262"/>
      <c r="E28" s="262"/>
      <c r="F28" s="262"/>
      <c r="G28" s="262"/>
      <c r="H28" s="262"/>
      <c r="I28" s="16"/>
      <c r="J28" s="16"/>
      <c r="K28" s="16"/>
      <c r="L28" s="16"/>
      <c r="M28" s="16"/>
      <c r="N28" s="16"/>
      <c r="O28" s="16"/>
      <c r="P28" s="16"/>
    </row>
    <row r="29" spans="1:16" x14ac:dyDescent="0.2">
      <c r="A29" s="16"/>
      <c r="B29" s="16"/>
      <c r="C29" s="188" t="s">
        <v>15</v>
      </c>
      <c r="D29" s="188"/>
      <c r="E29" s="188"/>
      <c r="F29" s="188"/>
      <c r="G29" s="188"/>
      <c r="H29" s="188"/>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04" t="str">
        <f>'Kops n'!A36:D36</f>
        <v>Tāme sastādīta 2024. gada 15. martā</v>
      </c>
      <c r="B31" s="205"/>
      <c r="C31" s="205"/>
      <c r="D31" s="205"/>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62" t="str">
        <f>'Kops n'!C38:H38</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7" t="s">
        <v>16</v>
      </c>
      <c r="B36" s="42"/>
      <c r="C36" s="84" t="str">
        <f>'Kops n'!C41</f>
        <v>1-00180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N9:O9"/>
    <mergeCell ref="D5:L5"/>
    <mergeCell ref="D6:L6"/>
    <mergeCell ref="D7:L7"/>
    <mergeCell ref="D8:L8"/>
    <mergeCell ref="C2:I2"/>
    <mergeCell ref="C3:I3"/>
    <mergeCell ref="C4:I4"/>
    <mergeCell ref="A9:F9"/>
    <mergeCell ref="J9:M9"/>
    <mergeCell ref="A31:D31"/>
    <mergeCell ref="C33:H33"/>
    <mergeCell ref="C34:H34"/>
    <mergeCell ref="C28:H28"/>
    <mergeCell ref="C29:H29"/>
    <mergeCell ref="F12:K12"/>
    <mergeCell ref="L12:P12"/>
    <mergeCell ref="A25:K25"/>
    <mergeCell ref="A12:A13"/>
    <mergeCell ref="B12:B13"/>
    <mergeCell ref="C12:C13"/>
    <mergeCell ref="D12:D13"/>
    <mergeCell ref="E12:E13"/>
  </mergeCells>
  <conditionalFormatting sqref="A25:K25">
    <cfRule type="containsText" dxfId="250" priority="2" operator="containsText" text="Tiešās izmaksas kopā, t. sk. darba devēja sociālais nodoklis __.__% ">
      <formula>NOT(ISERROR(SEARCH("Tiešās izmaksas kopā, t. sk. darba devēja sociālais nodoklis __.__% ",A25)))</formula>
    </cfRule>
  </conditionalFormatting>
  <conditionalFormatting sqref="D1 C2:I2">
    <cfRule type="cellIs" dxfId="249" priority="3" operator="equal">
      <formula>0</formula>
    </cfRule>
  </conditionalFormatting>
  <conditionalFormatting sqref="D5:L8 A14:P24 L25:P25 C28:H28 C33:H33 C36">
    <cfRule type="cellIs" dxfId="248"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37"/>
  <sheetViews>
    <sheetView topLeftCell="A11" workbookViewId="0">
      <selection activeCell="A25" sqref="A25:XFD2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'1a+c+n'!D1</f>
        <v>1</v>
      </c>
      <c r="E1" s="22"/>
      <c r="F1" s="22"/>
      <c r="G1" s="22"/>
      <c r="H1" s="22"/>
      <c r="I1" s="22"/>
      <c r="J1" s="22"/>
      <c r="N1" s="26"/>
      <c r="O1" s="27"/>
      <c r="P1" s="28"/>
    </row>
    <row r="2" spans="1:16" x14ac:dyDescent="0.2">
      <c r="A2" s="29"/>
      <c r="B2" s="29"/>
      <c r="C2" s="274" t="str">
        <f>'1a+c+n'!C2:I2</f>
        <v>Būvlaukuma sagatavošana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'1a+c+n'!A9</f>
        <v>Tāme sastādīta  2024. gada tirgus cenās, pamatojoties uz DOP daļas rasējumiem</v>
      </c>
      <c r="B9" s="271"/>
      <c r="C9" s="271"/>
      <c r="D9" s="271"/>
      <c r="E9" s="271"/>
      <c r="F9" s="271"/>
      <c r="G9" s="31"/>
      <c r="H9" s="31"/>
      <c r="I9" s="31"/>
      <c r="J9" s="272" t="s">
        <v>45</v>
      </c>
      <c r="K9" s="272"/>
      <c r="L9" s="272"/>
      <c r="M9" s="272"/>
      <c r="N9" s="273">
        <f>P25</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izmaksas",IF('1a+c+n'!$Q14="C",'1a+c+n'!B14,0))</f>
        <v>0</v>
      </c>
      <c r="C14" s="62">
        <f>IF($C$4="citu pasākumu izmaksas",IF('1a+c+n'!$Q14="C",'1a+c+n'!C14,0))</f>
        <v>0</v>
      </c>
      <c r="D14" s="23">
        <f>IF($C$4="citu pasākumu izmaksas",IF('1a+c+n'!$Q14="C",'1a+c+n'!D14,0))</f>
        <v>0</v>
      </c>
      <c r="E14" s="45"/>
      <c r="F14" s="63"/>
      <c r="G14" s="114"/>
      <c r="H14" s="114">
        <f>IF($C$4="citu pasākumu izmaksas",IF('1a+c+n'!$Q14="C",'1a+c+n'!H14,0))</f>
        <v>0</v>
      </c>
      <c r="I14" s="114"/>
      <c r="J14" s="114"/>
      <c r="K14" s="115">
        <f>IF($C$4="citu pasākumu izmaksas",IF('1a+c+n'!$Q14="C",'1a+c+n'!K14,0))</f>
        <v>0</v>
      </c>
      <c r="L14" s="80">
        <f>IF($C$4="citu pasākumu izmaksas",IF('1a+c+n'!$Q14="C",'1a+c+n'!L14,0))</f>
        <v>0</v>
      </c>
      <c r="M14" s="114">
        <f>IF($C$4="citu pasākumu izmaksas",IF('1a+c+n'!$Q14="C",'1a+c+n'!M14,0))</f>
        <v>0</v>
      </c>
      <c r="N14" s="114">
        <f>IF($C$4="citu pasākumu izmaksas",IF('1a+c+n'!$Q14="C",'1a+c+n'!N14,0))</f>
        <v>0</v>
      </c>
      <c r="O14" s="114">
        <f>IF($C$4="citu pasākumu izmaksas",IF('1a+c+n'!$Q14="C",'1a+c+n'!O14,0))</f>
        <v>0</v>
      </c>
      <c r="P14" s="115">
        <f>IF($C$4="citu pasākumu izmaksas",IF('1a+c+n'!$Q14="C",'1a+c+n'!P14,0))</f>
        <v>0</v>
      </c>
    </row>
    <row r="15" spans="1:16" x14ac:dyDescent="0.2">
      <c r="A15" s="51">
        <f>IF(P15=0,0,IF(COUNTBLANK(P15)=1,0,COUNTA($P$14:P15)))</f>
        <v>0</v>
      </c>
      <c r="B15" s="24">
        <f>IF($C$4="citu pasākumu izmaksas",IF('1a+c+n'!$Q15="C",'1a+c+n'!B15,0))</f>
        <v>0</v>
      </c>
      <c r="C15" s="64">
        <f>IF($C$4="citu pasākumu izmaksas",IF('1a+c+n'!$Q15="C",'1a+c+n'!C15,0))</f>
        <v>0</v>
      </c>
      <c r="D15" s="24">
        <f>IF($C$4="citu pasākumu izmaksas",IF('1a+c+n'!$Q15="C",'1a+c+n'!D15,0))</f>
        <v>0</v>
      </c>
      <c r="E15" s="46"/>
      <c r="F15" s="65"/>
      <c r="G15" s="116"/>
      <c r="H15" s="116">
        <f>IF($C$4="citu pasākumu izmaksas",IF('1a+c+n'!$Q15="C",'1a+c+n'!H15,0))</f>
        <v>0</v>
      </c>
      <c r="I15" s="116"/>
      <c r="J15" s="116"/>
      <c r="K15" s="117">
        <f>IF($C$4="citu pasākumu izmaksas",IF('1a+c+n'!$Q15="C",'1a+c+n'!K15,0))</f>
        <v>0</v>
      </c>
      <c r="L15" s="81">
        <f>IF($C$4="citu pasākumu izmaksas",IF('1a+c+n'!$Q15="C",'1a+c+n'!L15,0))</f>
        <v>0</v>
      </c>
      <c r="M15" s="116">
        <f>IF($C$4="citu pasākumu izmaksas",IF('1a+c+n'!$Q15="C",'1a+c+n'!M15,0))</f>
        <v>0</v>
      </c>
      <c r="N15" s="116">
        <f>IF($C$4="citu pasākumu izmaksas",IF('1a+c+n'!$Q15="C",'1a+c+n'!N15,0))</f>
        <v>0</v>
      </c>
      <c r="O15" s="116">
        <f>IF($C$4="citu pasākumu izmaksas",IF('1a+c+n'!$Q15="C",'1a+c+n'!O15,0))</f>
        <v>0</v>
      </c>
      <c r="P15" s="117">
        <f>IF($C$4="citu pasākumu izmaksas",IF('1a+c+n'!$Q15="C",'1a+c+n'!P15,0))</f>
        <v>0</v>
      </c>
    </row>
    <row r="16" spans="1:16" x14ac:dyDescent="0.2">
      <c r="A16" s="51">
        <f>IF(P16=0,0,IF(COUNTBLANK(P16)=1,0,COUNTA($P$14:P16)))</f>
        <v>0</v>
      </c>
      <c r="B16" s="24">
        <f>IF($C$4="citu pasākumu izmaksas",IF('1a+c+n'!$Q16="C",'1a+c+n'!B16,0))</f>
        <v>0</v>
      </c>
      <c r="C16" s="64">
        <f>IF($C$4="citu pasākumu izmaksas",IF('1a+c+n'!$Q16="C",'1a+c+n'!C16,0))</f>
        <v>0</v>
      </c>
      <c r="D16" s="24">
        <f>IF($C$4="citu pasākumu izmaksas",IF('1a+c+n'!$Q16="C",'1a+c+n'!D16,0))</f>
        <v>0</v>
      </c>
      <c r="E16" s="46"/>
      <c r="F16" s="65"/>
      <c r="G16" s="116"/>
      <c r="H16" s="116">
        <f>IF($C$4="citu pasākumu izmaksas",IF('1a+c+n'!$Q16="C",'1a+c+n'!H16,0))</f>
        <v>0</v>
      </c>
      <c r="I16" s="116"/>
      <c r="J16" s="116"/>
      <c r="K16" s="117">
        <f>IF($C$4="citu pasākumu izmaksas",IF('1a+c+n'!$Q16="C",'1a+c+n'!K16,0))</f>
        <v>0</v>
      </c>
      <c r="L16" s="81">
        <f>IF($C$4="citu pasākumu izmaksas",IF('1a+c+n'!$Q16="C",'1a+c+n'!L16,0))</f>
        <v>0</v>
      </c>
      <c r="M16" s="116">
        <f>IF($C$4="citu pasākumu izmaksas",IF('1a+c+n'!$Q16="C",'1a+c+n'!M16,0))</f>
        <v>0</v>
      </c>
      <c r="N16" s="116">
        <f>IF($C$4="citu pasākumu izmaksas",IF('1a+c+n'!$Q16="C",'1a+c+n'!N16,0))</f>
        <v>0</v>
      </c>
      <c r="O16" s="116">
        <f>IF($C$4="citu pasākumu izmaksas",IF('1a+c+n'!$Q16="C",'1a+c+n'!O16,0))</f>
        <v>0</v>
      </c>
      <c r="P16" s="117">
        <f>IF($C$4="citu pasākumu izmaksas",IF('1a+c+n'!$Q16="C",'1a+c+n'!P16,0))</f>
        <v>0</v>
      </c>
    </row>
    <row r="17" spans="1:16" x14ac:dyDescent="0.2">
      <c r="A17" s="51">
        <f>IF(P17=0,0,IF(COUNTBLANK(P17)=1,0,COUNTA($P$14:P17)))</f>
        <v>0</v>
      </c>
      <c r="B17" s="24">
        <f>IF($C$4="citu pasākumu izmaksas",IF('1a+c+n'!$Q17="C",'1a+c+n'!B17,0))</f>
        <v>0</v>
      </c>
      <c r="C17" s="64">
        <f>IF($C$4="citu pasākumu izmaksas",IF('1a+c+n'!$Q17="C",'1a+c+n'!C17,0))</f>
        <v>0</v>
      </c>
      <c r="D17" s="24">
        <f>IF($C$4="citu pasākumu izmaksas",IF('1a+c+n'!$Q17="C",'1a+c+n'!D17,0))</f>
        <v>0</v>
      </c>
      <c r="E17" s="46"/>
      <c r="F17" s="65"/>
      <c r="G17" s="116"/>
      <c r="H17" s="116">
        <f>IF($C$4="citu pasākumu izmaksas",IF('1a+c+n'!$Q17="C",'1a+c+n'!H17,0))</f>
        <v>0</v>
      </c>
      <c r="I17" s="116"/>
      <c r="J17" s="116"/>
      <c r="K17" s="117">
        <f>IF($C$4="citu pasākumu izmaksas",IF('1a+c+n'!$Q17="C",'1a+c+n'!K17,0))</f>
        <v>0</v>
      </c>
      <c r="L17" s="81">
        <f>IF($C$4="citu pasākumu izmaksas",IF('1a+c+n'!$Q17="C",'1a+c+n'!L17,0))</f>
        <v>0</v>
      </c>
      <c r="M17" s="116">
        <f>IF($C$4="citu pasākumu izmaksas",IF('1a+c+n'!$Q17="C",'1a+c+n'!M17,0))</f>
        <v>0</v>
      </c>
      <c r="N17" s="116">
        <f>IF($C$4="citu pasākumu izmaksas",IF('1a+c+n'!$Q17="C",'1a+c+n'!N17,0))</f>
        <v>0</v>
      </c>
      <c r="O17" s="116">
        <f>IF($C$4="citu pasākumu izmaksas",IF('1a+c+n'!$Q17="C",'1a+c+n'!O17,0))</f>
        <v>0</v>
      </c>
      <c r="P17" s="117">
        <f>IF($C$4="citu pasākumu izmaksas",IF('1a+c+n'!$Q17="C",'1a+c+n'!P17,0))</f>
        <v>0</v>
      </c>
    </row>
    <row r="18" spans="1:16" x14ac:dyDescent="0.2">
      <c r="A18" s="51">
        <f>IF(P18=0,0,IF(COUNTBLANK(P18)=1,0,COUNTA($P$14:P18)))</f>
        <v>0</v>
      </c>
      <c r="B18" s="24">
        <f>IF($C$4="citu pasākumu izmaksas",IF('1a+c+n'!$Q18="C",'1a+c+n'!B18,0))</f>
        <v>0</v>
      </c>
      <c r="C18" s="64">
        <f>IF($C$4="citu pasākumu izmaksas",IF('1a+c+n'!$Q18="C",'1a+c+n'!C18,0))</f>
        <v>0</v>
      </c>
      <c r="D18" s="24">
        <f>IF($C$4="citu pasākumu izmaksas",IF('1a+c+n'!$Q18="C",'1a+c+n'!D18,0))</f>
        <v>0</v>
      </c>
      <c r="E18" s="46"/>
      <c r="F18" s="65"/>
      <c r="G18" s="116"/>
      <c r="H18" s="116">
        <f>IF($C$4="citu pasākumu izmaksas",IF('1a+c+n'!$Q18="C",'1a+c+n'!H18,0))</f>
        <v>0</v>
      </c>
      <c r="I18" s="116"/>
      <c r="J18" s="116"/>
      <c r="K18" s="117">
        <f>IF($C$4="citu pasākumu izmaksas",IF('1a+c+n'!$Q18="C",'1a+c+n'!K18,0))</f>
        <v>0</v>
      </c>
      <c r="L18" s="81">
        <f>IF($C$4="citu pasākumu izmaksas",IF('1a+c+n'!$Q18="C",'1a+c+n'!L18,0))</f>
        <v>0</v>
      </c>
      <c r="M18" s="116">
        <f>IF($C$4="citu pasākumu izmaksas",IF('1a+c+n'!$Q18="C",'1a+c+n'!M18,0))</f>
        <v>0</v>
      </c>
      <c r="N18" s="116">
        <f>IF($C$4="citu pasākumu izmaksas",IF('1a+c+n'!$Q18="C",'1a+c+n'!N18,0))</f>
        <v>0</v>
      </c>
      <c r="O18" s="116">
        <f>IF($C$4="citu pasākumu izmaksas",IF('1a+c+n'!$Q18="C",'1a+c+n'!O18,0))</f>
        <v>0</v>
      </c>
      <c r="P18" s="117">
        <f>IF($C$4="citu pasākumu izmaksas",IF('1a+c+n'!$Q18="C",'1a+c+n'!P18,0))</f>
        <v>0</v>
      </c>
    </row>
    <row r="19" spans="1:16" x14ac:dyDescent="0.2">
      <c r="A19" s="51">
        <f>IF(P19=0,0,IF(COUNTBLANK(P19)=1,0,COUNTA($P$14:P19)))</f>
        <v>0</v>
      </c>
      <c r="B19" s="24">
        <f>IF($C$4="citu pasākumu izmaksas",IF('1a+c+n'!$Q19="C",'1a+c+n'!B19,0))</f>
        <v>0</v>
      </c>
      <c r="C19" s="64">
        <f>IF($C$4="citu pasākumu izmaksas",IF('1a+c+n'!$Q19="C",'1a+c+n'!C19,0))</f>
        <v>0</v>
      </c>
      <c r="D19" s="24">
        <f>IF($C$4="citu pasākumu izmaksas",IF('1a+c+n'!$Q19="C",'1a+c+n'!D19,0))</f>
        <v>0</v>
      </c>
      <c r="E19" s="46"/>
      <c r="F19" s="65"/>
      <c r="G19" s="116"/>
      <c r="H19" s="116">
        <f>IF($C$4="citu pasākumu izmaksas",IF('1a+c+n'!$Q19="C",'1a+c+n'!H19,0))</f>
        <v>0</v>
      </c>
      <c r="I19" s="116"/>
      <c r="J19" s="116"/>
      <c r="K19" s="117">
        <f>IF($C$4="citu pasākumu izmaksas",IF('1a+c+n'!$Q19="C",'1a+c+n'!K19,0))</f>
        <v>0</v>
      </c>
      <c r="L19" s="81">
        <f>IF($C$4="citu pasākumu izmaksas",IF('1a+c+n'!$Q19="C",'1a+c+n'!L19,0))</f>
        <v>0</v>
      </c>
      <c r="M19" s="116">
        <f>IF($C$4="citu pasākumu izmaksas",IF('1a+c+n'!$Q19="C",'1a+c+n'!M19,0))</f>
        <v>0</v>
      </c>
      <c r="N19" s="116">
        <f>IF($C$4="citu pasākumu izmaksas",IF('1a+c+n'!$Q19="C",'1a+c+n'!N19,0))</f>
        <v>0</v>
      </c>
      <c r="O19" s="116">
        <f>IF($C$4="citu pasākumu izmaksas",IF('1a+c+n'!$Q19="C",'1a+c+n'!O19,0))</f>
        <v>0</v>
      </c>
      <c r="P19" s="117">
        <f>IF($C$4="citu pasākumu izmaksas",IF('1a+c+n'!$Q19="C",'1a+c+n'!P19,0))</f>
        <v>0</v>
      </c>
    </row>
    <row r="20" spans="1:16" x14ac:dyDescent="0.2">
      <c r="A20" s="51">
        <f>IF(P20=0,0,IF(COUNTBLANK(P20)=1,0,COUNTA($P$14:P20)))</f>
        <v>0</v>
      </c>
      <c r="B20" s="24">
        <f>IF($C$4="citu pasākumu izmaksas",IF('1a+c+n'!$Q20="C",'1a+c+n'!B20,0))</f>
        <v>0</v>
      </c>
      <c r="C20" s="64">
        <f>IF($C$4="citu pasākumu izmaksas",IF('1a+c+n'!$Q20="C",'1a+c+n'!C20,0))</f>
        <v>0</v>
      </c>
      <c r="D20" s="24">
        <f>IF($C$4="citu pasākumu izmaksas",IF('1a+c+n'!$Q20="C",'1a+c+n'!D20,0))</f>
        <v>0</v>
      </c>
      <c r="E20" s="46"/>
      <c r="F20" s="65"/>
      <c r="G20" s="116"/>
      <c r="H20" s="116">
        <f>IF($C$4="citu pasākumu izmaksas",IF('1a+c+n'!$Q20="C",'1a+c+n'!H20,0))</f>
        <v>0</v>
      </c>
      <c r="I20" s="116"/>
      <c r="J20" s="116"/>
      <c r="K20" s="117">
        <f>IF($C$4="citu pasākumu izmaksas",IF('1a+c+n'!$Q20="C",'1a+c+n'!K20,0))</f>
        <v>0</v>
      </c>
      <c r="L20" s="81">
        <f>IF($C$4="citu pasākumu izmaksas",IF('1a+c+n'!$Q20="C",'1a+c+n'!L20,0))</f>
        <v>0</v>
      </c>
      <c r="M20" s="116">
        <f>IF($C$4="citu pasākumu izmaksas",IF('1a+c+n'!$Q20="C",'1a+c+n'!M20,0))</f>
        <v>0</v>
      </c>
      <c r="N20" s="116">
        <f>IF($C$4="citu pasākumu izmaksas",IF('1a+c+n'!$Q20="C",'1a+c+n'!N20,0))</f>
        <v>0</v>
      </c>
      <c r="O20" s="116">
        <f>IF($C$4="citu pasākumu izmaksas",IF('1a+c+n'!$Q20="C",'1a+c+n'!O20,0))</f>
        <v>0</v>
      </c>
      <c r="P20" s="117">
        <f>IF($C$4="citu pasākumu izmaksas",IF('1a+c+n'!$Q20="C",'1a+c+n'!P20,0))</f>
        <v>0</v>
      </c>
    </row>
    <row r="21" spans="1:16" x14ac:dyDescent="0.2">
      <c r="A21" s="51">
        <f>IF(P21=0,0,IF(COUNTBLANK(P21)=1,0,COUNTA($P$14:P21)))</f>
        <v>0</v>
      </c>
      <c r="B21" s="24">
        <f>IF($C$4="citu pasākumu izmaksas",IF('1a+c+n'!$Q21="C",'1a+c+n'!B21,0))</f>
        <v>0</v>
      </c>
      <c r="C21" s="64">
        <f>IF($C$4="citu pasākumu izmaksas",IF('1a+c+n'!$Q21="C",'1a+c+n'!C21,0))</f>
        <v>0</v>
      </c>
      <c r="D21" s="24">
        <f>IF($C$4="citu pasākumu izmaksas",IF('1a+c+n'!$Q21="C",'1a+c+n'!D21,0))</f>
        <v>0</v>
      </c>
      <c r="E21" s="46"/>
      <c r="F21" s="65"/>
      <c r="G21" s="116"/>
      <c r="H21" s="116">
        <f>IF($C$4="citu pasākumu izmaksas",IF('1a+c+n'!$Q21="C",'1a+c+n'!H21,0))</f>
        <v>0</v>
      </c>
      <c r="I21" s="116"/>
      <c r="J21" s="116"/>
      <c r="K21" s="117">
        <f>IF($C$4="citu pasākumu izmaksas",IF('1a+c+n'!$Q21="C",'1a+c+n'!K21,0))</f>
        <v>0</v>
      </c>
      <c r="L21" s="81">
        <f>IF($C$4="citu pasākumu izmaksas",IF('1a+c+n'!$Q21="C",'1a+c+n'!L21,0))</f>
        <v>0</v>
      </c>
      <c r="M21" s="116">
        <f>IF($C$4="citu pasākumu izmaksas",IF('1a+c+n'!$Q21="C",'1a+c+n'!M21,0))</f>
        <v>0</v>
      </c>
      <c r="N21" s="116">
        <f>IF($C$4="citu pasākumu izmaksas",IF('1a+c+n'!$Q21="C",'1a+c+n'!N21,0))</f>
        <v>0</v>
      </c>
      <c r="O21" s="116">
        <f>IF($C$4="citu pasākumu izmaksas",IF('1a+c+n'!$Q21="C",'1a+c+n'!O21,0))</f>
        <v>0</v>
      </c>
      <c r="P21" s="117">
        <f>IF($C$4="citu pasākumu izmaksas",IF('1a+c+n'!$Q21="C",'1a+c+n'!P21,0))</f>
        <v>0</v>
      </c>
    </row>
    <row r="22" spans="1:16" x14ac:dyDescent="0.2">
      <c r="A22" s="51">
        <f>IF(P22=0,0,IF(COUNTBLANK(P22)=1,0,COUNTA($P$14:P22)))</f>
        <v>0</v>
      </c>
      <c r="B22" s="24">
        <f>IF($C$4="citu pasākumu izmaksas",IF('1a+c+n'!$Q22="C",'1a+c+n'!B22,0))</f>
        <v>0</v>
      </c>
      <c r="C22" s="64">
        <f>IF($C$4="citu pasākumu izmaksas",IF('1a+c+n'!$Q22="C",'1a+c+n'!C22,0))</f>
        <v>0</v>
      </c>
      <c r="D22" s="24">
        <f>IF($C$4="citu pasākumu izmaksas",IF('1a+c+n'!$Q22="C",'1a+c+n'!D22,0))</f>
        <v>0</v>
      </c>
      <c r="E22" s="46"/>
      <c r="F22" s="65"/>
      <c r="G22" s="116"/>
      <c r="H22" s="116">
        <f>IF($C$4="citu pasākumu izmaksas",IF('1a+c+n'!$Q22="C",'1a+c+n'!H22,0))</f>
        <v>0</v>
      </c>
      <c r="I22" s="116"/>
      <c r="J22" s="116"/>
      <c r="K22" s="117">
        <f>IF($C$4="citu pasākumu izmaksas",IF('1a+c+n'!$Q22="C",'1a+c+n'!K22,0))</f>
        <v>0</v>
      </c>
      <c r="L22" s="81">
        <f>IF($C$4="citu pasākumu izmaksas",IF('1a+c+n'!$Q22="C",'1a+c+n'!L22,0))</f>
        <v>0</v>
      </c>
      <c r="M22" s="116">
        <f>IF($C$4="citu pasākumu izmaksas",IF('1a+c+n'!$Q22="C",'1a+c+n'!M22,0))</f>
        <v>0</v>
      </c>
      <c r="N22" s="116">
        <f>IF($C$4="citu pasākumu izmaksas",IF('1a+c+n'!$Q22="C",'1a+c+n'!N22,0))</f>
        <v>0</v>
      </c>
      <c r="O22" s="116">
        <f>IF($C$4="citu pasākumu izmaksas",IF('1a+c+n'!$Q22="C",'1a+c+n'!O22,0))</f>
        <v>0</v>
      </c>
      <c r="P22" s="117">
        <f>IF($C$4="citu pasākumu izmaksas",IF('1a+c+n'!$Q22="C",'1a+c+n'!P22,0))</f>
        <v>0</v>
      </c>
    </row>
    <row r="23" spans="1:16" x14ac:dyDescent="0.2">
      <c r="A23" s="51">
        <f>IF(P23=0,0,IF(COUNTBLANK(P23)=1,0,COUNTA($P$14:P23)))</f>
        <v>0</v>
      </c>
      <c r="B23" s="24">
        <f>IF($C$4="citu pasākumu izmaksas",IF('1a+c+n'!$Q23="C",'1a+c+n'!B23,0))</f>
        <v>0</v>
      </c>
      <c r="C23" s="64">
        <f>IF($C$4="citu pasākumu izmaksas",IF('1a+c+n'!$Q23="C",'1a+c+n'!C23,0))</f>
        <v>0</v>
      </c>
      <c r="D23" s="24">
        <f>IF($C$4="citu pasākumu izmaksas",IF('1a+c+n'!$Q23="C",'1a+c+n'!D23,0))</f>
        <v>0</v>
      </c>
      <c r="E23" s="46"/>
      <c r="F23" s="65"/>
      <c r="G23" s="116"/>
      <c r="H23" s="116">
        <f>IF($C$4="citu pasākumu izmaksas",IF('1a+c+n'!$Q23="C",'1a+c+n'!H23,0))</f>
        <v>0</v>
      </c>
      <c r="I23" s="116"/>
      <c r="J23" s="116"/>
      <c r="K23" s="117">
        <f>IF($C$4="citu pasākumu izmaksas",IF('1a+c+n'!$Q23="C",'1a+c+n'!K23,0))</f>
        <v>0</v>
      </c>
      <c r="L23" s="81">
        <f>IF($C$4="citu pasākumu izmaksas",IF('1a+c+n'!$Q23="C",'1a+c+n'!L23,0))</f>
        <v>0</v>
      </c>
      <c r="M23" s="116">
        <f>IF($C$4="citu pasākumu izmaksas",IF('1a+c+n'!$Q23="C",'1a+c+n'!M23,0))</f>
        <v>0</v>
      </c>
      <c r="N23" s="116">
        <f>IF($C$4="citu pasākumu izmaksas",IF('1a+c+n'!$Q23="C",'1a+c+n'!N23,0))</f>
        <v>0</v>
      </c>
      <c r="O23" s="116">
        <f>IF($C$4="citu pasākumu izmaksas",IF('1a+c+n'!$Q23="C",'1a+c+n'!O23,0))</f>
        <v>0</v>
      </c>
      <c r="P23" s="117">
        <f>IF($C$4="citu pasākumu izmaksas",IF('1a+c+n'!$Q23="C",'1a+c+n'!P23,0))</f>
        <v>0</v>
      </c>
    </row>
    <row r="24" spans="1:16" ht="10.8" thickBot="1" x14ac:dyDescent="0.25">
      <c r="A24" s="51">
        <f>IF(P24=0,0,IF(COUNTBLANK(P24)=1,0,COUNTA($P$14:P24)))</f>
        <v>0</v>
      </c>
      <c r="B24" s="24">
        <f>IF($C$4="citu pasākumu izmaksas",IF('1a+c+n'!$Q24="C",'1a+c+n'!B24,0))</f>
        <v>0</v>
      </c>
      <c r="C24" s="64">
        <f>IF($C$4="citu pasākumu izmaksas",IF('1a+c+n'!$Q24="C",'1a+c+n'!C24,0))</f>
        <v>0</v>
      </c>
      <c r="D24" s="24">
        <f>IF($C$4="citu pasākumu izmaksas",IF('1a+c+n'!$Q24="C",'1a+c+n'!D24,0))</f>
        <v>0</v>
      </c>
      <c r="E24" s="46"/>
      <c r="F24" s="65"/>
      <c r="G24" s="116"/>
      <c r="H24" s="116">
        <f>IF($C$4="citu pasākumu izmaksas",IF('1a+c+n'!$Q24="C",'1a+c+n'!H24,0))</f>
        <v>0</v>
      </c>
      <c r="I24" s="116"/>
      <c r="J24" s="116"/>
      <c r="K24" s="117">
        <f>IF($C$4="citu pasākumu izmaksas",IF('1a+c+n'!$Q24="C",'1a+c+n'!K24,0))</f>
        <v>0</v>
      </c>
      <c r="L24" s="81">
        <f>IF($C$4="citu pasākumu izmaksas",IF('1a+c+n'!$Q24="C",'1a+c+n'!L24,0))</f>
        <v>0</v>
      </c>
      <c r="M24" s="116">
        <f>IF($C$4="citu pasākumu izmaksas",IF('1a+c+n'!$Q24="C",'1a+c+n'!M24,0))</f>
        <v>0</v>
      </c>
      <c r="N24" s="116">
        <f>IF($C$4="citu pasākumu izmaksas",IF('1a+c+n'!$Q24="C",'1a+c+n'!N24,0))</f>
        <v>0</v>
      </c>
      <c r="O24" s="116">
        <f>IF($C$4="citu pasākumu izmaksas",IF('1a+c+n'!$Q24="C",'1a+c+n'!O24,0))</f>
        <v>0</v>
      </c>
      <c r="P24" s="117">
        <f>IF($C$4="citu pasākumu izmaksas",IF('1a+c+n'!$Q24="C",'1a+c+n'!P24,0))</f>
        <v>0</v>
      </c>
    </row>
    <row r="25" spans="1:16" ht="12" customHeight="1" thickBot="1" x14ac:dyDescent="0.25">
      <c r="A25" s="259" t="s">
        <v>62</v>
      </c>
      <c r="B25" s="260"/>
      <c r="C25" s="260"/>
      <c r="D25" s="260"/>
      <c r="E25" s="260"/>
      <c r="F25" s="260"/>
      <c r="G25" s="260"/>
      <c r="H25" s="260"/>
      <c r="I25" s="260"/>
      <c r="J25" s="260"/>
      <c r="K25" s="261"/>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62" t="str">
        <f>'Kops c'!C33:H33</f>
        <v>Gundega Ābelīte 15.03.2024</v>
      </c>
      <c r="D28" s="262"/>
      <c r="E28" s="262"/>
      <c r="F28" s="262"/>
      <c r="G28" s="262"/>
      <c r="H28" s="262"/>
      <c r="I28" s="16"/>
      <c r="J28" s="16"/>
      <c r="K28" s="16"/>
      <c r="L28" s="16"/>
      <c r="M28" s="16"/>
      <c r="N28" s="16"/>
      <c r="O28" s="16"/>
      <c r="P28" s="16"/>
    </row>
    <row r="29" spans="1:16" x14ac:dyDescent="0.2">
      <c r="A29" s="16"/>
      <c r="B29" s="16"/>
      <c r="C29" s="188" t="s">
        <v>15</v>
      </c>
      <c r="D29" s="188"/>
      <c r="E29" s="188"/>
      <c r="F29" s="188"/>
      <c r="G29" s="188"/>
      <c r="H29" s="188"/>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04" t="str">
        <f>'Kops n'!A36:D36</f>
        <v>Tāme sastādīta 2024. gada 15. martā</v>
      </c>
      <c r="B31" s="205"/>
      <c r="C31" s="205"/>
      <c r="D31" s="205"/>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62" t="str">
        <f>'Kops c'!C38:H38</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7" t="s">
        <v>16</v>
      </c>
      <c r="B36" s="42"/>
      <c r="C36" s="84" t="str">
        <f>'Kops c'!C41</f>
        <v>1-00180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4:H34"/>
    <mergeCell ref="L12:P12"/>
    <mergeCell ref="A25:K25"/>
    <mergeCell ref="C28:H28"/>
    <mergeCell ref="C29:H29"/>
    <mergeCell ref="A31:D31"/>
    <mergeCell ref="C33:H33"/>
  </mergeCells>
  <conditionalFormatting sqref="A25:K25">
    <cfRule type="containsText" dxfId="247"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46" priority="1" operator="equal">
      <formula>0</formula>
    </cfRule>
  </conditionalFormatting>
  <conditionalFormatting sqref="C2:I2 D5:L8 N9:O9 L25:P25 C28:H28 C33:H33 C36">
    <cfRule type="cellIs" dxfId="245"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P37"/>
  <sheetViews>
    <sheetView topLeftCell="A11" workbookViewId="0">
      <selection activeCell="A25" sqref="A25: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'1a+c+n'!D1</f>
        <v>1</v>
      </c>
      <c r="E1" s="22"/>
      <c r="F1" s="22"/>
      <c r="G1" s="22"/>
      <c r="H1" s="22"/>
      <c r="I1" s="22"/>
      <c r="J1" s="22"/>
      <c r="N1" s="26"/>
      <c r="O1" s="27"/>
      <c r="P1" s="28"/>
    </row>
    <row r="2" spans="1:16" x14ac:dyDescent="0.2">
      <c r="A2" s="29"/>
      <c r="B2" s="29"/>
      <c r="C2" s="274" t="str">
        <f>'1a+c+n'!C2:I2</f>
        <v>Būvlaukuma sagatavošana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'1a+c+n'!A9</f>
        <v>Tāme sastādīta  2024. gada tirgus cenās, pamatojoties uz DOP daļas rasējumiem</v>
      </c>
      <c r="B9" s="271"/>
      <c r="C9" s="271"/>
      <c r="D9" s="271"/>
      <c r="E9" s="271"/>
      <c r="F9" s="271"/>
      <c r="G9" s="31"/>
      <c r="H9" s="31"/>
      <c r="I9" s="31"/>
      <c r="J9" s="272" t="s">
        <v>45</v>
      </c>
      <c r="K9" s="272"/>
      <c r="L9" s="272"/>
      <c r="M9" s="272"/>
      <c r="N9" s="273">
        <f>P25</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izmaksas",IF('1a+c+n'!$Q14="N",'1a+c+n'!B14,0))</f>
        <v>0</v>
      </c>
      <c r="C14" s="62">
        <f>IF($C$4="Neattiecināmās izmaksas",IF('1a+c+n'!$Q14="N",'1a+c+n'!C14,0))</f>
        <v>0</v>
      </c>
      <c r="D14" s="23">
        <f>IF($C$4="Neattiecināmās izmaksas",IF('1a+c+n'!$Q14="N",'1a+c+n'!D14,0))</f>
        <v>0</v>
      </c>
      <c r="E14" s="45"/>
      <c r="F14" s="63"/>
      <c r="G14" s="114"/>
      <c r="H14" s="114">
        <f>IF($C$4="Neattiecināmās izmaksas",IF('1a+c+n'!$Q14="N",'1a+c+n'!H14,0))</f>
        <v>0</v>
      </c>
      <c r="I14" s="114"/>
      <c r="J14" s="114"/>
      <c r="K14" s="115">
        <f>IF($C$4="Neattiecināmās izmaksas",IF('1a+c+n'!$Q14="N",'1a+c+n'!K14,0))</f>
        <v>0</v>
      </c>
      <c r="L14" s="80">
        <f>IF($C$4="Neattiecināmās izmaksas",IF('1a+c+n'!$Q14="N",'1a+c+n'!L14,0))</f>
        <v>0</v>
      </c>
      <c r="M14" s="114">
        <f>IF($C$4="Neattiecināmās izmaksas",IF('1a+c+n'!$Q14="N",'1a+c+n'!M14,0))</f>
        <v>0</v>
      </c>
      <c r="N14" s="114">
        <f>IF($C$4="Neattiecināmās izmaksas",IF('1a+c+n'!$Q14="N",'1a+c+n'!N14,0))</f>
        <v>0</v>
      </c>
      <c r="O14" s="114">
        <f>IF($C$4="Neattiecināmās izmaksas",IF('1a+c+n'!$Q14="N",'1a+c+n'!O14,0))</f>
        <v>0</v>
      </c>
      <c r="P14" s="115">
        <f>IF($C$4="Neattiecināmās izmaksas",IF('1a+c+n'!$Q14="N",'1a+c+n'!P14,0))</f>
        <v>0</v>
      </c>
    </row>
    <row r="15" spans="1:16" x14ac:dyDescent="0.2">
      <c r="A15" s="51">
        <f>IF(P15=0,0,IF(COUNTBLANK(P15)=1,0,COUNTA($P$14:P15)))</f>
        <v>0</v>
      </c>
      <c r="B15" s="24">
        <f>IF($C$4="Neattiecināmās izmaksas",IF('1a+c+n'!$Q15="N",'1a+c+n'!B15,0))</f>
        <v>0</v>
      </c>
      <c r="C15" s="64">
        <f>IF($C$4="Neattiecināmās izmaksas",IF('1a+c+n'!$Q15="N",'1a+c+n'!C15,0))</f>
        <v>0</v>
      </c>
      <c r="D15" s="24">
        <f>IF($C$4="Neattiecināmās izmaksas",IF('1a+c+n'!$Q15="N",'1a+c+n'!D15,0))</f>
        <v>0</v>
      </c>
      <c r="E15" s="46"/>
      <c r="F15" s="65"/>
      <c r="G15" s="116"/>
      <c r="H15" s="116">
        <f>IF($C$4="Neattiecināmās izmaksas",IF('1a+c+n'!$Q15="N",'1a+c+n'!H15,0))</f>
        <v>0</v>
      </c>
      <c r="I15" s="116"/>
      <c r="J15" s="116"/>
      <c r="K15" s="117">
        <f>IF($C$4="Neattiecināmās izmaksas",IF('1a+c+n'!$Q15="N",'1a+c+n'!K15,0))</f>
        <v>0</v>
      </c>
      <c r="L15" s="81">
        <f>IF($C$4="Neattiecināmās izmaksas",IF('1a+c+n'!$Q15="N",'1a+c+n'!L15,0))</f>
        <v>0</v>
      </c>
      <c r="M15" s="116">
        <f>IF($C$4="Neattiecināmās izmaksas",IF('1a+c+n'!$Q15="N",'1a+c+n'!M15,0))</f>
        <v>0</v>
      </c>
      <c r="N15" s="116">
        <f>IF($C$4="Neattiecināmās izmaksas",IF('1a+c+n'!$Q15="N",'1a+c+n'!N15,0))</f>
        <v>0</v>
      </c>
      <c r="O15" s="116">
        <f>IF($C$4="Neattiecināmās izmaksas",IF('1a+c+n'!$Q15="N",'1a+c+n'!O15,0))</f>
        <v>0</v>
      </c>
      <c r="P15" s="117">
        <f>IF($C$4="Neattiecināmās izmaksas",IF('1a+c+n'!$Q15="N",'1a+c+n'!P15,0))</f>
        <v>0</v>
      </c>
    </row>
    <row r="16" spans="1:16" x14ac:dyDescent="0.2">
      <c r="A16" s="51">
        <f>IF(P16=0,0,IF(COUNTBLANK(P16)=1,0,COUNTA($P$14:P16)))</f>
        <v>0</v>
      </c>
      <c r="B16" s="24">
        <f>IF($C$4="Neattiecināmās izmaksas",IF('1a+c+n'!$Q16="N",'1a+c+n'!B16,0))</f>
        <v>0</v>
      </c>
      <c r="C16" s="64">
        <f>IF($C$4="Neattiecināmās izmaksas",IF('1a+c+n'!$Q16="N",'1a+c+n'!C16,0))</f>
        <v>0</v>
      </c>
      <c r="D16" s="24">
        <f>IF($C$4="Neattiecināmās izmaksas",IF('1a+c+n'!$Q16="N",'1a+c+n'!D16,0))</f>
        <v>0</v>
      </c>
      <c r="E16" s="46"/>
      <c r="F16" s="65"/>
      <c r="G16" s="116"/>
      <c r="H16" s="116">
        <f>IF($C$4="Neattiecināmās izmaksas",IF('1a+c+n'!$Q16="N",'1a+c+n'!H16,0))</f>
        <v>0</v>
      </c>
      <c r="I16" s="116"/>
      <c r="J16" s="116"/>
      <c r="K16" s="117">
        <f>IF($C$4="Neattiecināmās izmaksas",IF('1a+c+n'!$Q16="N",'1a+c+n'!K16,0))</f>
        <v>0</v>
      </c>
      <c r="L16" s="81">
        <f>IF($C$4="Neattiecināmās izmaksas",IF('1a+c+n'!$Q16="N",'1a+c+n'!L16,0))</f>
        <v>0</v>
      </c>
      <c r="M16" s="116">
        <f>IF($C$4="Neattiecināmās izmaksas",IF('1a+c+n'!$Q16="N",'1a+c+n'!M16,0))</f>
        <v>0</v>
      </c>
      <c r="N16" s="116">
        <f>IF($C$4="Neattiecināmās izmaksas",IF('1a+c+n'!$Q16="N",'1a+c+n'!N16,0))</f>
        <v>0</v>
      </c>
      <c r="O16" s="116">
        <f>IF($C$4="Neattiecināmās izmaksas",IF('1a+c+n'!$Q16="N",'1a+c+n'!O16,0))</f>
        <v>0</v>
      </c>
      <c r="P16" s="117">
        <f>IF($C$4="Neattiecināmās izmaksas",IF('1a+c+n'!$Q16="N",'1a+c+n'!P16,0))</f>
        <v>0</v>
      </c>
    </row>
    <row r="17" spans="1:16" x14ac:dyDescent="0.2">
      <c r="A17" s="51">
        <f>IF(P17=0,0,IF(COUNTBLANK(P17)=1,0,COUNTA($P$14:P17)))</f>
        <v>0</v>
      </c>
      <c r="B17" s="24">
        <f>IF($C$4="Neattiecināmās izmaksas",IF('1a+c+n'!$Q17="N",'1a+c+n'!B17,0))</f>
        <v>0</v>
      </c>
      <c r="C17" s="64">
        <f>IF($C$4="Neattiecināmās izmaksas",IF('1a+c+n'!$Q17="N",'1a+c+n'!C17,0))</f>
        <v>0</v>
      </c>
      <c r="D17" s="24">
        <f>IF($C$4="Neattiecināmās izmaksas",IF('1a+c+n'!$Q17="N",'1a+c+n'!D17,0))</f>
        <v>0</v>
      </c>
      <c r="E17" s="46"/>
      <c r="F17" s="65"/>
      <c r="G17" s="116"/>
      <c r="H17" s="116">
        <f>IF($C$4="Neattiecināmās izmaksas",IF('1a+c+n'!$Q17="N",'1a+c+n'!H17,0))</f>
        <v>0</v>
      </c>
      <c r="I17" s="116"/>
      <c r="J17" s="116"/>
      <c r="K17" s="117">
        <f>IF($C$4="Neattiecināmās izmaksas",IF('1a+c+n'!$Q17="N",'1a+c+n'!K17,0))</f>
        <v>0</v>
      </c>
      <c r="L17" s="81">
        <f>IF($C$4="Neattiecināmās izmaksas",IF('1a+c+n'!$Q17="N",'1a+c+n'!L17,0))</f>
        <v>0</v>
      </c>
      <c r="M17" s="116">
        <f>IF($C$4="Neattiecināmās izmaksas",IF('1a+c+n'!$Q17="N",'1a+c+n'!M17,0))</f>
        <v>0</v>
      </c>
      <c r="N17" s="116">
        <f>IF($C$4="Neattiecināmās izmaksas",IF('1a+c+n'!$Q17="N",'1a+c+n'!N17,0))</f>
        <v>0</v>
      </c>
      <c r="O17" s="116">
        <f>IF($C$4="Neattiecināmās izmaksas",IF('1a+c+n'!$Q17="N",'1a+c+n'!O17,0))</f>
        <v>0</v>
      </c>
      <c r="P17" s="117">
        <f>IF($C$4="Neattiecināmās izmaksas",IF('1a+c+n'!$Q17="N",'1a+c+n'!P17,0))</f>
        <v>0</v>
      </c>
    </row>
    <row r="18" spans="1:16" x14ac:dyDescent="0.2">
      <c r="A18" s="51">
        <f>IF(P18=0,0,IF(COUNTBLANK(P18)=1,0,COUNTA($P$14:P18)))</f>
        <v>0</v>
      </c>
      <c r="B18" s="24">
        <f>IF($C$4="Neattiecināmās izmaksas",IF('1a+c+n'!$Q18="N",'1a+c+n'!B18,0))</f>
        <v>0</v>
      </c>
      <c r="C18" s="64">
        <f>IF($C$4="Neattiecināmās izmaksas",IF('1a+c+n'!$Q18="N",'1a+c+n'!C18,0))</f>
        <v>0</v>
      </c>
      <c r="D18" s="24">
        <f>IF($C$4="Neattiecināmās izmaksas",IF('1a+c+n'!$Q18="N",'1a+c+n'!D18,0))</f>
        <v>0</v>
      </c>
      <c r="E18" s="46"/>
      <c r="F18" s="65"/>
      <c r="G18" s="116"/>
      <c r="H18" s="116">
        <f>IF($C$4="Neattiecināmās izmaksas",IF('1a+c+n'!$Q18="N",'1a+c+n'!H18,0))</f>
        <v>0</v>
      </c>
      <c r="I18" s="116"/>
      <c r="J18" s="116"/>
      <c r="K18" s="117">
        <f>IF($C$4="Neattiecināmās izmaksas",IF('1a+c+n'!$Q18="N",'1a+c+n'!K18,0))</f>
        <v>0</v>
      </c>
      <c r="L18" s="81">
        <f>IF($C$4="Neattiecināmās izmaksas",IF('1a+c+n'!$Q18="N",'1a+c+n'!L18,0))</f>
        <v>0</v>
      </c>
      <c r="M18" s="116">
        <f>IF($C$4="Neattiecināmās izmaksas",IF('1a+c+n'!$Q18="N",'1a+c+n'!M18,0))</f>
        <v>0</v>
      </c>
      <c r="N18" s="116">
        <f>IF($C$4="Neattiecināmās izmaksas",IF('1a+c+n'!$Q18="N",'1a+c+n'!N18,0))</f>
        <v>0</v>
      </c>
      <c r="O18" s="116">
        <f>IF($C$4="Neattiecināmās izmaksas",IF('1a+c+n'!$Q18="N",'1a+c+n'!O18,0))</f>
        <v>0</v>
      </c>
      <c r="P18" s="117">
        <f>IF($C$4="Neattiecināmās izmaksas",IF('1a+c+n'!$Q18="N",'1a+c+n'!P18,0))</f>
        <v>0</v>
      </c>
    </row>
    <row r="19" spans="1:16" x14ac:dyDescent="0.2">
      <c r="A19" s="51">
        <f>IF(P19=0,0,IF(COUNTBLANK(P19)=1,0,COUNTA($P$14:P19)))</f>
        <v>0</v>
      </c>
      <c r="B19" s="24">
        <f>IF($C$4="Neattiecināmās izmaksas",IF('1a+c+n'!$Q19="N",'1a+c+n'!B19,0))</f>
        <v>0</v>
      </c>
      <c r="C19" s="64">
        <f>IF($C$4="Neattiecināmās izmaksas",IF('1a+c+n'!$Q19="N",'1a+c+n'!C19,0))</f>
        <v>0</v>
      </c>
      <c r="D19" s="24">
        <f>IF($C$4="Neattiecināmās izmaksas",IF('1a+c+n'!$Q19="N",'1a+c+n'!D19,0))</f>
        <v>0</v>
      </c>
      <c r="E19" s="46"/>
      <c r="F19" s="65"/>
      <c r="G19" s="116"/>
      <c r="H19" s="116">
        <f>IF($C$4="Neattiecināmās izmaksas",IF('1a+c+n'!$Q19="N",'1a+c+n'!H19,0))</f>
        <v>0</v>
      </c>
      <c r="I19" s="116"/>
      <c r="J19" s="116"/>
      <c r="K19" s="117">
        <f>IF($C$4="Neattiecināmās izmaksas",IF('1a+c+n'!$Q19="N",'1a+c+n'!K19,0))</f>
        <v>0</v>
      </c>
      <c r="L19" s="81">
        <f>IF($C$4="Neattiecināmās izmaksas",IF('1a+c+n'!$Q19="N",'1a+c+n'!L19,0))</f>
        <v>0</v>
      </c>
      <c r="M19" s="116">
        <f>IF($C$4="Neattiecināmās izmaksas",IF('1a+c+n'!$Q19="N",'1a+c+n'!M19,0))</f>
        <v>0</v>
      </c>
      <c r="N19" s="116">
        <f>IF($C$4="Neattiecināmās izmaksas",IF('1a+c+n'!$Q19="N",'1a+c+n'!N19,0))</f>
        <v>0</v>
      </c>
      <c r="O19" s="116">
        <f>IF($C$4="Neattiecināmās izmaksas",IF('1a+c+n'!$Q19="N",'1a+c+n'!O19,0))</f>
        <v>0</v>
      </c>
      <c r="P19" s="117">
        <f>IF($C$4="Neattiecināmās izmaksas",IF('1a+c+n'!$Q19="N",'1a+c+n'!P19,0))</f>
        <v>0</v>
      </c>
    </row>
    <row r="20" spans="1:16" x14ac:dyDescent="0.2">
      <c r="A20" s="51">
        <f>IF(P20=0,0,IF(COUNTBLANK(P20)=1,0,COUNTA($P$14:P20)))</f>
        <v>0</v>
      </c>
      <c r="B20" s="24">
        <f>IF($C$4="Neattiecināmās izmaksas",IF('1a+c+n'!$Q20="N",'1a+c+n'!B20,0))</f>
        <v>0</v>
      </c>
      <c r="C20" s="64">
        <f>IF($C$4="Neattiecināmās izmaksas",IF('1a+c+n'!$Q20="N",'1a+c+n'!C20,0))</f>
        <v>0</v>
      </c>
      <c r="D20" s="24">
        <f>IF($C$4="Neattiecināmās izmaksas",IF('1a+c+n'!$Q20="N",'1a+c+n'!D20,0))</f>
        <v>0</v>
      </c>
      <c r="E20" s="46"/>
      <c r="F20" s="65"/>
      <c r="G20" s="116"/>
      <c r="H20" s="116">
        <f>IF($C$4="Neattiecināmās izmaksas",IF('1a+c+n'!$Q20="N",'1a+c+n'!H20,0))</f>
        <v>0</v>
      </c>
      <c r="I20" s="116"/>
      <c r="J20" s="116"/>
      <c r="K20" s="117">
        <f>IF($C$4="Neattiecināmās izmaksas",IF('1a+c+n'!$Q20="N",'1a+c+n'!K20,0))</f>
        <v>0</v>
      </c>
      <c r="L20" s="81">
        <f>IF($C$4="Neattiecināmās izmaksas",IF('1a+c+n'!$Q20="N",'1a+c+n'!L20,0))</f>
        <v>0</v>
      </c>
      <c r="M20" s="116">
        <f>IF($C$4="Neattiecināmās izmaksas",IF('1a+c+n'!$Q20="N",'1a+c+n'!M20,0))</f>
        <v>0</v>
      </c>
      <c r="N20" s="116">
        <f>IF($C$4="Neattiecināmās izmaksas",IF('1a+c+n'!$Q20="N",'1a+c+n'!N20,0))</f>
        <v>0</v>
      </c>
      <c r="O20" s="116">
        <f>IF($C$4="Neattiecināmās izmaksas",IF('1a+c+n'!$Q20="N",'1a+c+n'!O20,0))</f>
        <v>0</v>
      </c>
      <c r="P20" s="117">
        <f>IF($C$4="Neattiecināmās izmaksas",IF('1a+c+n'!$Q20="N",'1a+c+n'!P20,0))</f>
        <v>0</v>
      </c>
    </row>
    <row r="21" spans="1:16" x14ac:dyDescent="0.2">
      <c r="A21" s="51">
        <f>IF(P21=0,0,IF(COUNTBLANK(P21)=1,0,COUNTA($P$14:P21)))</f>
        <v>0</v>
      </c>
      <c r="B21" s="24">
        <f>IF($C$4="Neattiecināmās izmaksas",IF('1a+c+n'!$Q21="N",'1a+c+n'!B21,0))</f>
        <v>0</v>
      </c>
      <c r="C21" s="64">
        <f>IF($C$4="Neattiecināmās izmaksas",IF('1a+c+n'!$Q21="N",'1a+c+n'!C21,0))</f>
        <v>0</v>
      </c>
      <c r="D21" s="24">
        <f>IF($C$4="Neattiecināmās izmaksas",IF('1a+c+n'!$Q21="N",'1a+c+n'!D21,0))</f>
        <v>0</v>
      </c>
      <c r="E21" s="46"/>
      <c r="F21" s="65"/>
      <c r="G21" s="116"/>
      <c r="H21" s="116">
        <f>IF($C$4="Neattiecināmās izmaksas",IF('1a+c+n'!$Q21="N",'1a+c+n'!H21,0))</f>
        <v>0</v>
      </c>
      <c r="I21" s="116"/>
      <c r="J21" s="116"/>
      <c r="K21" s="117">
        <f>IF($C$4="Neattiecināmās izmaksas",IF('1a+c+n'!$Q21="N",'1a+c+n'!K21,0))</f>
        <v>0</v>
      </c>
      <c r="L21" s="81">
        <f>IF($C$4="Neattiecināmās izmaksas",IF('1a+c+n'!$Q21="N",'1a+c+n'!L21,0))</f>
        <v>0</v>
      </c>
      <c r="M21" s="116">
        <f>IF($C$4="Neattiecināmās izmaksas",IF('1a+c+n'!$Q21="N",'1a+c+n'!M21,0))</f>
        <v>0</v>
      </c>
      <c r="N21" s="116">
        <f>IF($C$4="Neattiecināmās izmaksas",IF('1a+c+n'!$Q21="N",'1a+c+n'!N21,0))</f>
        <v>0</v>
      </c>
      <c r="O21" s="116">
        <f>IF($C$4="Neattiecināmās izmaksas",IF('1a+c+n'!$Q21="N",'1a+c+n'!O21,0))</f>
        <v>0</v>
      </c>
      <c r="P21" s="117">
        <f>IF($C$4="Neattiecināmās izmaksas",IF('1a+c+n'!$Q21="N",'1a+c+n'!P21,0))</f>
        <v>0</v>
      </c>
    </row>
    <row r="22" spans="1:16" x14ac:dyDescent="0.2">
      <c r="A22" s="51">
        <f>IF(P22=0,0,IF(COUNTBLANK(P22)=1,0,COUNTA($P$14:P22)))</f>
        <v>0</v>
      </c>
      <c r="B22" s="24">
        <f>IF($C$4="Neattiecināmās izmaksas",IF('1a+c+n'!$Q22="N",'1a+c+n'!B22,0))</f>
        <v>0</v>
      </c>
      <c r="C22" s="64">
        <f>IF($C$4="Neattiecināmās izmaksas",IF('1a+c+n'!$Q22="N",'1a+c+n'!C22,0))</f>
        <v>0</v>
      </c>
      <c r="D22" s="24">
        <f>IF($C$4="Neattiecināmās izmaksas",IF('1a+c+n'!$Q22="N",'1a+c+n'!D22,0))</f>
        <v>0</v>
      </c>
      <c r="E22" s="46"/>
      <c r="F22" s="65"/>
      <c r="G22" s="116"/>
      <c r="H22" s="116">
        <f>IF($C$4="Neattiecināmās izmaksas",IF('1a+c+n'!$Q22="N",'1a+c+n'!H22,0))</f>
        <v>0</v>
      </c>
      <c r="I22" s="116"/>
      <c r="J22" s="116"/>
      <c r="K22" s="117">
        <f>IF($C$4="Neattiecināmās izmaksas",IF('1a+c+n'!$Q22="N",'1a+c+n'!K22,0))</f>
        <v>0</v>
      </c>
      <c r="L22" s="81">
        <f>IF($C$4="Neattiecināmās izmaksas",IF('1a+c+n'!$Q22="N",'1a+c+n'!L22,0))</f>
        <v>0</v>
      </c>
      <c r="M22" s="116">
        <f>IF($C$4="Neattiecināmās izmaksas",IF('1a+c+n'!$Q22="N",'1a+c+n'!M22,0))</f>
        <v>0</v>
      </c>
      <c r="N22" s="116">
        <f>IF($C$4="Neattiecināmās izmaksas",IF('1a+c+n'!$Q22="N",'1a+c+n'!N22,0))</f>
        <v>0</v>
      </c>
      <c r="O22" s="116">
        <f>IF($C$4="Neattiecināmās izmaksas",IF('1a+c+n'!$Q22="N",'1a+c+n'!O22,0))</f>
        <v>0</v>
      </c>
      <c r="P22" s="117">
        <f>IF($C$4="Neattiecināmās izmaksas",IF('1a+c+n'!$Q22="N",'1a+c+n'!P22,0))</f>
        <v>0</v>
      </c>
    </row>
    <row r="23" spans="1:16" x14ac:dyDescent="0.2">
      <c r="A23" s="51">
        <f>IF(P23=0,0,IF(COUNTBLANK(P23)=1,0,COUNTA($P$14:P23)))</f>
        <v>0</v>
      </c>
      <c r="B23" s="24">
        <f>IF($C$4="Neattiecināmās izmaksas",IF('1a+c+n'!$Q23="N",'1a+c+n'!B23,0))</f>
        <v>0</v>
      </c>
      <c r="C23" s="64">
        <f>IF($C$4="Neattiecināmās izmaksas",IF('1a+c+n'!$Q23="N",'1a+c+n'!C23,0))</f>
        <v>0</v>
      </c>
      <c r="D23" s="24">
        <f>IF($C$4="Neattiecināmās izmaksas",IF('1a+c+n'!$Q23="N",'1a+c+n'!D23,0))</f>
        <v>0</v>
      </c>
      <c r="E23" s="46"/>
      <c r="F23" s="65"/>
      <c r="G23" s="116"/>
      <c r="H23" s="116">
        <f>IF($C$4="Neattiecināmās izmaksas",IF('1a+c+n'!$Q23="N",'1a+c+n'!H23,0))</f>
        <v>0</v>
      </c>
      <c r="I23" s="116"/>
      <c r="J23" s="116"/>
      <c r="K23" s="117">
        <f>IF($C$4="Neattiecināmās izmaksas",IF('1a+c+n'!$Q23="N",'1a+c+n'!K23,0))</f>
        <v>0</v>
      </c>
      <c r="L23" s="81">
        <f>IF($C$4="Neattiecināmās izmaksas",IF('1a+c+n'!$Q23="N",'1a+c+n'!L23,0))</f>
        <v>0</v>
      </c>
      <c r="M23" s="116">
        <f>IF($C$4="Neattiecināmās izmaksas",IF('1a+c+n'!$Q23="N",'1a+c+n'!M23,0))</f>
        <v>0</v>
      </c>
      <c r="N23" s="116">
        <f>IF($C$4="Neattiecināmās izmaksas",IF('1a+c+n'!$Q23="N",'1a+c+n'!N23,0))</f>
        <v>0</v>
      </c>
      <c r="O23" s="116">
        <f>IF($C$4="Neattiecināmās izmaksas",IF('1a+c+n'!$Q23="N",'1a+c+n'!O23,0))</f>
        <v>0</v>
      </c>
      <c r="P23" s="117">
        <f>IF($C$4="Neattiecināmās izmaksas",IF('1a+c+n'!$Q23="N",'1a+c+n'!P23,0))</f>
        <v>0</v>
      </c>
    </row>
    <row r="24" spans="1:16" ht="10.8" thickBot="1" x14ac:dyDescent="0.25">
      <c r="A24" s="51">
        <f>IF(P24=0,0,IF(COUNTBLANK(P24)=1,0,COUNTA($P$14:P24)))</f>
        <v>0</v>
      </c>
      <c r="B24" s="24">
        <f>IF($C$4="Neattiecināmās izmaksas",IF('1a+c+n'!$Q24="N",'1a+c+n'!B24,0))</f>
        <v>0</v>
      </c>
      <c r="C24" s="64">
        <f>IF($C$4="Neattiecināmās izmaksas",IF('1a+c+n'!$Q24="N",'1a+c+n'!C24,0))</f>
        <v>0</v>
      </c>
      <c r="D24" s="24">
        <f>IF($C$4="Neattiecināmās izmaksas",IF('1a+c+n'!$Q24="N",'1a+c+n'!D24,0))</f>
        <v>0</v>
      </c>
      <c r="E24" s="46"/>
      <c r="F24" s="65"/>
      <c r="G24" s="116"/>
      <c r="H24" s="116">
        <f>IF($C$4="Neattiecināmās izmaksas",IF('1a+c+n'!$Q24="N",'1a+c+n'!H24,0))</f>
        <v>0</v>
      </c>
      <c r="I24" s="116"/>
      <c r="J24" s="116"/>
      <c r="K24" s="117">
        <f>IF($C$4="Neattiecināmās izmaksas",IF('1a+c+n'!$Q24="N",'1a+c+n'!K24,0))</f>
        <v>0</v>
      </c>
      <c r="L24" s="81">
        <f>IF($C$4="Neattiecināmās izmaksas",IF('1a+c+n'!$Q24="N",'1a+c+n'!L24,0))</f>
        <v>0</v>
      </c>
      <c r="M24" s="116">
        <f>IF($C$4="Neattiecināmās izmaksas",IF('1a+c+n'!$Q24="N",'1a+c+n'!M24,0))</f>
        <v>0</v>
      </c>
      <c r="N24" s="116">
        <f>IF($C$4="Neattiecināmās izmaksas",IF('1a+c+n'!$Q24="N",'1a+c+n'!N24,0))</f>
        <v>0</v>
      </c>
      <c r="O24" s="116">
        <f>IF($C$4="Neattiecināmās izmaksas",IF('1a+c+n'!$Q24="N",'1a+c+n'!O24,0))</f>
        <v>0</v>
      </c>
      <c r="P24" s="117">
        <f>IF($C$4="Neattiecināmās izmaksas",IF('1a+c+n'!$Q24="N",'1a+c+n'!P24,0))</f>
        <v>0</v>
      </c>
    </row>
    <row r="25" spans="1:16" ht="12" customHeight="1" thickBot="1" x14ac:dyDescent="0.25">
      <c r="A25" s="259" t="s">
        <v>62</v>
      </c>
      <c r="B25" s="260"/>
      <c r="C25" s="260"/>
      <c r="D25" s="260"/>
      <c r="E25" s="260"/>
      <c r="F25" s="260"/>
      <c r="G25" s="260"/>
      <c r="H25" s="260"/>
      <c r="I25" s="260"/>
      <c r="J25" s="260"/>
      <c r="K25" s="261"/>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62" t="str">
        <f>'Kops n'!C33:H33</f>
        <v>Gundega Ābelīte 15.03.2024</v>
      </c>
      <c r="D28" s="262"/>
      <c r="E28" s="262"/>
      <c r="F28" s="262"/>
      <c r="G28" s="262"/>
      <c r="H28" s="262"/>
      <c r="I28" s="16"/>
      <c r="J28" s="16"/>
      <c r="K28" s="16"/>
      <c r="L28" s="16"/>
      <c r="M28" s="16"/>
      <c r="N28" s="16"/>
      <c r="O28" s="16"/>
      <c r="P28" s="16"/>
    </row>
    <row r="29" spans="1:16" x14ac:dyDescent="0.2">
      <c r="A29" s="16"/>
      <c r="B29" s="16"/>
      <c r="C29" s="188" t="s">
        <v>15</v>
      </c>
      <c r="D29" s="188"/>
      <c r="E29" s="188"/>
      <c r="F29" s="188"/>
      <c r="G29" s="188"/>
      <c r="H29" s="188"/>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04" t="str">
        <f>'Kops n'!A36:D36</f>
        <v>Tāme sastādīta 2024. gada 15. martā</v>
      </c>
      <c r="B31" s="205"/>
      <c r="C31" s="205"/>
      <c r="D31" s="205"/>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62" t="str">
        <f>'Kops n'!C38:H38</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7" t="s">
        <v>16</v>
      </c>
      <c r="B36" s="42"/>
      <c r="C36" s="84" t="str">
        <f>'Kops n'!C41</f>
        <v>1-00180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25:K25">
    <cfRule type="containsText" dxfId="244"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43" priority="1" operator="equal">
      <formula>0</formula>
    </cfRule>
  </conditionalFormatting>
  <conditionalFormatting sqref="C2:I2 D5:L8 N9:O9 L25:P25 C28:H28 C33:H33 C36">
    <cfRule type="cellIs" dxfId="242"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Q39"/>
  <sheetViews>
    <sheetView topLeftCell="A7" workbookViewId="0">
      <selection activeCell="I14" sqref="I14:J2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2</v>
      </c>
      <c r="E1" s="22"/>
      <c r="F1" s="22"/>
      <c r="G1" s="22"/>
      <c r="H1" s="22"/>
      <c r="I1" s="22"/>
      <c r="J1" s="22"/>
      <c r="N1" s="26"/>
      <c r="O1" s="27"/>
      <c r="P1" s="28"/>
    </row>
    <row r="2" spans="1:17" x14ac:dyDescent="0.2">
      <c r="A2" s="29"/>
      <c r="B2" s="29"/>
      <c r="C2" s="274" t="s">
        <v>306</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307</v>
      </c>
      <c r="B9" s="271"/>
      <c r="C9" s="271"/>
      <c r="D9" s="271"/>
      <c r="E9" s="271"/>
      <c r="F9" s="271"/>
      <c r="G9" s="31"/>
      <c r="H9" s="31"/>
      <c r="I9" s="31"/>
      <c r="J9" s="272" t="s">
        <v>45</v>
      </c>
      <c r="K9" s="272"/>
      <c r="L9" s="272"/>
      <c r="M9" s="272"/>
      <c r="N9" s="273">
        <f>P27</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ht="20.399999999999999" x14ac:dyDescent="0.2">
      <c r="A14" s="50">
        <v>1</v>
      </c>
      <c r="B14" s="23" t="s">
        <v>81</v>
      </c>
      <c r="C14" s="133" t="s">
        <v>82</v>
      </c>
      <c r="D14" s="148" t="s">
        <v>66</v>
      </c>
      <c r="E14" s="175">
        <v>200</v>
      </c>
      <c r="F14" s="136"/>
      <c r="G14" s="137"/>
      <c r="H14" s="108">
        <f>F14*G14</f>
        <v>0</v>
      </c>
      <c r="I14" s="145"/>
      <c r="J14" s="145"/>
      <c r="K14" s="112">
        <f>SUM(H14:J14)</f>
        <v>0</v>
      </c>
      <c r="L14" s="70">
        <f>E14*F14</f>
        <v>0</v>
      </c>
      <c r="M14" s="108">
        <f>H14*E14</f>
        <v>0</v>
      </c>
      <c r="N14" s="108">
        <f>I14*E14</f>
        <v>0</v>
      </c>
      <c r="O14" s="108">
        <f>J14*E14</f>
        <v>0</v>
      </c>
      <c r="P14" s="109">
        <f>SUM(M14:O14)</f>
        <v>0</v>
      </c>
      <c r="Q14" s="57" t="s">
        <v>46</v>
      </c>
    </row>
    <row r="15" spans="1:17" ht="20.399999999999999" x14ac:dyDescent="0.2">
      <c r="A15" s="36">
        <v>2</v>
      </c>
      <c r="B15" s="138" t="s">
        <v>81</v>
      </c>
      <c r="C15" s="139" t="s">
        <v>83</v>
      </c>
      <c r="D15" s="149" t="s">
        <v>70</v>
      </c>
      <c r="E15" s="176">
        <v>4</v>
      </c>
      <c r="F15" s="141"/>
      <c r="G15" s="142"/>
      <c r="H15" s="110">
        <f>F15*G15</f>
        <v>0</v>
      </c>
      <c r="I15" s="146"/>
      <c r="J15" s="146"/>
      <c r="K15" s="113">
        <f t="shared" ref="K15:K26" si="0">SUM(H15:J15)</f>
        <v>0</v>
      </c>
      <c r="L15" s="41">
        <f t="shared" ref="L15:L26" si="1">E15*F15</f>
        <v>0</v>
      </c>
      <c r="M15" s="110">
        <f t="shared" ref="M15:M26" si="2">H15*E15</f>
        <v>0</v>
      </c>
      <c r="N15" s="110">
        <f t="shared" ref="N15:N26" si="3">I15*E15</f>
        <v>0</v>
      </c>
      <c r="O15" s="110">
        <f t="shared" ref="O15:O26" si="4">J15*E15</f>
        <v>0</v>
      </c>
      <c r="P15" s="111">
        <f t="shared" ref="P15:P26" si="5">SUM(M15:O15)</f>
        <v>0</v>
      </c>
      <c r="Q15" s="61" t="s">
        <v>46</v>
      </c>
    </row>
    <row r="16" spans="1:17" ht="20.399999999999999" x14ac:dyDescent="0.2">
      <c r="A16" s="36">
        <v>3</v>
      </c>
      <c r="B16" s="138" t="s">
        <v>81</v>
      </c>
      <c r="C16" s="139" t="s">
        <v>84</v>
      </c>
      <c r="D16" s="149" t="s">
        <v>68</v>
      </c>
      <c r="E16" s="176">
        <v>1</v>
      </c>
      <c r="F16" s="141"/>
      <c r="G16" s="142"/>
      <c r="H16" s="110">
        <f t="shared" ref="H16:H26" si="6">F16*G16</f>
        <v>0</v>
      </c>
      <c r="I16" s="146"/>
      <c r="J16" s="146"/>
      <c r="K16" s="113">
        <f t="shared" si="0"/>
        <v>0</v>
      </c>
      <c r="L16" s="41">
        <f t="shared" si="1"/>
        <v>0</v>
      </c>
      <c r="M16" s="110">
        <f t="shared" si="2"/>
        <v>0</v>
      </c>
      <c r="N16" s="110">
        <f t="shared" si="3"/>
        <v>0</v>
      </c>
      <c r="O16" s="110">
        <f t="shared" si="4"/>
        <v>0</v>
      </c>
      <c r="P16" s="111">
        <f t="shared" si="5"/>
        <v>0</v>
      </c>
      <c r="Q16" s="61" t="s">
        <v>47</v>
      </c>
    </row>
    <row r="17" spans="1:17" ht="30.6" x14ac:dyDescent="0.2">
      <c r="A17" s="36">
        <v>4</v>
      </c>
      <c r="B17" s="138" t="s">
        <v>81</v>
      </c>
      <c r="C17" s="139" t="s">
        <v>85</v>
      </c>
      <c r="D17" s="149" t="s">
        <v>68</v>
      </c>
      <c r="E17" s="176">
        <v>1</v>
      </c>
      <c r="F17" s="141"/>
      <c r="G17" s="142"/>
      <c r="H17" s="110">
        <f t="shared" si="6"/>
        <v>0</v>
      </c>
      <c r="I17" s="146"/>
      <c r="J17" s="146"/>
      <c r="K17" s="113">
        <f t="shared" si="0"/>
        <v>0</v>
      </c>
      <c r="L17" s="41">
        <f t="shared" si="1"/>
        <v>0</v>
      </c>
      <c r="M17" s="110">
        <f t="shared" si="2"/>
        <v>0</v>
      </c>
      <c r="N17" s="110">
        <f t="shared" si="3"/>
        <v>0</v>
      </c>
      <c r="O17" s="110">
        <f t="shared" si="4"/>
        <v>0</v>
      </c>
      <c r="P17" s="111">
        <f t="shared" si="5"/>
        <v>0</v>
      </c>
      <c r="Q17" s="61" t="s">
        <v>47</v>
      </c>
    </row>
    <row r="18" spans="1:17" ht="20.399999999999999" x14ac:dyDescent="0.2">
      <c r="A18" s="36">
        <v>5</v>
      </c>
      <c r="B18" s="138" t="s">
        <v>81</v>
      </c>
      <c r="C18" s="139" t="s">
        <v>86</v>
      </c>
      <c r="D18" s="149" t="s">
        <v>70</v>
      </c>
      <c r="E18" s="176">
        <v>36</v>
      </c>
      <c r="F18" s="141"/>
      <c r="G18" s="142"/>
      <c r="H18" s="110">
        <f t="shared" si="6"/>
        <v>0</v>
      </c>
      <c r="I18" s="146"/>
      <c r="J18" s="146"/>
      <c r="K18" s="113">
        <f t="shared" si="0"/>
        <v>0</v>
      </c>
      <c r="L18" s="41">
        <f t="shared" si="1"/>
        <v>0</v>
      </c>
      <c r="M18" s="110">
        <f t="shared" si="2"/>
        <v>0</v>
      </c>
      <c r="N18" s="110">
        <f t="shared" si="3"/>
        <v>0</v>
      </c>
      <c r="O18" s="110">
        <f t="shared" si="4"/>
        <v>0</v>
      </c>
      <c r="P18" s="111">
        <f t="shared" si="5"/>
        <v>0</v>
      </c>
      <c r="Q18" s="61" t="s">
        <v>46</v>
      </c>
    </row>
    <row r="19" spans="1:17" ht="20.399999999999999" x14ac:dyDescent="0.2">
      <c r="A19" s="36">
        <v>6</v>
      </c>
      <c r="B19" s="138" t="s">
        <v>81</v>
      </c>
      <c r="C19" s="139" t="s">
        <v>87</v>
      </c>
      <c r="D19" s="149" t="s">
        <v>70</v>
      </c>
      <c r="E19" s="176">
        <v>10</v>
      </c>
      <c r="F19" s="141"/>
      <c r="G19" s="142"/>
      <c r="H19" s="110">
        <f t="shared" si="6"/>
        <v>0</v>
      </c>
      <c r="I19" s="146"/>
      <c r="J19" s="146"/>
      <c r="K19" s="113">
        <f t="shared" si="0"/>
        <v>0</v>
      </c>
      <c r="L19" s="41">
        <f t="shared" si="1"/>
        <v>0</v>
      </c>
      <c r="M19" s="110">
        <f t="shared" si="2"/>
        <v>0</v>
      </c>
      <c r="N19" s="110">
        <f t="shared" si="3"/>
        <v>0</v>
      </c>
      <c r="O19" s="110">
        <f t="shared" si="4"/>
        <v>0</v>
      </c>
      <c r="P19" s="111">
        <f t="shared" si="5"/>
        <v>0</v>
      </c>
      <c r="Q19" s="61" t="s">
        <v>46</v>
      </c>
    </row>
    <row r="20" spans="1:17" ht="20.399999999999999" x14ac:dyDescent="0.2">
      <c r="A20" s="36">
        <v>7</v>
      </c>
      <c r="B20" s="138" t="s">
        <v>81</v>
      </c>
      <c r="C20" s="139" t="s">
        <v>88</v>
      </c>
      <c r="D20" s="149" t="s">
        <v>76</v>
      </c>
      <c r="E20" s="176">
        <v>640</v>
      </c>
      <c r="F20" s="141"/>
      <c r="G20" s="142"/>
      <c r="H20" s="110">
        <f t="shared" si="6"/>
        <v>0</v>
      </c>
      <c r="I20" s="146"/>
      <c r="J20" s="146"/>
      <c r="K20" s="113">
        <f t="shared" si="0"/>
        <v>0</v>
      </c>
      <c r="L20" s="41">
        <f t="shared" si="1"/>
        <v>0</v>
      </c>
      <c r="M20" s="110">
        <f t="shared" si="2"/>
        <v>0</v>
      </c>
      <c r="N20" s="110">
        <f t="shared" si="3"/>
        <v>0</v>
      </c>
      <c r="O20" s="110">
        <f t="shared" si="4"/>
        <v>0</v>
      </c>
      <c r="P20" s="111">
        <f t="shared" si="5"/>
        <v>0</v>
      </c>
      <c r="Q20" s="61" t="s">
        <v>47</v>
      </c>
    </row>
    <row r="21" spans="1:17" ht="20.399999999999999" x14ac:dyDescent="0.2">
      <c r="A21" s="36">
        <v>8</v>
      </c>
      <c r="B21" s="138" t="s">
        <v>81</v>
      </c>
      <c r="C21" s="139" t="s">
        <v>89</v>
      </c>
      <c r="D21" s="149" t="s">
        <v>76</v>
      </c>
      <c r="E21" s="176">
        <v>265.14</v>
      </c>
      <c r="F21" s="141"/>
      <c r="G21" s="142"/>
      <c r="H21" s="110">
        <f t="shared" si="6"/>
        <v>0</v>
      </c>
      <c r="I21" s="146"/>
      <c r="J21" s="146"/>
      <c r="K21" s="113">
        <f t="shared" si="0"/>
        <v>0</v>
      </c>
      <c r="L21" s="41">
        <f t="shared" si="1"/>
        <v>0</v>
      </c>
      <c r="M21" s="110">
        <f t="shared" si="2"/>
        <v>0</v>
      </c>
      <c r="N21" s="110">
        <f t="shared" si="3"/>
        <v>0</v>
      </c>
      <c r="O21" s="110">
        <f t="shared" si="4"/>
        <v>0</v>
      </c>
      <c r="P21" s="111">
        <f t="shared" si="5"/>
        <v>0</v>
      </c>
      <c r="Q21" s="61" t="s">
        <v>47</v>
      </c>
    </row>
    <row r="22" spans="1:17" ht="20.399999999999999" x14ac:dyDescent="0.2">
      <c r="A22" s="36">
        <v>9</v>
      </c>
      <c r="B22" s="138" t="s">
        <v>81</v>
      </c>
      <c r="C22" s="139" t="s">
        <v>90</v>
      </c>
      <c r="D22" s="149" t="s">
        <v>66</v>
      </c>
      <c r="E22" s="176">
        <v>262</v>
      </c>
      <c r="F22" s="141"/>
      <c r="G22" s="142"/>
      <c r="H22" s="110">
        <f t="shared" si="6"/>
        <v>0</v>
      </c>
      <c r="I22" s="146"/>
      <c r="J22" s="146"/>
      <c r="K22" s="113">
        <f t="shared" si="0"/>
        <v>0</v>
      </c>
      <c r="L22" s="41">
        <f t="shared" si="1"/>
        <v>0</v>
      </c>
      <c r="M22" s="110">
        <f t="shared" si="2"/>
        <v>0</v>
      </c>
      <c r="N22" s="110">
        <f t="shared" si="3"/>
        <v>0</v>
      </c>
      <c r="O22" s="110">
        <f t="shared" si="4"/>
        <v>0</v>
      </c>
      <c r="P22" s="111">
        <f t="shared" si="5"/>
        <v>0</v>
      </c>
      <c r="Q22" s="61" t="s">
        <v>46</v>
      </c>
    </row>
    <row r="23" spans="1:17" ht="20.399999999999999" x14ac:dyDescent="0.2">
      <c r="A23" s="36">
        <v>10</v>
      </c>
      <c r="B23" s="138" t="s">
        <v>81</v>
      </c>
      <c r="C23" s="139" t="s">
        <v>91</v>
      </c>
      <c r="D23" s="149" t="s">
        <v>70</v>
      </c>
      <c r="E23" s="176">
        <v>5</v>
      </c>
      <c r="F23" s="141"/>
      <c r="G23" s="142"/>
      <c r="H23" s="110">
        <f t="shared" si="6"/>
        <v>0</v>
      </c>
      <c r="I23" s="146"/>
      <c r="J23" s="146"/>
      <c r="K23" s="113">
        <f t="shared" si="0"/>
        <v>0</v>
      </c>
      <c r="L23" s="41">
        <f t="shared" si="1"/>
        <v>0</v>
      </c>
      <c r="M23" s="110">
        <f t="shared" si="2"/>
        <v>0</v>
      </c>
      <c r="N23" s="110">
        <f t="shared" si="3"/>
        <v>0</v>
      </c>
      <c r="O23" s="110">
        <f t="shared" si="4"/>
        <v>0</v>
      </c>
      <c r="P23" s="111">
        <f t="shared" si="5"/>
        <v>0</v>
      </c>
      <c r="Q23" s="61" t="s">
        <v>46</v>
      </c>
    </row>
    <row r="24" spans="1:17" ht="20.399999999999999" x14ac:dyDescent="0.2">
      <c r="A24" s="36">
        <v>11</v>
      </c>
      <c r="B24" s="138" t="s">
        <v>81</v>
      </c>
      <c r="C24" s="139" t="s">
        <v>92</v>
      </c>
      <c r="D24" s="149" t="s">
        <v>70</v>
      </c>
      <c r="E24" s="176">
        <v>6</v>
      </c>
      <c r="F24" s="141"/>
      <c r="G24" s="142"/>
      <c r="H24" s="110">
        <f t="shared" si="6"/>
        <v>0</v>
      </c>
      <c r="I24" s="146"/>
      <c r="J24" s="146"/>
      <c r="K24" s="113">
        <f t="shared" si="0"/>
        <v>0</v>
      </c>
      <c r="L24" s="41">
        <f t="shared" si="1"/>
        <v>0</v>
      </c>
      <c r="M24" s="110">
        <f t="shared" si="2"/>
        <v>0</v>
      </c>
      <c r="N24" s="110">
        <f t="shared" si="3"/>
        <v>0</v>
      </c>
      <c r="O24" s="110">
        <f t="shared" si="4"/>
        <v>0</v>
      </c>
      <c r="P24" s="111">
        <f t="shared" si="5"/>
        <v>0</v>
      </c>
      <c r="Q24" s="61" t="s">
        <v>46</v>
      </c>
    </row>
    <row r="25" spans="1:17" ht="20.399999999999999" x14ac:dyDescent="0.2">
      <c r="A25" s="36">
        <v>12</v>
      </c>
      <c r="B25" s="138" t="s">
        <v>81</v>
      </c>
      <c r="C25" s="139" t="s">
        <v>93</v>
      </c>
      <c r="D25" s="149" t="s">
        <v>66</v>
      </c>
      <c r="E25" s="176">
        <v>16</v>
      </c>
      <c r="F25" s="141"/>
      <c r="G25" s="142"/>
      <c r="H25" s="110">
        <f t="shared" si="6"/>
        <v>0</v>
      </c>
      <c r="I25" s="146"/>
      <c r="J25" s="146"/>
      <c r="K25" s="113">
        <f t="shared" si="0"/>
        <v>0</v>
      </c>
      <c r="L25" s="41">
        <f t="shared" si="1"/>
        <v>0</v>
      </c>
      <c r="M25" s="110">
        <f t="shared" si="2"/>
        <v>0</v>
      </c>
      <c r="N25" s="110">
        <f t="shared" si="3"/>
        <v>0</v>
      </c>
      <c r="O25" s="110">
        <f t="shared" si="4"/>
        <v>0</v>
      </c>
      <c r="P25" s="111">
        <f t="shared" si="5"/>
        <v>0</v>
      </c>
      <c r="Q25" s="61" t="s">
        <v>47</v>
      </c>
    </row>
    <row r="26" spans="1:17" ht="20.399999999999999" x14ac:dyDescent="0.2">
      <c r="A26" s="36">
        <v>13</v>
      </c>
      <c r="B26" s="138" t="s">
        <v>81</v>
      </c>
      <c r="C26" s="139" t="s">
        <v>94</v>
      </c>
      <c r="D26" s="149" t="s">
        <v>66</v>
      </c>
      <c r="E26" s="176">
        <v>118.72</v>
      </c>
      <c r="F26" s="141"/>
      <c r="G26" s="142"/>
      <c r="H26" s="110">
        <f t="shared" si="6"/>
        <v>0</v>
      </c>
      <c r="I26" s="146"/>
      <c r="J26" s="146"/>
      <c r="K26" s="113">
        <f t="shared" si="0"/>
        <v>0</v>
      </c>
      <c r="L26" s="41">
        <f t="shared" si="1"/>
        <v>0</v>
      </c>
      <c r="M26" s="110">
        <f t="shared" si="2"/>
        <v>0</v>
      </c>
      <c r="N26" s="110">
        <f t="shared" si="3"/>
        <v>0</v>
      </c>
      <c r="O26" s="110">
        <f t="shared" si="4"/>
        <v>0</v>
      </c>
      <c r="P26" s="111">
        <f t="shared" si="5"/>
        <v>0</v>
      </c>
      <c r="Q26" s="61" t="s">
        <v>46</v>
      </c>
    </row>
    <row r="27" spans="1:17" ht="12" customHeight="1" thickBot="1" x14ac:dyDescent="0.25">
      <c r="A27" s="259" t="s">
        <v>62</v>
      </c>
      <c r="B27" s="260"/>
      <c r="C27" s="260"/>
      <c r="D27" s="260"/>
      <c r="E27" s="260"/>
      <c r="F27" s="260"/>
      <c r="G27" s="260"/>
      <c r="H27" s="260"/>
      <c r="I27" s="260"/>
      <c r="J27" s="260"/>
      <c r="K27" s="261"/>
      <c r="L27" s="127">
        <f>SUM(L14:L26)</f>
        <v>0</v>
      </c>
      <c r="M27" s="128">
        <f>SUM(M14:M26)</f>
        <v>0</v>
      </c>
      <c r="N27" s="128">
        <f>SUM(N14:N26)</f>
        <v>0</v>
      </c>
      <c r="O27" s="128">
        <f>SUM(O14:O26)</f>
        <v>0</v>
      </c>
      <c r="P27" s="129">
        <f>SUM(P14:P26)</f>
        <v>0</v>
      </c>
    </row>
    <row r="28" spans="1:17" x14ac:dyDescent="0.2">
      <c r="A28" s="16"/>
      <c r="B28" s="16"/>
      <c r="C28" s="16"/>
      <c r="D28" s="16"/>
      <c r="E28" s="16"/>
      <c r="F28" s="16"/>
      <c r="G28" s="16"/>
      <c r="H28" s="16"/>
      <c r="I28" s="16"/>
      <c r="J28" s="16"/>
      <c r="K28" s="16"/>
      <c r="L28" s="16"/>
      <c r="M28" s="16"/>
      <c r="N28" s="16"/>
      <c r="O28" s="16"/>
      <c r="P28" s="16"/>
    </row>
    <row r="29" spans="1:17" x14ac:dyDescent="0.2">
      <c r="A29" s="16"/>
      <c r="B29" s="16"/>
      <c r="C29" s="16"/>
      <c r="D29" s="16"/>
      <c r="E29" s="16"/>
      <c r="F29" s="16"/>
      <c r="G29" s="16"/>
      <c r="H29" s="16"/>
      <c r="I29" s="16"/>
      <c r="J29" s="16"/>
      <c r="K29" s="16"/>
      <c r="L29" s="16"/>
      <c r="M29" s="16"/>
      <c r="N29" s="16"/>
      <c r="O29" s="16"/>
      <c r="P29" s="16"/>
    </row>
    <row r="30" spans="1:17" x14ac:dyDescent="0.2">
      <c r="A30" s="1" t="s">
        <v>14</v>
      </c>
      <c r="B30" s="16"/>
      <c r="C30" s="262" t="str">
        <f>'Kops n'!C33:H33</f>
        <v>Gundega Ābelīte 15.03.2024</v>
      </c>
      <c r="D30" s="262"/>
      <c r="E30" s="262"/>
      <c r="F30" s="262"/>
      <c r="G30" s="262"/>
      <c r="H30" s="262"/>
      <c r="I30" s="16"/>
      <c r="J30" s="16"/>
      <c r="K30" s="16"/>
      <c r="L30" s="16"/>
      <c r="M30" s="16"/>
      <c r="N30" s="16"/>
      <c r="O30" s="16"/>
      <c r="P30" s="16"/>
    </row>
    <row r="31" spans="1:17" x14ac:dyDescent="0.2">
      <c r="A31" s="16"/>
      <c r="B31" s="16"/>
      <c r="C31" s="188" t="s">
        <v>15</v>
      </c>
      <c r="D31" s="188"/>
      <c r="E31" s="188"/>
      <c r="F31" s="188"/>
      <c r="G31" s="188"/>
      <c r="H31" s="188"/>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204" t="str">
        <f>'Kops n'!A36:D36</f>
        <v>Tāme sastādīta 2024. gada 15. martā</v>
      </c>
      <c r="B33" s="205"/>
      <c r="C33" s="205"/>
      <c r="D33" s="205"/>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41</v>
      </c>
      <c r="B35" s="16"/>
      <c r="C35" s="262" t="str">
        <f>'Kops n'!C38:H38</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77" t="s">
        <v>16</v>
      </c>
      <c r="B38" s="42"/>
      <c r="C38" s="84" t="str">
        <f>'Kops n'!C41</f>
        <v>1-00180</v>
      </c>
      <c r="D38" s="42"/>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6:H36"/>
    <mergeCell ref="C4:I4"/>
    <mergeCell ref="F12:K12"/>
    <mergeCell ref="A9:F9"/>
    <mergeCell ref="J9:M9"/>
    <mergeCell ref="D8:L8"/>
    <mergeCell ref="A27:K27"/>
    <mergeCell ref="C30:H30"/>
    <mergeCell ref="C31:H31"/>
    <mergeCell ref="A33:D33"/>
    <mergeCell ref="C35:H35"/>
  </mergeCells>
  <conditionalFormatting sqref="A9:F9">
    <cfRule type="containsText" dxfId="241" priority="2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6">
    <cfRule type="cellIs" dxfId="240" priority="3" operator="equal">
      <formula>0</formula>
    </cfRule>
  </conditionalFormatting>
  <conditionalFormatting sqref="A27:K27">
    <cfRule type="containsText" dxfId="239" priority="8" operator="containsText" text="Tiešās izmaksas kopā, t. sk. darba devēja sociālais nodoklis __.__% ">
      <formula>NOT(ISERROR(SEARCH("Tiešās izmaksas kopā, t. sk. darba devēja sociālais nodoklis __.__% ",A27)))</formula>
    </cfRule>
  </conditionalFormatting>
  <conditionalFormatting sqref="C30:H30">
    <cfRule type="cellIs" dxfId="238" priority="15" operator="equal">
      <formula>0</formula>
    </cfRule>
  </conditionalFormatting>
  <conditionalFormatting sqref="C35:H35">
    <cfRule type="cellIs" dxfId="237" priority="16" operator="equal">
      <formula>0</formula>
    </cfRule>
  </conditionalFormatting>
  <conditionalFormatting sqref="C2:I2">
    <cfRule type="cellIs" dxfId="236" priority="21" operator="equal">
      <formula>0</formula>
    </cfRule>
  </conditionalFormatting>
  <conditionalFormatting sqref="C4:I4">
    <cfRule type="cellIs" dxfId="235" priority="13" operator="equal">
      <formula>0</formula>
    </cfRule>
  </conditionalFormatting>
  <conditionalFormatting sqref="D1">
    <cfRule type="cellIs" dxfId="234" priority="10" operator="equal">
      <formula>0</formula>
    </cfRule>
  </conditionalFormatting>
  <conditionalFormatting sqref="D5:L8">
    <cfRule type="cellIs" dxfId="233" priority="11" operator="equal">
      <formula>0</formula>
    </cfRule>
  </conditionalFormatting>
  <conditionalFormatting sqref="H14:H26">
    <cfRule type="cellIs" dxfId="232" priority="6" operator="equal">
      <formula>0</formula>
    </cfRule>
  </conditionalFormatting>
  <conditionalFormatting sqref="I14:J26">
    <cfRule type="cellIs" dxfId="231" priority="2" operator="equal">
      <formula>0</formula>
    </cfRule>
  </conditionalFormatting>
  <conditionalFormatting sqref="K14:P26">
    <cfRule type="cellIs" dxfId="230" priority="5" operator="equal">
      <formula>0</formula>
    </cfRule>
  </conditionalFormatting>
  <conditionalFormatting sqref="L27:P27">
    <cfRule type="cellIs" dxfId="229" priority="14" operator="equal">
      <formula>0</formula>
    </cfRule>
  </conditionalFormatting>
  <conditionalFormatting sqref="N9:O9">
    <cfRule type="cellIs" dxfId="228" priority="24" operator="equal">
      <formula>0</formula>
    </cfRule>
  </conditionalFormatting>
  <conditionalFormatting sqref="Q14:Q26">
    <cfRule type="cellIs" dxfId="227" priority="1" operator="equal">
      <formula>0</formula>
    </cfRule>
  </conditionalFormatting>
  <dataValidations count="1">
    <dataValidation type="list" allowBlank="1" showInputMessage="1" showErrorMessage="1" sqref="Q14:Q26">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id="{4A26336A-A6BB-4BBC-8F54-3EBA6F169318}">
            <xm:f>NOT(ISERROR(SEARCH("Tāme sastādīta ____. gada ___. ______________",A33)))</xm:f>
            <xm:f>"Tāme sastādīta ____. gada ___. ______________"</xm:f>
            <x14:dxf>
              <font>
                <color auto="1"/>
              </font>
              <fill>
                <patternFill>
                  <bgColor rgb="FFC6EFCE"/>
                </patternFill>
              </fill>
            </x14:dxf>
          </x14:cfRule>
          <xm:sqref>A33</xm:sqref>
        </x14:conditionalFormatting>
        <x14:conditionalFormatting xmlns:xm="http://schemas.microsoft.com/office/excel/2006/main">
          <x14:cfRule type="containsText" priority="17" operator="containsText" id="{629E41BF-123B-4A16-9AC7-46F3B9A418A1}">
            <xm:f>NOT(ISERROR(SEARCH("Sertifikāta Nr. _________________________________",A38)))</xm:f>
            <xm:f>"Sertifikāta Nr. _________________________________"</xm:f>
            <x14:dxf>
              <font>
                <color auto="1"/>
              </font>
              <fill>
                <patternFill>
                  <bgColor rgb="FFC6EFCE"/>
                </patternFill>
              </fill>
            </x14:dxf>
          </x14:cfRule>
          <xm:sqref>A38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P39"/>
  <sheetViews>
    <sheetView topLeftCell="A12" workbookViewId="0">
      <selection activeCell="A27" sqref="A27: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'2a+c+n'!D1</f>
        <v>2</v>
      </c>
      <c r="E1" s="22"/>
      <c r="F1" s="22"/>
      <c r="G1" s="22"/>
      <c r="H1" s="22"/>
      <c r="I1" s="22"/>
      <c r="J1" s="22"/>
      <c r="N1" s="26"/>
      <c r="O1" s="27"/>
      <c r="P1" s="28"/>
    </row>
    <row r="2" spans="1:16" x14ac:dyDescent="0.2">
      <c r="A2" s="29"/>
      <c r="B2" s="29"/>
      <c r="C2" s="274" t="str">
        <f>'2a+c+n'!C2:I2</f>
        <v>Demontāžas darbi</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'2a+c+n'!A9</f>
        <v>Tāme sastādīta  2024. gada tirgus cenās, pamatojoties uz AR daļas rasējumiem</v>
      </c>
      <c r="B9" s="271"/>
      <c r="C9" s="271"/>
      <c r="D9" s="271"/>
      <c r="E9" s="271"/>
      <c r="F9" s="271"/>
      <c r="G9" s="31"/>
      <c r="H9" s="31"/>
      <c r="I9" s="31"/>
      <c r="J9" s="272" t="s">
        <v>45</v>
      </c>
      <c r="K9" s="272"/>
      <c r="L9" s="272"/>
      <c r="M9" s="272"/>
      <c r="N9" s="273">
        <f>P27</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ht="20.399999999999999" x14ac:dyDescent="0.2">
      <c r="A14" s="50">
        <f>IF(P14=0,0,IF(COUNTBLANK(P14)=1,0,COUNTA($P$14:P14)))</f>
        <v>0</v>
      </c>
      <c r="B14" s="23" t="str">
        <f>IF($C$4="Attiecināmās izmaksas",IF('2a+c+n'!$Q14="A",'2a+c+n'!B14,0),0)</f>
        <v>02-00000</v>
      </c>
      <c r="C14" s="23" t="str">
        <f>IF($C$4="Attiecināmās izmaksas",IF('2a+c+n'!$Q14="A",'2a+c+n'!C14,0),0)</f>
        <v>Lietus ūdens tekņu un reņu demontāža</v>
      </c>
      <c r="D14" s="23" t="str">
        <f>IF($C$4="Attiecināmās izmaksas",IF('2a+c+n'!$Q14="A",'2a+c+n'!D14,0),0)</f>
        <v>tm</v>
      </c>
      <c r="E14" s="45"/>
      <c r="F14" s="63"/>
      <c r="G14" s="114"/>
      <c r="H14" s="114">
        <f>IF($C$4="Attiecināmās izmaksas",IF('2a+c+n'!$Q14="A",'2a+c+n'!H14,0),0)</f>
        <v>0</v>
      </c>
      <c r="I14" s="114"/>
      <c r="J14" s="114"/>
      <c r="K14" s="115">
        <f>IF($C$4="Attiecināmās izmaksas",IF('2a+c+n'!$Q14="A",'2a+c+n'!K14,0),0)</f>
        <v>0</v>
      </c>
      <c r="L14" s="63">
        <f>IF($C$4="Attiecināmās izmaksas",IF('2a+c+n'!$Q14="A",'2a+c+n'!L14,0),0)</f>
        <v>0</v>
      </c>
      <c r="M14" s="114">
        <f>IF($C$4="Attiecināmās izmaksas",IF('2a+c+n'!$Q14="A",'2a+c+n'!M14,0),0)</f>
        <v>0</v>
      </c>
      <c r="N14" s="114">
        <f>IF($C$4="Attiecināmās izmaksas",IF('2a+c+n'!$Q14="A",'2a+c+n'!N14,0),0)</f>
        <v>0</v>
      </c>
      <c r="O14" s="114">
        <f>IF($C$4="Attiecināmās izmaksas",IF('2a+c+n'!$Q14="A",'2a+c+n'!O14,0),0)</f>
        <v>0</v>
      </c>
      <c r="P14" s="115">
        <f>IF($C$4="Attiecināmās izmaksas",IF('2a+c+n'!$Q14="A",'2a+c+n'!P14,0),0)</f>
        <v>0</v>
      </c>
    </row>
    <row r="15" spans="1:16" ht="20.399999999999999" x14ac:dyDescent="0.2">
      <c r="A15" s="51">
        <f>IF(P15=0,0,IF(COUNTBLANK(P15)=1,0,COUNTA($P$14:P15)))</f>
        <v>0</v>
      </c>
      <c r="B15" s="24" t="str">
        <f>IF($C$4="Attiecināmās izmaksas",IF('2a+c+n'!$Q15="A",'2a+c+n'!B15,0),0)</f>
        <v>02-00000</v>
      </c>
      <c r="C15" s="24" t="str">
        <f>IF($C$4="Attiecināmās izmaksas",IF('2a+c+n'!$Q15="A",'2a+c+n'!C15,0),0)</f>
        <v>Lietus ūdens reņu aizsargrestu demontāža, t.sk. uzstādīšana iepriekšējā vietā un pārkrāsošana</v>
      </c>
      <c r="D15" s="24" t="str">
        <f>IF($C$4="Attiecināmās izmaksas",IF('2a+c+n'!$Q15="A",'2a+c+n'!D15,0),0)</f>
        <v>gab</v>
      </c>
      <c r="E15" s="46"/>
      <c r="F15" s="65"/>
      <c r="G15" s="116"/>
      <c r="H15" s="116">
        <f>IF($C$4="Attiecināmās izmaksas",IF('2a+c+n'!$Q15="A",'2a+c+n'!H15,0),0)</f>
        <v>0</v>
      </c>
      <c r="I15" s="116"/>
      <c r="J15" s="116"/>
      <c r="K15" s="117">
        <f>IF($C$4="Attiecināmās izmaksas",IF('2a+c+n'!$Q15="A",'2a+c+n'!K15,0),0)</f>
        <v>0</v>
      </c>
      <c r="L15" s="65">
        <f>IF($C$4="Attiecināmās izmaksas",IF('2a+c+n'!$Q15="A",'2a+c+n'!L15,0),0)</f>
        <v>0</v>
      </c>
      <c r="M15" s="116">
        <f>IF($C$4="Attiecināmās izmaksas",IF('2a+c+n'!$Q15="A",'2a+c+n'!M15,0),0)</f>
        <v>0</v>
      </c>
      <c r="N15" s="116">
        <f>IF($C$4="Attiecināmās izmaksas",IF('2a+c+n'!$Q15="A",'2a+c+n'!N15,0),0)</f>
        <v>0</v>
      </c>
      <c r="O15" s="116">
        <f>IF($C$4="Attiecināmās izmaksas",IF('2a+c+n'!$Q15="A",'2a+c+n'!O15,0),0)</f>
        <v>0</v>
      </c>
      <c r="P15" s="117">
        <f>IF($C$4="Attiecināmās izmaksas",IF('2a+c+n'!$Q15="A",'2a+c+n'!P15,0),0)</f>
        <v>0</v>
      </c>
    </row>
    <row r="16" spans="1:16" x14ac:dyDescent="0.2">
      <c r="A16" s="51">
        <f>IF(P16=0,0,IF(COUNTBLANK(P16)=1,0,COUNTA($P$14:P16)))</f>
        <v>0</v>
      </c>
      <c r="B16" s="24">
        <f>IF($C$4="Attiecināmās izmaksas",IF('2a+c+n'!$Q16="A",'2a+c+n'!B16,0),0)</f>
        <v>0</v>
      </c>
      <c r="C16" s="24">
        <f>IF($C$4="Attiecināmās izmaksas",IF('2a+c+n'!$Q16="A",'2a+c+n'!C16,0),0)</f>
        <v>0</v>
      </c>
      <c r="D16" s="24">
        <f>IF($C$4="Attiecināmās izmaksas",IF('2a+c+n'!$Q16="A",'2a+c+n'!D16,0),0)</f>
        <v>0</v>
      </c>
      <c r="E16" s="46"/>
      <c r="F16" s="65"/>
      <c r="G16" s="116"/>
      <c r="H16" s="116">
        <f>IF($C$4="Attiecināmās izmaksas",IF('2a+c+n'!$Q16="A",'2a+c+n'!H16,0),0)</f>
        <v>0</v>
      </c>
      <c r="I16" s="116"/>
      <c r="J16" s="116"/>
      <c r="K16" s="117">
        <f>IF($C$4="Attiecināmās izmaksas",IF('2a+c+n'!$Q16="A",'2a+c+n'!K16,0),0)</f>
        <v>0</v>
      </c>
      <c r="L16" s="65">
        <f>IF($C$4="Attiecināmās izmaksas",IF('2a+c+n'!$Q16="A",'2a+c+n'!L16,0),0)</f>
        <v>0</v>
      </c>
      <c r="M16" s="116">
        <f>IF($C$4="Attiecināmās izmaksas",IF('2a+c+n'!$Q16="A",'2a+c+n'!M16,0),0)</f>
        <v>0</v>
      </c>
      <c r="N16" s="116">
        <f>IF($C$4="Attiecināmās izmaksas",IF('2a+c+n'!$Q16="A",'2a+c+n'!N16,0),0)</f>
        <v>0</v>
      </c>
      <c r="O16" s="116">
        <f>IF($C$4="Attiecināmās izmaksas",IF('2a+c+n'!$Q16="A",'2a+c+n'!O16,0),0)</f>
        <v>0</v>
      </c>
      <c r="P16" s="117">
        <f>IF($C$4="Attiecināmās izmaksas",IF('2a+c+n'!$Q16="A",'2a+c+n'!P16,0),0)</f>
        <v>0</v>
      </c>
    </row>
    <row r="17" spans="1:16" x14ac:dyDescent="0.2">
      <c r="A17" s="51">
        <f>IF(P17=0,0,IF(COUNTBLANK(P17)=1,0,COUNTA($P$14:P17)))</f>
        <v>0</v>
      </c>
      <c r="B17" s="24">
        <f>IF($C$4="Attiecināmās izmaksas",IF('2a+c+n'!$Q17="A",'2a+c+n'!B17,0),0)</f>
        <v>0</v>
      </c>
      <c r="C17" s="24">
        <f>IF($C$4="Attiecināmās izmaksas",IF('2a+c+n'!$Q17="A",'2a+c+n'!C17,0),0)</f>
        <v>0</v>
      </c>
      <c r="D17" s="24">
        <f>IF($C$4="Attiecināmās izmaksas",IF('2a+c+n'!$Q17="A",'2a+c+n'!D17,0),0)</f>
        <v>0</v>
      </c>
      <c r="E17" s="46"/>
      <c r="F17" s="65"/>
      <c r="G17" s="116"/>
      <c r="H17" s="116">
        <f>IF($C$4="Attiecināmās izmaksas",IF('2a+c+n'!$Q17="A",'2a+c+n'!H17,0),0)</f>
        <v>0</v>
      </c>
      <c r="I17" s="116"/>
      <c r="J17" s="116"/>
      <c r="K17" s="117">
        <f>IF($C$4="Attiecināmās izmaksas",IF('2a+c+n'!$Q17="A",'2a+c+n'!K17,0),0)</f>
        <v>0</v>
      </c>
      <c r="L17" s="65">
        <f>IF($C$4="Attiecināmās izmaksas",IF('2a+c+n'!$Q17="A",'2a+c+n'!L17,0),0)</f>
        <v>0</v>
      </c>
      <c r="M17" s="116">
        <f>IF($C$4="Attiecināmās izmaksas",IF('2a+c+n'!$Q17="A",'2a+c+n'!M17,0),0)</f>
        <v>0</v>
      </c>
      <c r="N17" s="116">
        <f>IF($C$4="Attiecināmās izmaksas",IF('2a+c+n'!$Q17="A",'2a+c+n'!N17,0),0)</f>
        <v>0</v>
      </c>
      <c r="O17" s="116">
        <f>IF($C$4="Attiecināmās izmaksas",IF('2a+c+n'!$Q17="A",'2a+c+n'!O17,0),0)</f>
        <v>0</v>
      </c>
      <c r="P17" s="117">
        <f>IF($C$4="Attiecināmās izmaksas",IF('2a+c+n'!$Q17="A",'2a+c+n'!P17,0),0)</f>
        <v>0</v>
      </c>
    </row>
    <row r="18" spans="1:16" ht="20.399999999999999" x14ac:dyDescent="0.2">
      <c r="A18" s="51">
        <f>IF(P18=0,0,IF(COUNTBLANK(P18)=1,0,COUNTA($P$14:P18)))</f>
        <v>0</v>
      </c>
      <c r="B18" s="24" t="str">
        <f>IF($C$4="Attiecināmās izmaksas",IF('2a+c+n'!$Q18="A",'2a+c+n'!B18,0),0)</f>
        <v>02-00000</v>
      </c>
      <c r="C18" s="24" t="str">
        <f>IF($C$4="Attiecināmās izmaksas",IF('2a+c+n'!$Q18="A",'2a+c+n'!C18,0),0)</f>
        <v>Ventilācijas restu demontāža fasādē, utilizācija</v>
      </c>
      <c r="D18" s="24" t="str">
        <f>IF($C$4="Attiecināmās izmaksas",IF('2a+c+n'!$Q18="A",'2a+c+n'!D18,0),0)</f>
        <v>gab</v>
      </c>
      <c r="E18" s="46"/>
      <c r="F18" s="65"/>
      <c r="G18" s="116"/>
      <c r="H18" s="116">
        <f>IF($C$4="Attiecināmās izmaksas",IF('2a+c+n'!$Q18="A",'2a+c+n'!H18,0),0)</f>
        <v>0</v>
      </c>
      <c r="I18" s="116"/>
      <c r="J18" s="116"/>
      <c r="K18" s="117">
        <f>IF($C$4="Attiecināmās izmaksas",IF('2a+c+n'!$Q18="A",'2a+c+n'!K18,0),0)</f>
        <v>0</v>
      </c>
      <c r="L18" s="65">
        <f>IF($C$4="Attiecināmās izmaksas",IF('2a+c+n'!$Q18="A",'2a+c+n'!L18,0),0)</f>
        <v>0</v>
      </c>
      <c r="M18" s="116">
        <f>IF($C$4="Attiecināmās izmaksas",IF('2a+c+n'!$Q18="A",'2a+c+n'!M18,0),0)</f>
        <v>0</v>
      </c>
      <c r="N18" s="116">
        <f>IF($C$4="Attiecināmās izmaksas",IF('2a+c+n'!$Q18="A",'2a+c+n'!N18,0),0)</f>
        <v>0</v>
      </c>
      <c r="O18" s="116">
        <f>IF($C$4="Attiecināmās izmaksas",IF('2a+c+n'!$Q18="A",'2a+c+n'!O18,0),0)</f>
        <v>0</v>
      </c>
      <c r="P18" s="117">
        <f>IF($C$4="Attiecināmās izmaksas",IF('2a+c+n'!$Q18="A",'2a+c+n'!P18,0),0)</f>
        <v>0</v>
      </c>
    </row>
    <row r="19" spans="1:16" ht="20.399999999999999" x14ac:dyDescent="0.2">
      <c r="A19" s="51">
        <f>IF(P19=0,0,IF(COUNTBLANK(P19)=1,0,COUNTA($P$14:P19)))</f>
        <v>0</v>
      </c>
      <c r="B19" s="24" t="str">
        <f>IF($C$4="Attiecināmās izmaksas",IF('2a+c+n'!$Q19="A",'2a+c+n'!B19,0),0)</f>
        <v>02-00000</v>
      </c>
      <c r="C19" s="24" t="str">
        <f>IF($C$4="Attiecināmās izmaksas",IF('2a+c+n'!$Q19="A",'2a+c+n'!C19,0),0)</f>
        <v>Pagraba logu demontāža, utilizācija</v>
      </c>
      <c r="D19" s="24" t="str">
        <f>IF($C$4="Attiecināmās izmaksas",IF('2a+c+n'!$Q19="A",'2a+c+n'!D19,0),0)</f>
        <v>gab</v>
      </c>
      <c r="E19" s="46"/>
      <c r="F19" s="65"/>
      <c r="G19" s="116"/>
      <c r="H19" s="116">
        <f>IF($C$4="Attiecināmās izmaksas",IF('2a+c+n'!$Q19="A",'2a+c+n'!H19,0),0)</f>
        <v>0</v>
      </c>
      <c r="I19" s="116"/>
      <c r="J19" s="116"/>
      <c r="K19" s="117">
        <f>IF($C$4="Attiecināmās izmaksas",IF('2a+c+n'!$Q19="A",'2a+c+n'!K19,0),0)</f>
        <v>0</v>
      </c>
      <c r="L19" s="65">
        <f>IF($C$4="Attiecināmās izmaksas",IF('2a+c+n'!$Q19="A",'2a+c+n'!L19,0),0)</f>
        <v>0</v>
      </c>
      <c r="M19" s="116">
        <f>IF($C$4="Attiecināmās izmaksas",IF('2a+c+n'!$Q19="A",'2a+c+n'!M19,0),0)</f>
        <v>0</v>
      </c>
      <c r="N19" s="116">
        <f>IF($C$4="Attiecināmās izmaksas",IF('2a+c+n'!$Q19="A",'2a+c+n'!N19,0),0)</f>
        <v>0</v>
      </c>
      <c r="O19" s="116">
        <f>IF($C$4="Attiecināmās izmaksas",IF('2a+c+n'!$Q19="A",'2a+c+n'!O19,0),0)</f>
        <v>0</v>
      </c>
      <c r="P19" s="117">
        <f>IF($C$4="Attiecināmās izmaksas",IF('2a+c+n'!$Q19="A",'2a+c+n'!P19,0),0)</f>
        <v>0</v>
      </c>
    </row>
    <row r="20" spans="1:16" x14ac:dyDescent="0.2">
      <c r="A20" s="51">
        <f>IF(P20=0,0,IF(COUNTBLANK(P20)=1,0,COUNTA($P$14:P20)))</f>
        <v>0</v>
      </c>
      <c r="B20" s="24">
        <f>IF($C$4="Attiecināmās izmaksas",IF('2a+c+n'!$Q20="A",'2a+c+n'!B20,0),0)</f>
        <v>0</v>
      </c>
      <c r="C20" s="24">
        <f>IF($C$4="Attiecināmās izmaksas",IF('2a+c+n'!$Q20="A",'2a+c+n'!C20,0),0)</f>
        <v>0</v>
      </c>
      <c r="D20" s="24">
        <f>IF($C$4="Attiecināmās izmaksas",IF('2a+c+n'!$Q20="A",'2a+c+n'!D20,0),0)</f>
        <v>0</v>
      </c>
      <c r="E20" s="46"/>
      <c r="F20" s="65"/>
      <c r="G20" s="116"/>
      <c r="H20" s="116">
        <f>IF($C$4="Attiecināmās izmaksas",IF('2a+c+n'!$Q20="A",'2a+c+n'!H20,0),0)</f>
        <v>0</v>
      </c>
      <c r="I20" s="116"/>
      <c r="J20" s="116"/>
      <c r="K20" s="117">
        <f>IF($C$4="Attiecināmās izmaksas",IF('2a+c+n'!$Q20="A",'2a+c+n'!K20,0),0)</f>
        <v>0</v>
      </c>
      <c r="L20" s="65">
        <f>IF($C$4="Attiecināmās izmaksas",IF('2a+c+n'!$Q20="A",'2a+c+n'!L20,0),0)</f>
        <v>0</v>
      </c>
      <c r="M20" s="116">
        <f>IF($C$4="Attiecināmās izmaksas",IF('2a+c+n'!$Q20="A",'2a+c+n'!M20,0),0)</f>
        <v>0</v>
      </c>
      <c r="N20" s="116">
        <f>IF($C$4="Attiecināmās izmaksas",IF('2a+c+n'!$Q20="A",'2a+c+n'!N20,0),0)</f>
        <v>0</v>
      </c>
      <c r="O20" s="116">
        <f>IF($C$4="Attiecināmās izmaksas",IF('2a+c+n'!$Q20="A",'2a+c+n'!O20,0),0)</f>
        <v>0</v>
      </c>
      <c r="P20" s="117">
        <f>IF($C$4="Attiecināmās izmaksas",IF('2a+c+n'!$Q20="A",'2a+c+n'!P20,0),0)</f>
        <v>0</v>
      </c>
    </row>
    <row r="21" spans="1:16" x14ac:dyDescent="0.2">
      <c r="A21" s="51">
        <f>IF(P21=0,0,IF(COUNTBLANK(P21)=1,0,COUNTA($P$14:P21)))</f>
        <v>0</v>
      </c>
      <c r="B21" s="24">
        <f>IF($C$4="Attiecināmās izmaksas",IF('2a+c+n'!$Q21="A",'2a+c+n'!B21,0),0)</f>
        <v>0</v>
      </c>
      <c r="C21" s="24">
        <f>IF($C$4="Attiecināmās izmaksas",IF('2a+c+n'!$Q21="A",'2a+c+n'!C21,0),0)</f>
        <v>0</v>
      </c>
      <c r="D21" s="24">
        <f>IF($C$4="Attiecināmās izmaksas",IF('2a+c+n'!$Q21="A",'2a+c+n'!D21,0),0)</f>
        <v>0</v>
      </c>
      <c r="E21" s="46"/>
      <c r="F21" s="65"/>
      <c r="G21" s="116"/>
      <c r="H21" s="116">
        <f>IF($C$4="Attiecināmās izmaksas",IF('2a+c+n'!$Q21="A",'2a+c+n'!H21,0),0)</f>
        <v>0</v>
      </c>
      <c r="I21" s="116"/>
      <c r="J21" s="116"/>
      <c r="K21" s="117">
        <f>IF($C$4="Attiecināmās izmaksas",IF('2a+c+n'!$Q21="A",'2a+c+n'!K21,0),0)</f>
        <v>0</v>
      </c>
      <c r="L21" s="65">
        <f>IF($C$4="Attiecināmās izmaksas",IF('2a+c+n'!$Q21="A",'2a+c+n'!L21,0),0)</f>
        <v>0</v>
      </c>
      <c r="M21" s="116">
        <f>IF($C$4="Attiecināmās izmaksas",IF('2a+c+n'!$Q21="A",'2a+c+n'!M21,0),0)</f>
        <v>0</v>
      </c>
      <c r="N21" s="116">
        <f>IF($C$4="Attiecināmās izmaksas",IF('2a+c+n'!$Q21="A",'2a+c+n'!N21,0),0)</f>
        <v>0</v>
      </c>
      <c r="O21" s="116">
        <f>IF($C$4="Attiecināmās izmaksas",IF('2a+c+n'!$Q21="A",'2a+c+n'!O21,0),0)</f>
        <v>0</v>
      </c>
      <c r="P21" s="117">
        <f>IF($C$4="Attiecināmās izmaksas",IF('2a+c+n'!$Q21="A",'2a+c+n'!P21,0),0)</f>
        <v>0</v>
      </c>
    </row>
    <row r="22" spans="1:16" ht="20.399999999999999" x14ac:dyDescent="0.2">
      <c r="A22" s="51">
        <f>IF(P22=0,0,IF(COUNTBLANK(P22)=1,0,COUNTA($P$14:P22)))</f>
        <v>0</v>
      </c>
      <c r="B22" s="24" t="str">
        <f>IF($C$4="Attiecināmās izmaksas",IF('2a+c+n'!$Q22="A",'2a+c+n'!B22,0),0)</f>
        <v>02-00000</v>
      </c>
      <c r="C22" s="24" t="str">
        <f>IF($C$4="Attiecināmās izmaksas",IF('2a+c+n'!$Q22="A",'2a+c+n'!C22,0),0)</f>
        <v>Esošo palodžu demontāža fasādē, utilizācija</v>
      </c>
      <c r="D22" s="24" t="str">
        <f>IF($C$4="Attiecināmās izmaksas",IF('2a+c+n'!$Q22="A",'2a+c+n'!D22,0),0)</f>
        <v>tm</v>
      </c>
      <c r="E22" s="46"/>
      <c r="F22" s="65"/>
      <c r="G22" s="116"/>
      <c r="H22" s="116">
        <f>IF($C$4="Attiecināmās izmaksas",IF('2a+c+n'!$Q22="A",'2a+c+n'!H22,0),0)</f>
        <v>0</v>
      </c>
      <c r="I22" s="116"/>
      <c r="J22" s="116"/>
      <c r="K22" s="117">
        <f>IF($C$4="Attiecināmās izmaksas",IF('2a+c+n'!$Q22="A",'2a+c+n'!K22,0),0)</f>
        <v>0</v>
      </c>
      <c r="L22" s="65">
        <f>IF($C$4="Attiecināmās izmaksas",IF('2a+c+n'!$Q22="A",'2a+c+n'!L22,0),0)</f>
        <v>0</v>
      </c>
      <c r="M22" s="116">
        <f>IF($C$4="Attiecināmās izmaksas",IF('2a+c+n'!$Q22="A",'2a+c+n'!M22,0),0)</f>
        <v>0</v>
      </c>
      <c r="N22" s="116">
        <f>IF($C$4="Attiecināmās izmaksas",IF('2a+c+n'!$Q22="A",'2a+c+n'!N22,0),0)</f>
        <v>0</v>
      </c>
      <c r="O22" s="116">
        <f>IF($C$4="Attiecināmās izmaksas",IF('2a+c+n'!$Q22="A",'2a+c+n'!O22,0),0)</f>
        <v>0</v>
      </c>
      <c r="P22" s="117">
        <f>IF($C$4="Attiecināmās izmaksas",IF('2a+c+n'!$Q22="A",'2a+c+n'!P22,0),0)</f>
        <v>0</v>
      </c>
    </row>
    <row r="23" spans="1:16" ht="20.399999999999999" x14ac:dyDescent="0.2">
      <c r="A23" s="51">
        <f>IF(P23=0,0,IF(COUNTBLANK(P23)=1,0,COUNTA($P$14:P23)))</f>
        <v>0</v>
      </c>
      <c r="B23" s="24" t="str">
        <f>IF($C$4="Attiecināmās izmaksas",IF('2a+c+n'!$Q23="A",'2a+c+n'!B23,0),0)</f>
        <v>02-00000</v>
      </c>
      <c r="C23" s="24" t="str">
        <f>IF($C$4="Attiecināmās izmaksas",IF('2a+c+n'!$Q23="A",'2a+c+n'!C23,0),0)</f>
        <v>Veco logu demontāža, t.sk. iekšējās palodzes, utilizācija, logi bēniņos gala fasādēs</v>
      </c>
      <c r="D23" s="24" t="str">
        <f>IF($C$4="Attiecināmās izmaksas",IF('2a+c+n'!$Q23="A",'2a+c+n'!D23,0),0)</f>
        <v>gab</v>
      </c>
      <c r="E23" s="46"/>
      <c r="F23" s="65"/>
      <c r="G23" s="116"/>
      <c r="H23" s="116">
        <f>IF($C$4="Attiecināmās izmaksas",IF('2a+c+n'!$Q23="A",'2a+c+n'!H23,0),0)</f>
        <v>0</v>
      </c>
      <c r="I23" s="116"/>
      <c r="J23" s="116"/>
      <c r="K23" s="117">
        <f>IF($C$4="Attiecināmās izmaksas",IF('2a+c+n'!$Q23="A",'2a+c+n'!K23,0),0)</f>
        <v>0</v>
      </c>
      <c r="L23" s="65">
        <f>IF($C$4="Attiecināmās izmaksas",IF('2a+c+n'!$Q23="A",'2a+c+n'!L23,0),0)</f>
        <v>0</v>
      </c>
      <c r="M23" s="116">
        <f>IF($C$4="Attiecināmās izmaksas",IF('2a+c+n'!$Q23="A",'2a+c+n'!M23,0),0)</f>
        <v>0</v>
      </c>
      <c r="N23" s="116">
        <f>IF($C$4="Attiecināmās izmaksas",IF('2a+c+n'!$Q23="A",'2a+c+n'!N23,0),0)</f>
        <v>0</v>
      </c>
      <c r="O23" s="116">
        <f>IF($C$4="Attiecināmās izmaksas",IF('2a+c+n'!$Q23="A",'2a+c+n'!O23,0),0)</f>
        <v>0</v>
      </c>
      <c r="P23" s="117">
        <f>IF($C$4="Attiecināmās izmaksas",IF('2a+c+n'!$Q23="A",'2a+c+n'!P23,0),0)</f>
        <v>0</v>
      </c>
    </row>
    <row r="24" spans="1:16" ht="20.399999999999999" x14ac:dyDescent="0.2">
      <c r="A24" s="51">
        <f>IF(P24=0,0,IF(COUNTBLANK(P24)=1,0,COUNTA($P$14:P24)))</f>
        <v>0</v>
      </c>
      <c r="B24" s="24" t="str">
        <f>IF($C$4="Attiecināmās izmaksas",IF('2a+c+n'!$Q24="A",'2a+c+n'!B24,0),0)</f>
        <v>02-00000</v>
      </c>
      <c r="C24" s="24" t="str">
        <f>IF($C$4="Attiecināmās izmaksas",IF('2a+c+n'!$Q24="A",'2a+c+n'!C24,0),0)</f>
        <v>Esošo durvju demontāža, utilizācija</v>
      </c>
      <c r="D24" s="24" t="str">
        <f>IF($C$4="Attiecināmās izmaksas",IF('2a+c+n'!$Q24="A",'2a+c+n'!D24,0),0)</f>
        <v>gab</v>
      </c>
      <c r="E24" s="46"/>
      <c r="F24" s="65"/>
      <c r="G24" s="116"/>
      <c r="H24" s="116">
        <f>IF($C$4="Attiecināmās izmaksas",IF('2a+c+n'!$Q24="A",'2a+c+n'!H24,0),0)</f>
        <v>0</v>
      </c>
      <c r="I24" s="116"/>
      <c r="J24" s="116"/>
      <c r="K24" s="117">
        <f>IF($C$4="Attiecināmās izmaksas",IF('2a+c+n'!$Q24="A",'2a+c+n'!K24,0),0)</f>
        <v>0</v>
      </c>
      <c r="L24" s="65">
        <f>IF($C$4="Attiecināmās izmaksas",IF('2a+c+n'!$Q24="A",'2a+c+n'!L24,0),0)</f>
        <v>0</v>
      </c>
      <c r="M24" s="116">
        <f>IF($C$4="Attiecināmās izmaksas",IF('2a+c+n'!$Q24="A",'2a+c+n'!M24,0),0)</f>
        <v>0</v>
      </c>
      <c r="N24" s="116">
        <f>IF($C$4="Attiecināmās izmaksas",IF('2a+c+n'!$Q24="A",'2a+c+n'!N24,0),0)</f>
        <v>0</v>
      </c>
      <c r="O24" s="116">
        <f>IF($C$4="Attiecināmās izmaksas",IF('2a+c+n'!$Q24="A",'2a+c+n'!O24,0),0)</f>
        <v>0</v>
      </c>
      <c r="P24" s="117">
        <f>IF($C$4="Attiecināmās izmaksas",IF('2a+c+n'!$Q24="A",'2a+c+n'!P24,0),0)</f>
        <v>0</v>
      </c>
    </row>
    <row r="25" spans="1:16" x14ac:dyDescent="0.2">
      <c r="A25" s="51">
        <f>IF(P25=0,0,IF(COUNTBLANK(P25)=1,0,COUNTA($P$14:P25)))</f>
        <v>0</v>
      </c>
      <c r="B25" s="24">
        <f>IF($C$4="Attiecināmās izmaksas",IF('2a+c+n'!$Q25="A",'2a+c+n'!B25,0),0)</f>
        <v>0</v>
      </c>
      <c r="C25" s="24">
        <f>IF($C$4="Attiecināmās izmaksas",IF('2a+c+n'!$Q25="A",'2a+c+n'!C25,0),0)</f>
        <v>0</v>
      </c>
      <c r="D25" s="24">
        <f>IF($C$4="Attiecināmās izmaksas",IF('2a+c+n'!$Q25="A",'2a+c+n'!D25,0),0)</f>
        <v>0</v>
      </c>
      <c r="E25" s="46"/>
      <c r="F25" s="65"/>
      <c r="G25" s="116"/>
      <c r="H25" s="116">
        <f>IF($C$4="Attiecināmās izmaksas",IF('2a+c+n'!$Q25="A",'2a+c+n'!H25,0),0)</f>
        <v>0</v>
      </c>
      <c r="I25" s="116"/>
      <c r="J25" s="116"/>
      <c r="K25" s="117">
        <f>IF($C$4="Attiecināmās izmaksas",IF('2a+c+n'!$Q25="A",'2a+c+n'!K25,0),0)</f>
        <v>0</v>
      </c>
      <c r="L25" s="65">
        <f>IF($C$4="Attiecināmās izmaksas",IF('2a+c+n'!$Q25="A",'2a+c+n'!L25,0),0)</f>
        <v>0</v>
      </c>
      <c r="M25" s="116">
        <f>IF($C$4="Attiecināmās izmaksas",IF('2a+c+n'!$Q25="A",'2a+c+n'!M25,0),0)</f>
        <v>0</v>
      </c>
      <c r="N25" s="116">
        <f>IF($C$4="Attiecināmās izmaksas",IF('2a+c+n'!$Q25="A",'2a+c+n'!N25,0),0)</f>
        <v>0</v>
      </c>
      <c r="O25" s="116">
        <f>IF($C$4="Attiecināmās izmaksas",IF('2a+c+n'!$Q25="A",'2a+c+n'!O25,0),0)</f>
        <v>0</v>
      </c>
      <c r="P25" s="117">
        <f>IF($C$4="Attiecināmās izmaksas",IF('2a+c+n'!$Q25="A",'2a+c+n'!P25,0),0)</f>
        <v>0</v>
      </c>
    </row>
    <row r="26" spans="1:16" ht="20.399999999999999" x14ac:dyDescent="0.2">
      <c r="A26" s="51">
        <f>IF(P26=0,0,IF(COUNTBLANK(P26)=1,0,COUNTA($P$14:P26)))</f>
        <v>0</v>
      </c>
      <c r="B26" s="24" t="str">
        <f>IF($C$4="Attiecināmās izmaksas",IF('2a+c+n'!$Q26="A",'2a+c+n'!B26,0),0)</f>
        <v>02-00000</v>
      </c>
      <c r="C26" s="24" t="str">
        <f>IF($C$4="Attiecināmās izmaksas",IF('2a+c+n'!$Q26="A",'2a+c+n'!C26,0),0)</f>
        <v>Betona apmeles demontāža b=700, utilizācija</v>
      </c>
      <c r="D26" s="24" t="str">
        <f>IF($C$4="Attiecināmās izmaksas",IF('2a+c+n'!$Q26="A",'2a+c+n'!D26,0),0)</f>
        <v>tm</v>
      </c>
      <c r="E26" s="46"/>
      <c r="F26" s="65"/>
      <c r="G26" s="116"/>
      <c r="H26" s="116">
        <f>IF($C$4="Attiecināmās izmaksas",IF('2a+c+n'!$Q26="A",'2a+c+n'!H26,0),0)</f>
        <v>0</v>
      </c>
      <c r="I26" s="116"/>
      <c r="J26" s="116"/>
      <c r="K26" s="117">
        <f>IF($C$4="Attiecināmās izmaksas",IF('2a+c+n'!$Q26="A",'2a+c+n'!K26,0),0)</f>
        <v>0</v>
      </c>
      <c r="L26" s="65">
        <f>IF($C$4="Attiecināmās izmaksas",IF('2a+c+n'!$Q26="A",'2a+c+n'!L26,0),0)</f>
        <v>0</v>
      </c>
      <c r="M26" s="116">
        <f>IF($C$4="Attiecināmās izmaksas",IF('2a+c+n'!$Q26="A",'2a+c+n'!M26,0),0)</f>
        <v>0</v>
      </c>
      <c r="N26" s="116">
        <f>IF($C$4="Attiecināmās izmaksas",IF('2a+c+n'!$Q26="A",'2a+c+n'!N26,0),0)</f>
        <v>0</v>
      </c>
      <c r="O26" s="116">
        <f>IF($C$4="Attiecināmās izmaksas",IF('2a+c+n'!$Q26="A",'2a+c+n'!O26,0),0)</f>
        <v>0</v>
      </c>
      <c r="P26" s="117">
        <f>IF($C$4="Attiecināmās izmaksas",IF('2a+c+n'!$Q26="A",'2a+c+n'!P26,0),0)</f>
        <v>0</v>
      </c>
    </row>
    <row r="27" spans="1:16" ht="12" customHeight="1" thickBot="1" x14ac:dyDescent="0.25">
      <c r="A27" s="259" t="s">
        <v>62</v>
      </c>
      <c r="B27" s="260"/>
      <c r="C27" s="260"/>
      <c r="D27" s="260"/>
      <c r="E27" s="260"/>
      <c r="F27" s="260"/>
      <c r="G27" s="260"/>
      <c r="H27" s="260"/>
      <c r="I27" s="260"/>
      <c r="J27" s="260"/>
      <c r="K27" s="261"/>
      <c r="L27" s="127">
        <f>SUM(L14:L26)</f>
        <v>0</v>
      </c>
      <c r="M27" s="128">
        <f>SUM(M14:M26)</f>
        <v>0</v>
      </c>
      <c r="N27" s="128">
        <f>SUM(N14:N26)</f>
        <v>0</v>
      </c>
      <c r="O27" s="128">
        <f>SUM(O14:O26)</f>
        <v>0</v>
      </c>
      <c r="P27" s="129">
        <f>SUM(P14:P26)</f>
        <v>0</v>
      </c>
    </row>
    <row r="28" spans="1:16" x14ac:dyDescent="0.2">
      <c r="A28" s="16"/>
      <c r="B28" s="16"/>
      <c r="C28" s="16"/>
      <c r="D28" s="16"/>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14</v>
      </c>
      <c r="B30" s="16"/>
      <c r="C30" s="262" t="str">
        <f>'Kops n'!C33:H33</f>
        <v>Gundega Ābelīte 15.03.2024</v>
      </c>
      <c r="D30" s="262"/>
      <c r="E30" s="262"/>
      <c r="F30" s="262"/>
      <c r="G30" s="262"/>
      <c r="H30" s="262"/>
      <c r="I30" s="16"/>
      <c r="J30" s="16"/>
      <c r="K30" s="16"/>
      <c r="L30" s="16"/>
      <c r="M30" s="16"/>
      <c r="N30" s="16"/>
      <c r="O30" s="16"/>
      <c r="P30" s="16"/>
    </row>
    <row r="31" spans="1:16" x14ac:dyDescent="0.2">
      <c r="A31" s="16"/>
      <c r="B31" s="16"/>
      <c r="C31" s="188" t="s">
        <v>15</v>
      </c>
      <c r="D31" s="188"/>
      <c r="E31" s="188"/>
      <c r="F31" s="188"/>
      <c r="G31" s="188"/>
      <c r="H31" s="188"/>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204" t="str">
        <f>'Kops n'!A36:D36</f>
        <v>Tāme sastādīta 2024. gada 15. martā</v>
      </c>
      <c r="B33" s="205"/>
      <c r="C33" s="205"/>
      <c r="D33" s="205"/>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41</v>
      </c>
      <c r="B35" s="16"/>
      <c r="C35" s="262" t="str">
        <f>'Kops n'!C38:H38</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77" t="s">
        <v>16</v>
      </c>
      <c r="B38" s="42"/>
      <c r="C38" s="84" t="str">
        <f>'Kops n'!C41</f>
        <v>1-00180</v>
      </c>
      <c r="D38" s="42"/>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sheetData>
  <mergeCells count="23">
    <mergeCell ref="C2:I2"/>
    <mergeCell ref="C3:I3"/>
    <mergeCell ref="C4:I4"/>
    <mergeCell ref="D5:L5"/>
    <mergeCell ref="D6:L6"/>
    <mergeCell ref="D8:L8"/>
    <mergeCell ref="A9:F9"/>
    <mergeCell ref="J9:M9"/>
    <mergeCell ref="N9:O9"/>
    <mergeCell ref="D7:L7"/>
    <mergeCell ref="C36:H36"/>
    <mergeCell ref="L12:P12"/>
    <mergeCell ref="A27:K27"/>
    <mergeCell ref="C30:H30"/>
    <mergeCell ref="C31:H31"/>
    <mergeCell ref="A33:D33"/>
    <mergeCell ref="C35:H35"/>
    <mergeCell ref="A12:A13"/>
    <mergeCell ref="B12:B13"/>
    <mergeCell ref="C12:C13"/>
    <mergeCell ref="D12:D13"/>
    <mergeCell ref="E12:E13"/>
    <mergeCell ref="F12:K12"/>
  </mergeCells>
  <conditionalFormatting sqref="A27:K27">
    <cfRule type="containsText" dxfId="224" priority="4" operator="containsText" text="Tiešās izmaksas kopā, t. sk. darba devēja sociālais nodoklis __.__% ">
      <formula>NOT(ISERROR(SEARCH("Tiešās izmaksas kopā, t. sk. darba devēja sociālais nodoklis __.__% ",A27)))</formula>
    </cfRule>
  </conditionalFormatting>
  <conditionalFormatting sqref="A14:P26">
    <cfRule type="cellIs" dxfId="223" priority="2" operator="equal">
      <formula>0</formula>
    </cfRule>
  </conditionalFormatting>
  <conditionalFormatting sqref="C2:I2 D5:L8 N9:O9 L27:P27 C30:H30 C35:H35 C38">
    <cfRule type="cellIs" dxfId="222"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9"/>
  <sheetViews>
    <sheetView topLeftCell="A12" workbookViewId="0">
      <selection activeCell="A27" sqref="A27: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'2a+c+n'!D1</f>
        <v>2</v>
      </c>
      <c r="E1" s="22"/>
      <c r="F1" s="22"/>
      <c r="G1" s="22"/>
      <c r="H1" s="22"/>
      <c r="I1" s="22"/>
      <c r="J1" s="22"/>
      <c r="N1" s="26"/>
      <c r="O1" s="27"/>
      <c r="P1" s="28"/>
    </row>
    <row r="2" spans="1:16" x14ac:dyDescent="0.2">
      <c r="A2" s="29"/>
      <c r="B2" s="29"/>
      <c r="C2" s="274" t="str">
        <f>'2a+c+n'!C2:I2</f>
        <v>Demontāžas darbi</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'2a+c+n'!A9</f>
        <v>Tāme sastādīta  2024. gada tirgus cenās, pamatojoties uz AR daļas rasējumiem</v>
      </c>
      <c r="B9" s="271"/>
      <c r="C9" s="271"/>
      <c r="D9" s="271"/>
      <c r="E9" s="271"/>
      <c r="F9" s="271"/>
      <c r="G9" s="31"/>
      <c r="H9" s="31"/>
      <c r="I9" s="31"/>
      <c r="J9" s="272" t="s">
        <v>45</v>
      </c>
      <c r="K9" s="272"/>
      <c r="L9" s="272"/>
      <c r="M9" s="272"/>
      <c r="N9" s="273">
        <f>P27</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izmaksas",IF('2a+c+n'!$Q14="C",'2a+c+n'!B14,0))</f>
        <v>0</v>
      </c>
      <c r="C14" s="23">
        <f>IF($C$4="citu pasākumu izmaksas",IF('2a+c+n'!$Q14="C",'2a+c+n'!C14,0))</f>
        <v>0</v>
      </c>
      <c r="D14" s="23">
        <f>IF($C$4="citu pasākumu izmaksas",IF('2a+c+n'!$Q14="C",'2a+c+n'!D14,0))</f>
        <v>0</v>
      </c>
      <c r="E14" s="45"/>
      <c r="F14" s="63"/>
      <c r="G14" s="114"/>
      <c r="H14" s="114">
        <f>IF($C$4="citu pasākumu izmaksas",IF('2a+c+n'!$Q14="C",'2a+c+n'!H14,0))</f>
        <v>0</v>
      </c>
      <c r="I14" s="114"/>
      <c r="J14" s="114"/>
      <c r="K14" s="115">
        <f>IF($C$4="citu pasākumu izmaksas",IF('2a+c+n'!$Q14="C",'2a+c+n'!K14,0))</f>
        <v>0</v>
      </c>
      <c r="L14" s="80">
        <f>IF($C$4="citu pasākumu izmaksas",IF('2a+c+n'!$Q14="C",'2a+c+n'!L14,0))</f>
        <v>0</v>
      </c>
      <c r="M14" s="114">
        <f>IF($C$4="citu pasākumu izmaksas",IF('2a+c+n'!$Q14="C",'2a+c+n'!M14,0))</f>
        <v>0</v>
      </c>
      <c r="N14" s="114">
        <f>IF($C$4="citu pasākumu izmaksas",IF('2a+c+n'!$Q14="C",'2a+c+n'!N14,0))</f>
        <v>0</v>
      </c>
      <c r="O14" s="114">
        <f>IF($C$4="citu pasākumu izmaksas",IF('2a+c+n'!$Q14="C",'2a+c+n'!O14,0))</f>
        <v>0</v>
      </c>
      <c r="P14" s="115">
        <f>IF($C$4="citu pasākumu izmaksas",IF('2a+c+n'!$Q14="C",'2a+c+n'!P14,0))</f>
        <v>0</v>
      </c>
    </row>
    <row r="15" spans="1:16" x14ac:dyDescent="0.2">
      <c r="A15" s="51">
        <f>IF(P15=0,0,IF(COUNTBLANK(P15)=1,0,COUNTA($P$14:P15)))</f>
        <v>0</v>
      </c>
      <c r="B15" s="24">
        <f>IF($C$4="citu pasākumu izmaksas",IF('2a+c+n'!$Q15="C",'2a+c+n'!B15,0))</f>
        <v>0</v>
      </c>
      <c r="C15" s="24">
        <f>IF($C$4="citu pasākumu izmaksas",IF('2a+c+n'!$Q15="C",'2a+c+n'!C15,0))</f>
        <v>0</v>
      </c>
      <c r="D15" s="24">
        <f>IF($C$4="citu pasākumu izmaksas",IF('2a+c+n'!$Q15="C",'2a+c+n'!D15,0))</f>
        <v>0</v>
      </c>
      <c r="E15" s="46"/>
      <c r="F15" s="65"/>
      <c r="G15" s="116"/>
      <c r="H15" s="116">
        <f>IF($C$4="citu pasākumu izmaksas",IF('2a+c+n'!$Q15="C",'2a+c+n'!H15,0))</f>
        <v>0</v>
      </c>
      <c r="I15" s="116"/>
      <c r="J15" s="116"/>
      <c r="K15" s="117">
        <f>IF($C$4="citu pasākumu izmaksas",IF('2a+c+n'!$Q15="C",'2a+c+n'!K15,0))</f>
        <v>0</v>
      </c>
      <c r="L15" s="81">
        <f>IF($C$4="citu pasākumu izmaksas",IF('2a+c+n'!$Q15="C",'2a+c+n'!L15,0))</f>
        <v>0</v>
      </c>
      <c r="M15" s="116">
        <f>IF($C$4="citu pasākumu izmaksas",IF('2a+c+n'!$Q15="C",'2a+c+n'!M15,0))</f>
        <v>0</v>
      </c>
      <c r="N15" s="116">
        <f>IF($C$4="citu pasākumu izmaksas",IF('2a+c+n'!$Q15="C",'2a+c+n'!N15,0))</f>
        <v>0</v>
      </c>
      <c r="O15" s="116">
        <f>IF($C$4="citu pasākumu izmaksas",IF('2a+c+n'!$Q15="C",'2a+c+n'!O15,0))</f>
        <v>0</v>
      </c>
      <c r="P15" s="117">
        <f>IF($C$4="citu pasākumu izmaksas",IF('2a+c+n'!$Q15="C",'2a+c+n'!P15,0))</f>
        <v>0</v>
      </c>
    </row>
    <row r="16" spans="1:16" ht="20.399999999999999" x14ac:dyDescent="0.2">
      <c r="A16" s="51">
        <f>IF(P16=0,0,IF(COUNTBLANK(P16)=1,0,COUNTA($P$14:P16)))</f>
        <v>0</v>
      </c>
      <c r="B16" s="24" t="str">
        <f>IF($C$4="citu pasākumu izmaksas",IF('2a+c+n'!$Q16="C",'2a+c+n'!B16,0))</f>
        <v>02-00000</v>
      </c>
      <c r="C16" s="24" t="str">
        <f>IF($C$4="citu pasākumu izmaksas",IF('2a+c+n'!$Q16="C",'2a+c+n'!C16,0))</f>
        <v>Vīteņaugu likvidēšana, utilizācija</v>
      </c>
      <c r="D16" s="24" t="str">
        <f>IF($C$4="citu pasākumu izmaksas",IF('2a+c+n'!$Q16="C",'2a+c+n'!D16,0))</f>
        <v>kompl</v>
      </c>
      <c r="E16" s="46"/>
      <c r="F16" s="65"/>
      <c r="G16" s="116"/>
      <c r="H16" s="116">
        <f>IF($C$4="citu pasākumu izmaksas",IF('2a+c+n'!$Q16="C",'2a+c+n'!H16,0))</f>
        <v>0</v>
      </c>
      <c r="I16" s="116"/>
      <c r="J16" s="116"/>
      <c r="K16" s="117">
        <f>IF($C$4="citu pasākumu izmaksas",IF('2a+c+n'!$Q16="C",'2a+c+n'!K16,0))</f>
        <v>0</v>
      </c>
      <c r="L16" s="81">
        <f>IF($C$4="citu pasākumu izmaksas",IF('2a+c+n'!$Q16="C",'2a+c+n'!L16,0))</f>
        <v>0</v>
      </c>
      <c r="M16" s="116">
        <f>IF($C$4="citu pasākumu izmaksas",IF('2a+c+n'!$Q16="C",'2a+c+n'!M16,0))</f>
        <v>0</v>
      </c>
      <c r="N16" s="116">
        <f>IF($C$4="citu pasākumu izmaksas",IF('2a+c+n'!$Q16="C",'2a+c+n'!N16,0))</f>
        <v>0</v>
      </c>
      <c r="O16" s="116">
        <f>IF($C$4="citu pasākumu izmaksas",IF('2a+c+n'!$Q16="C",'2a+c+n'!O16,0))</f>
        <v>0</v>
      </c>
      <c r="P16" s="117">
        <f>IF($C$4="citu pasākumu izmaksas",IF('2a+c+n'!$Q16="C",'2a+c+n'!P16,0))</f>
        <v>0</v>
      </c>
    </row>
    <row r="17" spans="1:16" ht="30.6" x14ac:dyDescent="0.2">
      <c r="A17" s="51">
        <f>IF(P17=0,0,IF(COUNTBLANK(P17)=1,0,COUNTA($P$14:P17)))</f>
        <v>0</v>
      </c>
      <c r="B17" s="24" t="str">
        <f>IF($C$4="citu pasākumu izmaksas",IF('2a+c+n'!$Q17="C",'2a+c+n'!B17,0))</f>
        <v>02-00000</v>
      </c>
      <c r="C17" s="24" t="str">
        <f>IF($C$4="citu pasākumu izmaksas",IF('2a+c+n'!$Q17="C",'2a+c+n'!C17,0))</f>
        <v>Numurzīmes, hidranta zīmes, karoga turētāja u.c. traucējošo elementu demontāža fasādē, t.sk. esošo satelītantenu demontāža, kameru demontāža</v>
      </c>
      <c r="D17" s="24" t="str">
        <f>IF($C$4="citu pasākumu izmaksas",IF('2a+c+n'!$Q17="C",'2a+c+n'!D17,0))</f>
        <v>kompl</v>
      </c>
      <c r="E17" s="46"/>
      <c r="F17" s="65"/>
      <c r="G17" s="116"/>
      <c r="H17" s="116">
        <f>IF($C$4="citu pasākumu izmaksas",IF('2a+c+n'!$Q17="C",'2a+c+n'!H17,0))</f>
        <v>0</v>
      </c>
      <c r="I17" s="116"/>
      <c r="J17" s="116"/>
      <c r="K17" s="117">
        <f>IF($C$4="citu pasākumu izmaksas",IF('2a+c+n'!$Q17="C",'2a+c+n'!K17,0))</f>
        <v>0</v>
      </c>
      <c r="L17" s="81">
        <f>IF($C$4="citu pasākumu izmaksas",IF('2a+c+n'!$Q17="C",'2a+c+n'!L17,0))</f>
        <v>0</v>
      </c>
      <c r="M17" s="116">
        <f>IF($C$4="citu pasākumu izmaksas",IF('2a+c+n'!$Q17="C",'2a+c+n'!M17,0))</f>
        <v>0</v>
      </c>
      <c r="N17" s="116">
        <f>IF($C$4="citu pasākumu izmaksas",IF('2a+c+n'!$Q17="C",'2a+c+n'!N17,0))</f>
        <v>0</v>
      </c>
      <c r="O17" s="116">
        <f>IF($C$4="citu pasākumu izmaksas",IF('2a+c+n'!$Q17="C",'2a+c+n'!O17,0))</f>
        <v>0</v>
      </c>
      <c r="P17" s="117">
        <f>IF($C$4="citu pasākumu izmaksas",IF('2a+c+n'!$Q17="C",'2a+c+n'!P17,0))</f>
        <v>0</v>
      </c>
    </row>
    <row r="18" spans="1:16" x14ac:dyDescent="0.2">
      <c r="A18" s="51">
        <f>IF(P18=0,0,IF(COUNTBLANK(P18)=1,0,COUNTA($P$14:P18)))</f>
        <v>0</v>
      </c>
      <c r="B18" s="24">
        <f>IF($C$4="citu pasākumu izmaksas",IF('2a+c+n'!$Q18="C",'2a+c+n'!B18,0))</f>
        <v>0</v>
      </c>
      <c r="C18" s="24">
        <f>IF($C$4="citu pasākumu izmaksas",IF('2a+c+n'!$Q18="C",'2a+c+n'!C18,0))</f>
        <v>0</v>
      </c>
      <c r="D18" s="24">
        <f>IF($C$4="citu pasākumu izmaksas",IF('2a+c+n'!$Q18="C",'2a+c+n'!D18,0))</f>
        <v>0</v>
      </c>
      <c r="E18" s="46"/>
      <c r="F18" s="65"/>
      <c r="G18" s="116"/>
      <c r="H18" s="116">
        <f>IF($C$4="citu pasākumu izmaksas",IF('2a+c+n'!$Q18="C",'2a+c+n'!H18,0))</f>
        <v>0</v>
      </c>
      <c r="I18" s="116"/>
      <c r="J18" s="116"/>
      <c r="K18" s="117">
        <f>IF($C$4="citu pasākumu izmaksas",IF('2a+c+n'!$Q18="C",'2a+c+n'!K18,0))</f>
        <v>0</v>
      </c>
      <c r="L18" s="81">
        <f>IF($C$4="citu pasākumu izmaksas",IF('2a+c+n'!$Q18="C",'2a+c+n'!L18,0))</f>
        <v>0</v>
      </c>
      <c r="M18" s="116">
        <f>IF($C$4="citu pasākumu izmaksas",IF('2a+c+n'!$Q18="C",'2a+c+n'!M18,0))</f>
        <v>0</v>
      </c>
      <c r="N18" s="116">
        <f>IF($C$4="citu pasākumu izmaksas",IF('2a+c+n'!$Q18="C",'2a+c+n'!N18,0))</f>
        <v>0</v>
      </c>
      <c r="O18" s="116">
        <f>IF($C$4="citu pasākumu izmaksas",IF('2a+c+n'!$Q18="C",'2a+c+n'!O18,0))</f>
        <v>0</v>
      </c>
      <c r="P18" s="117">
        <f>IF($C$4="citu pasākumu izmaksas",IF('2a+c+n'!$Q18="C",'2a+c+n'!P18,0))</f>
        <v>0</v>
      </c>
    </row>
    <row r="19" spans="1:16" x14ac:dyDescent="0.2">
      <c r="A19" s="51">
        <f>IF(P19=0,0,IF(COUNTBLANK(P19)=1,0,COUNTA($P$14:P19)))</f>
        <v>0</v>
      </c>
      <c r="B19" s="24">
        <f>IF($C$4="citu pasākumu izmaksas",IF('2a+c+n'!$Q19="C",'2a+c+n'!B19,0))</f>
        <v>0</v>
      </c>
      <c r="C19" s="24">
        <f>IF($C$4="citu pasākumu izmaksas",IF('2a+c+n'!$Q19="C",'2a+c+n'!C19,0))</f>
        <v>0</v>
      </c>
      <c r="D19" s="24">
        <f>IF($C$4="citu pasākumu izmaksas",IF('2a+c+n'!$Q19="C",'2a+c+n'!D19,0))</f>
        <v>0</v>
      </c>
      <c r="E19" s="46"/>
      <c r="F19" s="65"/>
      <c r="G19" s="116"/>
      <c r="H19" s="116">
        <f>IF($C$4="citu pasākumu izmaksas",IF('2a+c+n'!$Q19="C",'2a+c+n'!H19,0))</f>
        <v>0</v>
      </c>
      <c r="I19" s="116"/>
      <c r="J19" s="116"/>
      <c r="K19" s="117">
        <f>IF($C$4="citu pasākumu izmaksas",IF('2a+c+n'!$Q19="C",'2a+c+n'!K19,0))</f>
        <v>0</v>
      </c>
      <c r="L19" s="81">
        <f>IF($C$4="citu pasākumu izmaksas",IF('2a+c+n'!$Q19="C",'2a+c+n'!L19,0))</f>
        <v>0</v>
      </c>
      <c r="M19" s="116">
        <f>IF($C$4="citu pasākumu izmaksas",IF('2a+c+n'!$Q19="C",'2a+c+n'!M19,0))</f>
        <v>0</v>
      </c>
      <c r="N19" s="116">
        <f>IF($C$4="citu pasākumu izmaksas",IF('2a+c+n'!$Q19="C",'2a+c+n'!N19,0))</f>
        <v>0</v>
      </c>
      <c r="O19" s="116">
        <f>IF($C$4="citu pasākumu izmaksas",IF('2a+c+n'!$Q19="C",'2a+c+n'!O19,0))</f>
        <v>0</v>
      </c>
      <c r="P19" s="117">
        <f>IF($C$4="citu pasākumu izmaksas",IF('2a+c+n'!$Q19="C",'2a+c+n'!P19,0))</f>
        <v>0</v>
      </c>
    </row>
    <row r="20" spans="1:16" ht="20.399999999999999" x14ac:dyDescent="0.2">
      <c r="A20" s="51">
        <f>IF(P20=0,0,IF(COUNTBLANK(P20)=1,0,COUNTA($P$14:P20)))</f>
        <v>0</v>
      </c>
      <c r="B20" s="24" t="str">
        <f>IF($C$4="citu pasākumu izmaksas",IF('2a+c+n'!$Q20="C",'2a+c+n'!B20,0))</f>
        <v>02-00000</v>
      </c>
      <c r="C20" s="24" t="str">
        <f>IF($C$4="citu pasākumu izmaksas",IF('2a+c+n'!$Q20="C",'2a+c+n'!C20,0))</f>
        <v>Esošā jumta seguma demontāža, utilizācija</v>
      </c>
      <c r="D20" s="24" t="str">
        <f>IF($C$4="citu pasākumu izmaksas",IF('2a+c+n'!$Q20="C",'2a+c+n'!D20,0))</f>
        <v>m2</v>
      </c>
      <c r="E20" s="46"/>
      <c r="F20" s="65"/>
      <c r="G20" s="116"/>
      <c r="H20" s="116">
        <f>IF($C$4="citu pasākumu izmaksas",IF('2a+c+n'!$Q20="C",'2a+c+n'!H20,0))</f>
        <v>0</v>
      </c>
      <c r="I20" s="116"/>
      <c r="J20" s="116"/>
      <c r="K20" s="117">
        <f>IF($C$4="citu pasākumu izmaksas",IF('2a+c+n'!$Q20="C",'2a+c+n'!K20,0))</f>
        <v>0</v>
      </c>
      <c r="L20" s="81">
        <f>IF($C$4="citu pasākumu izmaksas",IF('2a+c+n'!$Q20="C",'2a+c+n'!L20,0))</f>
        <v>0</v>
      </c>
      <c r="M20" s="116">
        <f>IF($C$4="citu pasākumu izmaksas",IF('2a+c+n'!$Q20="C",'2a+c+n'!M20,0))</f>
        <v>0</v>
      </c>
      <c r="N20" s="116">
        <f>IF($C$4="citu pasākumu izmaksas",IF('2a+c+n'!$Q20="C",'2a+c+n'!N20,0))</f>
        <v>0</v>
      </c>
      <c r="O20" s="116">
        <f>IF($C$4="citu pasākumu izmaksas",IF('2a+c+n'!$Q20="C",'2a+c+n'!O20,0))</f>
        <v>0</v>
      </c>
      <c r="P20" s="117">
        <f>IF($C$4="citu pasākumu izmaksas",IF('2a+c+n'!$Q20="C",'2a+c+n'!P20,0))</f>
        <v>0</v>
      </c>
    </row>
    <row r="21" spans="1:16" ht="20.399999999999999" x14ac:dyDescent="0.2">
      <c r="A21" s="51">
        <f>IF(P21=0,0,IF(COUNTBLANK(P21)=1,0,COUNTA($P$14:P21)))</f>
        <v>0</v>
      </c>
      <c r="B21" s="24" t="str">
        <f>IF($C$4="citu pasākumu izmaksas",IF('2a+c+n'!$Q21="C",'2a+c+n'!B21,0))</f>
        <v>02-00000</v>
      </c>
      <c r="C21" s="24" t="str">
        <f>IF($C$4="citu pasākumu izmaksas",IF('2a+c+n'!$Q21="C",'2a+c+n'!C21,0))</f>
        <v>Esošā siltinājuma demontāža, utilizācija</v>
      </c>
      <c r="D21" s="24" t="str">
        <f>IF($C$4="citu pasākumu izmaksas",IF('2a+c+n'!$Q21="C",'2a+c+n'!D21,0))</f>
        <v>m2</v>
      </c>
      <c r="E21" s="46"/>
      <c r="F21" s="65"/>
      <c r="G21" s="116"/>
      <c r="H21" s="116">
        <f>IF($C$4="citu pasākumu izmaksas",IF('2a+c+n'!$Q21="C",'2a+c+n'!H21,0))</f>
        <v>0</v>
      </c>
      <c r="I21" s="116"/>
      <c r="J21" s="116"/>
      <c r="K21" s="117">
        <f>IF($C$4="citu pasākumu izmaksas",IF('2a+c+n'!$Q21="C",'2a+c+n'!K21,0))</f>
        <v>0</v>
      </c>
      <c r="L21" s="81">
        <f>IF($C$4="citu pasākumu izmaksas",IF('2a+c+n'!$Q21="C",'2a+c+n'!L21,0))</f>
        <v>0</v>
      </c>
      <c r="M21" s="116">
        <f>IF($C$4="citu pasākumu izmaksas",IF('2a+c+n'!$Q21="C",'2a+c+n'!M21,0))</f>
        <v>0</v>
      </c>
      <c r="N21" s="116">
        <f>IF($C$4="citu pasākumu izmaksas",IF('2a+c+n'!$Q21="C",'2a+c+n'!N21,0))</f>
        <v>0</v>
      </c>
      <c r="O21" s="116">
        <f>IF($C$4="citu pasākumu izmaksas",IF('2a+c+n'!$Q21="C",'2a+c+n'!O21,0))</f>
        <v>0</v>
      </c>
      <c r="P21" s="117">
        <f>IF($C$4="citu pasākumu izmaksas",IF('2a+c+n'!$Q21="C",'2a+c+n'!P21,0))</f>
        <v>0</v>
      </c>
    </row>
    <row r="22" spans="1:16" x14ac:dyDescent="0.2">
      <c r="A22" s="51">
        <f>IF(P22=0,0,IF(COUNTBLANK(P22)=1,0,COUNTA($P$14:P22)))</f>
        <v>0</v>
      </c>
      <c r="B22" s="24">
        <f>IF($C$4="citu pasākumu izmaksas",IF('2a+c+n'!$Q22="C",'2a+c+n'!B22,0))</f>
        <v>0</v>
      </c>
      <c r="C22" s="24">
        <f>IF($C$4="citu pasākumu izmaksas",IF('2a+c+n'!$Q22="C",'2a+c+n'!C22,0))</f>
        <v>0</v>
      </c>
      <c r="D22" s="24">
        <f>IF($C$4="citu pasākumu izmaksas",IF('2a+c+n'!$Q22="C",'2a+c+n'!D22,0))</f>
        <v>0</v>
      </c>
      <c r="E22" s="46"/>
      <c r="F22" s="65"/>
      <c r="G22" s="116"/>
      <c r="H22" s="116">
        <f>IF($C$4="citu pasākumu izmaksas",IF('2a+c+n'!$Q22="C",'2a+c+n'!H22,0))</f>
        <v>0</v>
      </c>
      <c r="I22" s="116"/>
      <c r="J22" s="116"/>
      <c r="K22" s="117">
        <f>IF($C$4="citu pasākumu izmaksas",IF('2a+c+n'!$Q22="C",'2a+c+n'!K22,0))</f>
        <v>0</v>
      </c>
      <c r="L22" s="81">
        <f>IF($C$4="citu pasākumu izmaksas",IF('2a+c+n'!$Q22="C",'2a+c+n'!L22,0))</f>
        <v>0</v>
      </c>
      <c r="M22" s="116">
        <f>IF($C$4="citu pasākumu izmaksas",IF('2a+c+n'!$Q22="C",'2a+c+n'!M22,0))</f>
        <v>0</v>
      </c>
      <c r="N22" s="116">
        <f>IF($C$4="citu pasākumu izmaksas",IF('2a+c+n'!$Q22="C",'2a+c+n'!N22,0))</f>
        <v>0</v>
      </c>
      <c r="O22" s="116">
        <f>IF($C$4="citu pasākumu izmaksas",IF('2a+c+n'!$Q22="C",'2a+c+n'!O22,0))</f>
        <v>0</v>
      </c>
      <c r="P22" s="117">
        <f>IF($C$4="citu pasākumu izmaksas",IF('2a+c+n'!$Q22="C",'2a+c+n'!P22,0))</f>
        <v>0</v>
      </c>
    </row>
    <row r="23" spans="1:16" x14ac:dyDescent="0.2">
      <c r="A23" s="51">
        <f>IF(P23=0,0,IF(COUNTBLANK(P23)=1,0,COUNTA($P$14:P23)))</f>
        <v>0</v>
      </c>
      <c r="B23" s="24">
        <f>IF($C$4="citu pasākumu izmaksas",IF('2a+c+n'!$Q23="C",'2a+c+n'!B23,0))</f>
        <v>0</v>
      </c>
      <c r="C23" s="24">
        <f>IF($C$4="citu pasākumu izmaksas",IF('2a+c+n'!$Q23="C",'2a+c+n'!C23,0))</f>
        <v>0</v>
      </c>
      <c r="D23" s="24">
        <f>IF($C$4="citu pasākumu izmaksas",IF('2a+c+n'!$Q23="C",'2a+c+n'!D23,0))</f>
        <v>0</v>
      </c>
      <c r="E23" s="46"/>
      <c r="F23" s="65"/>
      <c r="G23" s="116"/>
      <c r="H23" s="116">
        <f>IF($C$4="citu pasākumu izmaksas",IF('2a+c+n'!$Q23="C",'2a+c+n'!H23,0))</f>
        <v>0</v>
      </c>
      <c r="I23" s="116"/>
      <c r="J23" s="116"/>
      <c r="K23" s="117">
        <f>IF($C$4="citu pasākumu izmaksas",IF('2a+c+n'!$Q23="C",'2a+c+n'!K23,0))</f>
        <v>0</v>
      </c>
      <c r="L23" s="81">
        <f>IF($C$4="citu pasākumu izmaksas",IF('2a+c+n'!$Q23="C",'2a+c+n'!L23,0))</f>
        <v>0</v>
      </c>
      <c r="M23" s="116">
        <f>IF($C$4="citu pasākumu izmaksas",IF('2a+c+n'!$Q23="C",'2a+c+n'!M23,0))</f>
        <v>0</v>
      </c>
      <c r="N23" s="116">
        <f>IF($C$4="citu pasākumu izmaksas",IF('2a+c+n'!$Q23="C",'2a+c+n'!N23,0))</f>
        <v>0</v>
      </c>
      <c r="O23" s="116">
        <f>IF($C$4="citu pasākumu izmaksas",IF('2a+c+n'!$Q23="C",'2a+c+n'!O23,0))</f>
        <v>0</v>
      </c>
      <c r="P23" s="117">
        <f>IF($C$4="citu pasākumu izmaksas",IF('2a+c+n'!$Q23="C",'2a+c+n'!P23,0))</f>
        <v>0</v>
      </c>
    </row>
    <row r="24" spans="1:16" x14ac:dyDescent="0.2">
      <c r="A24" s="51">
        <f>IF(P24=0,0,IF(COUNTBLANK(P24)=1,0,COUNTA($P$14:P24)))</f>
        <v>0</v>
      </c>
      <c r="B24" s="24">
        <f>IF($C$4="citu pasākumu izmaksas",IF('2a+c+n'!$Q24="C",'2a+c+n'!B24,0))</f>
        <v>0</v>
      </c>
      <c r="C24" s="24">
        <f>IF($C$4="citu pasākumu izmaksas",IF('2a+c+n'!$Q24="C",'2a+c+n'!C24,0))</f>
        <v>0</v>
      </c>
      <c r="D24" s="24">
        <f>IF($C$4="citu pasākumu izmaksas",IF('2a+c+n'!$Q24="C",'2a+c+n'!D24,0))</f>
        <v>0</v>
      </c>
      <c r="E24" s="46"/>
      <c r="F24" s="65"/>
      <c r="G24" s="116"/>
      <c r="H24" s="116">
        <f>IF($C$4="citu pasākumu izmaksas",IF('2a+c+n'!$Q24="C",'2a+c+n'!H24,0))</f>
        <v>0</v>
      </c>
      <c r="I24" s="116"/>
      <c r="J24" s="116"/>
      <c r="K24" s="117">
        <f>IF($C$4="citu pasākumu izmaksas",IF('2a+c+n'!$Q24="C",'2a+c+n'!K24,0))</f>
        <v>0</v>
      </c>
      <c r="L24" s="81">
        <f>IF($C$4="citu pasākumu izmaksas",IF('2a+c+n'!$Q24="C",'2a+c+n'!L24,0))</f>
        <v>0</v>
      </c>
      <c r="M24" s="116">
        <f>IF($C$4="citu pasākumu izmaksas",IF('2a+c+n'!$Q24="C",'2a+c+n'!M24,0))</f>
        <v>0</v>
      </c>
      <c r="N24" s="116">
        <f>IF($C$4="citu pasākumu izmaksas",IF('2a+c+n'!$Q24="C",'2a+c+n'!N24,0))</f>
        <v>0</v>
      </c>
      <c r="O24" s="116">
        <f>IF($C$4="citu pasākumu izmaksas",IF('2a+c+n'!$Q24="C",'2a+c+n'!O24,0))</f>
        <v>0</v>
      </c>
      <c r="P24" s="117">
        <f>IF($C$4="citu pasākumu izmaksas",IF('2a+c+n'!$Q24="C",'2a+c+n'!P24,0))</f>
        <v>0</v>
      </c>
    </row>
    <row r="25" spans="1:16" ht="20.399999999999999" x14ac:dyDescent="0.2">
      <c r="A25" s="51">
        <f>IF(P25=0,0,IF(COUNTBLANK(P25)=1,0,COUNTA($P$14:P25)))</f>
        <v>0</v>
      </c>
      <c r="B25" s="24" t="str">
        <f>IF($C$4="citu pasākumu izmaksas",IF('2a+c+n'!$Q25="C",'2a+c+n'!B25,0))</f>
        <v>02-00000</v>
      </c>
      <c r="C25" s="24" t="str">
        <f>IF($C$4="citu pasākumu izmaksas",IF('2a+c+n'!$Q25="C",'2a+c+n'!C25,0))</f>
        <v>Ieejas jumtiņu skārda demontāža, utilizācija</v>
      </c>
      <c r="D25" s="24" t="str">
        <f>IF($C$4="citu pasākumu izmaksas",IF('2a+c+n'!$Q25="C",'2a+c+n'!D25,0))</f>
        <v>tm</v>
      </c>
      <c r="E25" s="46"/>
      <c r="F25" s="65"/>
      <c r="G25" s="116"/>
      <c r="H25" s="116">
        <f>IF($C$4="citu pasākumu izmaksas",IF('2a+c+n'!$Q25="C",'2a+c+n'!H25,0))</f>
        <v>0</v>
      </c>
      <c r="I25" s="116"/>
      <c r="J25" s="116"/>
      <c r="K25" s="117">
        <f>IF($C$4="citu pasākumu izmaksas",IF('2a+c+n'!$Q25="C",'2a+c+n'!K25,0))</f>
        <v>0</v>
      </c>
      <c r="L25" s="81">
        <f>IF($C$4="citu pasākumu izmaksas",IF('2a+c+n'!$Q25="C",'2a+c+n'!L25,0))</f>
        <v>0</v>
      </c>
      <c r="M25" s="116">
        <f>IF($C$4="citu pasākumu izmaksas",IF('2a+c+n'!$Q25="C",'2a+c+n'!M25,0))</f>
        <v>0</v>
      </c>
      <c r="N25" s="116">
        <f>IF($C$4="citu pasākumu izmaksas",IF('2a+c+n'!$Q25="C",'2a+c+n'!N25,0))</f>
        <v>0</v>
      </c>
      <c r="O25" s="116">
        <f>IF($C$4="citu pasākumu izmaksas",IF('2a+c+n'!$Q25="C",'2a+c+n'!O25,0))</f>
        <v>0</v>
      </c>
      <c r="P25" s="117">
        <f>IF($C$4="citu pasākumu izmaksas",IF('2a+c+n'!$Q25="C",'2a+c+n'!P25,0))</f>
        <v>0</v>
      </c>
    </row>
    <row r="26" spans="1:16" ht="10.8" thickBot="1" x14ac:dyDescent="0.25">
      <c r="A26" s="51">
        <f>IF(P26=0,0,IF(COUNTBLANK(P26)=1,0,COUNTA($P$14:P26)))</f>
        <v>0</v>
      </c>
      <c r="B26" s="24">
        <f>IF($C$4="citu pasākumu izmaksas",IF('2a+c+n'!$Q26="C",'2a+c+n'!B26,0))</f>
        <v>0</v>
      </c>
      <c r="C26" s="24">
        <f>IF($C$4="citu pasākumu izmaksas",IF('2a+c+n'!$Q26="C",'2a+c+n'!C26,0))</f>
        <v>0</v>
      </c>
      <c r="D26" s="24">
        <f>IF($C$4="citu pasākumu izmaksas",IF('2a+c+n'!$Q26="C",'2a+c+n'!D26,0))</f>
        <v>0</v>
      </c>
      <c r="E26" s="46"/>
      <c r="F26" s="65"/>
      <c r="G26" s="116"/>
      <c r="H26" s="116">
        <f>IF($C$4="citu pasākumu izmaksas",IF('2a+c+n'!$Q26="C",'2a+c+n'!H26,0))</f>
        <v>0</v>
      </c>
      <c r="I26" s="116"/>
      <c r="J26" s="116"/>
      <c r="K26" s="117">
        <f>IF($C$4="citu pasākumu izmaksas",IF('2a+c+n'!$Q26="C",'2a+c+n'!K26,0))</f>
        <v>0</v>
      </c>
      <c r="L26" s="81">
        <f>IF($C$4="citu pasākumu izmaksas",IF('2a+c+n'!$Q26="C",'2a+c+n'!L26,0))</f>
        <v>0</v>
      </c>
      <c r="M26" s="116">
        <f>IF($C$4="citu pasākumu izmaksas",IF('2a+c+n'!$Q26="C",'2a+c+n'!M26,0))</f>
        <v>0</v>
      </c>
      <c r="N26" s="116">
        <f>IF($C$4="citu pasākumu izmaksas",IF('2a+c+n'!$Q26="C",'2a+c+n'!N26,0))</f>
        <v>0</v>
      </c>
      <c r="O26" s="116">
        <f>IF($C$4="citu pasākumu izmaksas",IF('2a+c+n'!$Q26="C",'2a+c+n'!O26,0))</f>
        <v>0</v>
      </c>
      <c r="P26" s="117">
        <f>IF($C$4="citu pasākumu izmaksas",IF('2a+c+n'!$Q26="C",'2a+c+n'!P26,0))</f>
        <v>0</v>
      </c>
    </row>
    <row r="27" spans="1:16" ht="12" customHeight="1" thickBot="1" x14ac:dyDescent="0.25">
      <c r="A27" s="259" t="s">
        <v>62</v>
      </c>
      <c r="B27" s="260"/>
      <c r="C27" s="260"/>
      <c r="D27" s="260"/>
      <c r="E27" s="260"/>
      <c r="F27" s="260"/>
      <c r="G27" s="260"/>
      <c r="H27" s="260"/>
      <c r="I27" s="260"/>
      <c r="J27" s="260"/>
      <c r="K27" s="261"/>
      <c r="L27" s="130">
        <f>SUM(L14:L26)</f>
        <v>0</v>
      </c>
      <c r="M27" s="131">
        <f>SUM(M14:M26)</f>
        <v>0</v>
      </c>
      <c r="N27" s="131">
        <f>SUM(N14:N26)</f>
        <v>0</v>
      </c>
      <c r="O27" s="131">
        <f>SUM(O14:O26)</f>
        <v>0</v>
      </c>
      <c r="P27" s="132">
        <f>SUM(P14:P26)</f>
        <v>0</v>
      </c>
    </row>
    <row r="28" spans="1:16" x14ac:dyDescent="0.2">
      <c r="A28" s="16"/>
      <c r="B28" s="16"/>
      <c r="C28" s="16"/>
      <c r="D28" s="16"/>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14</v>
      </c>
      <c r="B30" s="16"/>
      <c r="C30" s="262" t="str">
        <f>'Kops c'!C33:H33</f>
        <v>Gundega Ābelīte 15.03.2024</v>
      </c>
      <c r="D30" s="262"/>
      <c r="E30" s="262"/>
      <c r="F30" s="262"/>
      <c r="G30" s="262"/>
      <c r="H30" s="262"/>
      <c r="I30" s="16"/>
      <c r="J30" s="16"/>
      <c r="K30" s="16"/>
      <c r="L30" s="16"/>
      <c r="M30" s="16"/>
      <c r="N30" s="16"/>
      <c r="O30" s="16"/>
      <c r="P30" s="16"/>
    </row>
    <row r="31" spans="1:16" x14ac:dyDescent="0.2">
      <c r="A31" s="16"/>
      <c r="B31" s="16"/>
      <c r="C31" s="188" t="s">
        <v>15</v>
      </c>
      <c r="D31" s="188"/>
      <c r="E31" s="188"/>
      <c r="F31" s="188"/>
      <c r="G31" s="188"/>
      <c r="H31" s="188"/>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204" t="str">
        <f>'Kops n'!A36:D36</f>
        <v>Tāme sastādīta 2024. gada 15. martā</v>
      </c>
      <c r="B33" s="205"/>
      <c r="C33" s="205"/>
      <c r="D33" s="205"/>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41</v>
      </c>
      <c r="B35" s="16"/>
      <c r="C35" s="262" t="str">
        <f>'Kops c'!C38:H38</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77" t="s">
        <v>16</v>
      </c>
      <c r="B38" s="42"/>
      <c r="C38" s="84" t="str">
        <f>'Kops c'!C41</f>
        <v>1-00180</v>
      </c>
      <c r="D38" s="42"/>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6:H36"/>
    <mergeCell ref="L12:P12"/>
    <mergeCell ref="A27:K27"/>
    <mergeCell ref="C30:H30"/>
    <mergeCell ref="C31:H31"/>
    <mergeCell ref="A33:D33"/>
    <mergeCell ref="C35:H35"/>
  </mergeCells>
  <conditionalFormatting sqref="A27:K27">
    <cfRule type="containsText" dxfId="221" priority="4" operator="containsText" text="Tiešās izmaksas kopā, t. sk. darba devēja sociālais nodoklis __.__% ">
      <formula>NOT(ISERROR(SEARCH("Tiešās izmaksas kopā, t. sk. darba devēja sociālais nodoklis __.__% ",A27)))</formula>
    </cfRule>
  </conditionalFormatting>
  <conditionalFormatting sqref="A14:P26">
    <cfRule type="cellIs" dxfId="220" priority="2" operator="equal">
      <formula>0</formula>
    </cfRule>
  </conditionalFormatting>
  <conditionalFormatting sqref="C2:I2 D5:L8 N9:O9 L27:P27 C30:H30 C35:H35 C38">
    <cfRule type="cellIs" dxfId="219"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P39"/>
  <sheetViews>
    <sheetView topLeftCell="A12" workbookViewId="0">
      <selection activeCell="A27" sqref="A27: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'2a+c+n'!D1</f>
        <v>2</v>
      </c>
      <c r="E1" s="22"/>
      <c r="F1" s="22"/>
      <c r="G1" s="22"/>
      <c r="H1" s="22"/>
      <c r="I1" s="22"/>
      <c r="J1" s="22"/>
      <c r="N1" s="26"/>
      <c r="O1" s="27"/>
      <c r="P1" s="28"/>
    </row>
    <row r="2" spans="1:16" x14ac:dyDescent="0.2">
      <c r="A2" s="29"/>
      <c r="B2" s="29"/>
      <c r="C2" s="274" t="str">
        <f>'2a+c+n'!C2:I2</f>
        <v>Demontāžas darbi</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'2a+c+n'!A9</f>
        <v>Tāme sastādīta  2024. gada tirgus cenās, pamatojoties uz AR daļas rasējumiem</v>
      </c>
      <c r="B9" s="271"/>
      <c r="C9" s="271"/>
      <c r="D9" s="271"/>
      <c r="E9" s="271"/>
      <c r="F9" s="271"/>
      <c r="G9" s="31"/>
      <c r="H9" s="31"/>
      <c r="I9" s="31"/>
      <c r="J9" s="272" t="s">
        <v>45</v>
      </c>
      <c r="K9" s="272"/>
      <c r="L9" s="272"/>
      <c r="M9" s="272"/>
      <c r="N9" s="273">
        <f>P27</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izmaksas",IF('2a+c+n'!$Q14="N",'2a+c+n'!B14,0))</f>
        <v>0</v>
      </c>
      <c r="C14" s="23">
        <f>IF($C$4="Neattiecināmās izmaksas",IF('2a+c+n'!$Q14="N",'2a+c+n'!C14,0))</f>
        <v>0</v>
      </c>
      <c r="D14" s="23">
        <f>IF($C$4="Neattiecināmās izmaksas",IF('2a+c+n'!$Q14="N",'2a+c+n'!D14,0))</f>
        <v>0</v>
      </c>
      <c r="E14" s="45"/>
      <c r="F14" s="63"/>
      <c r="G14" s="114"/>
      <c r="H14" s="114">
        <f>IF($C$4="Neattiecināmās izmaksas",IF('2a+c+n'!$Q14="N",'2a+c+n'!H14,0))</f>
        <v>0</v>
      </c>
      <c r="I14" s="114"/>
      <c r="J14" s="114"/>
      <c r="K14" s="115">
        <f>IF($C$4="Neattiecināmās izmaksas",IF('2a+c+n'!$Q14="N",'2a+c+n'!K14,0))</f>
        <v>0</v>
      </c>
      <c r="L14" s="80">
        <f>IF($C$4="Neattiecināmās izmaksas",IF('2a+c+n'!$Q14="N",'2a+c+n'!L14,0))</f>
        <v>0</v>
      </c>
      <c r="M14" s="114">
        <f>IF($C$4="Neattiecināmās izmaksas",IF('2a+c+n'!$Q14="N",'2a+c+n'!M14,0))</f>
        <v>0</v>
      </c>
      <c r="N14" s="114">
        <f>IF($C$4="Neattiecināmās izmaksas",IF('2a+c+n'!$Q14="N",'2a+c+n'!N14,0))</f>
        <v>0</v>
      </c>
      <c r="O14" s="114">
        <f>IF($C$4="Neattiecināmās izmaksas",IF('2a+c+n'!$Q14="N",'2a+c+n'!O14,0))</f>
        <v>0</v>
      </c>
      <c r="P14" s="115">
        <f>IF($C$4="Neattiecināmās izmaksas",IF('2a+c+n'!$Q14="N",'2a+c+n'!P14,0))</f>
        <v>0</v>
      </c>
    </row>
    <row r="15" spans="1:16" x14ac:dyDescent="0.2">
      <c r="A15" s="51">
        <f>IF(P15=0,0,IF(COUNTBLANK(P15)=1,0,COUNTA($P$14:P15)))</f>
        <v>0</v>
      </c>
      <c r="B15" s="24">
        <f>IF($C$4="Neattiecināmās izmaksas",IF('2a+c+n'!$Q15="N",'2a+c+n'!B15,0))</f>
        <v>0</v>
      </c>
      <c r="C15" s="24">
        <f>IF($C$4="Neattiecināmās izmaksas",IF('2a+c+n'!$Q15="N",'2a+c+n'!C15,0))</f>
        <v>0</v>
      </c>
      <c r="D15" s="24">
        <f>IF($C$4="Neattiecināmās izmaksas",IF('2a+c+n'!$Q15="N",'2a+c+n'!D15,0))</f>
        <v>0</v>
      </c>
      <c r="E15" s="46"/>
      <c r="F15" s="65"/>
      <c r="G15" s="116"/>
      <c r="H15" s="116">
        <f>IF($C$4="Neattiecināmās izmaksas",IF('2a+c+n'!$Q15="N",'2a+c+n'!H15,0))</f>
        <v>0</v>
      </c>
      <c r="I15" s="116"/>
      <c r="J15" s="116"/>
      <c r="K15" s="117">
        <f>IF($C$4="Neattiecināmās izmaksas",IF('2a+c+n'!$Q15="N",'2a+c+n'!K15,0))</f>
        <v>0</v>
      </c>
      <c r="L15" s="81">
        <f>IF($C$4="Neattiecināmās izmaksas",IF('2a+c+n'!$Q15="N",'2a+c+n'!L15,0))</f>
        <v>0</v>
      </c>
      <c r="M15" s="116">
        <f>IF($C$4="Neattiecināmās izmaksas",IF('2a+c+n'!$Q15="N",'2a+c+n'!M15,0))</f>
        <v>0</v>
      </c>
      <c r="N15" s="116">
        <f>IF($C$4="Neattiecināmās izmaksas",IF('2a+c+n'!$Q15="N",'2a+c+n'!N15,0))</f>
        <v>0</v>
      </c>
      <c r="O15" s="116">
        <f>IF($C$4="Neattiecināmās izmaksas",IF('2a+c+n'!$Q15="N",'2a+c+n'!O15,0))</f>
        <v>0</v>
      </c>
      <c r="P15" s="117">
        <f>IF($C$4="Neattiecināmās izmaksas",IF('2a+c+n'!$Q15="N",'2a+c+n'!P15,0))</f>
        <v>0</v>
      </c>
    </row>
    <row r="16" spans="1:16" x14ac:dyDescent="0.2">
      <c r="A16" s="51">
        <f>IF(P16=0,0,IF(COUNTBLANK(P16)=1,0,COUNTA($P$14:P16)))</f>
        <v>0</v>
      </c>
      <c r="B16" s="24">
        <f>IF($C$4="Neattiecināmās izmaksas",IF('2a+c+n'!$Q16="N",'2a+c+n'!B16,0))</f>
        <v>0</v>
      </c>
      <c r="C16" s="24">
        <f>IF($C$4="Neattiecināmās izmaksas",IF('2a+c+n'!$Q16="N",'2a+c+n'!C16,0))</f>
        <v>0</v>
      </c>
      <c r="D16" s="24">
        <f>IF($C$4="Neattiecināmās izmaksas",IF('2a+c+n'!$Q16="N",'2a+c+n'!D16,0))</f>
        <v>0</v>
      </c>
      <c r="E16" s="46"/>
      <c r="F16" s="65"/>
      <c r="G16" s="116"/>
      <c r="H16" s="116">
        <f>IF($C$4="Neattiecināmās izmaksas",IF('2a+c+n'!$Q16="N",'2a+c+n'!H16,0))</f>
        <v>0</v>
      </c>
      <c r="I16" s="116"/>
      <c r="J16" s="116"/>
      <c r="K16" s="117">
        <f>IF($C$4="Neattiecināmās izmaksas",IF('2a+c+n'!$Q16="N",'2a+c+n'!K16,0))</f>
        <v>0</v>
      </c>
      <c r="L16" s="81">
        <f>IF($C$4="Neattiecināmās izmaksas",IF('2a+c+n'!$Q16="N",'2a+c+n'!L16,0))</f>
        <v>0</v>
      </c>
      <c r="M16" s="116">
        <f>IF($C$4="Neattiecināmās izmaksas",IF('2a+c+n'!$Q16="N",'2a+c+n'!M16,0))</f>
        <v>0</v>
      </c>
      <c r="N16" s="116">
        <f>IF($C$4="Neattiecināmās izmaksas",IF('2a+c+n'!$Q16="N",'2a+c+n'!N16,0))</f>
        <v>0</v>
      </c>
      <c r="O16" s="116">
        <f>IF($C$4="Neattiecināmās izmaksas",IF('2a+c+n'!$Q16="N",'2a+c+n'!O16,0))</f>
        <v>0</v>
      </c>
      <c r="P16" s="117">
        <f>IF($C$4="Neattiecināmās izmaksas",IF('2a+c+n'!$Q16="N",'2a+c+n'!P16,0))</f>
        <v>0</v>
      </c>
    </row>
    <row r="17" spans="1:16" x14ac:dyDescent="0.2">
      <c r="A17" s="51">
        <f>IF(P17=0,0,IF(COUNTBLANK(P17)=1,0,COUNTA($P$14:P17)))</f>
        <v>0</v>
      </c>
      <c r="B17" s="24">
        <f>IF($C$4="Neattiecināmās izmaksas",IF('2a+c+n'!$Q17="N",'2a+c+n'!B17,0))</f>
        <v>0</v>
      </c>
      <c r="C17" s="24">
        <f>IF($C$4="Neattiecināmās izmaksas",IF('2a+c+n'!$Q17="N",'2a+c+n'!C17,0))</f>
        <v>0</v>
      </c>
      <c r="D17" s="24">
        <f>IF($C$4="Neattiecināmās izmaksas",IF('2a+c+n'!$Q17="N",'2a+c+n'!D17,0))</f>
        <v>0</v>
      </c>
      <c r="E17" s="46"/>
      <c r="F17" s="65"/>
      <c r="G17" s="116"/>
      <c r="H17" s="116">
        <f>IF($C$4="Neattiecināmās izmaksas",IF('2a+c+n'!$Q17="N",'2a+c+n'!H17,0))</f>
        <v>0</v>
      </c>
      <c r="I17" s="116"/>
      <c r="J17" s="116"/>
      <c r="K17" s="117">
        <f>IF($C$4="Neattiecināmās izmaksas",IF('2a+c+n'!$Q17="N",'2a+c+n'!K17,0))</f>
        <v>0</v>
      </c>
      <c r="L17" s="81">
        <f>IF($C$4="Neattiecināmās izmaksas",IF('2a+c+n'!$Q17="N",'2a+c+n'!L17,0))</f>
        <v>0</v>
      </c>
      <c r="M17" s="116">
        <f>IF($C$4="Neattiecināmās izmaksas",IF('2a+c+n'!$Q17="N",'2a+c+n'!M17,0))</f>
        <v>0</v>
      </c>
      <c r="N17" s="116">
        <f>IF($C$4="Neattiecināmās izmaksas",IF('2a+c+n'!$Q17="N",'2a+c+n'!N17,0))</f>
        <v>0</v>
      </c>
      <c r="O17" s="116">
        <f>IF($C$4="Neattiecināmās izmaksas",IF('2a+c+n'!$Q17="N",'2a+c+n'!O17,0))</f>
        <v>0</v>
      </c>
      <c r="P17" s="117">
        <f>IF($C$4="Neattiecināmās izmaksas",IF('2a+c+n'!$Q17="N",'2a+c+n'!P17,0))</f>
        <v>0</v>
      </c>
    </row>
    <row r="18" spans="1:16" x14ac:dyDescent="0.2">
      <c r="A18" s="51">
        <f>IF(P18=0,0,IF(COUNTBLANK(P18)=1,0,COUNTA($P$14:P18)))</f>
        <v>0</v>
      </c>
      <c r="B18" s="24">
        <f>IF($C$4="Neattiecināmās izmaksas",IF('2a+c+n'!$Q18="N",'2a+c+n'!B18,0))</f>
        <v>0</v>
      </c>
      <c r="C18" s="24">
        <f>IF($C$4="Neattiecināmās izmaksas",IF('2a+c+n'!$Q18="N",'2a+c+n'!C18,0))</f>
        <v>0</v>
      </c>
      <c r="D18" s="24">
        <f>IF($C$4="Neattiecināmās izmaksas",IF('2a+c+n'!$Q18="N",'2a+c+n'!D18,0))</f>
        <v>0</v>
      </c>
      <c r="E18" s="46"/>
      <c r="F18" s="65"/>
      <c r="G18" s="116"/>
      <c r="H18" s="116">
        <f>IF($C$4="Neattiecināmās izmaksas",IF('2a+c+n'!$Q18="N",'2a+c+n'!H18,0))</f>
        <v>0</v>
      </c>
      <c r="I18" s="116"/>
      <c r="J18" s="116"/>
      <c r="K18" s="117">
        <f>IF($C$4="Neattiecināmās izmaksas",IF('2a+c+n'!$Q18="N",'2a+c+n'!K18,0))</f>
        <v>0</v>
      </c>
      <c r="L18" s="81">
        <f>IF($C$4="Neattiecināmās izmaksas",IF('2a+c+n'!$Q18="N",'2a+c+n'!L18,0))</f>
        <v>0</v>
      </c>
      <c r="M18" s="116">
        <f>IF($C$4="Neattiecināmās izmaksas",IF('2a+c+n'!$Q18="N",'2a+c+n'!M18,0))</f>
        <v>0</v>
      </c>
      <c r="N18" s="116">
        <f>IF($C$4="Neattiecināmās izmaksas",IF('2a+c+n'!$Q18="N",'2a+c+n'!N18,0))</f>
        <v>0</v>
      </c>
      <c r="O18" s="116">
        <f>IF($C$4="Neattiecināmās izmaksas",IF('2a+c+n'!$Q18="N",'2a+c+n'!O18,0))</f>
        <v>0</v>
      </c>
      <c r="P18" s="117">
        <f>IF($C$4="Neattiecināmās izmaksas",IF('2a+c+n'!$Q18="N",'2a+c+n'!P18,0))</f>
        <v>0</v>
      </c>
    </row>
    <row r="19" spans="1:16" x14ac:dyDescent="0.2">
      <c r="A19" s="51">
        <f>IF(P19=0,0,IF(COUNTBLANK(P19)=1,0,COUNTA($P$14:P19)))</f>
        <v>0</v>
      </c>
      <c r="B19" s="24">
        <f>IF($C$4="Neattiecināmās izmaksas",IF('2a+c+n'!$Q19="N",'2a+c+n'!B19,0))</f>
        <v>0</v>
      </c>
      <c r="C19" s="24">
        <f>IF($C$4="Neattiecināmās izmaksas",IF('2a+c+n'!$Q19="N",'2a+c+n'!C19,0))</f>
        <v>0</v>
      </c>
      <c r="D19" s="24">
        <f>IF($C$4="Neattiecināmās izmaksas",IF('2a+c+n'!$Q19="N",'2a+c+n'!D19,0))</f>
        <v>0</v>
      </c>
      <c r="E19" s="46"/>
      <c r="F19" s="65"/>
      <c r="G19" s="116"/>
      <c r="H19" s="116">
        <f>IF($C$4="Neattiecināmās izmaksas",IF('2a+c+n'!$Q19="N",'2a+c+n'!H19,0))</f>
        <v>0</v>
      </c>
      <c r="I19" s="116"/>
      <c r="J19" s="116"/>
      <c r="K19" s="117">
        <f>IF($C$4="Neattiecināmās izmaksas",IF('2a+c+n'!$Q19="N",'2a+c+n'!K19,0))</f>
        <v>0</v>
      </c>
      <c r="L19" s="81">
        <f>IF($C$4="Neattiecināmās izmaksas",IF('2a+c+n'!$Q19="N",'2a+c+n'!L19,0))</f>
        <v>0</v>
      </c>
      <c r="M19" s="116">
        <f>IF($C$4="Neattiecināmās izmaksas",IF('2a+c+n'!$Q19="N",'2a+c+n'!M19,0))</f>
        <v>0</v>
      </c>
      <c r="N19" s="116">
        <f>IF($C$4="Neattiecināmās izmaksas",IF('2a+c+n'!$Q19="N",'2a+c+n'!N19,0))</f>
        <v>0</v>
      </c>
      <c r="O19" s="116">
        <f>IF($C$4="Neattiecināmās izmaksas",IF('2a+c+n'!$Q19="N",'2a+c+n'!O19,0))</f>
        <v>0</v>
      </c>
      <c r="P19" s="117">
        <f>IF($C$4="Neattiecināmās izmaksas",IF('2a+c+n'!$Q19="N",'2a+c+n'!P19,0))</f>
        <v>0</v>
      </c>
    </row>
    <row r="20" spans="1:16" x14ac:dyDescent="0.2">
      <c r="A20" s="51">
        <f>IF(P20=0,0,IF(COUNTBLANK(P20)=1,0,COUNTA($P$14:P20)))</f>
        <v>0</v>
      </c>
      <c r="B20" s="24">
        <f>IF($C$4="Neattiecināmās izmaksas",IF('2a+c+n'!$Q20="N",'2a+c+n'!B20,0))</f>
        <v>0</v>
      </c>
      <c r="C20" s="24">
        <f>IF($C$4="Neattiecināmās izmaksas",IF('2a+c+n'!$Q20="N",'2a+c+n'!C20,0))</f>
        <v>0</v>
      </c>
      <c r="D20" s="24">
        <f>IF($C$4="Neattiecināmās izmaksas",IF('2a+c+n'!$Q20="N",'2a+c+n'!D20,0))</f>
        <v>0</v>
      </c>
      <c r="E20" s="46"/>
      <c r="F20" s="65"/>
      <c r="G20" s="116"/>
      <c r="H20" s="116">
        <f>IF($C$4="Neattiecināmās izmaksas",IF('2a+c+n'!$Q20="N",'2a+c+n'!H20,0))</f>
        <v>0</v>
      </c>
      <c r="I20" s="116"/>
      <c r="J20" s="116"/>
      <c r="K20" s="117">
        <f>IF($C$4="Neattiecināmās izmaksas",IF('2a+c+n'!$Q20="N",'2a+c+n'!K20,0))</f>
        <v>0</v>
      </c>
      <c r="L20" s="81">
        <f>IF($C$4="Neattiecināmās izmaksas",IF('2a+c+n'!$Q20="N",'2a+c+n'!L20,0))</f>
        <v>0</v>
      </c>
      <c r="M20" s="116">
        <f>IF($C$4="Neattiecināmās izmaksas",IF('2a+c+n'!$Q20="N",'2a+c+n'!M20,0))</f>
        <v>0</v>
      </c>
      <c r="N20" s="116">
        <f>IF($C$4="Neattiecināmās izmaksas",IF('2a+c+n'!$Q20="N",'2a+c+n'!N20,0))</f>
        <v>0</v>
      </c>
      <c r="O20" s="116">
        <f>IF($C$4="Neattiecināmās izmaksas",IF('2a+c+n'!$Q20="N",'2a+c+n'!O20,0))</f>
        <v>0</v>
      </c>
      <c r="P20" s="117">
        <f>IF($C$4="Neattiecināmās izmaksas",IF('2a+c+n'!$Q20="N",'2a+c+n'!P20,0))</f>
        <v>0</v>
      </c>
    </row>
    <row r="21" spans="1:16" x14ac:dyDescent="0.2">
      <c r="A21" s="51">
        <f>IF(P21=0,0,IF(COUNTBLANK(P21)=1,0,COUNTA($P$14:P21)))</f>
        <v>0</v>
      </c>
      <c r="B21" s="24">
        <f>IF($C$4="Neattiecināmās izmaksas",IF('2a+c+n'!$Q21="N",'2a+c+n'!B21,0))</f>
        <v>0</v>
      </c>
      <c r="C21" s="24">
        <f>IF($C$4="Neattiecināmās izmaksas",IF('2a+c+n'!$Q21="N",'2a+c+n'!C21,0))</f>
        <v>0</v>
      </c>
      <c r="D21" s="24">
        <f>IF($C$4="Neattiecināmās izmaksas",IF('2a+c+n'!$Q21="N",'2a+c+n'!D21,0))</f>
        <v>0</v>
      </c>
      <c r="E21" s="46"/>
      <c r="F21" s="65"/>
      <c r="G21" s="116"/>
      <c r="H21" s="116">
        <f>IF($C$4="Neattiecināmās izmaksas",IF('2a+c+n'!$Q21="N",'2a+c+n'!H21,0))</f>
        <v>0</v>
      </c>
      <c r="I21" s="116"/>
      <c r="J21" s="116"/>
      <c r="K21" s="117">
        <f>IF($C$4="Neattiecināmās izmaksas",IF('2a+c+n'!$Q21="N",'2a+c+n'!K21,0))</f>
        <v>0</v>
      </c>
      <c r="L21" s="81">
        <f>IF($C$4="Neattiecināmās izmaksas",IF('2a+c+n'!$Q21="N",'2a+c+n'!L21,0))</f>
        <v>0</v>
      </c>
      <c r="M21" s="116">
        <f>IF($C$4="Neattiecināmās izmaksas",IF('2a+c+n'!$Q21="N",'2a+c+n'!M21,0))</f>
        <v>0</v>
      </c>
      <c r="N21" s="116">
        <f>IF($C$4="Neattiecināmās izmaksas",IF('2a+c+n'!$Q21="N",'2a+c+n'!N21,0))</f>
        <v>0</v>
      </c>
      <c r="O21" s="116">
        <f>IF($C$4="Neattiecināmās izmaksas",IF('2a+c+n'!$Q21="N",'2a+c+n'!O21,0))</f>
        <v>0</v>
      </c>
      <c r="P21" s="117">
        <f>IF($C$4="Neattiecināmās izmaksas",IF('2a+c+n'!$Q21="N",'2a+c+n'!P21,0))</f>
        <v>0</v>
      </c>
    </row>
    <row r="22" spans="1:16" x14ac:dyDescent="0.2">
      <c r="A22" s="51">
        <f>IF(P22=0,0,IF(COUNTBLANK(P22)=1,0,COUNTA($P$14:P22)))</f>
        <v>0</v>
      </c>
      <c r="B22" s="24">
        <f>IF($C$4="Neattiecināmās izmaksas",IF('2a+c+n'!$Q22="N",'2a+c+n'!B22,0))</f>
        <v>0</v>
      </c>
      <c r="C22" s="24">
        <f>IF($C$4="Neattiecināmās izmaksas",IF('2a+c+n'!$Q22="N",'2a+c+n'!C22,0))</f>
        <v>0</v>
      </c>
      <c r="D22" s="24">
        <f>IF($C$4="Neattiecināmās izmaksas",IF('2a+c+n'!$Q22="N",'2a+c+n'!D22,0))</f>
        <v>0</v>
      </c>
      <c r="E22" s="46"/>
      <c r="F22" s="65"/>
      <c r="G22" s="116"/>
      <c r="H22" s="116">
        <f>IF($C$4="Neattiecināmās izmaksas",IF('2a+c+n'!$Q22="N",'2a+c+n'!H22,0))</f>
        <v>0</v>
      </c>
      <c r="I22" s="116"/>
      <c r="J22" s="116"/>
      <c r="K22" s="117">
        <f>IF($C$4="Neattiecināmās izmaksas",IF('2a+c+n'!$Q22="N",'2a+c+n'!K22,0))</f>
        <v>0</v>
      </c>
      <c r="L22" s="81">
        <f>IF($C$4="Neattiecināmās izmaksas",IF('2a+c+n'!$Q22="N",'2a+c+n'!L22,0))</f>
        <v>0</v>
      </c>
      <c r="M22" s="116">
        <f>IF($C$4="Neattiecināmās izmaksas",IF('2a+c+n'!$Q22="N",'2a+c+n'!M22,0))</f>
        <v>0</v>
      </c>
      <c r="N22" s="116">
        <f>IF($C$4="Neattiecināmās izmaksas",IF('2a+c+n'!$Q22="N",'2a+c+n'!N22,0))</f>
        <v>0</v>
      </c>
      <c r="O22" s="116">
        <f>IF($C$4="Neattiecināmās izmaksas",IF('2a+c+n'!$Q22="N",'2a+c+n'!O22,0))</f>
        <v>0</v>
      </c>
      <c r="P22" s="117">
        <f>IF($C$4="Neattiecināmās izmaksas",IF('2a+c+n'!$Q22="N",'2a+c+n'!P22,0))</f>
        <v>0</v>
      </c>
    </row>
    <row r="23" spans="1:16" x14ac:dyDescent="0.2">
      <c r="A23" s="51">
        <f>IF(P23=0,0,IF(COUNTBLANK(P23)=1,0,COUNTA($P$14:P23)))</f>
        <v>0</v>
      </c>
      <c r="B23" s="24">
        <f>IF($C$4="Neattiecināmās izmaksas",IF('2a+c+n'!$Q23="N",'2a+c+n'!B23,0))</f>
        <v>0</v>
      </c>
      <c r="C23" s="24">
        <f>IF($C$4="Neattiecināmās izmaksas",IF('2a+c+n'!$Q23="N",'2a+c+n'!C23,0))</f>
        <v>0</v>
      </c>
      <c r="D23" s="24">
        <f>IF($C$4="Neattiecināmās izmaksas",IF('2a+c+n'!$Q23="N",'2a+c+n'!D23,0))</f>
        <v>0</v>
      </c>
      <c r="E23" s="46"/>
      <c r="F23" s="65"/>
      <c r="G23" s="116"/>
      <c r="H23" s="116">
        <f>IF($C$4="Neattiecināmās izmaksas",IF('2a+c+n'!$Q23="N",'2a+c+n'!H23,0))</f>
        <v>0</v>
      </c>
      <c r="I23" s="116"/>
      <c r="J23" s="116"/>
      <c r="K23" s="117">
        <f>IF($C$4="Neattiecināmās izmaksas",IF('2a+c+n'!$Q23="N",'2a+c+n'!K23,0))</f>
        <v>0</v>
      </c>
      <c r="L23" s="81">
        <f>IF($C$4="Neattiecināmās izmaksas",IF('2a+c+n'!$Q23="N",'2a+c+n'!L23,0))</f>
        <v>0</v>
      </c>
      <c r="M23" s="116">
        <f>IF($C$4="Neattiecināmās izmaksas",IF('2a+c+n'!$Q23="N",'2a+c+n'!M23,0))</f>
        <v>0</v>
      </c>
      <c r="N23" s="116">
        <f>IF($C$4="Neattiecināmās izmaksas",IF('2a+c+n'!$Q23="N",'2a+c+n'!N23,0))</f>
        <v>0</v>
      </c>
      <c r="O23" s="116">
        <f>IF($C$4="Neattiecināmās izmaksas",IF('2a+c+n'!$Q23="N",'2a+c+n'!O23,0))</f>
        <v>0</v>
      </c>
      <c r="P23" s="117">
        <f>IF($C$4="Neattiecināmās izmaksas",IF('2a+c+n'!$Q23="N",'2a+c+n'!P23,0))</f>
        <v>0</v>
      </c>
    </row>
    <row r="24" spans="1:16" x14ac:dyDescent="0.2">
      <c r="A24" s="51">
        <f>IF(P24=0,0,IF(COUNTBLANK(P24)=1,0,COUNTA($P$14:P24)))</f>
        <v>0</v>
      </c>
      <c r="B24" s="24">
        <f>IF($C$4="Neattiecināmās izmaksas",IF('2a+c+n'!$Q24="N",'2a+c+n'!B24,0))</f>
        <v>0</v>
      </c>
      <c r="C24" s="24">
        <f>IF($C$4="Neattiecināmās izmaksas",IF('2a+c+n'!$Q24="N",'2a+c+n'!C24,0))</f>
        <v>0</v>
      </c>
      <c r="D24" s="24">
        <f>IF($C$4="Neattiecināmās izmaksas",IF('2a+c+n'!$Q24="N",'2a+c+n'!D24,0))</f>
        <v>0</v>
      </c>
      <c r="E24" s="46"/>
      <c r="F24" s="65"/>
      <c r="G24" s="116"/>
      <c r="H24" s="116">
        <f>IF($C$4="Neattiecināmās izmaksas",IF('2a+c+n'!$Q24="N",'2a+c+n'!H24,0))</f>
        <v>0</v>
      </c>
      <c r="I24" s="116"/>
      <c r="J24" s="116"/>
      <c r="K24" s="117">
        <f>IF($C$4="Neattiecināmās izmaksas",IF('2a+c+n'!$Q24="N",'2a+c+n'!K24,0))</f>
        <v>0</v>
      </c>
      <c r="L24" s="81">
        <f>IF($C$4="Neattiecināmās izmaksas",IF('2a+c+n'!$Q24="N",'2a+c+n'!L24,0))</f>
        <v>0</v>
      </c>
      <c r="M24" s="116">
        <f>IF($C$4="Neattiecināmās izmaksas",IF('2a+c+n'!$Q24="N",'2a+c+n'!M24,0))</f>
        <v>0</v>
      </c>
      <c r="N24" s="116">
        <f>IF($C$4="Neattiecināmās izmaksas",IF('2a+c+n'!$Q24="N",'2a+c+n'!N24,0))</f>
        <v>0</v>
      </c>
      <c r="O24" s="116">
        <f>IF($C$4="Neattiecināmās izmaksas",IF('2a+c+n'!$Q24="N",'2a+c+n'!O24,0))</f>
        <v>0</v>
      </c>
      <c r="P24" s="117">
        <f>IF($C$4="Neattiecināmās izmaksas",IF('2a+c+n'!$Q24="N",'2a+c+n'!P24,0))</f>
        <v>0</v>
      </c>
    </row>
    <row r="25" spans="1:16" x14ac:dyDescent="0.2">
      <c r="A25" s="51">
        <f>IF(P25=0,0,IF(COUNTBLANK(P25)=1,0,COUNTA($P$14:P25)))</f>
        <v>0</v>
      </c>
      <c r="B25" s="24">
        <f>IF($C$4="Neattiecināmās izmaksas",IF('2a+c+n'!$Q25="N",'2a+c+n'!B25,0))</f>
        <v>0</v>
      </c>
      <c r="C25" s="24">
        <f>IF($C$4="Neattiecināmās izmaksas",IF('2a+c+n'!$Q25="N",'2a+c+n'!C25,0))</f>
        <v>0</v>
      </c>
      <c r="D25" s="24">
        <f>IF($C$4="Neattiecināmās izmaksas",IF('2a+c+n'!$Q25="N",'2a+c+n'!D25,0))</f>
        <v>0</v>
      </c>
      <c r="E25" s="46"/>
      <c r="F25" s="65"/>
      <c r="G25" s="116"/>
      <c r="H25" s="116">
        <f>IF($C$4="Neattiecināmās izmaksas",IF('2a+c+n'!$Q25="N",'2a+c+n'!H25,0))</f>
        <v>0</v>
      </c>
      <c r="I25" s="116"/>
      <c r="J25" s="116"/>
      <c r="K25" s="117">
        <f>IF($C$4="Neattiecināmās izmaksas",IF('2a+c+n'!$Q25="N",'2a+c+n'!K25,0))</f>
        <v>0</v>
      </c>
      <c r="L25" s="81">
        <f>IF($C$4="Neattiecināmās izmaksas",IF('2a+c+n'!$Q25="N",'2a+c+n'!L25,0))</f>
        <v>0</v>
      </c>
      <c r="M25" s="116">
        <f>IF($C$4="Neattiecināmās izmaksas",IF('2a+c+n'!$Q25="N",'2a+c+n'!M25,0))</f>
        <v>0</v>
      </c>
      <c r="N25" s="116">
        <f>IF($C$4="Neattiecināmās izmaksas",IF('2a+c+n'!$Q25="N",'2a+c+n'!N25,0))</f>
        <v>0</v>
      </c>
      <c r="O25" s="116">
        <f>IF($C$4="Neattiecināmās izmaksas",IF('2a+c+n'!$Q25="N",'2a+c+n'!O25,0))</f>
        <v>0</v>
      </c>
      <c r="P25" s="117">
        <f>IF($C$4="Neattiecināmās izmaksas",IF('2a+c+n'!$Q25="N",'2a+c+n'!P25,0))</f>
        <v>0</v>
      </c>
    </row>
    <row r="26" spans="1:16" ht="10.8" thickBot="1" x14ac:dyDescent="0.25">
      <c r="A26" s="51">
        <f>IF(P26=0,0,IF(COUNTBLANK(P26)=1,0,COUNTA($P$14:P26)))</f>
        <v>0</v>
      </c>
      <c r="B26" s="24">
        <f>IF($C$4="Neattiecināmās izmaksas",IF('2a+c+n'!$Q26="N",'2a+c+n'!B26,0))</f>
        <v>0</v>
      </c>
      <c r="C26" s="24">
        <f>IF($C$4="Neattiecināmās izmaksas",IF('2a+c+n'!$Q26="N",'2a+c+n'!C26,0))</f>
        <v>0</v>
      </c>
      <c r="D26" s="24">
        <f>IF($C$4="Neattiecināmās izmaksas",IF('2a+c+n'!$Q26="N",'2a+c+n'!D26,0))</f>
        <v>0</v>
      </c>
      <c r="E26" s="46"/>
      <c r="F26" s="65"/>
      <c r="G26" s="116"/>
      <c r="H26" s="116">
        <f>IF($C$4="Neattiecināmās izmaksas",IF('2a+c+n'!$Q26="N",'2a+c+n'!H26,0))</f>
        <v>0</v>
      </c>
      <c r="I26" s="116"/>
      <c r="J26" s="116"/>
      <c r="K26" s="117">
        <f>IF($C$4="Neattiecināmās izmaksas",IF('2a+c+n'!$Q26="N",'2a+c+n'!K26,0))</f>
        <v>0</v>
      </c>
      <c r="L26" s="81">
        <f>IF($C$4="Neattiecināmās izmaksas",IF('2a+c+n'!$Q26="N",'2a+c+n'!L26,0))</f>
        <v>0</v>
      </c>
      <c r="M26" s="116">
        <f>IF($C$4="Neattiecināmās izmaksas",IF('2a+c+n'!$Q26="N",'2a+c+n'!M26,0))</f>
        <v>0</v>
      </c>
      <c r="N26" s="116">
        <f>IF($C$4="Neattiecināmās izmaksas",IF('2a+c+n'!$Q26="N",'2a+c+n'!N26,0))</f>
        <v>0</v>
      </c>
      <c r="O26" s="116">
        <f>IF($C$4="Neattiecināmās izmaksas",IF('2a+c+n'!$Q26="N",'2a+c+n'!O26,0))</f>
        <v>0</v>
      </c>
      <c r="P26" s="117">
        <f>IF($C$4="Neattiecināmās izmaksas",IF('2a+c+n'!$Q26="N",'2a+c+n'!P26,0))</f>
        <v>0</v>
      </c>
    </row>
    <row r="27" spans="1:16" ht="12" customHeight="1" thickBot="1" x14ac:dyDescent="0.25">
      <c r="A27" s="259" t="s">
        <v>62</v>
      </c>
      <c r="B27" s="260"/>
      <c r="C27" s="260"/>
      <c r="D27" s="260"/>
      <c r="E27" s="260"/>
      <c r="F27" s="260"/>
      <c r="G27" s="260"/>
      <c r="H27" s="260"/>
      <c r="I27" s="260"/>
      <c r="J27" s="260"/>
      <c r="K27" s="261"/>
      <c r="L27" s="130">
        <f>SUM(L14:L26)</f>
        <v>0</v>
      </c>
      <c r="M27" s="131">
        <f>SUM(M14:M26)</f>
        <v>0</v>
      </c>
      <c r="N27" s="131">
        <f>SUM(N14:N26)</f>
        <v>0</v>
      </c>
      <c r="O27" s="131">
        <f>SUM(O14:O26)</f>
        <v>0</v>
      </c>
      <c r="P27" s="132">
        <f>SUM(P14:P26)</f>
        <v>0</v>
      </c>
    </row>
    <row r="28" spans="1:16" x14ac:dyDescent="0.2">
      <c r="A28" s="16"/>
      <c r="B28" s="16"/>
      <c r="C28" s="16"/>
      <c r="D28" s="16"/>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14</v>
      </c>
      <c r="B30" s="16"/>
      <c r="C30" s="262" t="str">
        <f>'Kops n'!C33:H33</f>
        <v>Gundega Ābelīte 15.03.2024</v>
      </c>
      <c r="D30" s="262"/>
      <c r="E30" s="262"/>
      <c r="F30" s="262"/>
      <c r="G30" s="262"/>
      <c r="H30" s="262"/>
      <c r="I30" s="16"/>
      <c r="J30" s="16"/>
      <c r="K30" s="16"/>
      <c r="L30" s="16"/>
      <c r="M30" s="16"/>
      <c r="N30" s="16"/>
      <c r="O30" s="16"/>
      <c r="P30" s="16"/>
    </row>
    <row r="31" spans="1:16" x14ac:dyDescent="0.2">
      <c r="A31" s="16"/>
      <c r="B31" s="16"/>
      <c r="C31" s="188" t="s">
        <v>15</v>
      </c>
      <c r="D31" s="188"/>
      <c r="E31" s="188"/>
      <c r="F31" s="188"/>
      <c r="G31" s="188"/>
      <c r="H31" s="188"/>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204" t="str">
        <f>'Kops n'!A36:D36</f>
        <v>Tāme sastādīta 2024. gada 15. martā</v>
      </c>
      <c r="B33" s="205"/>
      <c r="C33" s="205"/>
      <c r="D33" s="205"/>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41</v>
      </c>
      <c r="B35" s="16"/>
      <c r="C35" s="262" t="str">
        <f>'Kops n'!C38:H38</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77" t="s">
        <v>16</v>
      </c>
      <c r="B38" s="42"/>
      <c r="C38" s="84" t="str">
        <f>'Kops n'!C41</f>
        <v>1-00180</v>
      </c>
      <c r="D38" s="42"/>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sheetData>
  <mergeCells count="23">
    <mergeCell ref="C2:I2"/>
    <mergeCell ref="C3:I3"/>
    <mergeCell ref="C4:I4"/>
    <mergeCell ref="D5:L5"/>
    <mergeCell ref="D6:L6"/>
    <mergeCell ref="D8:L8"/>
    <mergeCell ref="A9:F9"/>
    <mergeCell ref="J9:M9"/>
    <mergeCell ref="N9:O9"/>
    <mergeCell ref="D7:L7"/>
    <mergeCell ref="C36:H36"/>
    <mergeCell ref="L12:P12"/>
    <mergeCell ref="A27:K27"/>
    <mergeCell ref="C30:H30"/>
    <mergeCell ref="C31:H31"/>
    <mergeCell ref="A33:D33"/>
    <mergeCell ref="C35:H35"/>
    <mergeCell ref="A12:A13"/>
    <mergeCell ref="B12:B13"/>
    <mergeCell ref="C12:C13"/>
    <mergeCell ref="D12:D13"/>
    <mergeCell ref="E12:E13"/>
    <mergeCell ref="F12:K12"/>
  </mergeCells>
  <conditionalFormatting sqref="A27:K27">
    <cfRule type="containsText" dxfId="218" priority="4" operator="containsText" text="Tiešās izmaksas kopā, t. sk. darba devēja sociālais nodoklis __.__% ">
      <formula>NOT(ISERROR(SEARCH("Tiešās izmaksas kopā, t. sk. darba devēja sociālais nodoklis __.__% ",A27)))</formula>
    </cfRule>
  </conditionalFormatting>
  <conditionalFormatting sqref="A14:P26">
    <cfRule type="cellIs" dxfId="217" priority="2" operator="equal">
      <formula>0</formula>
    </cfRule>
  </conditionalFormatting>
  <conditionalFormatting sqref="C2:I2 D5:L8 N9:O9 L27:P27 C30:H30 C35:H35 C38">
    <cfRule type="cellIs" dxfId="216"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Q98"/>
  <sheetViews>
    <sheetView topLeftCell="A76" workbookViewId="0">
      <selection activeCell="L94" sqref="L9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3</v>
      </c>
      <c r="E1" s="22"/>
      <c r="F1" s="22"/>
      <c r="G1" s="22"/>
      <c r="H1" s="22"/>
      <c r="I1" s="22"/>
      <c r="J1" s="22"/>
      <c r="N1" s="26"/>
      <c r="O1" s="27"/>
      <c r="P1" s="28"/>
    </row>
    <row r="2" spans="1:17" x14ac:dyDescent="0.2">
      <c r="A2" s="29"/>
      <c r="B2" s="29"/>
      <c r="C2" s="274" t="s">
        <v>308</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307</v>
      </c>
      <c r="B9" s="271"/>
      <c r="C9" s="271"/>
      <c r="D9" s="271"/>
      <c r="E9" s="271"/>
      <c r="F9" s="271"/>
      <c r="G9" s="31"/>
      <c r="H9" s="31"/>
      <c r="I9" s="31"/>
      <c r="J9" s="272" t="s">
        <v>45</v>
      </c>
      <c r="K9" s="272"/>
      <c r="L9" s="272"/>
      <c r="M9" s="272"/>
      <c r="N9" s="273">
        <f>P86</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0" t="s">
        <v>95</v>
      </c>
      <c r="D14" s="23"/>
      <c r="E14" s="45"/>
      <c r="F14" s="70"/>
      <c r="G14" s="137"/>
      <c r="H14" s="108">
        <f>F14*G14</f>
        <v>0</v>
      </c>
      <c r="I14" s="137"/>
      <c r="J14" s="137"/>
      <c r="K14" s="112">
        <f>SUM(H14:J14)</f>
        <v>0</v>
      </c>
      <c r="L14" s="70">
        <f>E14*F14</f>
        <v>0</v>
      </c>
      <c r="M14" s="108">
        <f>H14*E14</f>
        <v>0</v>
      </c>
      <c r="N14" s="108">
        <f>I14*E14</f>
        <v>0</v>
      </c>
      <c r="O14" s="108">
        <f>J14*E14</f>
        <v>0</v>
      </c>
      <c r="P14" s="109">
        <f>SUM(M14:O14)</f>
        <v>0</v>
      </c>
      <c r="Q14" s="57"/>
    </row>
    <row r="15" spans="1:17" ht="20.399999999999999" x14ac:dyDescent="0.2">
      <c r="A15" s="36">
        <v>1</v>
      </c>
      <c r="B15" s="24" t="s">
        <v>96</v>
      </c>
      <c r="C15" s="139" t="s">
        <v>97</v>
      </c>
      <c r="D15" s="149" t="s">
        <v>98</v>
      </c>
      <c r="E15" s="176">
        <v>180</v>
      </c>
      <c r="F15" s="141"/>
      <c r="G15" s="142"/>
      <c r="H15" s="110">
        <f>F15*G15</f>
        <v>0</v>
      </c>
      <c r="I15" s="146"/>
      <c r="J15" s="146"/>
      <c r="K15" s="113">
        <f t="shared" ref="K15:K78" si="0">SUM(H15:J15)</f>
        <v>0</v>
      </c>
      <c r="L15" s="41">
        <f t="shared" ref="L15:L78" si="1">E15*F15</f>
        <v>0</v>
      </c>
      <c r="M15" s="110">
        <f t="shared" ref="M15:M78" si="2">H15*E15</f>
        <v>0</v>
      </c>
      <c r="N15" s="110">
        <f t="shared" ref="N15:N78" si="3">I15*E15</f>
        <v>0</v>
      </c>
      <c r="O15" s="110">
        <f t="shared" ref="O15:O78" si="4">J15*E15</f>
        <v>0</v>
      </c>
      <c r="P15" s="111">
        <f t="shared" ref="P15:P78" si="5">SUM(M15:O15)</f>
        <v>0</v>
      </c>
      <c r="Q15" s="61" t="s">
        <v>46</v>
      </c>
    </row>
    <row r="16" spans="1:17" ht="20.399999999999999" x14ac:dyDescent="0.2">
      <c r="A16" s="36">
        <v>2</v>
      </c>
      <c r="B16" s="24" t="s">
        <v>96</v>
      </c>
      <c r="C16" s="139" t="s">
        <v>99</v>
      </c>
      <c r="D16" s="149" t="s">
        <v>100</v>
      </c>
      <c r="E16" s="176">
        <v>1.4</v>
      </c>
      <c r="F16" s="141"/>
      <c r="G16" s="142"/>
      <c r="H16" s="110">
        <f t="shared" ref="H16:H79" si="6">F16*G16</f>
        <v>0</v>
      </c>
      <c r="I16" s="146"/>
      <c r="J16" s="146"/>
      <c r="K16" s="113">
        <f t="shared" si="0"/>
        <v>0</v>
      </c>
      <c r="L16" s="41">
        <f t="shared" si="1"/>
        <v>0</v>
      </c>
      <c r="M16" s="110">
        <f t="shared" si="2"/>
        <v>0</v>
      </c>
      <c r="N16" s="110">
        <f t="shared" si="3"/>
        <v>0</v>
      </c>
      <c r="O16" s="110">
        <f t="shared" si="4"/>
        <v>0</v>
      </c>
      <c r="P16" s="111">
        <f t="shared" si="5"/>
        <v>0</v>
      </c>
      <c r="Q16" s="61" t="s">
        <v>46</v>
      </c>
    </row>
    <row r="17" spans="1:17" ht="30.6" x14ac:dyDescent="0.2">
      <c r="A17" s="36">
        <v>3</v>
      </c>
      <c r="B17" s="24" t="s">
        <v>96</v>
      </c>
      <c r="C17" s="139" t="s">
        <v>101</v>
      </c>
      <c r="D17" s="149" t="s">
        <v>100</v>
      </c>
      <c r="E17" s="176">
        <v>268.66000000000003</v>
      </c>
      <c r="F17" s="141"/>
      <c r="G17" s="142"/>
      <c r="H17" s="110">
        <f t="shared" si="6"/>
        <v>0</v>
      </c>
      <c r="I17" s="146"/>
      <c r="J17" s="146"/>
      <c r="K17" s="113">
        <f t="shared" si="0"/>
        <v>0</v>
      </c>
      <c r="L17" s="41">
        <f t="shared" si="1"/>
        <v>0</v>
      </c>
      <c r="M17" s="110">
        <f t="shared" si="2"/>
        <v>0</v>
      </c>
      <c r="N17" s="110">
        <f t="shared" si="3"/>
        <v>0</v>
      </c>
      <c r="O17" s="110">
        <f t="shared" si="4"/>
        <v>0</v>
      </c>
      <c r="P17" s="111">
        <f t="shared" si="5"/>
        <v>0</v>
      </c>
      <c r="Q17" s="61" t="s">
        <v>46</v>
      </c>
    </row>
    <row r="18" spans="1:17" ht="30.6" x14ac:dyDescent="0.2">
      <c r="A18" s="36">
        <v>4</v>
      </c>
      <c r="B18" s="24" t="s">
        <v>96</v>
      </c>
      <c r="C18" s="40" t="s">
        <v>102</v>
      </c>
      <c r="D18" s="149" t="s">
        <v>100</v>
      </c>
      <c r="E18" s="176">
        <v>268.66000000000003</v>
      </c>
      <c r="F18" s="141"/>
      <c r="G18" s="142"/>
      <c r="H18" s="110">
        <f t="shared" si="6"/>
        <v>0</v>
      </c>
      <c r="I18" s="146"/>
      <c r="J18" s="146"/>
      <c r="K18" s="113">
        <f t="shared" si="0"/>
        <v>0</v>
      </c>
      <c r="L18" s="41">
        <f t="shared" si="1"/>
        <v>0</v>
      </c>
      <c r="M18" s="110">
        <f t="shared" si="2"/>
        <v>0</v>
      </c>
      <c r="N18" s="110">
        <f t="shared" si="3"/>
        <v>0</v>
      </c>
      <c r="O18" s="110">
        <f t="shared" si="4"/>
        <v>0</v>
      </c>
      <c r="P18" s="111">
        <f t="shared" si="5"/>
        <v>0</v>
      </c>
      <c r="Q18" s="61" t="s">
        <v>46</v>
      </c>
    </row>
    <row r="19" spans="1:17" x14ac:dyDescent="0.2">
      <c r="A19" s="36">
        <v>6</v>
      </c>
      <c r="B19" s="71"/>
      <c r="C19" s="177" t="s">
        <v>103</v>
      </c>
      <c r="D19" s="24"/>
      <c r="E19" s="46"/>
      <c r="F19" s="41"/>
      <c r="G19" s="142"/>
      <c r="H19" s="110">
        <f t="shared" si="6"/>
        <v>0</v>
      </c>
      <c r="I19" s="142"/>
      <c r="J19" s="142"/>
      <c r="K19" s="113">
        <f t="shared" si="0"/>
        <v>0</v>
      </c>
      <c r="L19" s="41">
        <f t="shared" si="1"/>
        <v>0</v>
      </c>
      <c r="M19" s="110">
        <f t="shared" si="2"/>
        <v>0</v>
      </c>
      <c r="N19" s="110">
        <f t="shared" si="3"/>
        <v>0</v>
      </c>
      <c r="O19" s="110">
        <f t="shared" si="4"/>
        <v>0</v>
      </c>
      <c r="P19" s="111">
        <f t="shared" si="5"/>
        <v>0</v>
      </c>
      <c r="Q19" s="61"/>
    </row>
    <row r="20" spans="1:17" ht="20.399999999999999" x14ac:dyDescent="0.2">
      <c r="A20" s="36">
        <v>7</v>
      </c>
      <c r="B20" s="24" t="s">
        <v>96</v>
      </c>
      <c r="C20" s="139" t="s">
        <v>104</v>
      </c>
      <c r="D20" s="149" t="s">
        <v>105</v>
      </c>
      <c r="E20" s="176">
        <v>805.99</v>
      </c>
      <c r="F20" s="141"/>
      <c r="G20" s="142"/>
      <c r="H20" s="110">
        <f t="shared" si="6"/>
        <v>0</v>
      </c>
      <c r="I20" s="146"/>
      <c r="J20" s="146"/>
      <c r="K20" s="113">
        <f t="shared" si="0"/>
        <v>0</v>
      </c>
      <c r="L20" s="41">
        <f t="shared" si="1"/>
        <v>0</v>
      </c>
      <c r="M20" s="110">
        <f t="shared" si="2"/>
        <v>0</v>
      </c>
      <c r="N20" s="110">
        <f t="shared" si="3"/>
        <v>0</v>
      </c>
      <c r="O20" s="110">
        <f t="shared" si="4"/>
        <v>0</v>
      </c>
      <c r="P20" s="111">
        <f t="shared" si="5"/>
        <v>0</v>
      </c>
      <c r="Q20" s="61" t="s">
        <v>46</v>
      </c>
    </row>
    <row r="21" spans="1:17" ht="20.399999999999999" x14ac:dyDescent="0.2">
      <c r="A21" s="36">
        <v>8</v>
      </c>
      <c r="B21" s="24" t="s">
        <v>96</v>
      </c>
      <c r="C21" s="139" t="s">
        <v>106</v>
      </c>
      <c r="D21" s="149" t="s">
        <v>105</v>
      </c>
      <c r="E21" s="176">
        <v>1343.3200000000002</v>
      </c>
      <c r="F21" s="141"/>
      <c r="G21" s="142"/>
      <c r="H21" s="110">
        <f t="shared" si="6"/>
        <v>0</v>
      </c>
      <c r="I21" s="146"/>
      <c r="J21" s="146"/>
      <c r="K21" s="113">
        <f t="shared" si="0"/>
        <v>0</v>
      </c>
      <c r="L21" s="41">
        <f t="shared" si="1"/>
        <v>0</v>
      </c>
      <c r="M21" s="110">
        <f t="shared" si="2"/>
        <v>0</v>
      </c>
      <c r="N21" s="110">
        <f t="shared" si="3"/>
        <v>0</v>
      </c>
      <c r="O21" s="110">
        <f t="shared" si="4"/>
        <v>0</v>
      </c>
      <c r="P21" s="111">
        <f t="shared" si="5"/>
        <v>0</v>
      </c>
      <c r="Q21" s="61" t="s">
        <v>46</v>
      </c>
    </row>
    <row r="22" spans="1:17" ht="30.6" x14ac:dyDescent="0.2">
      <c r="A22" s="36">
        <v>9</v>
      </c>
      <c r="B22" s="24" t="s">
        <v>96</v>
      </c>
      <c r="C22" s="139" t="s">
        <v>107</v>
      </c>
      <c r="D22" s="149" t="s">
        <v>100</v>
      </c>
      <c r="E22" s="176">
        <v>268.66000000000003</v>
      </c>
      <c r="F22" s="141"/>
      <c r="G22" s="142"/>
      <c r="H22" s="110">
        <f t="shared" si="6"/>
        <v>0</v>
      </c>
      <c r="I22" s="146"/>
      <c r="J22" s="146"/>
      <c r="K22" s="113">
        <f t="shared" si="0"/>
        <v>0</v>
      </c>
      <c r="L22" s="41">
        <f t="shared" si="1"/>
        <v>0</v>
      </c>
      <c r="M22" s="110">
        <f t="shared" si="2"/>
        <v>0</v>
      </c>
      <c r="N22" s="110">
        <f t="shared" si="3"/>
        <v>0</v>
      </c>
      <c r="O22" s="110">
        <f t="shared" si="4"/>
        <v>0</v>
      </c>
      <c r="P22" s="111">
        <f t="shared" si="5"/>
        <v>0</v>
      </c>
      <c r="Q22" s="61" t="s">
        <v>46</v>
      </c>
    </row>
    <row r="23" spans="1:17" ht="20.399999999999999" x14ac:dyDescent="0.2">
      <c r="A23" s="36">
        <v>10</v>
      </c>
      <c r="B23" s="24" t="s">
        <v>96</v>
      </c>
      <c r="C23" s="139" t="s">
        <v>108</v>
      </c>
      <c r="D23" s="149" t="s">
        <v>105</v>
      </c>
      <c r="E23" s="176">
        <v>1343.3200000000002</v>
      </c>
      <c r="F23" s="141"/>
      <c r="G23" s="142"/>
      <c r="H23" s="110">
        <f t="shared" si="6"/>
        <v>0</v>
      </c>
      <c r="I23" s="146"/>
      <c r="J23" s="146"/>
      <c r="K23" s="113">
        <f t="shared" si="0"/>
        <v>0</v>
      </c>
      <c r="L23" s="41">
        <f t="shared" si="1"/>
        <v>0</v>
      </c>
      <c r="M23" s="110">
        <f t="shared" si="2"/>
        <v>0</v>
      </c>
      <c r="N23" s="110">
        <f t="shared" si="3"/>
        <v>0</v>
      </c>
      <c r="O23" s="110">
        <f t="shared" si="4"/>
        <v>0</v>
      </c>
      <c r="P23" s="111">
        <f t="shared" si="5"/>
        <v>0</v>
      </c>
      <c r="Q23" s="61" t="s">
        <v>46</v>
      </c>
    </row>
    <row r="24" spans="1:17" ht="20.399999999999999" x14ac:dyDescent="0.2">
      <c r="A24" s="36">
        <v>11</v>
      </c>
      <c r="B24" s="24" t="s">
        <v>96</v>
      </c>
      <c r="C24" s="139" t="s">
        <v>109</v>
      </c>
      <c r="D24" s="149" t="s">
        <v>100</v>
      </c>
      <c r="E24" s="176">
        <v>268.66000000000003</v>
      </c>
      <c r="F24" s="141"/>
      <c r="G24" s="142"/>
      <c r="H24" s="110">
        <f t="shared" si="6"/>
        <v>0</v>
      </c>
      <c r="I24" s="146"/>
      <c r="J24" s="146"/>
      <c r="K24" s="113">
        <f t="shared" si="0"/>
        <v>0</v>
      </c>
      <c r="L24" s="41">
        <f t="shared" si="1"/>
        <v>0</v>
      </c>
      <c r="M24" s="110">
        <f t="shared" si="2"/>
        <v>0</v>
      </c>
      <c r="N24" s="110">
        <f t="shared" si="3"/>
        <v>0</v>
      </c>
      <c r="O24" s="110">
        <f t="shared" si="4"/>
        <v>0</v>
      </c>
      <c r="P24" s="111">
        <f t="shared" si="5"/>
        <v>0</v>
      </c>
      <c r="Q24" s="61" t="s">
        <v>46</v>
      </c>
    </row>
    <row r="25" spans="1:17" ht="20.399999999999999" x14ac:dyDescent="0.2">
      <c r="A25" s="36">
        <v>13</v>
      </c>
      <c r="B25" s="24" t="s">
        <v>96</v>
      </c>
      <c r="C25" s="139" t="s">
        <v>110</v>
      </c>
      <c r="D25" s="149" t="s">
        <v>105</v>
      </c>
      <c r="E25" s="178">
        <v>5.98</v>
      </c>
      <c r="F25" s="141"/>
      <c r="G25" s="142"/>
      <c r="H25" s="110">
        <f t="shared" si="6"/>
        <v>0</v>
      </c>
      <c r="I25" s="146"/>
      <c r="J25" s="146"/>
      <c r="K25" s="113">
        <f t="shared" si="0"/>
        <v>0</v>
      </c>
      <c r="L25" s="41">
        <f t="shared" si="1"/>
        <v>0</v>
      </c>
      <c r="M25" s="110">
        <f t="shared" si="2"/>
        <v>0</v>
      </c>
      <c r="N25" s="110">
        <f t="shared" si="3"/>
        <v>0</v>
      </c>
      <c r="O25" s="110">
        <f t="shared" si="4"/>
        <v>0</v>
      </c>
      <c r="P25" s="111">
        <f t="shared" si="5"/>
        <v>0</v>
      </c>
      <c r="Q25" s="61" t="s">
        <v>46</v>
      </c>
    </row>
    <row r="26" spans="1:17" ht="20.399999999999999" x14ac:dyDescent="0.2">
      <c r="A26" s="36">
        <v>14</v>
      </c>
      <c r="B26" s="24" t="s">
        <v>96</v>
      </c>
      <c r="C26" s="139" t="s">
        <v>111</v>
      </c>
      <c r="D26" s="149" t="s">
        <v>100</v>
      </c>
      <c r="E26" s="176">
        <v>107.47000000000001</v>
      </c>
      <c r="F26" s="141"/>
      <c r="G26" s="142"/>
      <c r="H26" s="110">
        <f t="shared" si="6"/>
        <v>0</v>
      </c>
      <c r="I26" s="146"/>
      <c r="J26" s="146"/>
      <c r="K26" s="113">
        <f t="shared" si="0"/>
        <v>0</v>
      </c>
      <c r="L26" s="41">
        <f t="shared" si="1"/>
        <v>0</v>
      </c>
      <c r="M26" s="110">
        <f t="shared" si="2"/>
        <v>0</v>
      </c>
      <c r="N26" s="110">
        <f t="shared" si="3"/>
        <v>0</v>
      </c>
      <c r="O26" s="110">
        <f t="shared" si="4"/>
        <v>0</v>
      </c>
      <c r="P26" s="111">
        <f t="shared" si="5"/>
        <v>0</v>
      </c>
      <c r="Q26" s="61" t="s">
        <v>46</v>
      </c>
    </row>
    <row r="27" spans="1:17" ht="30.6" x14ac:dyDescent="0.2">
      <c r="A27" s="36">
        <v>15</v>
      </c>
      <c r="B27" s="24" t="s">
        <v>96</v>
      </c>
      <c r="C27" s="139" t="s">
        <v>112</v>
      </c>
      <c r="D27" s="149" t="s">
        <v>66</v>
      </c>
      <c r="E27" s="176">
        <v>122.12</v>
      </c>
      <c r="F27" s="141"/>
      <c r="G27" s="142"/>
      <c r="H27" s="110">
        <f t="shared" si="6"/>
        <v>0</v>
      </c>
      <c r="I27" s="146"/>
      <c r="J27" s="146"/>
      <c r="K27" s="113">
        <f t="shared" si="0"/>
        <v>0</v>
      </c>
      <c r="L27" s="41">
        <f t="shared" si="1"/>
        <v>0</v>
      </c>
      <c r="M27" s="110">
        <f t="shared" si="2"/>
        <v>0</v>
      </c>
      <c r="N27" s="110">
        <f t="shared" si="3"/>
        <v>0</v>
      </c>
      <c r="O27" s="110">
        <f t="shared" si="4"/>
        <v>0</v>
      </c>
      <c r="P27" s="111">
        <f t="shared" si="5"/>
        <v>0</v>
      </c>
      <c r="Q27" s="61" t="s">
        <v>46</v>
      </c>
    </row>
    <row r="28" spans="1:17" ht="30.6" x14ac:dyDescent="0.2">
      <c r="A28" s="36">
        <v>16</v>
      </c>
      <c r="B28" s="24" t="s">
        <v>96</v>
      </c>
      <c r="C28" s="139" t="s">
        <v>113</v>
      </c>
      <c r="D28" s="149" t="s">
        <v>105</v>
      </c>
      <c r="E28" s="176">
        <v>109.91</v>
      </c>
      <c r="F28" s="141"/>
      <c r="G28" s="142"/>
      <c r="H28" s="110">
        <f t="shared" si="6"/>
        <v>0</v>
      </c>
      <c r="I28" s="146"/>
      <c r="J28" s="146"/>
      <c r="K28" s="113">
        <f t="shared" si="0"/>
        <v>0</v>
      </c>
      <c r="L28" s="41">
        <f t="shared" si="1"/>
        <v>0</v>
      </c>
      <c r="M28" s="110">
        <f t="shared" si="2"/>
        <v>0</v>
      </c>
      <c r="N28" s="110">
        <f t="shared" si="3"/>
        <v>0</v>
      </c>
      <c r="O28" s="110">
        <f t="shared" si="4"/>
        <v>0</v>
      </c>
      <c r="P28" s="111">
        <f t="shared" si="5"/>
        <v>0</v>
      </c>
      <c r="Q28" s="61" t="s">
        <v>46</v>
      </c>
    </row>
    <row r="29" spans="1:17" ht="20.399999999999999" x14ac:dyDescent="0.2">
      <c r="A29" s="36">
        <v>17</v>
      </c>
      <c r="B29" s="24" t="s">
        <v>96</v>
      </c>
      <c r="C29" s="139" t="s">
        <v>114</v>
      </c>
      <c r="D29" s="149" t="s">
        <v>70</v>
      </c>
      <c r="E29" s="178">
        <v>644.82000000000005</v>
      </c>
      <c r="F29" s="141"/>
      <c r="G29" s="142"/>
      <c r="H29" s="110">
        <f t="shared" si="6"/>
        <v>0</v>
      </c>
      <c r="I29" s="146"/>
      <c r="J29" s="146"/>
      <c r="K29" s="113">
        <f t="shared" si="0"/>
        <v>0</v>
      </c>
      <c r="L29" s="41">
        <f t="shared" si="1"/>
        <v>0</v>
      </c>
      <c r="M29" s="110">
        <f t="shared" si="2"/>
        <v>0</v>
      </c>
      <c r="N29" s="110">
        <f t="shared" si="3"/>
        <v>0</v>
      </c>
      <c r="O29" s="110">
        <f t="shared" si="4"/>
        <v>0</v>
      </c>
      <c r="P29" s="111">
        <f t="shared" si="5"/>
        <v>0</v>
      </c>
      <c r="Q29" s="61" t="s">
        <v>46</v>
      </c>
    </row>
    <row r="30" spans="1:17" x14ac:dyDescent="0.2">
      <c r="A30" s="36">
        <v>18</v>
      </c>
      <c r="B30" s="71"/>
      <c r="C30" s="177" t="s">
        <v>115</v>
      </c>
      <c r="D30" s="24"/>
      <c r="E30" s="46"/>
      <c r="F30" s="41"/>
      <c r="G30" s="142"/>
      <c r="H30" s="110">
        <f t="shared" si="6"/>
        <v>0</v>
      </c>
      <c r="I30" s="142"/>
      <c r="J30" s="142"/>
      <c r="K30" s="113">
        <f t="shared" si="0"/>
        <v>0</v>
      </c>
      <c r="L30" s="41">
        <f t="shared" si="1"/>
        <v>0</v>
      </c>
      <c r="M30" s="110">
        <f t="shared" si="2"/>
        <v>0</v>
      </c>
      <c r="N30" s="110">
        <f t="shared" si="3"/>
        <v>0</v>
      </c>
      <c r="O30" s="110">
        <f t="shared" si="4"/>
        <v>0</v>
      </c>
      <c r="P30" s="111">
        <f t="shared" si="5"/>
        <v>0</v>
      </c>
      <c r="Q30" s="61"/>
    </row>
    <row r="31" spans="1:17" ht="71.400000000000006" x14ac:dyDescent="0.2">
      <c r="A31" s="36">
        <v>19</v>
      </c>
      <c r="B31" s="24" t="s">
        <v>96</v>
      </c>
      <c r="C31" s="139" t="s">
        <v>116</v>
      </c>
      <c r="D31" s="149" t="s">
        <v>100</v>
      </c>
      <c r="E31" s="176">
        <v>402.04</v>
      </c>
      <c r="F31" s="141"/>
      <c r="G31" s="142"/>
      <c r="H31" s="110">
        <f t="shared" si="6"/>
        <v>0</v>
      </c>
      <c r="I31" s="146"/>
      <c r="J31" s="146"/>
      <c r="K31" s="113">
        <f t="shared" si="0"/>
        <v>0</v>
      </c>
      <c r="L31" s="41">
        <f t="shared" si="1"/>
        <v>0</v>
      </c>
      <c r="M31" s="110">
        <f t="shared" si="2"/>
        <v>0</v>
      </c>
      <c r="N31" s="110">
        <f t="shared" si="3"/>
        <v>0</v>
      </c>
      <c r="O31" s="110">
        <f t="shared" si="4"/>
        <v>0</v>
      </c>
      <c r="P31" s="111">
        <f t="shared" si="5"/>
        <v>0</v>
      </c>
      <c r="Q31" s="61" t="s">
        <v>46</v>
      </c>
    </row>
    <row r="32" spans="1:17" ht="20.399999999999999" x14ac:dyDescent="0.2">
      <c r="A32" s="36">
        <v>21</v>
      </c>
      <c r="B32" s="24" t="s">
        <v>96</v>
      </c>
      <c r="C32" s="139" t="s">
        <v>117</v>
      </c>
      <c r="D32" s="149" t="s">
        <v>100</v>
      </c>
      <c r="E32" s="176">
        <v>1340.13</v>
      </c>
      <c r="F32" s="141"/>
      <c r="G32" s="142"/>
      <c r="H32" s="110">
        <f t="shared" si="6"/>
        <v>0</v>
      </c>
      <c r="I32" s="146"/>
      <c r="J32" s="146"/>
      <c r="K32" s="113">
        <f t="shared" si="0"/>
        <v>0</v>
      </c>
      <c r="L32" s="41">
        <f t="shared" si="1"/>
        <v>0</v>
      </c>
      <c r="M32" s="110">
        <f t="shared" si="2"/>
        <v>0</v>
      </c>
      <c r="N32" s="110">
        <f t="shared" si="3"/>
        <v>0</v>
      </c>
      <c r="O32" s="110">
        <f t="shared" si="4"/>
        <v>0</v>
      </c>
      <c r="P32" s="111">
        <f t="shared" si="5"/>
        <v>0</v>
      </c>
      <c r="Q32" s="61" t="s">
        <v>46</v>
      </c>
    </row>
    <row r="33" spans="1:17" x14ac:dyDescent="0.2">
      <c r="A33" s="36">
        <v>22</v>
      </c>
      <c r="B33" s="71"/>
      <c r="C33" s="177" t="s">
        <v>118</v>
      </c>
      <c r="D33" s="24"/>
      <c r="E33" s="46"/>
      <c r="F33" s="41"/>
      <c r="G33" s="142"/>
      <c r="H33" s="110">
        <f t="shared" si="6"/>
        <v>0</v>
      </c>
      <c r="I33" s="142"/>
      <c r="J33" s="142"/>
      <c r="K33" s="113">
        <f t="shared" si="0"/>
        <v>0</v>
      </c>
      <c r="L33" s="41">
        <f t="shared" si="1"/>
        <v>0</v>
      </c>
      <c r="M33" s="110">
        <f t="shared" si="2"/>
        <v>0</v>
      </c>
      <c r="N33" s="110">
        <f t="shared" si="3"/>
        <v>0</v>
      </c>
      <c r="O33" s="110">
        <f t="shared" si="4"/>
        <v>0</v>
      </c>
      <c r="P33" s="111">
        <f t="shared" si="5"/>
        <v>0</v>
      </c>
      <c r="Q33" s="61"/>
    </row>
    <row r="34" spans="1:17" ht="30.6" x14ac:dyDescent="0.2">
      <c r="A34" s="36">
        <v>23</v>
      </c>
      <c r="B34" s="24" t="s">
        <v>96</v>
      </c>
      <c r="C34" s="139" t="s">
        <v>119</v>
      </c>
      <c r="D34" s="149" t="s">
        <v>105</v>
      </c>
      <c r="E34" s="176">
        <v>8040.76</v>
      </c>
      <c r="F34" s="141"/>
      <c r="G34" s="142"/>
      <c r="H34" s="110">
        <f t="shared" si="6"/>
        <v>0</v>
      </c>
      <c r="I34" s="146"/>
      <c r="J34" s="146"/>
      <c r="K34" s="113">
        <f t="shared" si="0"/>
        <v>0</v>
      </c>
      <c r="L34" s="41">
        <f t="shared" si="1"/>
        <v>0</v>
      </c>
      <c r="M34" s="110">
        <f t="shared" si="2"/>
        <v>0</v>
      </c>
      <c r="N34" s="110">
        <f t="shared" si="3"/>
        <v>0</v>
      </c>
      <c r="O34" s="110">
        <f t="shared" si="4"/>
        <v>0</v>
      </c>
      <c r="P34" s="111">
        <f t="shared" si="5"/>
        <v>0</v>
      </c>
      <c r="Q34" s="61" t="s">
        <v>46</v>
      </c>
    </row>
    <row r="35" spans="1:17" ht="20.399999999999999" x14ac:dyDescent="0.2">
      <c r="A35" s="36">
        <v>24</v>
      </c>
      <c r="B35" s="24" t="s">
        <v>96</v>
      </c>
      <c r="C35" s="139" t="s">
        <v>120</v>
      </c>
      <c r="D35" s="149" t="s">
        <v>100</v>
      </c>
      <c r="E35" s="176">
        <v>1340.13</v>
      </c>
      <c r="F35" s="141"/>
      <c r="G35" s="142"/>
      <c r="H35" s="110">
        <f t="shared" si="6"/>
        <v>0</v>
      </c>
      <c r="I35" s="146"/>
      <c r="J35" s="146"/>
      <c r="K35" s="113">
        <f t="shared" si="0"/>
        <v>0</v>
      </c>
      <c r="L35" s="41">
        <f t="shared" si="1"/>
        <v>0</v>
      </c>
      <c r="M35" s="110">
        <f t="shared" si="2"/>
        <v>0</v>
      </c>
      <c r="N35" s="110">
        <f t="shared" si="3"/>
        <v>0</v>
      </c>
      <c r="O35" s="110">
        <f t="shared" si="4"/>
        <v>0</v>
      </c>
      <c r="P35" s="111">
        <f t="shared" si="5"/>
        <v>0</v>
      </c>
      <c r="Q35" s="61" t="s">
        <v>46</v>
      </c>
    </row>
    <row r="36" spans="1:17" ht="20.399999999999999" x14ac:dyDescent="0.2">
      <c r="A36" s="36">
        <v>25</v>
      </c>
      <c r="B36" s="24" t="s">
        <v>96</v>
      </c>
      <c r="C36" s="139" t="s">
        <v>121</v>
      </c>
      <c r="D36" s="149" t="s">
        <v>105</v>
      </c>
      <c r="E36" s="176">
        <v>7886.18</v>
      </c>
      <c r="F36" s="141"/>
      <c r="G36" s="142"/>
      <c r="H36" s="110">
        <f t="shared" si="6"/>
        <v>0</v>
      </c>
      <c r="I36" s="146"/>
      <c r="J36" s="146"/>
      <c r="K36" s="113">
        <f t="shared" si="0"/>
        <v>0</v>
      </c>
      <c r="L36" s="41">
        <f t="shared" si="1"/>
        <v>0</v>
      </c>
      <c r="M36" s="110">
        <f t="shared" si="2"/>
        <v>0</v>
      </c>
      <c r="N36" s="110">
        <f t="shared" si="3"/>
        <v>0</v>
      </c>
      <c r="O36" s="110">
        <f t="shared" si="4"/>
        <v>0</v>
      </c>
      <c r="P36" s="111">
        <f t="shared" si="5"/>
        <v>0</v>
      </c>
      <c r="Q36" s="61" t="s">
        <v>46</v>
      </c>
    </row>
    <row r="37" spans="1:17" ht="20.399999999999999" x14ac:dyDescent="0.2">
      <c r="A37" s="36">
        <v>26</v>
      </c>
      <c r="B37" s="24" t="s">
        <v>96</v>
      </c>
      <c r="C37" s="139" t="s">
        <v>122</v>
      </c>
      <c r="D37" s="149" t="s">
        <v>100</v>
      </c>
      <c r="E37" s="176">
        <v>1126.5999999999999</v>
      </c>
      <c r="F37" s="141"/>
      <c r="G37" s="142"/>
      <c r="H37" s="110">
        <f t="shared" si="6"/>
        <v>0</v>
      </c>
      <c r="I37" s="146"/>
      <c r="J37" s="146"/>
      <c r="K37" s="113">
        <f t="shared" si="0"/>
        <v>0</v>
      </c>
      <c r="L37" s="41">
        <f t="shared" si="1"/>
        <v>0</v>
      </c>
      <c r="M37" s="110">
        <f t="shared" si="2"/>
        <v>0</v>
      </c>
      <c r="N37" s="110">
        <f t="shared" si="3"/>
        <v>0</v>
      </c>
      <c r="O37" s="110">
        <f t="shared" si="4"/>
        <v>0</v>
      </c>
      <c r="P37" s="111">
        <f t="shared" si="5"/>
        <v>0</v>
      </c>
      <c r="Q37" s="61" t="s">
        <v>46</v>
      </c>
    </row>
    <row r="38" spans="1:17" ht="20.399999999999999" x14ac:dyDescent="0.2">
      <c r="A38" s="36">
        <v>27</v>
      </c>
      <c r="B38" s="24" t="s">
        <v>96</v>
      </c>
      <c r="C38" s="139" t="s">
        <v>123</v>
      </c>
      <c r="D38" s="149" t="s">
        <v>105</v>
      </c>
      <c r="E38" s="176">
        <v>2989.42</v>
      </c>
      <c r="F38" s="141"/>
      <c r="G38" s="142"/>
      <c r="H38" s="110">
        <f t="shared" si="6"/>
        <v>0</v>
      </c>
      <c r="I38" s="146"/>
      <c r="J38" s="146"/>
      <c r="K38" s="113">
        <f t="shared" si="0"/>
        <v>0</v>
      </c>
      <c r="L38" s="41">
        <f t="shared" si="1"/>
        <v>0</v>
      </c>
      <c r="M38" s="110">
        <f t="shared" si="2"/>
        <v>0</v>
      </c>
      <c r="N38" s="110">
        <f t="shared" si="3"/>
        <v>0</v>
      </c>
      <c r="O38" s="110">
        <f t="shared" si="4"/>
        <v>0</v>
      </c>
      <c r="P38" s="111">
        <f t="shared" si="5"/>
        <v>0</v>
      </c>
      <c r="Q38" s="61" t="s">
        <v>46</v>
      </c>
    </row>
    <row r="39" spans="1:17" ht="20.399999999999999" x14ac:dyDescent="0.2">
      <c r="A39" s="36">
        <v>28</v>
      </c>
      <c r="B39" s="24" t="s">
        <v>96</v>
      </c>
      <c r="C39" s="139" t="s">
        <v>124</v>
      </c>
      <c r="D39" s="149" t="s">
        <v>100</v>
      </c>
      <c r="E39" s="176">
        <v>427.06</v>
      </c>
      <c r="F39" s="141"/>
      <c r="G39" s="142"/>
      <c r="H39" s="110">
        <f t="shared" si="6"/>
        <v>0</v>
      </c>
      <c r="I39" s="146"/>
      <c r="J39" s="146"/>
      <c r="K39" s="113">
        <f t="shared" si="0"/>
        <v>0</v>
      </c>
      <c r="L39" s="41">
        <f t="shared" si="1"/>
        <v>0</v>
      </c>
      <c r="M39" s="110">
        <f t="shared" si="2"/>
        <v>0</v>
      </c>
      <c r="N39" s="110">
        <f t="shared" si="3"/>
        <v>0</v>
      </c>
      <c r="O39" s="110">
        <f t="shared" si="4"/>
        <v>0</v>
      </c>
      <c r="P39" s="111">
        <f t="shared" si="5"/>
        <v>0</v>
      </c>
      <c r="Q39" s="61" t="s">
        <v>46</v>
      </c>
    </row>
    <row r="40" spans="1:17" ht="20.399999999999999" x14ac:dyDescent="0.2">
      <c r="A40" s="36">
        <v>29</v>
      </c>
      <c r="B40" s="24" t="s">
        <v>96</v>
      </c>
      <c r="C40" s="139" t="s">
        <v>125</v>
      </c>
      <c r="D40" s="149" t="s">
        <v>105</v>
      </c>
      <c r="E40" s="176">
        <v>938.09</v>
      </c>
      <c r="F40" s="141"/>
      <c r="G40" s="142"/>
      <c r="H40" s="110">
        <f t="shared" si="6"/>
        <v>0</v>
      </c>
      <c r="I40" s="146"/>
      <c r="J40" s="146"/>
      <c r="K40" s="113">
        <f t="shared" si="0"/>
        <v>0</v>
      </c>
      <c r="L40" s="41">
        <f t="shared" si="1"/>
        <v>0</v>
      </c>
      <c r="M40" s="110">
        <f t="shared" si="2"/>
        <v>0</v>
      </c>
      <c r="N40" s="110">
        <f t="shared" si="3"/>
        <v>0</v>
      </c>
      <c r="O40" s="110">
        <f t="shared" si="4"/>
        <v>0</v>
      </c>
      <c r="P40" s="111">
        <f t="shared" si="5"/>
        <v>0</v>
      </c>
      <c r="Q40" s="61" t="s">
        <v>46</v>
      </c>
    </row>
    <row r="41" spans="1:17" ht="30.6" x14ac:dyDescent="0.2">
      <c r="A41" s="36">
        <v>30</v>
      </c>
      <c r="B41" s="24" t="s">
        <v>96</v>
      </c>
      <c r="C41" s="139" t="s">
        <v>126</v>
      </c>
      <c r="D41" s="149" t="s">
        <v>105</v>
      </c>
      <c r="E41" s="176">
        <v>4020.38</v>
      </c>
      <c r="F41" s="141"/>
      <c r="G41" s="142"/>
      <c r="H41" s="110">
        <f t="shared" si="6"/>
        <v>0</v>
      </c>
      <c r="I41" s="146"/>
      <c r="J41" s="146"/>
      <c r="K41" s="113">
        <f t="shared" si="0"/>
        <v>0</v>
      </c>
      <c r="L41" s="41">
        <f t="shared" si="1"/>
        <v>0</v>
      </c>
      <c r="M41" s="110">
        <f t="shared" si="2"/>
        <v>0</v>
      </c>
      <c r="N41" s="110">
        <f t="shared" si="3"/>
        <v>0</v>
      </c>
      <c r="O41" s="110">
        <f t="shared" si="4"/>
        <v>0</v>
      </c>
      <c r="P41" s="111">
        <f t="shared" si="5"/>
        <v>0</v>
      </c>
      <c r="Q41" s="61" t="s">
        <v>46</v>
      </c>
    </row>
    <row r="42" spans="1:17" ht="20.399999999999999" x14ac:dyDescent="0.2">
      <c r="A42" s="36">
        <v>31</v>
      </c>
      <c r="B42" s="24" t="s">
        <v>96</v>
      </c>
      <c r="C42" s="139" t="s">
        <v>127</v>
      </c>
      <c r="D42" s="149" t="s">
        <v>70</v>
      </c>
      <c r="E42" s="178">
        <v>8040.76</v>
      </c>
      <c r="F42" s="141"/>
      <c r="G42" s="142"/>
      <c r="H42" s="110">
        <f t="shared" si="6"/>
        <v>0</v>
      </c>
      <c r="I42" s="146"/>
      <c r="J42" s="146"/>
      <c r="K42" s="113">
        <f t="shared" si="0"/>
        <v>0</v>
      </c>
      <c r="L42" s="41">
        <f t="shared" si="1"/>
        <v>0</v>
      </c>
      <c r="M42" s="110">
        <f t="shared" si="2"/>
        <v>0</v>
      </c>
      <c r="N42" s="110">
        <f t="shared" si="3"/>
        <v>0</v>
      </c>
      <c r="O42" s="110">
        <f t="shared" si="4"/>
        <v>0</v>
      </c>
      <c r="P42" s="111">
        <f t="shared" si="5"/>
        <v>0</v>
      </c>
      <c r="Q42" s="61" t="s">
        <v>46</v>
      </c>
    </row>
    <row r="43" spans="1:17" x14ac:dyDescent="0.2">
      <c r="A43" s="36">
        <v>32</v>
      </c>
      <c r="B43" s="71"/>
      <c r="C43" s="177" t="s">
        <v>128</v>
      </c>
      <c r="D43" s="24"/>
      <c r="E43" s="46"/>
      <c r="F43" s="41"/>
      <c r="G43" s="142"/>
      <c r="H43" s="110">
        <f t="shared" si="6"/>
        <v>0</v>
      </c>
      <c r="I43" s="142"/>
      <c r="J43" s="142"/>
      <c r="K43" s="113">
        <f t="shared" si="0"/>
        <v>0</v>
      </c>
      <c r="L43" s="41">
        <f t="shared" si="1"/>
        <v>0</v>
      </c>
      <c r="M43" s="110">
        <f t="shared" si="2"/>
        <v>0</v>
      </c>
      <c r="N43" s="110">
        <f t="shared" si="3"/>
        <v>0</v>
      </c>
      <c r="O43" s="110">
        <f t="shared" si="4"/>
        <v>0</v>
      </c>
      <c r="P43" s="111">
        <f t="shared" si="5"/>
        <v>0</v>
      </c>
      <c r="Q43" s="61"/>
    </row>
    <row r="44" spans="1:17" ht="30.6" x14ac:dyDescent="0.2">
      <c r="A44" s="36">
        <v>33</v>
      </c>
      <c r="B44" s="24" t="s">
        <v>96</v>
      </c>
      <c r="C44" s="139" t="s">
        <v>119</v>
      </c>
      <c r="D44" s="149" t="s">
        <v>105</v>
      </c>
      <c r="E44" s="176">
        <v>2198.59</v>
      </c>
      <c r="F44" s="141"/>
      <c r="G44" s="142"/>
      <c r="H44" s="110">
        <f t="shared" si="6"/>
        <v>0</v>
      </c>
      <c r="I44" s="146"/>
      <c r="J44" s="146"/>
      <c r="K44" s="113">
        <f t="shared" si="0"/>
        <v>0</v>
      </c>
      <c r="L44" s="41">
        <f t="shared" si="1"/>
        <v>0</v>
      </c>
      <c r="M44" s="110">
        <f t="shared" si="2"/>
        <v>0</v>
      </c>
      <c r="N44" s="110">
        <f t="shared" si="3"/>
        <v>0</v>
      </c>
      <c r="O44" s="110">
        <f t="shared" si="4"/>
        <v>0</v>
      </c>
      <c r="P44" s="111">
        <f t="shared" si="5"/>
        <v>0</v>
      </c>
      <c r="Q44" s="61" t="s">
        <v>46</v>
      </c>
    </row>
    <row r="45" spans="1:17" ht="30.6" x14ac:dyDescent="0.2">
      <c r="A45" s="36">
        <v>34</v>
      </c>
      <c r="B45" s="24" t="s">
        <v>96</v>
      </c>
      <c r="C45" s="139" t="s">
        <v>129</v>
      </c>
      <c r="D45" s="149" t="s">
        <v>100</v>
      </c>
      <c r="E45" s="176">
        <v>366.43</v>
      </c>
      <c r="F45" s="141"/>
      <c r="G45" s="142"/>
      <c r="H45" s="110">
        <f t="shared" si="6"/>
        <v>0</v>
      </c>
      <c r="I45" s="146"/>
      <c r="J45" s="146"/>
      <c r="K45" s="113">
        <f t="shared" si="0"/>
        <v>0</v>
      </c>
      <c r="L45" s="41">
        <f t="shared" si="1"/>
        <v>0</v>
      </c>
      <c r="M45" s="110">
        <f t="shared" si="2"/>
        <v>0</v>
      </c>
      <c r="N45" s="110">
        <f t="shared" si="3"/>
        <v>0</v>
      </c>
      <c r="O45" s="110">
        <f t="shared" si="4"/>
        <v>0</v>
      </c>
      <c r="P45" s="111">
        <f t="shared" si="5"/>
        <v>0</v>
      </c>
      <c r="Q45" s="61" t="s">
        <v>46</v>
      </c>
    </row>
    <row r="46" spans="1:17" ht="20.399999999999999" x14ac:dyDescent="0.2">
      <c r="A46" s="36">
        <v>35</v>
      </c>
      <c r="B46" s="24" t="s">
        <v>96</v>
      </c>
      <c r="C46" s="139" t="s">
        <v>121</v>
      </c>
      <c r="D46" s="149" t="s">
        <v>105</v>
      </c>
      <c r="E46" s="176">
        <v>2821.53</v>
      </c>
      <c r="F46" s="141"/>
      <c r="G46" s="142"/>
      <c r="H46" s="110">
        <f t="shared" si="6"/>
        <v>0</v>
      </c>
      <c r="I46" s="146"/>
      <c r="J46" s="146"/>
      <c r="K46" s="113">
        <f t="shared" si="0"/>
        <v>0</v>
      </c>
      <c r="L46" s="41">
        <f t="shared" si="1"/>
        <v>0</v>
      </c>
      <c r="M46" s="110">
        <f t="shared" si="2"/>
        <v>0</v>
      </c>
      <c r="N46" s="110">
        <f t="shared" si="3"/>
        <v>0</v>
      </c>
      <c r="O46" s="110">
        <f t="shared" si="4"/>
        <v>0</v>
      </c>
      <c r="P46" s="111">
        <f t="shared" si="5"/>
        <v>0</v>
      </c>
      <c r="Q46" s="61" t="s">
        <v>46</v>
      </c>
    </row>
    <row r="47" spans="1:17" ht="20.399999999999999" x14ac:dyDescent="0.2">
      <c r="A47" s="36">
        <v>36</v>
      </c>
      <c r="B47" s="24" t="s">
        <v>96</v>
      </c>
      <c r="C47" s="139" t="s">
        <v>130</v>
      </c>
      <c r="D47" s="149" t="s">
        <v>100</v>
      </c>
      <c r="E47" s="176">
        <v>403.08</v>
      </c>
      <c r="F47" s="141"/>
      <c r="G47" s="142"/>
      <c r="H47" s="110">
        <f t="shared" si="6"/>
        <v>0</v>
      </c>
      <c r="I47" s="146"/>
      <c r="J47" s="146"/>
      <c r="K47" s="113">
        <f t="shared" si="0"/>
        <v>0</v>
      </c>
      <c r="L47" s="41">
        <f t="shared" si="1"/>
        <v>0</v>
      </c>
      <c r="M47" s="110">
        <f t="shared" si="2"/>
        <v>0</v>
      </c>
      <c r="N47" s="110">
        <f t="shared" si="3"/>
        <v>0</v>
      </c>
      <c r="O47" s="110">
        <f t="shared" si="4"/>
        <v>0</v>
      </c>
      <c r="P47" s="111">
        <f t="shared" si="5"/>
        <v>0</v>
      </c>
      <c r="Q47" s="61" t="s">
        <v>46</v>
      </c>
    </row>
    <row r="48" spans="1:17" ht="20.399999999999999" x14ac:dyDescent="0.2">
      <c r="A48" s="36">
        <v>37</v>
      </c>
      <c r="B48" s="24" t="s">
        <v>96</v>
      </c>
      <c r="C48" s="151" t="s">
        <v>125</v>
      </c>
      <c r="D48" s="149" t="s">
        <v>105</v>
      </c>
      <c r="E48" s="176">
        <v>282.14999999999998</v>
      </c>
      <c r="F48" s="141"/>
      <c r="G48" s="142"/>
      <c r="H48" s="110">
        <f t="shared" si="6"/>
        <v>0</v>
      </c>
      <c r="I48" s="146"/>
      <c r="J48" s="146"/>
      <c r="K48" s="113">
        <f t="shared" si="0"/>
        <v>0</v>
      </c>
      <c r="L48" s="41">
        <f t="shared" si="1"/>
        <v>0</v>
      </c>
      <c r="M48" s="110">
        <f t="shared" si="2"/>
        <v>0</v>
      </c>
      <c r="N48" s="110">
        <f t="shared" si="3"/>
        <v>0</v>
      </c>
      <c r="O48" s="110">
        <f t="shared" si="4"/>
        <v>0</v>
      </c>
      <c r="P48" s="111">
        <f t="shared" si="5"/>
        <v>0</v>
      </c>
      <c r="Q48" s="61" t="s">
        <v>46</v>
      </c>
    </row>
    <row r="49" spans="1:17" ht="30.6" x14ac:dyDescent="0.2">
      <c r="A49" s="36">
        <v>38</v>
      </c>
      <c r="B49" s="24" t="s">
        <v>96</v>
      </c>
      <c r="C49" s="139" t="s">
        <v>131</v>
      </c>
      <c r="D49" s="149" t="s">
        <v>105</v>
      </c>
      <c r="E49" s="176">
        <v>1099.3</v>
      </c>
      <c r="F49" s="141"/>
      <c r="G49" s="142"/>
      <c r="H49" s="110">
        <f t="shared" si="6"/>
        <v>0</v>
      </c>
      <c r="I49" s="146"/>
      <c r="J49" s="146"/>
      <c r="K49" s="113">
        <f t="shared" si="0"/>
        <v>0</v>
      </c>
      <c r="L49" s="41">
        <f t="shared" si="1"/>
        <v>0</v>
      </c>
      <c r="M49" s="110">
        <f t="shared" si="2"/>
        <v>0</v>
      </c>
      <c r="N49" s="110">
        <f t="shared" si="3"/>
        <v>0</v>
      </c>
      <c r="O49" s="110">
        <f t="shared" si="4"/>
        <v>0</v>
      </c>
      <c r="P49" s="111">
        <f t="shared" si="5"/>
        <v>0</v>
      </c>
      <c r="Q49" s="61" t="s">
        <v>46</v>
      </c>
    </row>
    <row r="50" spans="1:17" ht="20.399999999999999" x14ac:dyDescent="0.2">
      <c r="A50" s="36">
        <v>39</v>
      </c>
      <c r="B50" s="24" t="s">
        <v>96</v>
      </c>
      <c r="C50" s="139" t="s">
        <v>132</v>
      </c>
      <c r="D50" s="149" t="s">
        <v>66</v>
      </c>
      <c r="E50" s="176">
        <v>575</v>
      </c>
      <c r="F50" s="141"/>
      <c r="G50" s="142"/>
      <c r="H50" s="110">
        <f t="shared" si="6"/>
        <v>0</v>
      </c>
      <c r="I50" s="146"/>
      <c r="J50" s="146"/>
      <c r="K50" s="113">
        <f t="shared" si="0"/>
        <v>0</v>
      </c>
      <c r="L50" s="41">
        <f t="shared" si="1"/>
        <v>0</v>
      </c>
      <c r="M50" s="110">
        <f t="shared" si="2"/>
        <v>0</v>
      </c>
      <c r="N50" s="110">
        <f t="shared" si="3"/>
        <v>0</v>
      </c>
      <c r="O50" s="110">
        <f t="shared" si="4"/>
        <v>0</v>
      </c>
      <c r="P50" s="111">
        <f t="shared" si="5"/>
        <v>0</v>
      </c>
      <c r="Q50" s="61" t="s">
        <v>46</v>
      </c>
    </row>
    <row r="51" spans="1:17" ht="20.399999999999999" x14ac:dyDescent="0.2">
      <c r="A51" s="36">
        <v>40</v>
      </c>
      <c r="B51" s="24" t="s">
        <v>96</v>
      </c>
      <c r="C51" s="139" t="s">
        <v>133</v>
      </c>
      <c r="D51" s="149" t="s">
        <v>66</v>
      </c>
      <c r="E51" s="176">
        <v>265</v>
      </c>
      <c r="F51" s="141"/>
      <c r="G51" s="142"/>
      <c r="H51" s="110">
        <f t="shared" si="6"/>
        <v>0</v>
      </c>
      <c r="I51" s="146"/>
      <c r="J51" s="146"/>
      <c r="K51" s="113">
        <f t="shared" si="0"/>
        <v>0</v>
      </c>
      <c r="L51" s="41">
        <f t="shared" si="1"/>
        <v>0</v>
      </c>
      <c r="M51" s="110">
        <f t="shared" si="2"/>
        <v>0</v>
      </c>
      <c r="N51" s="110">
        <f t="shared" si="3"/>
        <v>0</v>
      </c>
      <c r="O51" s="110">
        <f t="shared" si="4"/>
        <v>0</v>
      </c>
      <c r="P51" s="111">
        <f t="shared" si="5"/>
        <v>0</v>
      </c>
      <c r="Q51" s="61" t="s">
        <v>46</v>
      </c>
    </row>
    <row r="52" spans="1:17" ht="20.399999999999999" x14ac:dyDescent="0.2">
      <c r="A52" s="36">
        <v>41</v>
      </c>
      <c r="B52" s="24" t="s">
        <v>96</v>
      </c>
      <c r="C52" s="139" t="s">
        <v>134</v>
      </c>
      <c r="D52" s="149" t="s">
        <v>66</v>
      </c>
      <c r="E52" s="176">
        <v>315</v>
      </c>
      <c r="F52" s="141"/>
      <c r="G52" s="142"/>
      <c r="H52" s="110">
        <f t="shared" si="6"/>
        <v>0</v>
      </c>
      <c r="I52" s="146"/>
      <c r="J52" s="146"/>
      <c r="K52" s="113">
        <f t="shared" si="0"/>
        <v>0</v>
      </c>
      <c r="L52" s="41">
        <f t="shared" si="1"/>
        <v>0</v>
      </c>
      <c r="M52" s="110">
        <f t="shared" si="2"/>
        <v>0</v>
      </c>
      <c r="N52" s="110">
        <f t="shared" si="3"/>
        <v>0</v>
      </c>
      <c r="O52" s="110">
        <f t="shared" si="4"/>
        <v>0</v>
      </c>
      <c r="P52" s="111">
        <f t="shared" si="5"/>
        <v>0</v>
      </c>
      <c r="Q52" s="61" t="s">
        <v>46</v>
      </c>
    </row>
    <row r="53" spans="1:17" ht="20.399999999999999" x14ac:dyDescent="0.2">
      <c r="A53" s="36">
        <v>42</v>
      </c>
      <c r="B53" s="24" t="s">
        <v>96</v>
      </c>
      <c r="C53" s="139" t="s">
        <v>135</v>
      </c>
      <c r="D53" s="149" t="s">
        <v>66</v>
      </c>
      <c r="E53" s="176">
        <v>265</v>
      </c>
      <c r="F53" s="141"/>
      <c r="G53" s="142"/>
      <c r="H53" s="110">
        <f t="shared" si="6"/>
        <v>0</v>
      </c>
      <c r="I53" s="146"/>
      <c r="J53" s="146"/>
      <c r="K53" s="113">
        <f t="shared" si="0"/>
        <v>0</v>
      </c>
      <c r="L53" s="41">
        <f t="shared" si="1"/>
        <v>0</v>
      </c>
      <c r="M53" s="110">
        <f t="shared" si="2"/>
        <v>0</v>
      </c>
      <c r="N53" s="110">
        <f t="shared" si="3"/>
        <v>0</v>
      </c>
      <c r="O53" s="110">
        <f t="shared" si="4"/>
        <v>0</v>
      </c>
      <c r="P53" s="111">
        <f t="shared" si="5"/>
        <v>0</v>
      </c>
      <c r="Q53" s="61" t="s">
        <v>46</v>
      </c>
    </row>
    <row r="54" spans="1:17" ht="20.399999999999999" x14ac:dyDescent="0.2">
      <c r="A54" s="36">
        <v>43</v>
      </c>
      <c r="B54" s="24" t="s">
        <v>96</v>
      </c>
      <c r="C54" s="139" t="s">
        <v>136</v>
      </c>
      <c r="D54" s="149" t="s">
        <v>66</v>
      </c>
      <c r="E54" s="176">
        <v>265</v>
      </c>
      <c r="F54" s="141"/>
      <c r="G54" s="142"/>
      <c r="H54" s="110">
        <f t="shared" si="6"/>
        <v>0</v>
      </c>
      <c r="I54" s="146"/>
      <c r="J54" s="146"/>
      <c r="K54" s="113">
        <f t="shared" si="0"/>
        <v>0</v>
      </c>
      <c r="L54" s="41">
        <f t="shared" si="1"/>
        <v>0</v>
      </c>
      <c r="M54" s="110">
        <f t="shared" si="2"/>
        <v>0</v>
      </c>
      <c r="N54" s="110">
        <f t="shared" si="3"/>
        <v>0</v>
      </c>
      <c r="O54" s="110">
        <f t="shared" si="4"/>
        <v>0</v>
      </c>
      <c r="P54" s="111">
        <f t="shared" si="5"/>
        <v>0</v>
      </c>
      <c r="Q54" s="61" t="s">
        <v>46</v>
      </c>
    </row>
    <row r="55" spans="1:17" ht="20.399999999999999" x14ac:dyDescent="0.2">
      <c r="A55" s="36">
        <v>44</v>
      </c>
      <c r="B55" s="24" t="s">
        <v>96</v>
      </c>
      <c r="C55" s="139" t="s">
        <v>137</v>
      </c>
      <c r="D55" s="149" t="s">
        <v>68</v>
      </c>
      <c r="E55" s="176">
        <v>138</v>
      </c>
      <c r="F55" s="141"/>
      <c r="G55" s="142"/>
      <c r="H55" s="110">
        <f t="shared" si="6"/>
        <v>0</v>
      </c>
      <c r="I55" s="146"/>
      <c r="J55" s="146"/>
      <c r="K55" s="113">
        <f t="shared" si="0"/>
        <v>0</v>
      </c>
      <c r="L55" s="41">
        <f t="shared" si="1"/>
        <v>0</v>
      </c>
      <c r="M55" s="110">
        <f t="shared" si="2"/>
        <v>0</v>
      </c>
      <c r="N55" s="110">
        <f t="shared" si="3"/>
        <v>0</v>
      </c>
      <c r="O55" s="110">
        <f t="shared" si="4"/>
        <v>0</v>
      </c>
      <c r="P55" s="111">
        <f t="shared" si="5"/>
        <v>0</v>
      </c>
      <c r="Q55" s="61" t="s">
        <v>46</v>
      </c>
    </row>
    <row r="56" spans="1:17" x14ac:dyDescent="0.2">
      <c r="A56" s="36">
        <v>45</v>
      </c>
      <c r="B56" s="71"/>
      <c r="C56" s="177" t="s">
        <v>138</v>
      </c>
      <c r="D56" s="24"/>
      <c r="E56" s="46"/>
      <c r="F56" s="41"/>
      <c r="G56" s="142"/>
      <c r="H56" s="110">
        <f t="shared" si="6"/>
        <v>0</v>
      </c>
      <c r="I56" s="142"/>
      <c r="J56" s="142"/>
      <c r="K56" s="113">
        <f t="shared" si="0"/>
        <v>0</v>
      </c>
      <c r="L56" s="41">
        <f t="shared" si="1"/>
        <v>0</v>
      </c>
      <c r="M56" s="110">
        <f t="shared" si="2"/>
        <v>0</v>
      </c>
      <c r="N56" s="110">
        <f t="shared" si="3"/>
        <v>0</v>
      </c>
      <c r="O56" s="110">
        <f t="shared" si="4"/>
        <v>0</v>
      </c>
      <c r="P56" s="111">
        <f t="shared" si="5"/>
        <v>0</v>
      </c>
      <c r="Q56" s="61"/>
    </row>
    <row r="57" spans="1:17" ht="20.399999999999999" x14ac:dyDescent="0.2">
      <c r="A57" s="36">
        <v>46</v>
      </c>
      <c r="B57" s="24" t="s">
        <v>96</v>
      </c>
      <c r="C57" s="139" t="s">
        <v>139</v>
      </c>
      <c r="D57" s="149" t="s">
        <v>105</v>
      </c>
      <c r="E57" s="179">
        <v>45.72</v>
      </c>
      <c r="F57" s="141"/>
      <c r="G57" s="142"/>
      <c r="H57" s="110">
        <f t="shared" si="6"/>
        <v>0</v>
      </c>
      <c r="I57" s="146"/>
      <c r="J57" s="146"/>
      <c r="K57" s="113">
        <f t="shared" si="0"/>
        <v>0</v>
      </c>
      <c r="L57" s="41">
        <f t="shared" si="1"/>
        <v>0</v>
      </c>
      <c r="M57" s="110">
        <f t="shared" si="2"/>
        <v>0</v>
      </c>
      <c r="N57" s="110">
        <f t="shared" si="3"/>
        <v>0</v>
      </c>
      <c r="O57" s="110">
        <f t="shared" si="4"/>
        <v>0</v>
      </c>
      <c r="P57" s="111">
        <f t="shared" si="5"/>
        <v>0</v>
      </c>
      <c r="Q57" s="61" t="s">
        <v>46</v>
      </c>
    </row>
    <row r="58" spans="1:17" ht="30.6" x14ac:dyDescent="0.2">
      <c r="A58" s="36">
        <v>47</v>
      </c>
      <c r="B58" s="24" t="s">
        <v>96</v>
      </c>
      <c r="C58" s="139" t="s">
        <v>140</v>
      </c>
      <c r="D58" s="149" t="s">
        <v>100</v>
      </c>
      <c r="E58" s="179">
        <v>7.62</v>
      </c>
      <c r="F58" s="141"/>
      <c r="G58" s="142"/>
      <c r="H58" s="110">
        <f t="shared" si="6"/>
        <v>0</v>
      </c>
      <c r="I58" s="146"/>
      <c r="J58" s="146"/>
      <c r="K58" s="113">
        <f t="shared" si="0"/>
        <v>0</v>
      </c>
      <c r="L58" s="41">
        <f t="shared" si="1"/>
        <v>0</v>
      </c>
      <c r="M58" s="110">
        <f t="shared" si="2"/>
        <v>0</v>
      </c>
      <c r="N58" s="110">
        <f t="shared" si="3"/>
        <v>0</v>
      </c>
      <c r="O58" s="110">
        <f t="shared" si="4"/>
        <v>0</v>
      </c>
      <c r="P58" s="111">
        <f t="shared" si="5"/>
        <v>0</v>
      </c>
      <c r="Q58" s="61" t="s">
        <v>46</v>
      </c>
    </row>
    <row r="59" spans="1:17" ht="20.399999999999999" x14ac:dyDescent="0.2">
      <c r="A59" s="36">
        <v>48</v>
      </c>
      <c r="B59" s="24" t="s">
        <v>96</v>
      </c>
      <c r="C59" s="139" t="s">
        <v>123</v>
      </c>
      <c r="D59" s="149" t="s">
        <v>105</v>
      </c>
      <c r="E59" s="179">
        <v>53.34</v>
      </c>
      <c r="F59" s="141"/>
      <c r="G59" s="142"/>
      <c r="H59" s="110">
        <f t="shared" si="6"/>
        <v>0</v>
      </c>
      <c r="I59" s="146"/>
      <c r="J59" s="146"/>
      <c r="K59" s="113">
        <f t="shared" si="0"/>
        <v>0</v>
      </c>
      <c r="L59" s="41">
        <f t="shared" si="1"/>
        <v>0</v>
      </c>
      <c r="M59" s="110">
        <f t="shared" si="2"/>
        <v>0</v>
      </c>
      <c r="N59" s="110">
        <f t="shared" si="3"/>
        <v>0</v>
      </c>
      <c r="O59" s="110">
        <f t="shared" si="4"/>
        <v>0</v>
      </c>
      <c r="P59" s="111">
        <f t="shared" si="5"/>
        <v>0</v>
      </c>
      <c r="Q59" s="61" t="s">
        <v>46</v>
      </c>
    </row>
    <row r="60" spans="1:17" ht="30.6" x14ac:dyDescent="0.2">
      <c r="A60" s="36">
        <v>49</v>
      </c>
      <c r="B60" s="24" t="s">
        <v>96</v>
      </c>
      <c r="C60" s="139" t="s">
        <v>141</v>
      </c>
      <c r="D60" s="149" t="s">
        <v>100</v>
      </c>
      <c r="E60" s="179">
        <v>11.43</v>
      </c>
      <c r="F60" s="141"/>
      <c r="G60" s="142"/>
      <c r="H60" s="110">
        <f t="shared" si="6"/>
        <v>0</v>
      </c>
      <c r="I60" s="146"/>
      <c r="J60" s="146"/>
      <c r="K60" s="113">
        <f t="shared" si="0"/>
        <v>0</v>
      </c>
      <c r="L60" s="41">
        <f t="shared" si="1"/>
        <v>0</v>
      </c>
      <c r="M60" s="110">
        <f t="shared" si="2"/>
        <v>0</v>
      </c>
      <c r="N60" s="110">
        <f t="shared" si="3"/>
        <v>0</v>
      </c>
      <c r="O60" s="110">
        <f t="shared" si="4"/>
        <v>0</v>
      </c>
      <c r="P60" s="111">
        <f t="shared" si="5"/>
        <v>0</v>
      </c>
      <c r="Q60" s="61" t="s">
        <v>46</v>
      </c>
    </row>
    <row r="61" spans="1:17" ht="20.399999999999999" x14ac:dyDescent="0.2">
      <c r="A61" s="36">
        <v>50</v>
      </c>
      <c r="B61" s="24" t="s">
        <v>96</v>
      </c>
      <c r="C61" s="151" t="s">
        <v>125</v>
      </c>
      <c r="D61" s="149" t="s">
        <v>105</v>
      </c>
      <c r="E61" s="179">
        <v>5.33</v>
      </c>
      <c r="F61" s="141"/>
      <c r="G61" s="142"/>
      <c r="H61" s="110">
        <f t="shared" si="6"/>
        <v>0</v>
      </c>
      <c r="I61" s="146"/>
      <c r="J61" s="146"/>
      <c r="K61" s="113">
        <f t="shared" si="0"/>
        <v>0</v>
      </c>
      <c r="L61" s="41">
        <f t="shared" si="1"/>
        <v>0</v>
      </c>
      <c r="M61" s="110">
        <f t="shared" si="2"/>
        <v>0</v>
      </c>
      <c r="N61" s="110">
        <f t="shared" si="3"/>
        <v>0</v>
      </c>
      <c r="O61" s="110">
        <f t="shared" si="4"/>
        <v>0</v>
      </c>
      <c r="P61" s="111">
        <f t="shared" si="5"/>
        <v>0</v>
      </c>
      <c r="Q61" s="61" t="s">
        <v>46</v>
      </c>
    </row>
    <row r="62" spans="1:17" ht="30.6" x14ac:dyDescent="0.2">
      <c r="A62" s="36">
        <v>51</v>
      </c>
      <c r="B62" s="24" t="s">
        <v>96</v>
      </c>
      <c r="C62" s="139" t="s">
        <v>126</v>
      </c>
      <c r="D62" s="149" t="s">
        <v>105</v>
      </c>
      <c r="E62" s="179">
        <v>22.86</v>
      </c>
      <c r="F62" s="141"/>
      <c r="G62" s="142"/>
      <c r="H62" s="110">
        <f t="shared" si="6"/>
        <v>0</v>
      </c>
      <c r="I62" s="146"/>
      <c r="J62" s="146"/>
      <c r="K62" s="113">
        <f t="shared" si="0"/>
        <v>0</v>
      </c>
      <c r="L62" s="41">
        <f t="shared" si="1"/>
        <v>0</v>
      </c>
      <c r="M62" s="110">
        <f t="shared" si="2"/>
        <v>0</v>
      </c>
      <c r="N62" s="110">
        <f t="shared" si="3"/>
        <v>0</v>
      </c>
      <c r="O62" s="110">
        <f t="shared" si="4"/>
        <v>0</v>
      </c>
      <c r="P62" s="111">
        <f t="shared" si="5"/>
        <v>0</v>
      </c>
      <c r="Q62" s="61" t="s">
        <v>46</v>
      </c>
    </row>
    <row r="63" spans="1:17" ht="20.399999999999999" x14ac:dyDescent="0.2">
      <c r="A63" s="36">
        <v>52</v>
      </c>
      <c r="B63" s="24" t="s">
        <v>96</v>
      </c>
      <c r="C63" s="139" t="s">
        <v>142</v>
      </c>
      <c r="D63" s="149" t="s">
        <v>66</v>
      </c>
      <c r="E63" s="179">
        <v>19.05</v>
      </c>
      <c r="F63" s="141"/>
      <c r="G63" s="142"/>
      <c r="H63" s="110">
        <f t="shared" si="6"/>
        <v>0</v>
      </c>
      <c r="I63" s="146"/>
      <c r="J63" s="146"/>
      <c r="K63" s="113">
        <f t="shared" si="0"/>
        <v>0</v>
      </c>
      <c r="L63" s="41">
        <f t="shared" si="1"/>
        <v>0</v>
      </c>
      <c r="M63" s="110">
        <f t="shared" si="2"/>
        <v>0</v>
      </c>
      <c r="N63" s="110">
        <f t="shared" si="3"/>
        <v>0</v>
      </c>
      <c r="O63" s="110">
        <f t="shared" si="4"/>
        <v>0</v>
      </c>
      <c r="P63" s="111">
        <f t="shared" si="5"/>
        <v>0</v>
      </c>
      <c r="Q63" s="61" t="s">
        <v>46</v>
      </c>
    </row>
    <row r="64" spans="1:17" ht="20.399999999999999" x14ac:dyDescent="0.2">
      <c r="A64" s="36">
        <v>53</v>
      </c>
      <c r="B64" s="24" t="s">
        <v>96</v>
      </c>
      <c r="C64" s="139" t="s">
        <v>143</v>
      </c>
      <c r="D64" s="149" t="s">
        <v>66</v>
      </c>
      <c r="E64" s="179">
        <v>6.6</v>
      </c>
      <c r="F64" s="141"/>
      <c r="G64" s="142"/>
      <c r="H64" s="110">
        <f t="shared" si="6"/>
        <v>0</v>
      </c>
      <c r="I64" s="146"/>
      <c r="J64" s="146"/>
      <c r="K64" s="113">
        <f t="shared" si="0"/>
        <v>0</v>
      </c>
      <c r="L64" s="41">
        <f t="shared" si="1"/>
        <v>0</v>
      </c>
      <c r="M64" s="110">
        <f t="shared" si="2"/>
        <v>0</v>
      </c>
      <c r="N64" s="110">
        <f t="shared" si="3"/>
        <v>0</v>
      </c>
      <c r="O64" s="110">
        <f t="shared" si="4"/>
        <v>0</v>
      </c>
      <c r="P64" s="111">
        <f t="shared" si="5"/>
        <v>0</v>
      </c>
      <c r="Q64" s="61" t="s">
        <v>46</v>
      </c>
    </row>
    <row r="65" spans="1:17" ht="20.399999999999999" x14ac:dyDescent="0.2">
      <c r="A65" s="36">
        <v>54</v>
      </c>
      <c r="B65" s="24" t="s">
        <v>96</v>
      </c>
      <c r="C65" s="139" t="s">
        <v>144</v>
      </c>
      <c r="D65" s="149" t="s">
        <v>66</v>
      </c>
      <c r="E65" s="179">
        <v>12.45</v>
      </c>
      <c r="F65" s="141"/>
      <c r="G65" s="142"/>
      <c r="H65" s="110">
        <f t="shared" si="6"/>
        <v>0</v>
      </c>
      <c r="I65" s="146"/>
      <c r="J65" s="146"/>
      <c r="K65" s="113">
        <f t="shared" si="0"/>
        <v>0</v>
      </c>
      <c r="L65" s="41">
        <f t="shared" si="1"/>
        <v>0</v>
      </c>
      <c r="M65" s="110">
        <f t="shared" si="2"/>
        <v>0</v>
      </c>
      <c r="N65" s="110">
        <f t="shared" si="3"/>
        <v>0</v>
      </c>
      <c r="O65" s="110">
        <f t="shared" si="4"/>
        <v>0</v>
      </c>
      <c r="P65" s="111">
        <f t="shared" si="5"/>
        <v>0</v>
      </c>
      <c r="Q65" s="61" t="s">
        <v>46</v>
      </c>
    </row>
    <row r="66" spans="1:17" x14ac:dyDescent="0.2">
      <c r="A66" s="36">
        <v>55</v>
      </c>
      <c r="B66" s="71"/>
      <c r="C66" s="177" t="s">
        <v>145</v>
      </c>
      <c r="D66" s="24"/>
      <c r="E66" s="46"/>
      <c r="F66" s="41"/>
      <c r="G66" s="142"/>
      <c r="H66" s="110">
        <f t="shared" si="6"/>
        <v>0</v>
      </c>
      <c r="I66" s="142"/>
      <c r="J66" s="142"/>
      <c r="K66" s="113">
        <f t="shared" si="0"/>
        <v>0</v>
      </c>
      <c r="L66" s="41">
        <f t="shared" si="1"/>
        <v>0</v>
      </c>
      <c r="M66" s="110">
        <f t="shared" si="2"/>
        <v>0</v>
      </c>
      <c r="N66" s="110">
        <f t="shared" si="3"/>
        <v>0</v>
      </c>
      <c r="O66" s="110">
        <f t="shared" si="4"/>
        <v>0</v>
      </c>
      <c r="P66" s="111">
        <f t="shared" si="5"/>
        <v>0</v>
      </c>
      <c r="Q66" s="61"/>
    </row>
    <row r="67" spans="1:17" ht="20.399999999999999" x14ac:dyDescent="0.2">
      <c r="A67" s="36">
        <v>56</v>
      </c>
      <c r="B67" s="24" t="s">
        <v>96</v>
      </c>
      <c r="C67" s="139" t="s">
        <v>146</v>
      </c>
      <c r="D67" s="180" t="s">
        <v>68</v>
      </c>
      <c r="E67" s="181">
        <v>1</v>
      </c>
      <c r="F67" s="141"/>
      <c r="G67" s="142"/>
      <c r="H67" s="110">
        <f t="shared" si="6"/>
        <v>0</v>
      </c>
      <c r="I67" s="146"/>
      <c r="J67" s="146"/>
      <c r="K67" s="113">
        <f t="shared" si="0"/>
        <v>0</v>
      </c>
      <c r="L67" s="41">
        <f t="shared" si="1"/>
        <v>0</v>
      </c>
      <c r="M67" s="110">
        <f t="shared" si="2"/>
        <v>0</v>
      </c>
      <c r="N67" s="110">
        <f t="shared" si="3"/>
        <v>0</v>
      </c>
      <c r="O67" s="110">
        <f t="shared" si="4"/>
        <v>0</v>
      </c>
      <c r="P67" s="111">
        <f t="shared" si="5"/>
        <v>0</v>
      </c>
      <c r="Q67" s="61" t="s">
        <v>46</v>
      </c>
    </row>
    <row r="68" spans="1:17" ht="40.799999999999997" x14ac:dyDescent="0.2">
      <c r="A68" s="36">
        <v>57</v>
      </c>
      <c r="B68" s="24" t="s">
        <v>96</v>
      </c>
      <c r="C68" s="139" t="s">
        <v>147</v>
      </c>
      <c r="D68" s="180" t="s">
        <v>68</v>
      </c>
      <c r="E68" s="181">
        <v>1</v>
      </c>
      <c r="F68" s="141"/>
      <c r="G68" s="142"/>
      <c r="H68" s="110">
        <f t="shared" si="6"/>
        <v>0</v>
      </c>
      <c r="I68" s="146"/>
      <c r="J68" s="146"/>
      <c r="K68" s="113">
        <f t="shared" si="0"/>
        <v>0</v>
      </c>
      <c r="L68" s="41">
        <f t="shared" si="1"/>
        <v>0</v>
      </c>
      <c r="M68" s="110">
        <f t="shared" si="2"/>
        <v>0</v>
      </c>
      <c r="N68" s="110">
        <f t="shared" si="3"/>
        <v>0</v>
      </c>
      <c r="O68" s="110">
        <f t="shared" si="4"/>
        <v>0</v>
      </c>
      <c r="P68" s="111">
        <f t="shared" si="5"/>
        <v>0</v>
      </c>
      <c r="Q68" s="61" t="s">
        <v>46</v>
      </c>
    </row>
    <row r="69" spans="1:17" x14ac:dyDescent="0.2">
      <c r="A69" s="36">
        <v>58</v>
      </c>
      <c r="B69" s="71"/>
      <c r="C69" s="177" t="s">
        <v>148</v>
      </c>
      <c r="D69" s="24"/>
      <c r="E69" s="46"/>
      <c r="F69" s="41"/>
      <c r="G69" s="142"/>
      <c r="H69" s="110">
        <f t="shared" si="6"/>
        <v>0</v>
      </c>
      <c r="I69" s="142"/>
      <c r="J69" s="142"/>
      <c r="K69" s="113">
        <f t="shared" si="0"/>
        <v>0</v>
      </c>
      <c r="L69" s="41">
        <f t="shared" si="1"/>
        <v>0</v>
      </c>
      <c r="M69" s="110">
        <f t="shared" si="2"/>
        <v>0</v>
      </c>
      <c r="N69" s="110">
        <f t="shared" si="3"/>
        <v>0</v>
      </c>
      <c r="O69" s="110">
        <f t="shared" si="4"/>
        <v>0</v>
      </c>
      <c r="P69" s="111">
        <f t="shared" si="5"/>
        <v>0</v>
      </c>
      <c r="Q69" s="61"/>
    </row>
    <row r="70" spans="1:17" ht="30.6" x14ac:dyDescent="0.2">
      <c r="A70" s="36">
        <v>59</v>
      </c>
      <c r="B70" s="24" t="s">
        <v>96</v>
      </c>
      <c r="C70" s="182" t="s">
        <v>149</v>
      </c>
      <c r="D70" s="180" t="s">
        <v>68</v>
      </c>
      <c r="E70" s="183">
        <v>1</v>
      </c>
      <c r="F70" s="141"/>
      <c r="G70" s="142"/>
      <c r="H70" s="110">
        <f t="shared" si="6"/>
        <v>0</v>
      </c>
      <c r="I70" s="146"/>
      <c r="J70" s="146"/>
      <c r="K70" s="113">
        <f t="shared" si="0"/>
        <v>0</v>
      </c>
      <c r="L70" s="41">
        <f t="shared" si="1"/>
        <v>0</v>
      </c>
      <c r="M70" s="110">
        <f t="shared" si="2"/>
        <v>0</v>
      </c>
      <c r="N70" s="110">
        <f t="shared" si="3"/>
        <v>0</v>
      </c>
      <c r="O70" s="110">
        <f t="shared" si="4"/>
        <v>0</v>
      </c>
      <c r="P70" s="111">
        <f t="shared" si="5"/>
        <v>0</v>
      </c>
      <c r="Q70" s="61" t="s">
        <v>47</v>
      </c>
    </row>
    <row r="71" spans="1:17" ht="30.6" x14ac:dyDescent="0.2">
      <c r="A71" s="36">
        <v>60</v>
      </c>
      <c r="B71" s="24" t="s">
        <v>96</v>
      </c>
      <c r="C71" s="182" t="s">
        <v>150</v>
      </c>
      <c r="D71" s="180" t="s">
        <v>68</v>
      </c>
      <c r="E71" s="183">
        <v>1</v>
      </c>
      <c r="F71" s="141"/>
      <c r="G71" s="142"/>
      <c r="H71" s="110">
        <f t="shared" si="6"/>
        <v>0</v>
      </c>
      <c r="I71" s="146"/>
      <c r="J71" s="146"/>
      <c r="K71" s="113">
        <f t="shared" si="0"/>
        <v>0</v>
      </c>
      <c r="L71" s="41">
        <f t="shared" si="1"/>
        <v>0</v>
      </c>
      <c r="M71" s="110">
        <f t="shared" si="2"/>
        <v>0</v>
      </c>
      <c r="N71" s="110">
        <f t="shared" si="3"/>
        <v>0</v>
      </c>
      <c r="O71" s="110">
        <f t="shared" si="4"/>
        <v>0</v>
      </c>
      <c r="P71" s="111">
        <f t="shared" si="5"/>
        <v>0</v>
      </c>
      <c r="Q71" s="61" t="s">
        <v>47</v>
      </c>
    </row>
    <row r="72" spans="1:17" ht="20.399999999999999" x14ac:dyDescent="0.2">
      <c r="A72" s="36">
        <v>61</v>
      </c>
      <c r="B72" s="24" t="s">
        <v>96</v>
      </c>
      <c r="C72" s="182" t="s">
        <v>151</v>
      </c>
      <c r="D72" s="180" t="s">
        <v>68</v>
      </c>
      <c r="E72" s="183">
        <v>1</v>
      </c>
      <c r="F72" s="141"/>
      <c r="G72" s="142"/>
      <c r="H72" s="110">
        <f t="shared" si="6"/>
        <v>0</v>
      </c>
      <c r="I72" s="146"/>
      <c r="J72" s="146"/>
      <c r="K72" s="113">
        <f t="shared" si="0"/>
        <v>0</v>
      </c>
      <c r="L72" s="41">
        <f t="shared" si="1"/>
        <v>0</v>
      </c>
      <c r="M72" s="110">
        <f t="shared" si="2"/>
        <v>0</v>
      </c>
      <c r="N72" s="110">
        <f t="shared" si="3"/>
        <v>0</v>
      </c>
      <c r="O72" s="110">
        <f t="shared" si="4"/>
        <v>0</v>
      </c>
      <c r="P72" s="111">
        <f t="shared" si="5"/>
        <v>0</v>
      </c>
      <c r="Q72" s="61" t="s">
        <v>47</v>
      </c>
    </row>
    <row r="73" spans="1:17" ht="20.399999999999999" x14ac:dyDescent="0.2">
      <c r="A73" s="36">
        <v>62</v>
      </c>
      <c r="B73" s="24" t="s">
        <v>96</v>
      </c>
      <c r="C73" s="182" t="s">
        <v>152</v>
      </c>
      <c r="D73" s="180" t="s">
        <v>68</v>
      </c>
      <c r="E73" s="183">
        <v>3</v>
      </c>
      <c r="F73" s="141"/>
      <c r="G73" s="142"/>
      <c r="H73" s="110">
        <f t="shared" si="6"/>
        <v>0</v>
      </c>
      <c r="I73" s="146"/>
      <c r="J73" s="146"/>
      <c r="K73" s="113">
        <f t="shared" si="0"/>
        <v>0</v>
      </c>
      <c r="L73" s="41">
        <f t="shared" si="1"/>
        <v>0</v>
      </c>
      <c r="M73" s="110">
        <f t="shared" si="2"/>
        <v>0</v>
      </c>
      <c r="N73" s="110">
        <f t="shared" si="3"/>
        <v>0</v>
      </c>
      <c r="O73" s="110">
        <f t="shared" si="4"/>
        <v>0</v>
      </c>
      <c r="P73" s="111">
        <f t="shared" si="5"/>
        <v>0</v>
      </c>
      <c r="Q73" s="61" t="s">
        <v>47</v>
      </c>
    </row>
    <row r="74" spans="1:17" x14ac:dyDescent="0.2">
      <c r="A74" s="36">
        <v>63</v>
      </c>
      <c r="B74" s="71"/>
      <c r="C74" s="177" t="s">
        <v>153</v>
      </c>
      <c r="D74" s="24"/>
      <c r="E74" s="46"/>
      <c r="F74" s="41"/>
      <c r="G74" s="142"/>
      <c r="H74" s="110">
        <f t="shared" si="6"/>
        <v>0</v>
      </c>
      <c r="I74" s="142"/>
      <c r="J74" s="142"/>
      <c r="K74" s="113">
        <f t="shared" si="0"/>
        <v>0</v>
      </c>
      <c r="L74" s="41">
        <f t="shared" si="1"/>
        <v>0</v>
      </c>
      <c r="M74" s="110">
        <f t="shared" si="2"/>
        <v>0</v>
      </c>
      <c r="N74" s="110">
        <f t="shared" si="3"/>
        <v>0</v>
      </c>
      <c r="O74" s="110">
        <f t="shared" si="4"/>
        <v>0</v>
      </c>
      <c r="P74" s="111">
        <f t="shared" si="5"/>
        <v>0</v>
      </c>
      <c r="Q74" s="61"/>
    </row>
    <row r="75" spans="1:17" ht="20.399999999999999" x14ac:dyDescent="0.2">
      <c r="A75" s="36">
        <v>64</v>
      </c>
      <c r="B75" s="24" t="s">
        <v>96</v>
      </c>
      <c r="C75" s="139" t="s">
        <v>154</v>
      </c>
      <c r="D75" s="149" t="s">
        <v>100</v>
      </c>
      <c r="E75" s="176">
        <v>11.09</v>
      </c>
      <c r="F75" s="141"/>
      <c r="G75" s="142"/>
      <c r="H75" s="110">
        <f t="shared" si="6"/>
        <v>0</v>
      </c>
      <c r="I75" s="146"/>
      <c r="J75" s="146"/>
      <c r="K75" s="113">
        <f t="shared" si="0"/>
        <v>0</v>
      </c>
      <c r="L75" s="41">
        <f t="shared" si="1"/>
        <v>0</v>
      </c>
      <c r="M75" s="110">
        <f t="shared" si="2"/>
        <v>0</v>
      </c>
      <c r="N75" s="110">
        <f t="shared" si="3"/>
        <v>0</v>
      </c>
      <c r="O75" s="110">
        <f t="shared" si="4"/>
        <v>0</v>
      </c>
      <c r="P75" s="111">
        <f t="shared" si="5"/>
        <v>0</v>
      </c>
      <c r="Q75" s="61" t="s">
        <v>47</v>
      </c>
    </row>
    <row r="76" spans="1:17" ht="30.6" x14ac:dyDescent="0.2">
      <c r="A76" s="36">
        <v>65</v>
      </c>
      <c r="B76" s="24" t="s">
        <v>96</v>
      </c>
      <c r="C76" s="139" t="s">
        <v>155</v>
      </c>
      <c r="D76" s="149" t="s">
        <v>105</v>
      </c>
      <c r="E76" s="176">
        <v>55.440000000000005</v>
      </c>
      <c r="F76" s="141"/>
      <c r="G76" s="142"/>
      <c r="H76" s="110">
        <f t="shared" si="6"/>
        <v>0</v>
      </c>
      <c r="I76" s="146"/>
      <c r="J76" s="146"/>
      <c r="K76" s="113">
        <f t="shared" si="0"/>
        <v>0</v>
      </c>
      <c r="L76" s="41">
        <f t="shared" si="1"/>
        <v>0</v>
      </c>
      <c r="M76" s="110">
        <f t="shared" si="2"/>
        <v>0</v>
      </c>
      <c r="N76" s="110">
        <f t="shared" si="3"/>
        <v>0</v>
      </c>
      <c r="O76" s="110">
        <f t="shared" si="4"/>
        <v>0</v>
      </c>
      <c r="P76" s="111">
        <f t="shared" si="5"/>
        <v>0</v>
      </c>
      <c r="Q76" s="61" t="s">
        <v>47</v>
      </c>
    </row>
    <row r="77" spans="1:17" ht="20.399999999999999" x14ac:dyDescent="0.2">
      <c r="A77" s="36">
        <v>66</v>
      </c>
      <c r="B77" s="24" t="s">
        <v>96</v>
      </c>
      <c r="C77" s="139" t="s">
        <v>156</v>
      </c>
      <c r="D77" s="149" t="s">
        <v>100</v>
      </c>
      <c r="E77" s="176">
        <v>11.09</v>
      </c>
      <c r="F77" s="141"/>
      <c r="G77" s="142"/>
      <c r="H77" s="110">
        <f t="shared" si="6"/>
        <v>0</v>
      </c>
      <c r="I77" s="146"/>
      <c r="J77" s="146"/>
      <c r="K77" s="113">
        <f t="shared" si="0"/>
        <v>0</v>
      </c>
      <c r="L77" s="41">
        <f t="shared" si="1"/>
        <v>0</v>
      </c>
      <c r="M77" s="110">
        <f t="shared" si="2"/>
        <v>0</v>
      </c>
      <c r="N77" s="110">
        <f t="shared" si="3"/>
        <v>0</v>
      </c>
      <c r="O77" s="110">
        <f t="shared" si="4"/>
        <v>0</v>
      </c>
      <c r="P77" s="111">
        <f t="shared" si="5"/>
        <v>0</v>
      </c>
      <c r="Q77" s="61" t="s">
        <v>47</v>
      </c>
    </row>
    <row r="78" spans="1:17" ht="20.399999999999999" x14ac:dyDescent="0.2">
      <c r="A78" s="36">
        <v>67</v>
      </c>
      <c r="B78" s="24" t="s">
        <v>96</v>
      </c>
      <c r="C78" s="151" t="s">
        <v>125</v>
      </c>
      <c r="D78" s="149" t="s">
        <v>105</v>
      </c>
      <c r="E78" s="179">
        <v>4.4400000000000004</v>
      </c>
      <c r="F78" s="141"/>
      <c r="G78" s="142"/>
      <c r="H78" s="110">
        <f t="shared" si="6"/>
        <v>0</v>
      </c>
      <c r="I78" s="146"/>
      <c r="J78" s="146"/>
      <c r="K78" s="113">
        <f t="shared" si="0"/>
        <v>0</v>
      </c>
      <c r="L78" s="41">
        <f t="shared" si="1"/>
        <v>0</v>
      </c>
      <c r="M78" s="110">
        <f t="shared" si="2"/>
        <v>0</v>
      </c>
      <c r="N78" s="110">
        <f t="shared" si="3"/>
        <v>0</v>
      </c>
      <c r="O78" s="110">
        <f t="shared" si="4"/>
        <v>0</v>
      </c>
      <c r="P78" s="111">
        <f t="shared" si="5"/>
        <v>0</v>
      </c>
      <c r="Q78" s="61" t="s">
        <v>47</v>
      </c>
    </row>
    <row r="79" spans="1:17" ht="30.6" x14ac:dyDescent="0.2">
      <c r="A79" s="36">
        <v>68</v>
      </c>
      <c r="B79" s="24" t="s">
        <v>96</v>
      </c>
      <c r="C79" s="139" t="s">
        <v>126</v>
      </c>
      <c r="D79" s="149" t="s">
        <v>105</v>
      </c>
      <c r="E79" s="179">
        <v>33.26</v>
      </c>
      <c r="F79" s="141"/>
      <c r="G79" s="142"/>
      <c r="H79" s="110">
        <f t="shared" si="6"/>
        <v>0</v>
      </c>
      <c r="I79" s="146"/>
      <c r="J79" s="146"/>
      <c r="K79" s="113">
        <f t="shared" ref="K79:K85" si="7">SUM(H79:J79)</f>
        <v>0</v>
      </c>
      <c r="L79" s="41">
        <f t="shared" ref="L79:L85" si="8">E79*F79</f>
        <v>0</v>
      </c>
      <c r="M79" s="110">
        <f t="shared" ref="M79:M85" si="9">H79*E79</f>
        <v>0</v>
      </c>
      <c r="N79" s="110">
        <f t="shared" ref="N79:N85" si="10">I79*E79</f>
        <v>0</v>
      </c>
      <c r="O79" s="110">
        <f t="shared" ref="O79:O85" si="11">J79*E79</f>
        <v>0</v>
      </c>
      <c r="P79" s="111">
        <f t="shared" ref="P79:P85" si="12">SUM(M79:O79)</f>
        <v>0</v>
      </c>
      <c r="Q79" s="61" t="s">
        <v>47</v>
      </c>
    </row>
    <row r="80" spans="1:17" ht="20.399999999999999" x14ac:dyDescent="0.2">
      <c r="A80" s="36">
        <v>69</v>
      </c>
      <c r="B80" s="24" t="s">
        <v>96</v>
      </c>
      <c r="C80" s="139" t="s">
        <v>157</v>
      </c>
      <c r="D80" s="149" t="s">
        <v>100</v>
      </c>
      <c r="E80" s="176">
        <v>11.09</v>
      </c>
      <c r="F80" s="141"/>
      <c r="G80" s="142"/>
      <c r="H80" s="110">
        <f t="shared" ref="H80:H85" si="13">F80*G80</f>
        <v>0</v>
      </c>
      <c r="I80" s="146"/>
      <c r="J80" s="146"/>
      <c r="K80" s="113">
        <f t="shared" si="7"/>
        <v>0</v>
      </c>
      <c r="L80" s="41">
        <f t="shared" si="8"/>
        <v>0</v>
      </c>
      <c r="M80" s="110">
        <f t="shared" si="9"/>
        <v>0</v>
      </c>
      <c r="N80" s="110">
        <f t="shared" si="10"/>
        <v>0</v>
      </c>
      <c r="O80" s="110">
        <f t="shared" si="11"/>
        <v>0</v>
      </c>
      <c r="P80" s="111">
        <f t="shared" si="12"/>
        <v>0</v>
      </c>
      <c r="Q80" s="61" t="s">
        <v>47</v>
      </c>
    </row>
    <row r="81" spans="1:17" ht="42" x14ac:dyDescent="0.2">
      <c r="A81" s="36">
        <v>70</v>
      </c>
      <c r="B81" s="24" t="s">
        <v>96</v>
      </c>
      <c r="C81" s="139" t="s">
        <v>158</v>
      </c>
      <c r="D81" s="149" t="s">
        <v>100</v>
      </c>
      <c r="E81" s="176">
        <v>11.09</v>
      </c>
      <c r="F81" s="141"/>
      <c r="G81" s="142"/>
      <c r="H81" s="110">
        <f t="shared" si="13"/>
        <v>0</v>
      </c>
      <c r="I81" s="146"/>
      <c r="J81" s="146"/>
      <c r="K81" s="113">
        <f t="shared" si="7"/>
        <v>0</v>
      </c>
      <c r="L81" s="41">
        <f t="shared" si="8"/>
        <v>0</v>
      </c>
      <c r="M81" s="110">
        <f t="shared" si="9"/>
        <v>0</v>
      </c>
      <c r="N81" s="110">
        <f t="shared" si="10"/>
        <v>0</v>
      </c>
      <c r="O81" s="110">
        <f t="shared" si="11"/>
        <v>0</v>
      </c>
      <c r="P81" s="111">
        <f t="shared" si="12"/>
        <v>0</v>
      </c>
      <c r="Q81" s="61" t="s">
        <v>47</v>
      </c>
    </row>
    <row r="82" spans="1:17" ht="51" x14ac:dyDescent="0.2">
      <c r="A82" s="36">
        <v>71</v>
      </c>
      <c r="B82" s="24" t="s">
        <v>96</v>
      </c>
      <c r="C82" s="139" t="s">
        <v>159</v>
      </c>
      <c r="D82" s="149" t="s">
        <v>66</v>
      </c>
      <c r="E82" s="176">
        <v>9</v>
      </c>
      <c r="F82" s="141"/>
      <c r="G82" s="142"/>
      <c r="H82" s="110">
        <f t="shared" si="13"/>
        <v>0</v>
      </c>
      <c r="I82" s="146"/>
      <c r="J82" s="146"/>
      <c r="K82" s="113">
        <f t="shared" si="7"/>
        <v>0</v>
      </c>
      <c r="L82" s="41">
        <f t="shared" si="8"/>
        <v>0</v>
      </c>
      <c r="M82" s="110">
        <f t="shared" si="9"/>
        <v>0</v>
      </c>
      <c r="N82" s="110">
        <f t="shared" si="10"/>
        <v>0</v>
      </c>
      <c r="O82" s="110">
        <f t="shared" si="11"/>
        <v>0</v>
      </c>
      <c r="P82" s="111">
        <f t="shared" si="12"/>
        <v>0</v>
      </c>
      <c r="Q82" s="61" t="s">
        <v>47</v>
      </c>
    </row>
    <row r="83" spans="1:17" ht="30.6" x14ac:dyDescent="0.2">
      <c r="A83" s="36">
        <v>72</v>
      </c>
      <c r="B83" s="24" t="s">
        <v>96</v>
      </c>
      <c r="C83" s="139" t="s">
        <v>160</v>
      </c>
      <c r="D83" s="149" t="s">
        <v>66</v>
      </c>
      <c r="E83" s="176">
        <v>16.200000000000003</v>
      </c>
      <c r="F83" s="141"/>
      <c r="G83" s="142"/>
      <c r="H83" s="110">
        <f t="shared" si="13"/>
        <v>0</v>
      </c>
      <c r="I83" s="146"/>
      <c r="J83" s="146"/>
      <c r="K83" s="113">
        <f t="shared" si="7"/>
        <v>0</v>
      </c>
      <c r="L83" s="41">
        <f t="shared" si="8"/>
        <v>0</v>
      </c>
      <c r="M83" s="110">
        <f t="shared" si="9"/>
        <v>0</v>
      </c>
      <c r="N83" s="110">
        <f t="shared" si="10"/>
        <v>0</v>
      </c>
      <c r="O83" s="110">
        <f t="shared" si="11"/>
        <v>0</v>
      </c>
      <c r="P83" s="111">
        <f t="shared" si="12"/>
        <v>0</v>
      </c>
      <c r="Q83" s="61" t="s">
        <v>47</v>
      </c>
    </row>
    <row r="84" spans="1:17" ht="20.399999999999999" x14ac:dyDescent="0.2">
      <c r="A84" s="36">
        <v>73</v>
      </c>
      <c r="B84" s="152" t="s">
        <v>161</v>
      </c>
      <c r="C84" s="139" t="s">
        <v>162</v>
      </c>
      <c r="D84" s="149" t="s">
        <v>163</v>
      </c>
      <c r="E84" s="176">
        <v>9</v>
      </c>
      <c r="F84" s="143"/>
      <c r="G84" s="147"/>
      <c r="H84" s="110">
        <f t="shared" si="13"/>
        <v>0</v>
      </c>
      <c r="I84" s="147"/>
      <c r="J84" s="147"/>
      <c r="K84" s="113">
        <f t="shared" si="7"/>
        <v>0</v>
      </c>
      <c r="L84" s="41">
        <f t="shared" si="8"/>
        <v>0</v>
      </c>
      <c r="M84" s="110">
        <f t="shared" si="9"/>
        <v>0</v>
      </c>
      <c r="N84" s="110">
        <f t="shared" si="10"/>
        <v>0</v>
      </c>
      <c r="O84" s="110">
        <f t="shared" si="11"/>
        <v>0</v>
      </c>
      <c r="P84" s="111">
        <f t="shared" si="12"/>
        <v>0</v>
      </c>
      <c r="Q84" s="61" t="s">
        <v>47</v>
      </c>
    </row>
    <row r="85" spans="1:17" ht="30.6" x14ac:dyDescent="0.2">
      <c r="A85" s="36">
        <v>74</v>
      </c>
      <c r="B85" s="152" t="s">
        <v>161</v>
      </c>
      <c r="C85" s="139" t="s">
        <v>164</v>
      </c>
      <c r="D85" s="149" t="s">
        <v>163</v>
      </c>
      <c r="E85" s="176">
        <v>9</v>
      </c>
      <c r="F85" s="143"/>
      <c r="G85" s="147"/>
      <c r="H85" s="110">
        <f t="shared" si="13"/>
        <v>0</v>
      </c>
      <c r="I85" s="147"/>
      <c r="J85" s="147"/>
      <c r="K85" s="113">
        <f t="shared" si="7"/>
        <v>0</v>
      </c>
      <c r="L85" s="41">
        <f t="shared" si="8"/>
        <v>0</v>
      </c>
      <c r="M85" s="110">
        <f t="shared" si="9"/>
        <v>0</v>
      </c>
      <c r="N85" s="110">
        <f t="shared" si="10"/>
        <v>0</v>
      </c>
      <c r="O85" s="110">
        <f t="shared" si="11"/>
        <v>0</v>
      </c>
      <c r="P85" s="111">
        <f t="shared" si="12"/>
        <v>0</v>
      </c>
      <c r="Q85" s="61" t="s">
        <v>47</v>
      </c>
    </row>
    <row r="86" spans="1:17" ht="12" customHeight="1" thickBot="1" x14ac:dyDescent="0.25">
      <c r="A86" s="259" t="s">
        <v>62</v>
      </c>
      <c r="B86" s="260"/>
      <c r="C86" s="260"/>
      <c r="D86" s="260"/>
      <c r="E86" s="260"/>
      <c r="F86" s="260"/>
      <c r="G86" s="260"/>
      <c r="H86" s="260"/>
      <c r="I86" s="260"/>
      <c r="J86" s="260"/>
      <c r="K86" s="261"/>
      <c r="L86" s="127">
        <f>SUM(L14:L85)</f>
        <v>0</v>
      </c>
      <c r="M86" s="128">
        <f>SUM(M14:M85)</f>
        <v>0</v>
      </c>
      <c r="N86" s="128">
        <f>SUM(N14:N85)</f>
        <v>0</v>
      </c>
      <c r="O86" s="128">
        <f>SUM(O14:O85)</f>
        <v>0</v>
      </c>
      <c r="P86" s="129">
        <f>SUM(P14:P85)</f>
        <v>0</v>
      </c>
    </row>
    <row r="87" spans="1:17" x14ac:dyDescent="0.2">
      <c r="A87" s="16"/>
      <c r="B87" s="16"/>
      <c r="C87" s="16"/>
      <c r="D87" s="16"/>
      <c r="E87" s="16"/>
      <c r="F87" s="16"/>
      <c r="G87" s="16"/>
      <c r="H87" s="16"/>
      <c r="I87" s="16"/>
      <c r="J87" s="16"/>
      <c r="K87" s="16"/>
      <c r="L87" s="16"/>
      <c r="M87" s="16"/>
      <c r="N87" s="16"/>
      <c r="O87" s="16"/>
      <c r="P87" s="16"/>
    </row>
    <row r="88" spans="1:17" x14ac:dyDescent="0.2">
      <c r="A88" s="16"/>
      <c r="B88" s="16"/>
      <c r="C88" s="16"/>
      <c r="D88" s="16"/>
      <c r="E88" s="16"/>
      <c r="F88" s="16"/>
      <c r="G88" s="16"/>
      <c r="H88" s="16"/>
      <c r="I88" s="16"/>
      <c r="J88" s="16"/>
      <c r="K88" s="16"/>
      <c r="L88" s="16"/>
      <c r="M88" s="16"/>
      <c r="N88" s="16"/>
      <c r="O88" s="16"/>
      <c r="P88" s="16"/>
    </row>
    <row r="89" spans="1:17" x14ac:dyDescent="0.2">
      <c r="A89" s="1" t="s">
        <v>14</v>
      </c>
      <c r="B89" s="16"/>
      <c r="C89" s="262" t="str">
        <f>'Kops n'!C33:H33</f>
        <v>Gundega Ābelīte 15.03.2024</v>
      </c>
      <c r="D89" s="262"/>
      <c r="E89" s="262"/>
      <c r="F89" s="262"/>
      <c r="G89" s="262"/>
      <c r="H89" s="262"/>
      <c r="I89" s="16"/>
      <c r="J89" s="16"/>
      <c r="K89" s="16"/>
      <c r="L89" s="16"/>
      <c r="M89" s="16"/>
      <c r="N89" s="16"/>
      <c r="O89" s="16"/>
      <c r="P89" s="16"/>
    </row>
    <row r="90" spans="1:17" x14ac:dyDescent="0.2">
      <c r="A90" s="16"/>
      <c r="B90" s="16"/>
      <c r="C90" s="188" t="s">
        <v>15</v>
      </c>
      <c r="D90" s="188"/>
      <c r="E90" s="188"/>
      <c r="F90" s="188"/>
      <c r="G90" s="188"/>
      <c r="H90" s="188"/>
      <c r="I90" s="16"/>
      <c r="J90" s="16"/>
      <c r="K90" s="16"/>
      <c r="L90" s="16"/>
      <c r="M90" s="16"/>
      <c r="N90" s="16"/>
      <c r="O90" s="16"/>
      <c r="P90" s="16"/>
    </row>
    <row r="91" spans="1:17" x14ac:dyDescent="0.2">
      <c r="A91" s="16"/>
      <c r="B91" s="16"/>
      <c r="C91" s="16"/>
      <c r="D91" s="16"/>
      <c r="E91" s="16"/>
      <c r="F91" s="16"/>
      <c r="G91" s="16"/>
      <c r="H91" s="16"/>
      <c r="I91" s="16"/>
      <c r="J91" s="16"/>
      <c r="K91" s="16"/>
      <c r="L91" s="16"/>
      <c r="M91" s="16"/>
      <c r="N91" s="16"/>
      <c r="O91" s="16"/>
      <c r="P91" s="16"/>
    </row>
    <row r="92" spans="1:17" x14ac:dyDescent="0.2">
      <c r="A92" s="204" t="str">
        <f>'Kops n'!A36:D36</f>
        <v>Tāme sastādīta 2024. gada 15. martā</v>
      </c>
      <c r="B92" s="205"/>
      <c r="C92" s="205"/>
      <c r="D92" s="205"/>
      <c r="E92" s="16"/>
      <c r="F92" s="16"/>
      <c r="G92" s="16"/>
      <c r="H92" s="16"/>
      <c r="I92" s="16"/>
      <c r="J92" s="16"/>
      <c r="K92" s="16"/>
      <c r="L92" s="16"/>
      <c r="M92" s="16"/>
      <c r="N92" s="16"/>
      <c r="O92" s="16"/>
      <c r="P92" s="16"/>
    </row>
    <row r="93" spans="1:17" x14ac:dyDescent="0.2">
      <c r="A93" s="16"/>
      <c r="B93" s="16"/>
      <c r="C93" s="16"/>
      <c r="D93" s="16"/>
      <c r="E93" s="16"/>
      <c r="F93" s="16"/>
      <c r="G93" s="16"/>
      <c r="H93" s="16"/>
      <c r="I93" s="16"/>
      <c r="J93" s="16"/>
      <c r="K93" s="16"/>
      <c r="L93" s="16"/>
      <c r="M93" s="16"/>
      <c r="N93" s="16"/>
      <c r="O93" s="16"/>
      <c r="P93" s="16"/>
    </row>
    <row r="94" spans="1:17" x14ac:dyDescent="0.2">
      <c r="A94" s="1" t="s">
        <v>41</v>
      </c>
      <c r="B94" s="16"/>
      <c r="C94" s="262" t="str">
        <f>'Kops n'!C38:H38</f>
        <v>Gundega Ābelīte 15.03.2024</v>
      </c>
      <c r="D94" s="262"/>
      <c r="E94" s="262"/>
      <c r="F94" s="262"/>
      <c r="G94" s="262"/>
      <c r="H94" s="262"/>
      <c r="I94" s="16"/>
      <c r="J94" s="16"/>
      <c r="K94" s="16"/>
      <c r="L94" s="16"/>
      <c r="M94" s="16"/>
      <c r="N94" s="16"/>
      <c r="O94" s="16"/>
      <c r="P94" s="16"/>
    </row>
    <row r="95" spans="1:17" x14ac:dyDescent="0.2">
      <c r="A95" s="16"/>
      <c r="B95" s="16"/>
      <c r="C95" s="188" t="s">
        <v>15</v>
      </c>
      <c r="D95" s="188"/>
      <c r="E95" s="188"/>
      <c r="F95" s="188"/>
      <c r="G95" s="188"/>
      <c r="H95" s="188"/>
      <c r="I95" s="16"/>
      <c r="J95" s="16"/>
      <c r="K95" s="16"/>
      <c r="L95" s="16"/>
      <c r="M95" s="16"/>
      <c r="N95" s="16"/>
      <c r="O95" s="16"/>
      <c r="P95" s="16"/>
    </row>
    <row r="96" spans="1:17" x14ac:dyDescent="0.2">
      <c r="A96" s="16"/>
      <c r="B96" s="16"/>
      <c r="C96" s="16"/>
      <c r="D96" s="16"/>
      <c r="E96" s="16"/>
      <c r="F96" s="16"/>
      <c r="G96" s="16"/>
      <c r="H96" s="16"/>
      <c r="I96" s="16"/>
      <c r="J96" s="16"/>
      <c r="K96" s="16"/>
      <c r="L96" s="16"/>
      <c r="M96" s="16"/>
      <c r="N96" s="16"/>
      <c r="O96" s="16"/>
      <c r="P96" s="16"/>
    </row>
    <row r="97" spans="1:16" x14ac:dyDescent="0.2">
      <c r="A97" s="77" t="s">
        <v>16</v>
      </c>
      <c r="B97" s="42"/>
      <c r="C97" s="84" t="str">
        <f>'Kops n'!C41</f>
        <v>1-00180</v>
      </c>
      <c r="D97" s="42"/>
      <c r="E97" s="16"/>
      <c r="F97" s="16"/>
      <c r="G97" s="16"/>
      <c r="H97" s="16"/>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95:H95"/>
    <mergeCell ref="C4:I4"/>
    <mergeCell ref="F12:K12"/>
    <mergeCell ref="A9:F9"/>
    <mergeCell ref="J9:M9"/>
    <mergeCell ref="D8:L8"/>
    <mergeCell ref="A86:K86"/>
    <mergeCell ref="C89:H89"/>
    <mergeCell ref="C90:H90"/>
    <mergeCell ref="A92:D92"/>
    <mergeCell ref="C94:H94"/>
  </mergeCells>
  <conditionalFormatting sqref="A14:B85 F14:G85 C23:C27">
    <cfRule type="cellIs" dxfId="215" priority="3" operator="equal">
      <formula>0</formula>
    </cfRule>
  </conditionalFormatting>
  <conditionalFormatting sqref="A9:F9">
    <cfRule type="containsText" dxfId="214" priority="34" operator="containsText" text="Tāme sastādīta  20__. gada tirgus cenās, pamatojoties uz ___ daļas rasējumiem">
      <formula>NOT(ISERROR(SEARCH("Tāme sastādīta  20__. gada tirgus cenās, pamatojoties uz ___ daļas rasējumiem",A9)))</formula>
    </cfRule>
  </conditionalFormatting>
  <conditionalFormatting sqref="A86:K86">
    <cfRule type="containsText" dxfId="213" priority="19" operator="containsText" text="Tiešās izmaksas kopā, t. sk. darba devēja sociālais nodoklis __.__% ">
      <formula>NOT(ISERROR(SEARCH("Tiešās izmaksas kopā, t. sk. darba devēja sociālais nodoklis __.__% ",A86)))</formula>
    </cfRule>
  </conditionalFormatting>
  <conditionalFormatting sqref="C18">
    <cfRule type="cellIs" dxfId="212" priority="11" operator="equal">
      <formula>0</formula>
    </cfRule>
  </conditionalFormatting>
  <conditionalFormatting sqref="C31">
    <cfRule type="cellIs" dxfId="211" priority="10" operator="equal">
      <formula>0</formula>
    </cfRule>
  </conditionalFormatting>
  <conditionalFormatting sqref="C34">
    <cfRule type="cellIs" dxfId="210" priority="9" operator="equal">
      <formula>0</formula>
    </cfRule>
  </conditionalFormatting>
  <conditionalFormatting sqref="C36:C41">
    <cfRule type="cellIs" dxfId="209" priority="8" operator="equal">
      <formula>0</formula>
    </cfRule>
  </conditionalFormatting>
  <conditionalFormatting sqref="C44">
    <cfRule type="cellIs" dxfId="208" priority="13" operator="equal">
      <formula>0</formula>
    </cfRule>
  </conditionalFormatting>
  <conditionalFormatting sqref="C46:C52">
    <cfRule type="cellIs" dxfId="207" priority="7" operator="equal">
      <formula>0</formula>
    </cfRule>
  </conditionalFormatting>
  <conditionalFormatting sqref="C75:C79">
    <cfRule type="cellIs" dxfId="206" priority="4" operator="equal">
      <formula>0</formula>
    </cfRule>
  </conditionalFormatting>
  <conditionalFormatting sqref="C14:E14 C19:E19 C30:E30 C33:E33 C43:E43 C69:E69 C74:E74">
    <cfRule type="cellIs" dxfId="205" priority="14" operator="equal">
      <formula>0</formula>
    </cfRule>
  </conditionalFormatting>
  <conditionalFormatting sqref="C56:E66">
    <cfRule type="cellIs" dxfId="204" priority="6" operator="equal">
      <formula>0</formula>
    </cfRule>
  </conditionalFormatting>
  <conditionalFormatting sqref="C89:H89">
    <cfRule type="cellIs" dxfId="203" priority="27" operator="equal">
      <formula>0</formula>
    </cfRule>
  </conditionalFormatting>
  <conditionalFormatting sqref="C94:H94">
    <cfRule type="cellIs" dxfId="202" priority="28" operator="equal">
      <formula>0</formula>
    </cfRule>
  </conditionalFormatting>
  <conditionalFormatting sqref="C2:I2">
    <cfRule type="cellIs" dxfId="201" priority="33" operator="equal">
      <formula>0</formula>
    </cfRule>
  </conditionalFormatting>
  <conditionalFormatting sqref="C4:I4">
    <cfRule type="cellIs" dxfId="200" priority="25" operator="equal">
      <formula>0</formula>
    </cfRule>
  </conditionalFormatting>
  <conditionalFormatting sqref="D1">
    <cfRule type="cellIs" dxfId="199" priority="21" operator="equal">
      <formula>0</formula>
    </cfRule>
  </conditionalFormatting>
  <conditionalFormatting sqref="D78:E79">
    <cfRule type="cellIs" dxfId="198" priority="5" operator="equal">
      <formula>0</formula>
    </cfRule>
  </conditionalFormatting>
  <conditionalFormatting sqref="D5:L8">
    <cfRule type="cellIs" dxfId="197" priority="22" operator="equal">
      <formula>0</formula>
    </cfRule>
  </conditionalFormatting>
  <conditionalFormatting sqref="E67:E68">
    <cfRule type="cellIs" dxfId="196" priority="12" operator="equal">
      <formula>0</formula>
    </cfRule>
  </conditionalFormatting>
  <conditionalFormatting sqref="H14:H85">
    <cfRule type="cellIs" dxfId="195" priority="17" operator="equal">
      <formula>0</formula>
    </cfRule>
  </conditionalFormatting>
  <conditionalFormatting sqref="I14:J85">
    <cfRule type="cellIs" dxfId="194" priority="2" operator="equal">
      <formula>0</formula>
    </cfRule>
  </conditionalFormatting>
  <conditionalFormatting sqref="K14:P85">
    <cfRule type="cellIs" dxfId="193" priority="16" operator="equal">
      <formula>0</formula>
    </cfRule>
  </conditionalFormatting>
  <conditionalFormatting sqref="L86:P86">
    <cfRule type="cellIs" dxfId="192" priority="26" operator="equal">
      <formula>0</formula>
    </cfRule>
  </conditionalFormatting>
  <conditionalFormatting sqref="N9:O9">
    <cfRule type="cellIs" dxfId="191" priority="36" operator="equal">
      <formula>0</formula>
    </cfRule>
  </conditionalFormatting>
  <conditionalFormatting sqref="Q14:Q85">
    <cfRule type="cellIs" dxfId="190" priority="1" operator="equal">
      <formula>0</formula>
    </cfRule>
  </conditionalFormatting>
  <dataValidations count="1">
    <dataValidation type="list" allowBlank="1" showInputMessage="1" showErrorMessage="1" sqref="Q14:Q85">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0" operator="containsText" id="{EB1478B1-7CEE-4166-B5AA-31180DE08C6C}">
            <xm:f>NOT(ISERROR(SEARCH("Tāme sastādīta ____. gada ___. ______________",A92)))</xm:f>
            <xm:f>"Tāme sastādīta ____. gada ___. ______________"</xm:f>
            <x14:dxf>
              <font>
                <color auto="1"/>
              </font>
              <fill>
                <patternFill>
                  <bgColor rgb="FFC6EFCE"/>
                </patternFill>
              </fill>
            </x14:dxf>
          </x14:cfRule>
          <xm:sqref>A92</xm:sqref>
        </x14:conditionalFormatting>
        <x14:conditionalFormatting xmlns:xm="http://schemas.microsoft.com/office/excel/2006/main">
          <x14:cfRule type="containsText" priority="29" operator="containsText" id="{CB0C9649-3F63-46F2-A291-D15D80BFBF7C}">
            <xm:f>NOT(ISERROR(SEARCH("Sertifikāta Nr. _________________________________",A97)))</xm:f>
            <xm:f>"Sertifikāta Nr. _________________________________"</xm:f>
            <x14:dxf>
              <font>
                <color auto="1"/>
              </font>
              <fill>
                <patternFill>
                  <bgColor rgb="FFC6EFCE"/>
                </patternFill>
              </fill>
            </x14:dxf>
          </x14:cfRule>
          <xm:sqref>A97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P98"/>
  <sheetViews>
    <sheetView topLeftCell="A61" workbookViewId="0">
      <selection activeCell="A86" sqref="A8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'3a+c+n'!D1</f>
        <v>3</v>
      </c>
      <c r="E1" s="22"/>
      <c r="F1" s="22"/>
      <c r="G1" s="22"/>
      <c r="H1" s="22"/>
      <c r="I1" s="22"/>
      <c r="J1" s="22"/>
      <c r="N1" s="26"/>
      <c r="O1" s="27"/>
      <c r="P1" s="28"/>
    </row>
    <row r="2" spans="1:16" x14ac:dyDescent="0.2">
      <c r="A2" s="29"/>
      <c r="B2" s="29"/>
      <c r="C2" s="274" t="str">
        <f>'3a+c+n'!C2:I2</f>
        <v>Fasādes</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'3a+c+n'!A9</f>
        <v>Tāme sastādīta  2024. gada tirgus cenās, pamatojoties uz AR daļas rasējumiem</v>
      </c>
      <c r="B9" s="271"/>
      <c r="C9" s="271"/>
      <c r="D9" s="271"/>
      <c r="E9" s="271"/>
      <c r="F9" s="271"/>
      <c r="G9" s="31"/>
      <c r="H9" s="31"/>
      <c r="I9" s="31"/>
      <c r="J9" s="272" t="s">
        <v>45</v>
      </c>
      <c r="K9" s="272"/>
      <c r="L9" s="272"/>
      <c r="M9" s="272"/>
      <c r="N9" s="273">
        <f>P86</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izmaksas",IF('3a+c+n'!$Q14="A",'3a+c+n'!B14,0),0)</f>
        <v>0</v>
      </c>
      <c r="C14" s="23">
        <f>IF($C$4="Attiecināmās izmaksas",IF('3a+c+n'!$Q14="A",'3a+c+n'!C14,0),0)</f>
        <v>0</v>
      </c>
      <c r="D14" s="23">
        <f>IF($C$4="Attiecināmās izmaksas",IF('3a+c+n'!$Q14="A",'3a+c+n'!D14,0),0)</f>
        <v>0</v>
      </c>
      <c r="E14" s="45"/>
      <c r="F14" s="63"/>
      <c r="G14" s="114"/>
      <c r="H14" s="114">
        <f>IF($C$4="Attiecināmās izmaksas",IF('3a+c+n'!$Q14="A",'3a+c+n'!H14,0),0)</f>
        <v>0</v>
      </c>
      <c r="I14" s="114"/>
      <c r="J14" s="114"/>
      <c r="K14" s="115">
        <f>IF($C$4="Attiecināmās izmaksas",IF('3a+c+n'!$Q14="A",'3a+c+n'!K14,0),0)</f>
        <v>0</v>
      </c>
      <c r="L14" s="63">
        <f>IF($C$4="Attiecināmās izmaksas",IF('3a+c+n'!$Q14="A",'3a+c+n'!L14,0),0)</f>
        <v>0</v>
      </c>
      <c r="M14" s="114">
        <f>IF($C$4="Attiecināmās izmaksas",IF('3a+c+n'!$Q14="A",'3a+c+n'!M14,0),0)</f>
        <v>0</v>
      </c>
      <c r="N14" s="114">
        <f>IF($C$4="Attiecināmās izmaksas",IF('3a+c+n'!$Q14="A",'3a+c+n'!N14,0),0)</f>
        <v>0</v>
      </c>
      <c r="O14" s="114">
        <f>IF($C$4="Attiecināmās izmaksas",IF('3a+c+n'!$Q14="A",'3a+c+n'!O14,0),0)</f>
        <v>0</v>
      </c>
      <c r="P14" s="115">
        <f>IF($C$4="Attiecināmās izmaksas",IF('3a+c+n'!$Q14="A",'3a+c+n'!P14,0),0)</f>
        <v>0</v>
      </c>
    </row>
    <row r="15" spans="1:16" ht="20.399999999999999" x14ac:dyDescent="0.2">
      <c r="A15" s="51">
        <f>IF(P15=0,0,IF(COUNTBLANK(P15)=1,0,COUNTA($P$14:P15)))</f>
        <v>0</v>
      </c>
      <c r="B15" s="24" t="str">
        <f>IF($C$4="Attiecināmās izmaksas",IF('3a+c+n'!$Q15="A",'3a+c+n'!B15,0),0)</f>
        <v>13-00000</v>
      </c>
      <c r="C15" s="24" t="str">
        <f>IF($C$4="Attiecināmās izmaksas",IF('3a+c+n'!$Q15="A",'3a+c+n'!C15,0),0)</f>
        <v>Pamatu atrakšana ~ 1,2 m dziļumā (nogāzes leņķis ne stāvāks par 50°)</v>
      </c>
      <c r="D15" s="24" t="str">
        <f>IF($C$4="Attiecināmās izmaksas",IF('3a+c+n'!$Q15="A",'3a+c+n'!D15,0),0)</f>
        <v>m3</v>
      </c>
      <c r="E15" s="46"/>
      <c r="F15" s="65"/>
      <c r="G15" s="116"/>
      <c r="H15" s="116">
        <f>IF($C$4="Attiecināmās izmaksas",IF('3a+c+n'!$Q15="A",'3a+c+n'!H15,0),0)</f>
        <v>0</v>
      </c>
      <c r="I15" s="116"/>
      <c r="J15" s="116"/>
      <c r="K15" s="117">
        <f>IF($C$4="Attiecināmās izmaksas",IF('3a+c+n'!$Q15="A",'3a+c+n'!K15,0),0)</f>
        <v>0</v>
      </c>
      <c r="L15" s="65">
        <f>IF($C$4="Attiecināmās izmaksas",IF('3a+c+n'!$Q15="A",'3a+c+n'!L15,0),0)</f>
        <v>0</v>
      </c>
      <c r="M15" s="116">
        <f>IF($C$4="Attiecināmās izmaksas",IF('3a+c+n'!$Q15="A",'3a+c+n'!M15,0),0)</f>
        <v>0</v>
      </c>
      <c r="N15" s="116">
        <f>IF($C$4="Attiecināmās izmaksas",IF('3a+c+n'!$Q15="A",'3a+c+n'!N15,0),0)</f>
        <v>0</v>
      </c>
      <c r="O15" s="116">
        <f>IF($C$4="Attiecināmās izmaksas",IF('3a+c+n'!$Q15="A",'3a+c+n'!O15,0),0)</f>
        <v>0</v>
      </c>
      <c r="P15" s="117">
        <f>IF($C$4="Attiecināmās izmaksas",IF('3a+c+n'!$Q15="A",'3a+c+n'!P15,0),0)</f>
        <v>0</v>
      </c>
    </row>
    <row r="16" spans="1:16" ht="20.399999999999999" x14ac:dyDescent="0.2">
      <c r="A16" s="51">
        <f>IF(P16=0,0,IF(COUNTBLANK(P16)=1,0,COUNTA($P$14:P16)))</f>
        <v>0</v>
      </c>
      <c r="B16" s="24" t="str">
        <f>IF($C$4="Attiecināmās izmaksas",IF('3a+c+n'!$Q16="A",'3a+c+n'!B16,0),0)</f>
        <v>13-00000</v>
      </c>
      <c r="C16" s="24" t="str">
        <f>IF($C$4="Attiecināmās izmaksas",IF('3a+c+n'!$Q16="A",'3a+c+n'!C16,0),0)</f>
        <v>Esošo pagrabu logu daļēja aizmūrēšana ar keramzīta blokiem</v>
      </c>
      <c r="D16" s="24" t="str">
        <f>IF($C$4="Attiecināmās izmaksas",IF('3a+c+n'!$Q16="A",'3a+c+n'!D16,0),0)</f>
        <v>m2</v>
      </c>
      <c r="E16" s="46"/>
      <c r="F16" s="65"/>
      <c r="G16" s="116"/>
      <c r="H16" s="116">
        <f>IF($C$4="Attiecināmās izmaksas",IF('3a+c+n'!$Q16="A",'3a+c+n'!H16,0),0)</f>
        <v>0</v>
      </c>
      <c r="I16" s="116"/>
      <c r="J16" s="116"/>
      <c r="K16" s="117">
        <f>IF($C$4="Attiecināmās izmaksas",IF('3a+c+n'!$Q16="A",'3a+c+n'!K16,0),0)</f>
        <v>0</v>
      </c>
      <c r="L16" s="65">
        <f>IF($C$4="Attiecināmās izmaksas",IF('3a+c+n'!$Q16="A",'3a+c+n'!L16,0),0)</f>
        <v>0</v>
      </c>
      <c r="M16" s="116">
        <f>IF($C$4="Attiecināmās izmaksas",IF('3a+c+n'!$Q16="A",'3a+c+n'!M16,0),0)</f>
        <v>0</v>
      </c>
      <c r="N16" s="116">
        <f>IF($C$4="Attiecināmās izmaksas",IF('3a+c+n'!$Q16="A",'3a+c+n'!N16,0),0)</f>
        <v>0</v>
      </c>
      <c r="O16" s="116">
        <f>IF($C$4="Attiecināmās izmaksas",IF('3a+c+n'!$Q16="A",'3a+c+n'!O16,0),0)</f>
        <v>0</v>
      </c>
      <c r="P16" s="117">
        <f>IF($C$4="Attiecināmās izmaksas",IF('3a+c+n'!$Q16="A",'3a+c+n'!P16,0),0)</f>
        <v>0</v>
      </c>
    </row>
    <row r="17" spans="1:16" ht="30.6" x14ac:dyDescent="0.2">
      <c r="A17" s="51">
        <f>IF(P17=0,0,IF(COUNTBLANK(P17)=1,0,COUNTA($P$14:P17)))</f>
        <v>0</v>
      </c>
      <c r="B17" s="24" t="str">
        <f>IF($C$4="Attiecināmās izmaksas",IF('3a+c+n'!$Q17="A",'3a+c+n'!B17,0),0)</f>
        <v>13-00000</v>
      </c>
      <c r="C17" s="24" t="str">
        <f>IF($C$4="Attiecināmās izmaksas",IF('3a+c+n'!$Q17="A",'3a+c+n'!C17,0),0)</f>
        <v>Pamatu (h=1,2m) un cokola (h=0,8 m) attīrīšana no bojātā un atslāņotā apmetuma un augsnes paliekām, esošā, nodrupušā apmetuma nokalšana</v>
      </c>
      <c r="D17" s="24" t="str">
        <f>IF($C$4="Attiecināmās izmaksas",IF('3a+c+n'!$Q17="A",'3a+c+n'!D17,0),0)</f>
        <v>m2</v>
      </c>
      <c r="E17" s="46"/>
      <c r="F17" s="65"/>
      <c r="G17" s="116"/>
      <c r="H17" s="116">
        <f>IF($C$4="Attiecināmās izmaksas",IF('3a+c+n'!$Q17="A",'3a+c+n'!H17,0),0)</f>
        <v>0</v>
      </c>
      <c r="I17" s="116"/>
      <c r="J17" s="116"/>
      <c r="K17" s="117">
        <f>IF($C$4="Attiecināmās izmaksas",IF('3a+c+n'!$Q17="A",'3a+c+n'!K17,0),0)</f>
        <v>0</v>
      </c>
      <c r="L17" s="65">
        <f>IF($C$4="Attiecināmās izmaksas",IF('3a+c+n'!$Q17="A",'3a+c+n'!L17,0),0)</f>
        <v>0</v>
      </c>
      <c r="M17" s="116">
        <f>IF($C$4="Attiecināmās izmaksas",IF('3a+c+n'!$Q17="A",'3a+c+n'!M17,0),0)</f>
        <v>0</v>
      </c>
      <c r="N17" s="116">
        <f>IF($C$4="Attiecināmās izmaksas",IF('3a+c+n'!$Q17="A",'3a+c+n'!N17,0),0)</f>
        <v>0</v>
      </c>
      <c r="O17" s="116">
        <f>IF($C$4="Attiecināmās izmaksas",IF('3a+c+n'!$Q17="A",'3a+c+n'!O17,0),0)</f>
        <v>0</v>
      </c>
      <c r="P17" s="117">
        <f>IF($C$4="Attiecināmās izmaksas",IF('3a+c+n'!$Q17="A",'3a+c+n'!P17,0),0)</f>
        <v>0</v>
      </c>
    </row>
    <row r="18" spans="1:16" ht="30.6" x14ac:dyDescent="0.2">
      <c r="A18" s="51">
        <f>IF(P18=0,0,IF(COUNTBLANK(P18)=1,0,COUNTA($P$14:P18)))</f>
        <v>0</v>
      </c>
      <c r="B18" s="24" t="str">
        <f>IF($C$4="Attiecināmās izmaksas",IF('3a+c+n'!$Q18="A",'3a+c+n'!B18,0),0)</f>
        <v>13-00000</v>
      </c>
      <c r="C18" s="24" t="str">
        <f>IF($C$4="Attiecināmās izmaksas",IF('3a+c+n'!$Q18="A",'3a+c+n'!C18,0),0)</f>
        <v>Pamatu un cokola virsmas izlīdzināšana ievērojot 20mm/m līdzenumu, izmantojot grunti SAKRET BG vai ekvivlentu un javu SAKRET PM super vai ekvivalentu.</v>
      </c>
      <c r="D18" s="24" t="str">
        <f>IF($C$4="Attiecināmās izmaksas",IF('3a+c+n'!$Q18="A",'3a+c+n'!D18,0),0)</f>
        <v>m2</v>
      </c>
      <c r="E18" s="46"/>
      <c r="F18" s="65"/>
      <c r="G18" s="116"/>
      <c r="H18" s="116">
        <f>IF($C$4="Attiecināmās izmaksas",IF('3a+c+n'!$Q18="A",'3a+c+n'!H18,0),0)</f>
        <v>0</v>
      </c>
      <c r="I18" s="116"/>
      <c r="J18" s="116"/>
      <c r="K18" s="117">
        <f>IF($C$4="Attiecināmās izmaksas",IF('3a+c+n'!$Q18="A",'3a+c+n'!K18,0),0)</f>
        <v>0</v>
      </c>
      <c r="L18" s="65">
        <f>IF($C$4="Attiecināmās izmaksas",IF('3a+c+n'!$Q18="A",'3a+c+n'!L18,0),0)</f>
        <v>0</v>
      </c>
      <c r="M18" s="116">
        <f>IF($C$4="Attiecināmās izmaksas",IF('3a+c+n'!$Q18="A",'3a+c+n'!M18,0),0)</f>
        <v>0</v>
      </c>
      <c r="N18" s="116">
        <f>IF($C$4="Attiecināmās izmaksas",IF('3a+c+n'!$Q18="A",'3a+c+n'!N18,0),0)</f>
        <v>0</v>
      </c>
      <c r="O18" s="116">
        <f>IF($C$4="Attiecināmās izmaksas",IF('3a+c+n'!$Q18="A",'3a+c+n'!O18,0),0)</f>
        <v>0</v>
      </c>
      <c r="P18" s="117">
        <f>IF($C$4="Attiecināmās izmaksas",IF('3a+c+n'!$Q18="A",'3a+c+n'!P18,0),0)</f>
        <v>0</v>
      </c>
    </row>
    <row r="19" spans="1:16" x14ac:dyDescent="0.2">
      <c r="A19" s="51">
        <f>IF(P19=0,0,IF(COUNTBLANK(P19)=1,0,COUNTA($P$14:P19)))</f>
        <v>0</v>
      </c>
      <c r="B19" s="24">
        <f>IF($C$4="Attiecināmās izmaksas",IF('3a+c+n'!$Q19="A",'3a+c+n'!B19,0),0)</f>
        <v>0</v>
      </c>
      <c r="C19" s="24">
        <f>IF($C$4="Attiecināmās izmaksas",IF('3a+c+n'!$Q19="A",'3a+c+n'!C19,0),0)</f>
        <v>0</v>
      </c>
      <c r="D19" s="24">
        <f>IF($C$4="Attiecināmās izmaksas",IF('3a+c+n'!$Q19="A",'3a+c+n'!D19,0),0)</f>
        <v>0</v>
      </c>
      <c r="E19" s="46"/>
      <c r="F19" s="65"/>
      <c r="G19" s="116"/>
      <c r="H19" s="116">
        <f>IF($C$4="Attiecināmās izmaksas",IF('3a+c+n'!$Q19="A",'3a+c+n'!H19,0),0)</f>
        <v>0</v>
      </c>
      <c r="I19" s="116"/>
      <c r="J19" s="116"/>
      <c r="K19" s="117">
        <f>IF($C$4="Attiecināmās izmaksas",IF('3a+c+n'!$Q19="A",'3a+c+n'!K19,0),0)</f>
        <v>0</v>
      </c>
      <c r="L19" s="65">
        <f>IF($C$4="Attiecināmās izmaksas",IF('3a+c+n'!$Q19="A",'3a+c+n'!L19,0),0)</f>
        <v>0</v>
      </c>
      <c r="M19" s="116">
        <f>IF($C$4="Attiecināmās izmaksas",IF('3a+c+n'!$Q19="A",'3a+c+n'!M19,0),0)</f>
        <v>0</v>
      </c>
      <c r="N19" s="116">
        <f>IF($C$4="Attiecināmās izmaksas",IF('3a+c+n'!$Q19="A",'3a+c+n'!N19,0),0)</f>
        <v>0</v>
      </c>
      <c r="O19" s="116">
        <f>IF($C$4="Attiecināmās izmaksas",IF('3a+c+n'!$Q19="A",'3a+c+n'!O19,0),0)</f>
        <v>0</v>
      </c>
      <c r="P19" s="117">
        <f>IF($C$4="Attiecināmās izmaksas",IF('3a+c+n'!$Q19="A",'3a+c+n'!P19,0),0)</f>
        <v>0</v>
      </c>
    </row>
    <row r="20" spans="1:16" ht="20.399999999999999" x14ac:dyDescent="0.2">
      <c r="A20" s="51">
        <f>IF(P20=0,0,IF(COUNTBLANK(P20)=1,0,COUNTA($P$14:P20)))</f>
        <v>0</v>
      </c>
      <c r="B20" s="24" t="str">
        <f>IF($C$4="Attiecināmās izmaksas",IF('3a+c+n'!$Q20="A",'3a+c+n'!B20,0),0)</f>
        <v>13-00000</v>
      </c>
      <c r="C20" s="24" t="str">
        <f>IF($C$4="Attiecināmās izmaksas",IF('3a+c+n'!$Q20="A",'3a+c+n'!C20,0),0)</f>
        <v>Cokola un pamatu virsmas hidroizolēšana ar SAKRET TCM vai ekvivalentu</v>
      </c>
      <c r="D20" s="24" t="str">
        <f>IF($C$4="Attiecināmās izmaksas",IF('3a+c+n'!$Q20="A",'3a+c+n'!D20,0),0)</f>
        <v>kg</v>
      </c>
      <c r="E20" s="46"/>
      <c r="F20" s="65"/>
      <c r="G20" s="116"/>
      <c r="H20" s="116">
        <f>IF($C$4="Attiecināmās izmaksas",IF('3a+c+n'!$Q20="A",'3a+c+n'!H20,0),0)</f>
        <v>0</v>
      </c>
      <c r="I20" s="116"/>
      <c r="J20" s="116"/>
      <c r="K20" s="117">
        <f>IF($C$4="Attiecināmās izmaksas",IF('3a+c+n'!$Q20="A",'3a+c+n'!K20,0),0)</f>
        <v>0</v>
      </c>
      <c r="L20" s="65">
        <f>IF($C$4="Attiecināmās izmaksas",IF('3a+c+n'!$Q20="A",'3a+c+n'!L20,0),0)</f>
        <v>0</v>
      </c>
      <c r="M20" s="116">
        <f>IF($C$4="Attiecināmās izmaksas",IF('3a+c+n'!$Q20="A",'3a+c+n'!M20,0),0)</f>
        <v>0</v>
      </c>
      <c r="N20" s="116">
        <f>IF($C$4="Attiecināmās izmaksas",IF('3a+c+n'!$Q20="A",'3a+c+n'!N20,0),0)</f>
        <v>0</v>
      </c>
      <c r="O20" s="116">
        <f>IF($C$4="Attiecināmās izmaksas",IF('3a+c+n'!$Q20="A",'3a+c+n'!O20,0),0)</f>
        <v>0</v>
      </c>
      <c r="P20" s="117">
        <f>IF($C$4="Attiecināmās izmaksas",IF('3a+c+n'!$Q20="A",'3a+c+n'!P20,0),0)</f>
        <v>0</v>
      </c>
    </row>
    <row r="21" spans="1:16" ht="20.399999999999999" x14ac:dyDescent="0.2">
      <c r="A21" s="51">
        <f>IF(P21=0,0,IF(COUNTBLANK(P21)=1,0,COUNTA($P$14:P21)))</f>
        <v>0</v>
      </c>
      <c r="B21" s="24" t="str">
        <f>IF($C$4="Attiecināmās izmaksas",IF('3a+c+n'!$Q21="A",'3a+c+n'!B21,0),0)</f>
        <v>13-00000</v>
      </c>
      <c r="C21" s="24" t="str">
        <f>IF($C$4="Attiecināmās izmaksas",IF('3a+c+n'!$Q21="A",'3a+c+n'!C21,0),0)</f>
        <v>Siltumizolācijas materiāla stiprināšana ar līmjavu SAKRET BAK vai ekvivalentu</v>
      </c>
      <c r="D21" s="24" t="str">
        <f>IF($C$4="Attiecināmās izmaksas",IF('3a+c+n'!$Q21="A",'3a+c+n'!D21,0),0)</f>
        <v>kg</v>
      </c>
      <c r="E21" s="46"/>
      <c r="F21" s="65"/>
      <c r="G21" s="116"/>
      <c r="H21" s="116">
        <f>IF($C$4="Attiecināmās izmaksas",IF('3a+c+n'!$Q21="A",'3a+c+n'!H21,0),0)</f>
        <v>0</v>
      </c>
      <c r="I21" s="116"/>
      <c r="J21" s="116"/>
      <c r="K21" s="117">
        <f>IF($C$4="Attiecināmās izmaksas",IF('3a+c+n'!$Q21="A",'3a+c+n'!K21,0),0)</f>
        <v>0</v>
      </c>
      <c r="L21" s="65">
        <f>IF($C$4="Attiecināmās izmaksas",IF('3a+c+n'!$Q21="A",'3a+c+n'!L21,0),0)</f>
        <v>0</v>
      </c>
      <c r="M21" s="116">
        <f>IF($C$4="Attiecināmās izmaksas",IF('3a+c+n'!$Q21="A",'3a+c+n'!M21,0),0)</f>
        <v>0</v>
      </c>
      <c r="N21" s="116">
        <f>IF($C$4="Attiecināmās izmaksas",IF('3a+c+n'!$Q21="A",'3a+c+n'!N21,0),0)</f>
        <v>0</v>
      </c>
      <c r="O21" s="116">
        <f>IF($C$4="Attiecināmās izmaksas",IF('3a+c+n'!$Q21="A",'3a+c+n'!O21,0),0)</f>
        <v>0</v>
      </c>
      <c r="P21" s="117">
        <f>IF($C$4="Attiecināmās izmaksas",IF('3a+c+n'!$Q21="A",'3a+c+n'!P21,0),0)</f>
        <v>0</v>
      </c>
    </row>
    <row r="22" spans="1:16" ht="30.6" x14ac:dyDescent="0.2">
      <c r="A22" s="51">
        <f>IF(P22=0,0,IF(COUNTBLANK(P22)=1,0,COUNTA($P$14:P22)))</f>
        <v>0</v>
      </c>
      <c r="B22" s="24" t="str">
        <f>IF($C$4="Attiecināmās izmaksas",IF('3a+c+n'!$Q22="A",'3a+c+n'!B22,0),0)</f>
        <v>13-00000</v>
      </c>
      <c r="C22" s="24" t="str">
        <f>IF($C$4="Attiecināmās izmaksas",IF('3a+c+n'!$Q22="A",'3a+c+n'!C22,0),0)</f>
        <v xml:space="preserve">Putupolistirola plākšņu TENAPORS Extra EPS 150 (Tenax) vai ekvivalentu (λ&lt;=0,034 W/(mK)) montāža. B=100mm </v>
      </c>
      <c r="D22" s="24" t="str">
        <f>IF($C$4="Attiecināmās izmaksas",IF('3a+c+n'!$Q22="A",'3a+c+n'!D22,0),0)</f>
        <v>m2</v>
      </c>
      <c r="E22" s="46"/>
      <c r="F22" s="65"/>
      <c r="G22" s="116"/>
      <c r="H22" s="116">
        <f>IF($C$4="Attiecināmās izmaksas",IF('3a+c+n'!$Q22="A",'3a+c+n'!H22,0),0)</f>
        <v>0</v>
      </c>
      <c r="I22" s="116"/>
      <c r="J22" s="116"/>
      <c r="K22" s="117">
        <f>IF($C$4="Attiecināmās izmaksas",IF('3a+c+n'!$Q22="A",'3a+c+n'!K22,0),0)</f>
        <v>0</v>
      </c>
      <c r="L22" s="65">
        <f>IF($C$4="Attiecināmās izmaksas",IF('3a+c+n'!$Q22="A",'3a+c+n'!L22,0),0)</f>
        <v>0</v>
      </c>
      <c r="M22" s="116">
        <f>IF($C$4="Attiecināmās izmaksas",IF('3a+c+n'!$Q22="A",'3a+c+n'!M22,0),0)</f>
        <v>0</v>
      </c>
      <c r="N22" s="116">
        <f>IF($C$4="Attiecināmās izmaksas",IF('3a+c+n'!$Q22="A",'3a+c+n'!N22,0),0)</f>
        <v>0</v>
      </c>
      <c r="O22" s="116">
        <f>IF($C$4="Attiecināmās izmaksas",IF('3a+c+n'!$Q22="A",'3a+c+n'!O22,0),0)</f>
        <v>0</v>
      </c>
      <c r="P22" s="117">
        <f>IF($C$4="Attiecināmās izmaksas",IF('3a+c+n'!$Q22="A",'3a+c+n'!P22,0),0)</f>
        <v>0</v>
      </c>
    </row>
    <row r="23" spans="1:16" ht="20.399999999999999" x14ac:dyDescent="0.2">
      <c r="A23" s="51">
        <f>IF(P23=0,0,IF(COUNTBLANK(P23)=1,0,COUNTA($P$14:P23)))</f>
        <v>0</v>
      </c>
      <c r="B23" s="24" t="str">
        <f>IF($C$4="Attiecināmās izmaksas",IF('3a+c+n'!$Q23="A",'3a+c+n'!B23,0),0)</f>
        <v>13-00000</v>
      </c>
      <c r="C23" s="24" t="str">
        <f>IF($C$4="Attiecināmās izmaksas",IF('3a+c+n'!$Q23="A",'3a+c+n'!C23,0),0)</f>
        <v>Armējošā slāņa iestrāde ar javas kārtu SAKRET BAK vai ekvivalentu - 2 kārtās</v>
      </c>
      <c r="D23" s="24" t="str">
        <f>IF($C$4="Attiecināmās izmaksas",IF('3a+c+n'!$Q23="A",'3a+c+n'!D23,0),0)</f>
        <v>kg</v>
      </c>
      <c r="E23" s="46"/>
      <c r="F23" s="65"/>
      <c r="G23" s="116"/>
      <c r="H23" s="116">
        <f>IF($C$4="Attiecināmās izmaksas",IF('3a+c+n'!$Q23="A",'3a+c+n'!H23,0),0)</f>
        <v>0</v>
      </c>
      <c r="I23" s="116"/>
      <c r="J23" s="116"/>
      <c r="K23" s="117">
        <f>IF($C$4="Attiecināmās izmaksas",IF('3a+c+n'!$Q23="A",'3a+c+n'!K23,0),0)</f>
        <v>0</v>
      </c>
      <c r="L23" s="65">
        <f>IF($C$4="Attiecināmās izmaksas",IF('3a+c+n'!$Q23="A",'3a+c+n'!L23,0),0)</f>
        <v>0</v>
      </c>
      <c r="M23" s="116">
        <f>IF($C$4="Attiecināmās izmaksas",IF('3a+c+n'!$Q23="A",'3a+c+n'!M23,0),0)</f>
        <v>0</v>
      </c>
      <c r="N23" s="116">
        <f>IF($C$4="Attiecināmās izmaksas",IF('3a+c+n'!$Q23="A",'3a+c+n'!N23,0),0)</f>
        <v>0</v>
      </c>
      <c r="O23" s="116">
        <f>IF($C$4="Attiecināmās izmaksas",IF('3a+c+n'!$Q23="A",'3a+c+n'!O23,0),0)</f>
        <v>0</v>
      </c>
      <c r="P23" s="117">
        <f>IF($C$4="Attiecināmās izmaksas",IF('3a+c+n'!$Q23="A",'3a+c+n'!P23,0),0)</f>
        <v>0</v>
      </c>
    </row>
    <row r="24" spans="1:16" ht="20.399999999999999" x14ac:dyDescent="0.2">
      <c r="A24" s="51">
        <f>IF(P24=0,0,IF(COUNTBLANK(P24)=1,0,COUNTA($P$14:P24)))</f>
        <v>0</v>
      </c>
      <c r="B24" s="24" t="str">
        <f>IF($C$4="Attiecināmās izmaksas",IF('3a+c+n'!$Q24="A",'3a+c+n'!B24,0),0)</f>
        <v>13-00000</v>
      </c>
      <c r="C24" s="24" t="str">
        <f>IF($C$4="Attiecināmās izmaksas",IF('3a+c+n'!$Q24="A",'3a+c+n'!C24,0),0)</f>
        <v>Stiklušķiedras siets SSA-1363-160 160 g/m² - 2 kārtās</v>
      </c>
      <c r="D24" s="24" t="str">
        <f>IF($C$4="Attiecināmās izmaksas",IF('3a+c+n'!$Q24="A",'3a+c+n'!D24,0),0)</f>
        <v>m2</v>
      </c>
      <c r="E24" s="46"/>
      <c r="F24" s="65"/>
      <c r="G24" s="116"/>
      <c r="H24" s="116">
        <f>IF($C$4="Attiecināmās izmaksas",IF('3a+c+n'!$Q24="A",'3a+c+n'!H24,0),0)</f>
        <v>0</v>
      </c>
      <c r="I24" s="116"/>
      <c r="J24" s="116"/>
      <c r="K24" s="117">
        <f>IF($C$4="Attiecināmās izmaksas",IF('3a+c+n'!$Q24="A",'3a+c+n'!K24,0),0)</f>
        <v>0</v>
      </c>
      <c r="L24" s="65">
        <f>IF($C$4="Attiecināmās izmaksas",IF('3a+c+n'!$Q24="A",'3a+c+n'!L24,0),0)</f>
        <v>0</v>
      </c>
      <c r="M24" s="116">
        <f>IF($C$4="Attiecināmās izmaksas",IF('3a+c+n'!$Q24="A",'3a+c+n'!M24,0),0)</f>
        <v>0</v>
      </c>
      <c r="N24" s="116">
        <f>IF($C$4="Attiecināmās izmaksas",IF('3a+c+n'!$Q24="A",'3a+c+n'!N24,0),0)</f>
        <v>0</v>
      </c>
      <c r="O24" s="116">
        <f>IF($C$4="Attiecināmās izmaksas",IF('3a+c+n'!$Q24="A",'3a+c+n'!O24,0),0)</f>
        <v>0</v>
      </c>
      <c r="P24" s="117">
        <f>IF($C$4="Attiecināmās izmaksas",IF('3a+c+n'!$Q24="A",'3a+c+n'!P24,0),0)</f>
        <v>0</v>
      </c>
    </row>
    <row r="25" spans="1:16" ht="20.399999999999999" x14ac:dyDescent="0.2">
      <c r="A25" s="51">
        <f>IF(P25=0,0,IF(COUNTBLANK(P25)=1,0,COUNTA($P$14:P25)))</f>
        <v>0</v>
      </c>
      <c r="B25" s="24" t="str">
        <f>IF($C$4="Attiecināmās izmaksas",IF('3a+c+n'!$Q25="A",'3a+c+n'!B25,0),0)</f>
        <v>13-00000</v>
      </c>
      <c r="C25" s="24" t="str">
        <f>IF($C$4="Attiecināmās izmaksas",IF('3a+c+n'!$Q25="A",'3a+c+n'!C25,0),0)</f>
        <v>Grunts SAKRET FM-G divās kārtās vai ekvivalents</v>
      </c>
      <c r="D25" s="24" t="str">
        <f>IF($C$4="Attiecināmās izmaksas",IF('3a+c+n'!$Q25="A",'3a+c+n'!D25,0),0)</f>
        <v>kg</v>
      </c>
      <c r="E25" s="46"/>
      <c r="F25" s="65"/>
      <c r="G25" s="116"/>
      <c r="H25" s="116">
        <f>IF($C$4="Attiecināmās izmaksas",IF('3a+c+n'!$Q25="A",'3a+c+n'!H25,0),0)</f>
        <v>0</v>
      </c>
      <c r="I25" s="116"/>
      <c r="J25" s="116"/>
      <c r="K25" s="117">
        <f>IF($C$4="Attiecināmās izmaksas",IF('3a+c+n'!$Q25="A",'3a+c+n'!K25,0),0)</f>
        <v>0</v>
      </c>
      <c r="L25" s="65">
        <f>IF($C$4="Attiecināmās izmaksas",IF('3a+c+n'!$Q25="A",'3a+c+n'!L25,0),0)</f>
        <v>0</v>
      </c>
      <c r="M25" s="116">
        <f>IF($C$4="Attiecināmās izmaksas",IF('3a+c+n'!$Q25="A",'3a+c+n'!M25,0),0)</f>
        <v>0</v>
      </c>
      <c r="N25" s="116">
        <f>IF($C$4="Attiecināmās izmaksas",IF('3a+c+n'!$Q25="A",'3a+c+n'!N25,0),0)</f>
        <v>0</v>
      </c>
      <c r="O25" s="116">
        <f>IF($C$4="Attiecināmās izmaksas",IF('3a+c+n'!$Q25="A",'3a+c+n'!O25,0),0)</f>
        <v>0</v>
      </c>
      <c r="P25" s="117">
        <f>IF($C$4="Attiecināmās izmaksas",IF('3a+c+n'!$Q25="A",'3a+c+n'!P25,0),0)</f>
        <v>0</v>
      </c>
    </row>
    <row r="26" spans="1:16" ht="20.399999999999999" x14ac:dyDescent="0.2">
      <c r="A26" s="51">
        <f>IF(P26=0,0,IF(COUNTBLANK(P26)=1,0,COUNTA($P$14:P26)))</f>
        <v>0</v>
      </c>
      <c r="B26" s="24" t="str">
        <f>IF($C$4="Attiecināmās izmaksas",IF('3a+c+n'!$Q26="A",'3a+c+n'!B26,0),0)</f>
        <v>13-00000</v>
      </c>
      <c r="C26" s="24" t="str">
        <f>IF($C$4="Attiecināmās izmaksas",IF('3a+c+n'!$Q26="A",'3a+c+n'!C26,0),0)</f>
        <v>Cokola virsmas krāsošana ar SAKRET FC divās kārtās vai ekvivalentu, tonis pēc krāsu pases</v>
      </c>
      <c r="D26" s="24" t="str">
        <f>IF($C$4="Attiecināmās izmaksas",IF('3a+c+n'!$Q26="A",'3a+c+n'!D26,0),0)</f>
        <v>m2</v>
      </c>
      <c r="E26" s="46"/>
      <c r="F26" s="65"/>
      <c r="G26" s="116"/>
      <c r="H26" s="116">
        <f>IF($C$4="Attiecināmās izmaksas",IF('3a+c+n'!$Q26="A",'3a+c+n'!H26,0),0)</f>
        <v>0</v>
      </c>
      <c r="I26" s="116"/>
      <c r="J26" s="116"/>
      <c r="K26" s="117">
        <f>IF($C$4="Attiecināmās izmaksas",IF('3a+c+n'!$Q26="A",'3a+c+n'!K26,0),0)</f>
        <v>0</v>
      </c>
      <c r="L26" s="65">
        <f>IF($C$4="Attiecināmās izmaksas",IF('3a+c+n'!$Q26="A",'3a+c+n'!L26,0),0)</f>
        <v>0</v>
      </c>
      <c r="M26" s="116">
        <f>IF($C$4="Attiecināmās izmaksas",IF('3a+c+n'!$Q26="A",'3a+c+n'!M26,0),0)</f>
        <v>0</v>
      </c>
      <c r="N26" s="116">
        <f>IF($C$4="Attiecināmās izmaksas",IF('3a+c+n'!$Q26="A",'3a+c+n'!N26,0),0)</f>
        <v>0</v>
      </c>
      <c r="O26" s="116">
        <f>IF($C$4="Attiecināmās izmaksas",IF('3a+c+n'!$Q26="A",'3a+c+n'!O26,0),0)</f>
        <v>0</v>
      </c>
      <c r="P26" s="117">
        <f>IF($C$4="Attiecināmās izmaksas",IF('3a+c+n'!$Q26="A",'3a+c+n'!P26,0),0)</f>
        <v>0</v>
      </c>
    </row>
    <row r="27" spans="1:16" ht="30.6" x14ac:dyDescent="0.2">
      <c r="A27" s="51">
        <f>IF(P27=0,0,IF(COUNTBLANK(P27)=1,0,COUNTA($P$14:P27)))</f>
        <v>0</v>
      </c>
      <c r="B27" s="24" t="str">
        <f>IF($C$4="Attiecināmās izmaksas",IF('3a+c+n'!$Q27="A",'3a+c+n'!B27,0),0)</f>
        <v>13-00000</v>
      </c>
      <c r="C27" s="24" t="str">
        <f>IF($C$4="Attiecināmās izmaksas",IF('3a+c+n'!$Q27="A",'3a+c+n'!C27,0),0)</f>
        <v xml:space="preserve">Alumīnija cokola profila ar lāseni iestrāde, t.sk. stiprinājumi un papildus siltumizolācijas slāņa iestrāde savienojuma vietās. </v>
      </c>
      <c r="D27" s="24" t="str">
        <f>IF($C$4="Attiecināmās izmaksas",IF('3a+c+n'!$Q27="A",'3a+c+n'!D27,0),0)</f>
        <v>tm</v>
      </c>
      <c r="E27" s="46"/>
      <c r="F27" s="65"/>
      <c r="G27" s="116"/>
      <c r="H27" s="116">
        <f>IF($C$4="Attiecināmās izmaksas",IF('3a+c+n'!$Q27="A",'3a+c+n'!H27,0),0)</f>
        <v>0</v>
      </c>
      <c r="I27" s="116"/>
      <c r="J27" s="116"/>
      <c r="K27" s="117">
        <f>IF($C$4="Attiecināmās izmaksas",IF('3a+c+n'!$Q27="A",'3a+c+n'!K27,0),0)</f>
        <v>0</v>
      </c>
      <c r="L27" s="65">
        <f>IF($C$4="Attiecināmās izmaksas",IF('3a+c+n'!$Q27="A",'3a+c+n'!L27,0),0)</f>
        <v>0</v>
      </c>
      <c r="M27" s="116">
        <f>IF($C$4="Attiecināmās izmaksas",IF('3a+c+n'!$Q27="A",'3a+c+n'!M27,0),0)</f>
        <v>0</v>
      </c>
      <c r="N27" s="116">
        <f>IF($C$4="Attiecināmās izmaksas",IF('3a+c+n'!$Q27="A",'3a+c+n'!N27,0),0)</f>
        <v>0</v>
      </c>
      <c r="O27" s="116">
        <f>IF($C$4="Attiecināmās izmaksas",IF('3a+c+n'!$Q27="A",'3a+c+n'!O27,0),0)</f>
        <v>0</v>
      </c>
      <c r="P27" s="117">
        <f>IF($C$4="Attiecināmās izmaksas",IF('3a+c+n'!$Q27="A",'3a+c+n'!P27,0),0)</f>
        <v>0</v>
      </c>
    </row>
    <row r="28" spans="1:16" ht="30.6" x14ac:dyDescent="0.2">
      <c r="A28" s="51">
        <f>IF(P28=0,0,IF(COUNTBLANK(P28)=1,0,COUNTA($P$14:P28)))</f>
        <v>0</v>
      </c>
      <c r="B28" s="24" t="str">
        <f>IF($C$4="Attiecināmās izmaksas",IF('3a+c+n'!$Q28="A",'3a+c+n'!B28,0),0)</f>
        <v>13-00000</v>
      </c>
      <c r="C28" s="24" t="str">
        <f>IF($C$4="Attiecināmās izmaksas",IF('3a+c+n'!$Q28="A",'3a+c+n'!C28,0),0)</f>
        <v>Hidroizolācija SAKRET TCM vai ekvivalenta. Šļakstu
zonā 250mm augstumā un 50mm dziļumā no lietus novadjoslas</v>
      </c>
      <c r="D28" s="24" t="str">
        <f>IF($C$4="Attiecināmās izmaksas",IF('3a+c+n'!$Q28="A",'3a+c+n'!D28,0),0)</f>
        <v>kg</v>
      </c>
      <c r="E28" s="46"/>
      <c r="F28" s="65"/>
      <c r="G28" s="116"/>
      <c r="H28" s="116">
        <f>IF($C$4="Attiecināmās izmaksas",IF('3a+c+n'!$Q28="A",'3a+c+n'!H28,0),0)</f>
        <v>0</v>
      </c>
      <c r="I28" s="116"/>
      <c r="J28" s="116"/>
      <c r="K28" s="117">
        <f>IF($C$4="Attiecināmās izmaksas",IF('3a+c+n'!$Q28="A",'3a+c+n'!K28,0),0)</f>
        <v>0</v>
      </c>
      <c r="L28" s="65">
        <f>IF($C$4="Attiecināmās izmaksas",IF('3a+c+n'!$Q28="A",'3a+c+n'!L28,0),0)</f>
        <v>0</v>
      </c>
      <c r="M28" s="116">
        <f>IF($C$4="Attiecināmās izmaksas",IF('3a+c+n'!$Q28="A",'3a+c+n'!M28,0),0)</f>
        <v>0</v>
      </c>
      <c r="N28" s="116">
        <f>IF($C$4="Attiecināmās izmaksas",IF('3a+c+n'!$Q28="A",'3a+c+n'!N28,0),0)</f>
        <v>0</v>
      </c>
      <c r="O28" s="116">
        <f>IF($C$4="Attiecināmās izmaksas",IF('3a+c+n'!$Q28="A",'3a+c+n'!O28,0),0)</f>
        <v>0</v>
      </c>
      <c r="P28" s="117">
        <f>IF($C$4="Attiecināmās izmaksas",IF('3a+c+n'!$Q28="A",'3a+c+n'!P28,0),0)</f>
        <v>0</v>
      </c>
    </row>
    <row r="29" spans="1:16" ht="20.399999999999999" x14ac:dyDescent="0.2">
      <c r="A29" s="51">
        <f>IF(P29=0,0,IF(COUNTBLANK(P29)=1,0,COUNTA($P$14:P29)))</f>
        <v>0</v>
      </c>
      <c r="B29" s="24" t="str">
        <f>IF($C$4="Attiecināmās izmaksas",IF('3a+c+n'!$Q29="A",'3a+c+n'!B29,0),0)</f>
        <v>13-00000</v>
      </c>
      <c r="C29" s="24" t="str">
        <f>IF($C$4="Attiecināmās izmaksas",IF('3a+c+n'!$Q29="A",'3a+c+n'!C29,0),0)</f>
        <v>Dībeļi RAWLPLUG TFIX 8S vai ekvivalenti, l=155mm cokola virszemes daļā.</v>
      </c>
      <c r="D29" s="24" t="str">
        <f>IF($C$4="Attiecināmās izmaksas",IF('3a+c+n'!$Q29="A",'3a+c+n'!D29,0),0)</f>
        <v>gab</v>
      </c>
      <c r="E29" s="46"/>
      <c r="F29" s="65"/>
      <c r="G29" s="116"/>
      <c r="H29" s="116">
        <f>IF($C$4="Attiecināmās izmaksas",IF('3a+c+n'!$Q29="A",'3a+c+n'!H29,0),0)</f>
        <v>0</v>
      </c>
      <c r="I29" s="116"/>
      <c r="J29" s="116"/>
      <c r="K29" s="117">
        <f>IF($C$4="Attiecināmās izmaksas",IF('3a+c+n'!$Q29="A",'3a+c+n'!K29,0),0)</f>
        <v>0</v>
      </c>
      <c r="L29" s="65">
        <f>IF($C$4="Attiecināmās izmaksas",IF('3a+c+n'!$Q29="A",'3a+c+n'!L29,0),0)</f>
        <v>0</v>
      </c>
      <c r="M29" s="116">
        <f>IF($C$4="Attiecināmās izmaksas",IF('3a+c+n'!$Q29="A",'3a+c+n'!M29,0),0)</f>
        <v>0</v>
      </c>
      <c r="N29" s="116">
        <f>IF($C$4="Attiecināmās izmaksas",IF('3a+c+n'!$Q29="A",'3a+c+n'!N29,0),0)</f>
        <v>0</v>
      </c>
      <c r="O29" s="116">
        <f>IF($C$4="Attiecināmās izmaksas",IF('3a+c+n'!$Q29="A",'3a+c+n'!O29,0),0)</f>
        <v>0</v>
      </c>
      <c r="P29" s="117">
        <f>IF($C$4="Attiecināmās izmaksas",IF('3a+c+n'!$Q29="A",'3a+c+n'!P29,0),0)</f>
        <v>0</v>
      </c>
    </row>
    <row r="30" spans="1:16" x14ac:dyDescent="0.2">
      <c r="A30" s="51">
        <f>IF(P30=0,0,IF(COUNTBLANK(P30)=1,0,COUNTA($P$14:P30)))</f>
        <v>0</v>
      </c>
      <c r="B30" s="24">
        <f>IF($C$4="Attiecināmās izmaksas",IF('3a+c+n'!$Q30="A",'3a+c+n'!B30,0),0)</f>
        <v>0</v>
      </c>
      <c r="C30" s="24">
        <f>IF($C$4="Attiecināmās izmaksas",IF('3a+c+n'!$Q30="A",'3a+c+n'!C30,0),0)</f>
        <v>0</v>
      </c>
      <c r="D30" s="24">
        <f>IF($C$4="Attiecināmās izmaksas",IF('3a+c+n'!$Q30="A",'3a+c+n'!D30,0),0)</f>
        <v>0</v>
      </c>
      <c r="E30" s="46"/>
      <c r="F30" s="65"/>
      <c r="G30" s="116"/>
      <c r="H30" s="116">
        <f>IF($C$4="Attiecināmās izmaksas",IF('3a+c+n'!$Q30="A",'3a+c+n'!H30,0),0)</f>
        <v>0</v>
      </c>
      <c r="I30" s="116"/>
      <c r="J30" s="116"/>
      <c r="K30" s="117">
        <f>IF($C$4="Attiecināmās izmaksas",IF('3a+c+n'!$Q30="A",'3a+c+n'!K30,0),0)</f>
        <v>0</v>
      </c>
      <c r="L30" s="65">
        <f>IF($C$4="Attiecināmās izmaksas",IF('3a+c+n'!$Q30="A",'3a+c+n'!L30,0),0)</f>
        <v>0</v>
      </c>
      <c r="M30" s="116">
        <f>IF($C$4="Attiecināmās izmaksas",IF('3a+c+n'!$Q30="A",'3a+c+n'!M30,0),0)</f>
        <v>0</v>
      </c>
      <c r="N30" s="116">
        <f>IF($C$4="Attiecināmās izmaksas",IF('3a+c+n'!$Q30="A",'3a+c+n'!N30,0),0)</f>
        <v>0</v>
      </c>
      <c r="O30" s="116">
        <f>IF($C$4="Attiecināmās izmaksas",IF('3a+c+n'!$Q30="A",'3a+c+n'!O30,0),0)</f>
        <v>0</v>
      </c>
      <c r="P30" s="117">
        <f>IF($C$4="Attiecināmās izmaksas",IF('3a+c+n'!$Q30="A",'3a+c+n'!P30,0),0)</f>
        <v>0</v>
      </c>
    </row>
    <row r="31" spans="1:16" ht="71.400000000000006" x14ac:dyDescent="0.2">
      <c r="A31" s="51">
        <f>IF(P31=0,0,IF(COUNTBLANK(P31)=1,0,COUNTA($P$14:P31)))</f>
        <v>0</v>
      </c>
      <c r="B31" s="24" t="str">
        <f>IF($C$4="Attiecināmās izmaksas",IF('3a+c+n'!$Q31="A",'3a+c+n'!B31,0),0)</f>
        <v>13-00000</v>
      </c>
      <c r="C31" s="24" t="str">
        <f>IF($C$4="Attiecināmās izmaksas",IF('3a+c+n'!$Q31="A",'3a+c+n'!C31,0),0)</f>
        <v>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v>
      </c>
      <c r="D31" s="24" t="str">
        <f>IF($C$4="Attiecināmās izmaksas",IF('3a+c+n'!$Q31="A",'3a+c+n'!D31,0),0)</f>
        <v>m2</v>
      </c>
      <c r="E31" s="46"/>
      <c r="F31" s="65"/>
      <c r="G31" s="116"/>
      <c r="H31" s="116">
        <f>IF($C$4="Attiecināmās izmaksas",IF('3a+c+n'!$Q31="A",'3a+c+n'!H31,0),0)</f>
        <v>0</v>
      </c>
      <c r="I31" s="116"/>
      <c r="J31" s="116"/>
      <c r="K31" s="117">
        <f>IF($C$4="Attiecināmās izmaksas",IF('3a+c+n'!$Q31="A",'3a+c+n'!K31,0),0)</f>
        <v>0</v>
      </c>
      <c r="L31" s="65">
        <f>IF($C$4="Attiecināmās izmaksas",IF('3a+c+n'!$Q31="A",'3a+c+n'!L31,0),0)</f>
        <v>0</v>
      </c>
      <c r="M31" s="116">
        <f>IF($C$4="Attiecināmās izmaksas",IF('3a+c+n'!$Q31="A",'3a+c+n'!M31,0),0)</f>
        <v>0</v>
      </c>
      <c r="N31" s="116">
        <f>IF($C$4="Attiecināmās izmaksas",IF('3a+c+n'!$Q31="A",'3a+c+n'!N31,0),0)</f>
        <v>0</v>
      </c>
      <c r="O31" s="116">
        <f>IF($C$4="Attiecināmās izmaksas",IF('3a+c+n'!$Q31="A",'3a+c+n'!O31,0),0)</f>
        <v>0</v>
      </c>
      <c r="P31" s="117">
        <f>IF($C$4="Attiecināmās izmaksas",IF('3a+c+n'!$Q31="A",'3a+c+n'!P31,0),0)</f>
        <v>0</v>
      </c>
    </row>
    <row r="32" spans="1:16" ht="20.399999999999999" x14ac:dyDescent="0.2">
      <c r="A32" s="51">
        <f>IF(P32=0,0,IF(COUNTBLANK(P32)=1,0,COUNTA($P$14:P32)))</f>
        <v>0</v>
      </c>
      <c r="B32" s="24" t="str">
        <f>IF($C$4="Attiecināmās izmaksas",IF('3a+c+n'!$Q32="A",'3a+c+n'!B32,0),0)</f>
        <v>13-00000</v>
      </c>
      <c r="C32" s="24" t="str">
        <f>IF($C$4="Attiecināmās izmaksas",IF('3a+c+n'!$Q32="A",'3a+c+n'!C32,0),0)</f>
        <v>Virsmas izlīdzināšana ievērojot 20mm/m līdzenumu.</v>
      </c>
      <c r="D32" s="24" t="str">
        <f>IF($C$4="Attiecināmās izmaksas",IF('3a+c+n'!$Q32="A",'3a+c+n'!D32,0),0)</f>
        <v>m2</v>
      </c>
      <c r="E32" s="46"/>
      <c r="F32" s="65"/>
      <c r="G32" s="116"/>
      <c r="H32" s="116">
        <f>IF($C$4="Attiecināmās izmaksas",IF('3a+c+n'!$Q32="A",'3a+c+n'!H32,0),0)</f>
        <v>0</v>
      </c>
      <c r="I32" s="116"/>
      <c r="J32" s="116"/>
      <c r="K32" s="117">
        <f>IF($C$4="Attiecināmās izmaksas",IF('3a+c+n'!$Q32="A",'3a+c+n'!K32,0),0)</f>
        <v>0</v>
      </c>
      <c r="L32" s="65">
        <f>IF($C$4="Attiecināmās izmaksas",IF('3a+c+n'!$Q32="A",'3a+c+n'!L32,0),0)</f>
        <v>0</v>
      </c>
      <c r="M32" s="116">
        <f>IF($C$4="Attiecināmās izmaksas",IF('3a+c+n'!$Q32="A",'3a+c+n'!M32,0),0)</f>
        <v>0</v>
      </c>
      <c r="N32" s="116">
        <f>IF($C$4="Attiecināmās izmaksas",IF('3a+c+n'!$Q32="A",'3a+c+n'!N32,0),0)</f>
        <v>0</v>
      </c>
      <c r="O32" s="116">
        <f>IF($C$4="Attiecināmās izmaksas",IF('3a+c+n'!$Q32="A",'3a+c+n'!O32,0),0)</f>
        <v>0</v>
      </c>
      <c r="P32" s="117">
        <f>IF($C$4="Attiecināmās izmaksas",IF('3a+c+n'!$Q32="A",'3a+c+n'!P32,0),0)</f>
        <v>0</v>
      </c>
    </row>
    <row r="33" spans="1:16" x14ac:dyDescent="0.2">
      <c r="A33" s="51">
        <f>IF(P33=0,0,IF(COUNTBLANK(P33)=1,0,COUNTA($P$14:P33)))</f>
        <v>0</v>
      </c>
      <c r="B33" s="24">
        <f>IF($C$4="Attiecināmās izmaksas",IF('3a+c+n'!$Q33="A",'3a+c+n'!B33,0),0)</f>
        <v>0</v>
      </c>
      <c r="C33" s="24">
        <f>IF($C$4="Attiecināmās izmaksas",IF('3a+c+n'!$Q33="A",'3a+c+n'!C33,0),0)</f>
        <v>0</v>
      </c>
      <c r="D33" s="24">
        <f>IF($C$4="Attiecināmās izmaksas",IF('3a+c+n'!$Q33="A",'3a+c+n'!D33,0),0)</f>
        <v>0</v>
      </c>
      <c r="E33" s="46"/>
      <c r="F33" s="65"/>
      <c r="G33" s="116"/>
      <c r="H33" s="116">
        <f>IF($C$4="Attiecināmās izmaksas",IF('3a+c+n'!$Q33="A",'3a+c+n'!H33,0),0)</f>
        <v>0</v>
      </c>
      <c r="I33" s="116"/>
      <c r="J33" s="116"/>
      <c r="K33" s="117">
        <f>IF($C$4="Attiecināmās izmaksas",IF('3a+c+n'!$Q33="A",'3a+c+n'!K33,0),0)</f>
        <v>0</v>
      </c>
      <c r="L33" s="65">
        <f>IF($C$4="Attiecināmās izmaksas",IF('3a+c+n'!$Q33="A",'3a+c+n'!L33,0),0)</f>
        <v>0</v>
      </c>
      <c r="M33" s="116">
        <f>IF($C$4="Attiecināmās izmaksas",IF('3a+c+n'!$Q33="A",'3a+c+n'!M33,0),0)</f>
        <v>0</v>
      </c>
      <c r="N33" s="116">
        <f>IF($C$4="Attiecināmās izmaksas",IF('3a+c+n'!$Q33="A",'3a+c+n'!N33,0),0)</f>
        <v>0</v>
      </c>
      <c r="O33" s="116">
        <f>IF($C$4="Attiecināmās izmaksas",IF('3a+c+n'!$Q33="A",'3a+c+n'!O33,0),0)</f>
        <v>0</v>
      </c>
      <c r="P33" s="117">
        <f>IF($C$4="Attiecināmās izmaksas",IF('3a+c+n'!$Q33="A",'3a+c+n'!P33,0),0)</f>
        <v>0</v>
      </c>
    </row>
    <row r="34" spans="1:16" ht="30.6" x14ac:dyDescent="0.2">
      <c r="A34" s="51">
        <f>IF(P34=0,0,IF(COUNTBLANK(P34)=1,0,COUNTA($P$14:P34)))</f>
        <v>0</v>
      </c>
      <c r="B34" s="24" t="str">
        <f>IF($C$4="Attiecināmās izmaksas",IF('3a+c+n'!$Q34="A",'3a+c+n'!B34,0),0)</f>
        <v>13-00000</v>
      </c>
      <c r="C34" s="24" t="str">
        <f>IF($C$4="Attiecināmās izmaksas",IF('3a+c+n'!$Q34="A",'3a+c+n'!C34,0),0)</f>
        <v>Siltumizolācijas materiālu stiprināšana ar līmjavu SAKRET BAK  vai ekvivalentu. Pēc nepieciešamības pirms tam virsmas gruntēšana.</v>
      </c>
      <c r="D34" s="24" t="str">
        <f>IF($C$4="Attiecināmās izmaksas",IF('3a+c+n'!$Q34="A",'3a+c+n'!D34,0),0)</f>
        <v>kg</v>
      </c>
      <c r="E34" s="46"/>
      <c r="F34" s="65"/>
      <c r="G34" s="116"/>
      <c r="H34" s="116">
        <f>IF($C$4="Attiecināmās izmaksas",IF('3a+c+n'!$Q34="A",'3a+c+n'!H34,0),0)</f>
        <v>0</v>
      </c>
      <c r="I34" s="116"/>
      <c r="J34" s="116"/>
      <c r="K34" s="117">
        <f>IF($C$4="Attiecināmās izmaksas",IF('3a+c+n'!$Q34="A",'3a+c+n'!K34,0),0)</f>
        <v>0</v>
      </c>
      <c r="L34" s="65">
        <f>IF($C$4="Attiecināmās izmaksas",IF('3a+c+n'!$Q34="A",'3a+c+n'!L34,0),0)</f>
        <v>0</v>
      </c>
      <c r="M34" s="116">
        <f>IF($C$4="Attiecināmās izmaksas",IF('3a+c+n'!$Q34="A",'3a+c+n'!M34,0),0)</f>
        <v>0</v>
      </c>
      <c r="N34" s="116">
        <f>IF($C$4="Attiecināmās izmaksas",IF('3a+c+n'!$Q34="A",'3a+c+n'!N34,0),0)</f>
        <v>0</v>
      </c>
      <c r="O34" s="116">
        <f>IF($C$4="Attiecināmās izmaksas",IF('3a+c+n'!$Q34="A",'3a+c+n'!O34,0),0)</f>
        <v>0</v>
      </c>
      <c r="P34" s="117">
        <f>IF($C$4="Attiecināmās izmaksas",IF('3a+c+n'!$Q34="A",'3a+c+n'!P34,0),0)</f>
        <v>0</v>
      </c>
    </row>
    <row r="35" spans="1:16" ht="20.399999999999999" x14ac:dyDescent="0.2">
      <c r="A35" s="51">
        <f>IF(P35=0,0,IF(COUNTBLANK(P35)=1,0,COUNTA($P$14:P35)))</f>
        <v>0</v>
      </c>
      <c r="B35" s="24" t="str">
        <f>IF($C$4="Attiecināmās izmaksas",IF('3a+c+n'!$Q35="A",'3a+c+n'!B35,0),0)</f>
        <v>13-00000</v>
      </c>
      <c r="C35" s="24" t="str">
        <f>IF($C$4="Attiecināmās izmaksas",IF('3a+c+n'!$Q35="A",'3a+c+n'!C35,0),0)</f>
        <v>Nedegoša akmens vates siltumizolācija plānajām apmetuma sistēmām - λ&lt;=0,036 W/(mK), b=150 mm</v>
      </c>
      <c r="D35" s="24" t="str">
        <f>IF($C$4="Attiecināmās izmaksas",IF('3a+c+n'!$Q35="A",'3a+c+n'!D35,0),0)</f>
        <v>m2</v>
      </c>
      <c r="E35" s="46"/>
      <c r="F35" s="65"/>
      <c r="G35" s="116"/>
      <c r="H35" s="116">
        <f>IF($C$4="Attiecināmās izmaksas",IF('3a+c+n'!$Q35="A",'3a+c+n'!H35,0),0)</f>
        <v>0</v>
      </c>
      <c r="I35" s="116"/>
      <c r="J35" s="116"/>
      <c r="K35" s="117">
        <f>IF($C$4="Attiecināmās izmaksas",IF('3a+c+n'!$Q35="A",'3a+c+n'!K35,0),0)</f>
        <v>0</v>
      </c>
      <c r="L35" s="65">
        <f>IF($C$4="Attiecināmās izmaksas",IF('3a+c+n'!$Q35="A",'3a+c+n'!L35,0),0)</f>
        <v>0</v>
      </c>
      <c r="M35" s="116">
        <f>IF($C$4="Attiecināmās izmaksas",IF('3a+c+n'!$Q35="A",'3a+c+n'!M35,0),0)</f>
        <v>0</v>
      </c>
      <c r="N35" s="116">
        <f>IF($C$4="Attiecināmās izmaksas",IF('3a+c+n'!$Q35="A",'3a+c+n'!N35,0),0)</f>
        <v>0</v>
      </c>
      <c r="O35" s="116">
        <f>IF($C$4="Attiecināmās izmaksas",IF('3a+c+n'!$Q35="A",'3a+c+n'!O35,0),0)</f>
        <v>0</v>
      </c>
      <c r="P35" s="117">
        <f>IF($C$4="Attiecināmās izmaksas",IF('3a+c+n'!$Q35="A",'3a+c+n'!P35,0),0)</f>
        <v>0</v>
      </c>
    </row>
    <row r="36" spans="1:16" ht="20.399999999999999" x14ac:dyDescent="0.2">
      <c r="A36" s="51">
        <f>IF(P36=0,0,IF(COUNTBLANK(P36)=1,0,COUNTA($P$14:P36)))</f>
        <v>0</v>
      </c>
      <c r="B36" s="24" t="str">
        <f>IF($C$4="Attiecināmās izmaksas",IF('3a+c+n'!$Q36="A",'3a+c+n'!B36,0),0)</f>
        <v>13-00000</v>
      </c>
      <c r="C36" s="24" t="str">
        <f>IF($C$4="Attiecināmās izmaksas",IF('3a+c+n'!$Q36="A",'3a+c+n'!C36,0),0)</f>
        <v>Armējošā slāņa iestrāde ar javas kārtu SAKRET BAK vai ekvivalentu - 1 kārtā, II mehāniskās izturības zonā</v>
      </c>
      <c r="D36" s="24" t="str">
        <f>IF($C$4="Attiecināmās izmaksas",IF('3a+c+n'!$Q36="A",'3a+c+n'!D36,0),0)</f>
        <v>kg</v>
      </c>
      <c r="E36" s="46"/>
      <c r="F36" s="65"/>
      <c r="G36" s="116"/>
      <c r="H36" s="116">
        <f>IF($C$4="Attiecināmās izmaksas",IF('3a+c+n'!$Q36="A",'3a+c+n'!H36,0),0)</f>
        <v>0</v>
      </c>
      <c r="I36" s="116"/>
      <c r="J36" s="116"/>
      <c r="K36" s="117">
        <f>IF($C$4="Attiecināmās izmaksas",IF('3a+c+n'!$Q36="A",'3a+c+n'!K36,0),0)</f>
        <v>0</v>
      </c>
      <c r="L36" s="65">
        <f>IF($C$4="Attiecināmās izmaksas",IF('3a+c+n'!$Q36="A",'3a+c+n'!L36,0),0)</f>
        <v>0</v>
      </c>
      <c r="M36" s="116">
        <f>IF($C$4="Attiecināmās izmaksas",IF('3a+c+n'!$Q36="A",'3a+c+n'!M36,0),0)</f>
        <v>0</v>
      </c>
      <c r="N36" s="116">
        <f>IF($C$4="Attiecināmās izmaksas",IF('3a+c+n'!$Q36="A",'3a+c+n'!N36,0),0)</f>
        <v>0</v>
      </c>
      <c r="O36" s="116">
        <f>IF($C$4="Attiecināmās izmaksas",IF('3a+c+n'!$Q36="A",'3a+c+n'!O36,0),0)</f>
        <v>0</v>
      </c>
      <c r="P36" s="117">
        <f>IF($C$4="Attiecināmās izmaksas",IF('3a+c+n'!$Q36="A",'3a+c+n'!P36,0),0)</f>
        <v>0</v>
      </c>
    </row>
    <row r="37" spans="1:16" ht="20.399999999999999" x14ac:dyDescent="0.2">
      <c r="A37" s="51">
        <f>IF(P37=0,0,IF(COUNTBLANK(P37)=1,0,COUNTA($P$14:P37)))</f>
        <v>0</v>
      </c>
      <c r="B37" s="24" t="str">
        <f>IF($C$4="Attiecināmās izmaksas",IF('3a+c+n'!$Q37="A",'3a+c+n'!B37,0),0)</f>
        <v>13-00000</v>
      </c>
      <c r="C37" s="24" t="str">
        <f>IF($C$4="Attiecināmās izmaksas",IF('3a+c+n'!$Q37="A",'3a+c+n'!C37,0),0)</f>
        <v>Stiklušķiedras siets SSA-1363-160 160 g/m²  - 1 kārtā, II mehāniskās izturības zonā</v>
      </c>
      <c r="D37" s="24" t="str">
        <f>IF($C$4="Attiecināmās izmaksas",IF('3a+c+n'!$Q37="A",'3a+c+n'!D37,0),0)</f>
        <v>m2</v>
      </c>
      <c r="E37" s="46"/>
      <c r="F37" s="65"/>
      <c r="G37" s="116"/>
      <c r="H37" s="116">
        <f>IF($C$4="Attiecināmās izmaksas",IF('3a+c+n'!$Q37="A",'3a+c+n'!H37,0),0)</f>
        <v>0</v>
      </c>
      <c r="I37" s="116"/>
      <c r="J37" s="116"/>
      <c r="K37" s="117">
        <f>IF($C$4="Attiecināmās izmaksas",IF('3a+c+n'!$Q37="A",'3a+c+n'!K37,0),0)</f>
        <v>0</v>
      </c>
      <c r="L37" s="65">
        <f>IF($C$4="Attiecināmās izmaksas",IF('3a+c+n'!$Q37="A",'3a+c+n'!L37,0),0)</f>
        <v>0</v>
      </c>
      <c r="M37" s="116">
        <f>IF($C$4="Attiecināmās izmaksas",IF('3a+c+n'!$Q37="A",'3a+c+n'!M37,0),0)</f>
        <v>0</v>
      </c>
      <c r="N37" s="116">
        <f>IF($C$4="Attiecināmās izmaksas",IF('3a+c+n'!$Q37="A",'3a+c+n'!N37,0),0)</f>
        <v>0</v>
      </c>
      <c r="O37" s="116">
        <f>IF($C$4="Attiecināmās izmaksas",IF('3a+c+n'!$Q37="A",'3a+c+n'!O37,0),0)</f>
        <v>0</v>
      </c>
      <c r="P37" s="117">
        <f>IF($C$4="Attiecināmās izmaksas",IF('3a+c+n'!$Q37="A",'3a+c+n'!P37,0),0)</f>
        <v>0</v>
      </c>
    </row>
    <row r="38" spans="1:16" ht="20.399999999999999" x14ac:dyDescent="0.2">
      <c r="A38" s="51">
        <f>IF(P38=0,0,IF(COUNTBLANK(P38)=1,0,COUNTA($P$14:P38)))</f>
        <v>0</v>
      </c>
      <c r="B38" s="24" t="str">
        <f>IF($C$4="Attiecināmās izmaksas",IF('3a+c+n'!$Q38="A",'3a+c+n'!B38,0),0)</f>
        <v>13-00000</v>
      </c>
      <c r="C38" s="24" t="str">
        <f>IF($C$4="Attiecināmās izmaksas",IF('3a+c+n'!$Q38="A",'3a+c+n'!C38,0),0)</f>
        <v>Armējošā slāņa iestrāde ar javas kārtu SAKRET BAK vai ekvivalentu - 2 kārtās, I mehāniskās izturības zonā</v>
      </c>
      <c r="D38" s="24" t="str">
        <f>IF($C$4="Attiecināmās izmaksas",IF('3a+c+n'!$Q38="A",'3a+c+n'!D38,0),0)</f>
        <v>kg</v>
      </c>
      <c r="E38" s="46"/>
      <c r="F38" s="65"/>
      <c r="G38" s="116"/>
      <c r="H38" s="116">
        <f>IF($C$4="Attiecināmās izmaksas",IF('3a+c+n'!$Q38="A",'3a+c+n'!H38,0),0)</f>
        <v>0</v>
      </c>
      <c r="I38" s="116"/>
      <c r="J38" s="116"/>
      <c r="K38" s="117">
        <f>IF($C$4="Attiecināmās izmaksas",IF('3a+c+n'!$Q38="A",'3a+c+n'!K38,0),0)</f>
        <v>0</v>
      </c>
      <c r="L38" s="65">
        <f>IF($C$4="Attiecināmās izmaksas",IF('3a+c+n'!$Q38="A",'3a+c+n'!L38,0),0)</f>
        <v>0</v>
      </c>
      <c r="M38" s="116">
        <f>IF($C$4="Attiecināmās izmaksas",IF('3a+c+n'!$Q38="A",'3a+c+n'!M38,0),0)</f>
        <v>0</v>
      </c>
      <c r="N38" s="116">
        <f>IF($C$4="Attiecināmās izmaksas",IF('3a+c+n'!$Q38="A",'3a+c+n'!N38,0),0)</f>
        <v>0</v>
      </c>
      <c r="O38" s="116">
        <f>IF($C$4="Attiecināmās izmaksas",IF('3a+c+n'!$Q38="A",'3a+c+n'!O38,0),0)</f>
        <v>0</v>
      </c>
      <c r="P38" s="117">
        <f>IF($C$4="Attiecināmās izmaksas",IF('3a+c+n'!$Q38="A",'3a+c+n'!P38,0),0)</f>
        <v>0</v>
      </c>
    </row>
    <row r="39" spans="1:16" ht="20.399999999999999" x14ac:dyDescent="0.2">
      <c r="A39" s="51">
        <f>IF(P39=0,0,IF(COUNTBLANK(P39)=1,0,COUNTA($P$14:P39)))</f>
        <v>0</v>
      </c>
      <c r="B39" s="24" t="str">
        <f>IF($C$4="Attiecināmās izmaksas",IF('3a+c+n'!$Q39="A",'3a+c+n'!B39,0),0)</f>
        <v>13-00000</v>
      </c>
      <c r="C39" s="24" t="str">
        <f>IF($C$4="Attiecināmās izmaksas",IF('3a+c+n'!$Q39="A",'3a+c+n'!C39,0),0)</f>
        <v>Stiklušķiedras siets SSA-1363-160 160 g/m²  - 2 kārtās, I mehāniskās izturības zonā</v>
      </c>
      <c r="D39" s="24" t="str">
        <f>IF($C$4="Attiecināmās izmaksas",IF('3a+c+n'!$Q39="A",'3a+c+n'!D39,0),0)</f>
        <v>m2</v>
      </c>
      <c r="E39" s="46"/>
      <c r="F39" s="65"/>
      <c r="G39" s="116"/>
      <c r="H39" s="116">
        <f>IF($C$4="Attiecināmās izmaksas",IF('3a+c+n'!$Q39="A",'3a+c+n'!H39,0),0)</f>
        <v>0</v>
      </c>
      <c r="I39" s="116"/>
      <c r="J39" s="116"/>
      <c r="K39" s="117">
        <f>IF($C$4="Attiecināmās izmaksas",IF('3a+c+n'!$Q39="A",'3a+c+n'!K39,0),0)</f>
        <v>0</v>
      </c>
      <c r="L39" s="65">
        <f>IF($C$4="Attiecināmās izmaksas",IF('3a+c+n'!$Q39="A",'3a+c+n'!L39,0),0)</f>
        <v>0</v>
      </c>
      <c r="M39" s="116">
        <f>IF($C$4="Attiecināmās izmaksas",IF('3a+c+n'!$Q39="A",'3a+c+n'!M39,0),0)</f>
        <v>0</v>
      </c>
      <c r="N39" s="116">
        <f>IF($C$4="Attiecināmās izmaksas",IF('3a+c+n'!$Q39="A",'3a+c+n'!N39,0),0)</f>
        <v>0</v>
      </c>
      <c r="O39" s="116">
        <f>IF($C$4="Attiecināmās izmaksas",IF('3a+c+n'!$Q39="A",'3a+c+n'!O39,0),0)</f>
        <v>0</v>
      </c>
      <c r="P39" s="117">
        <f>IF($C$4="Attiecināmās izmaksas",IF('3a+c+n'!$Q39="A",'3a+c+n'!P39,0),0)</f>
        <v>0</v>
      </c>
    </row>
    <row r="40" spans="1:16" ht="20.399999999999999" x14ac:dyDescent="0.2">
      <c r="A40" s="51">
        <f>IF(P40=0,0,IF(COUNTBLANK(P40)=1,0,COUNTA($P$14:P40)))</f>
        <v>0</v>
      </c>
      <c r="B40" s="24" t="str">
        <f>IF($C$4="Attiecināmās izmaksas",IF('3a+c+n'!$Q40="A",'3a+c+n'!B40,0),0)</f>
        <v>13-00000</v>
      </c>
      <c r="C40" s="24" t="str">
        <f>IF($C$4="Attiecināmās izmaksas",IF('3a+c+n'!$Q40="A",'3a+c+n'!C40,0),0)</f>
        <v>Armētā slāņa apstrāde ar zemapmetuma grunti SAKRET PG vai ekvivalentu</v>
      </c>
      <c r="D40" s="24" t="str">
        <f>IF($C$4="Attiecināmās izmaksas",IF('3a+c+n'!$Q40="A",'3a+c+n'!D40,0),0)</f>
        <v>kg</v>
      </c>
      <c r="E40" s="46"/>
      <c r="F40" s="65"/>
      <c r="G40" s="116"/>
      <c r="H40" s="116">
        <f>IF($C$4="Attiecināmās izmaksas",IF('3a+c+n'!$Q40="A",'3a+c+n'!H40,0),0)</f>
        <v>0</v>
      </c>
      <c r="I40" s="116"/>
      <c r="J40" s="116"/>
      <c r="K40" s="117">
        <f>IF($C$4="Attiecināmās izmaksas",IF('3a+c+n'!$Q40="A",'3a+c+n'!K40,0),0)</f>
        <v>0</v>
      </c>
      <c r="L40" s="65">
        <f>IF($C$4="Attiecināmās izmaksas",IF('3a+c+n'!$Q40="A",'3a+c+n'!L40,0),0)</f>
        <v>0</v>
      </c>
      <c r="M40" s="116">
        <f>IF($C$4="Attiecināmās izmaksas",IF('3a+c+n'!$Q40="A",'3a+c+n'!M40,0),0)</f>
        <v>0</v>
      </c>
      <c r="N40" s="116">
        <f>IF($C$4="Attiecināmās izmaksas",IF('3a+c+n'!$Q40="A",'3a+c+n'!N40,0),0)</f>
        <v>0</v>
      </c>
      <c r="O40" s="116">
        <f>IF($C$4="Attiecināmās izmaksas",IF('3a+c+n'!$Q40="A",'3a+c+n'!O40,0),0)</f>
        <v>0</v>
      </c>
      <c r="P40" s="117">
        <f>IF($C$4="Attiecināmās izmaksas",IF('3a+c+n'!$Q40="A",'3a+c+n'!P40,0),0)</f>
        <v>0</v>
      </c>
    </row>
    <row r="41" spans="1:16" ht="30.6" x14ac:dyDescent="0.2">
      <c r="A41" s="51">
        <f>IF(P41=0,0,IF(COUNTBLANK(P41)=1,0,COUNTA($P$14:P41)))</f>
        <v>0</v>
      </c>
      <c r="B41" s="24" t="str">
        <f>IF($C$4="Attiecināmās izmaksas",IF('3a+c+n'!$Q41="A",'3a+c+n'!B41,0),0)</f>
        <v>13-00000</v>
      </c>
      <c r="C41" s="24" t="str">
        <f>IF($C$4="Attiecināmās izmaksas",IF('3a+c+n'!$Q41="A",'3a+c+n'!C41,0),0)</f>
        <v xml:space="preserve">Gatavā tonētā silikona apmetuma SAKRET SIP vai ekvivalenta iestrāde. Maksimālais grauda izmērs 2 mm. Tonis atbilstoši krāsu pasei. </v>
      </c>
      <c r="D41" s="24" t="str">
        <f>IF($C$4="Attiecināmās izmaksas",IF('3a+c+n'!$Q41="A",'3a+c+n'!D41,0),0)</f>
        <v>kg</v>
      </c>
      <c r="E41" s="46"/>
      <c r="F41" s="65"/>
      <c r="G41" s="116"/>
      <c r="H41" s="116">
        <f>IF($C$4="Attiecināmās izmaksas",IF('3a+c+n'!$Q41="A",'3a+c+n'!H41,0),0)</f>
        <v>0</v>
      </c>
      <c r="I41" s="116"/>
      <c r="J41" s="116"/>
      <c r="K41" s="117">
        <f>IF($C$4="Attiecināmās izmaksas",IF('3a+c+n'!$Q41="A",'3a+c+n'!K41,0),0)</f>
        <v>0</v>
      </c>
      <c r="L41" s="65">
        <f>IF($C$4="Attiecināmās izmaksas",IF('3a+c+n'!$Q41="A",'3a+c+n'!L41,0),0)</f>
        <v>0</v>
      </c>
      <c r="M41" s="116">
        <f>IF($C$4="Attiecināmās izmaksas",IF('3a+c+n'!$Q41="A",'3a+c+n'!M41,0),0)</f>
        <v>0</v>
      </c>
      <c r="N41" s="116">
        <f>IF($C$4="Attiecināmās izmaksas",IF('3a+c+n'!$Q41="A",'3a+c+n'!N41,0),0)</f>
        <v>0</v>
      </c>
      <c r="O41" s="116">
        <f>IF($C$4="Attiecināmās izmaksas",IF('3a+c+n'!$Q41="A",'3a+c+n'!O41,0),0)</f>
        <v>0</v>
      </c>
      <c r="P41" s="117">
        <f>IF($C$4="Attiecināmās izmaksas",IF('3a+c+n'!$Q41="A",'3a+c+n'!P41,0),0)</f>
        <v>0</v>
      </c>
    </row>
    <row r="42" spans="1:16" ht="20.399999999999999" x14ac:dyDescent="0.2">
      <c r="A42" s="51">
        <f>IF(P42=0,0,IF(COUNTBLANK(P42)=1,0,COUNTA($P$14:P42)))</f>
        <v>0</v>
      </c>
      <c r="B42" s="24" t="str">
        <f>IF($C$4="Attiecināmās izmaksas",IF('3a+c+n'!$Q42="A",'3a+c+n'!B42,0),0)</f>
        <v>13-00000</v>
      </c>
      <c r="C42" s="24" t="str">
        <f>IF($C$4="Attiecināmās izmaksas",IF('3a+c+n'!$Q42="A",'3a+c+n'!C42,0),0)</f>
        <v>Dībeļi RAWLPLUG TFIX 8S vai ekvivalenti, l=215mm</v>
      </c>
      <c r="D42" s="24" t="str">
        <f>IF($C$4="Attiecināmās izmaksas",IF('3a+c+n'!$Q42="A",'3a+c+n'!D42,0),0)</f>
        <v>gab</v>
      </c>
      <c r="E42" s="46"/>
      <c r="F42" s="65"/>
      <c r="G42" s="116"/>
      <c r="H42" s="116">
        <f>IF($C$4="Attiecināmās izmaksas",IF('3a+c+n'!$Q42="A",'3a+c+n'!H42,0),0)</f>
        <v>0</v>
      </c>
      <c r="I42" s="116"/>
      <c r="J42" s="116"/>
      <c r="K42" s="117">
        <f>IF($C$4="Attiecināmās izmaksas",IF('3a+c+n'!$Q42="A",'3a+c+n'!K42,0),0)</f>
        <v>0</v>
      </c>
      <c r="L42" s="65">
        <f>IF($C$4="Attiecināmās izmaksas",IF('3a+c+n'!$Q42="A",'3a+c+n'!L42,0),0)</f>
        <v>0</v>
      </c>
      <c r="M42" s="116">
        <f>IF($C$4="Attiecināmās izmaksas",IF('3a+c+n'!$Q42="A",'3a+c+n'!M42,0),0)</f>
        <v>0</v>
      </c>
      <c r="N42" s="116">
        <f>IF($C$4="Attiecināmās izmaksas",IF('3a+c+n'!$Q42="A",'3a+c+n'!N42,0),0)</f>
        <v>0</v>
      </c>
      <c r="O42" s="116">
        <f>IF($C$4="Attiecināmās izmaksas",IF('3a+c+n'!$Q42="A",'3a+c+n'!O42,0),0)</f>
        <v>0</v>
      </c>
      <c r="P42" s="117">
        <f>IF($C$4="Attiecināmās izmaksas",IF('3a+c+n'!$Q42="A",'3a+c+n'!P42,0),0)</f>
        <v>0</v>
      </c>
    </row>
    <row r="43" spans="1:16" x14ac:dyDescent="0.2">
      <c r="A43" s="51">
        <f>IF(P43=0,0,IF(COUNTBLANK(P43)=1,0,COUNTA($P$14:P43)))</f>
        <v>0</v>
      </c>
      <c r="B43" s="24">
        <f>IF($C$4="Attiecināmās izmaksas",IF('3a+c+n'!$Q43="A",'3a+c+n'!B43,0),0)</f>
        <v>0</v>
      </c>
      <c r="C43" s="24">
        <f>IF($C$4="Attiecināmās izmaksas",IF('3a+c+n'!$Q43="A",'3a+c+n'!C43,0),0)</f>
        <v>0</v>
      </c>
      <c r="D43" s="24">
        <f>IF($C$4="Attiecināmās izmaksas",IF('3a+c+n'!$Q43="A",'3a+c+n'!D43,0),0)</f>
        <v>0</v>
      </c>
      <c r="E43" s="46"/>
      <c r="F43" s="65"/>
      <c r="G43" s="116"/>
      <c r="H43" s="116">
        <f>IF($C$4="Attiecināmās izmaksas",IF('3a+c+n'!$Q43="A",'3a+c+n'!H43,0),0)</f>
        <v>0</v>
      </c>
      <c r="I43" s="116"/>
      <c r="J43" s="116"/>
      <c r="K43" s="117">
        <f>IF($C$4="Attiecināmās izmaksas",IF('3a+c+n'!$Q43="A",'3a+c+n'!K43,0),0)</f>
        <v>0</v>
      </c>
      <c r="L43" s="65">
        <f>IF($C$4="Attiecināmās izmaksas",IF('3a+c+n'!$Q43="A",'3a+c+n'!L43,0),0)</f>
        <v>0</v>
      </c>
      <c r="M43" s="116">
        <f>IF($C$4="Attiecināmās izmaksas",IF('3a+c+n'!$Q43="A",'3a+c+n'!M43,0),0)</f>
        <v>0</v>
      </c>
      <c r="N43" s="116">
        <f>IF($C$4="Attiecināmās izmaksas",IF('3a+c+n'!$Q43="A",'3a+c+n'!N43,0),0)</f>
        <v>0</v>
      </c>
      <c r="O43" s="116">
        <f>IF($C$4="Attiecināmās izmaksas",IF('3a+c+n'!$Q43="A",'3a+c+n'!O43,0),0)</f>
        <v>0</v>
      </c>
      <c r="P43" s="117">
        <f>IF($C$4="Attiecināmās izmaksas",IF('3a+c+n'!$Q43="A",'3a+c+n'!P43,0),0)</f>
        <v>0</v>
      </c>
    </row>
    <row r="44" spans="1:16" ht="30.6" x14ac:dyDescent="0.2">
      <c r="A44" s="51">
        <f>IF(P44=0,0,IF(COUNTBLANK(P44)=1,0,COUNTA($P$14:P44)))</f>
        <v>0</v>
      </c>
      <c r="B44" s="24" t="str">
        <f>IF($C$4="Attiecināmās izmaksas",IF('3a+c+n'!$Q44="A",'3a+c+n'!B44,0),0)</f>
        <v>13-00000</v>
      </c>
      <c r="C44" s="24" t="str">
        <f>IF($C$4="Attiecināmās izmaksas",IF('3a+c+n'!$Q44="A",'3a+c+n'!C44,0),0)</f>
        <v>Siltumizolācijas materiālu stiprināšana ar līmjavu SAKRET BAK  vai ekvivalentu. Pēc nepieciešamības pirms tam virsmas gruntēšana.</v>
      </c>
      <c r="D44" s="24" t="str">
        <f>IF($C$4="Attiecināmās izmaksas",IF('3a+c+n'!$Q44="A",'3a+c+n'!D44,0),0)</f>
        <v>kg</v>
      </c>
      <c r="E44" s="46"/>
      <c r="F44" s="65"/>
      <c r="G44" s="116"/>
      <c r="H44" s="116">
        <f>IF($C$4="Attiecināmās izmaksas",IF('3a+c+n'!$Q44="A",'3a+c+n'!H44,0),0)</f>
        <v>0</v>
      </c>
      <c r="I44" s="116"/>
      <c r="J44" s="116"/>
      <c r="K44" s="117">
        <f>IF($C$4="Attiecināmās izmaksas",IF('3a+c+n'!$Q44="A",'3a+c+n'!K44,0),0)</f>
        <v>0</v>
      </c>
      <c r="L44" s="65">
        <f>IF($C$4="Attiecināmās izmaksas",IF('3a+c+n'!$Q44="A",'3a+c+n'!L44,0),0)</f>
        <v>0</v>
      </c>
      <c r="M44" s="116">
        <f>IF($C$4="Attiecināmās izmaksas",IF('3a+c+n'!$Q44="A",'3a+c+n'!M44,0),0)</f>
        <v>0</v>
      </c>
      <c r="N44" s="116">
        <f>IF($C$4="Attiecināmās izmaksas",IF('3a+c+n'!$Q44="A",'3a+c+n'!N44,0),0)</f>
        <v>0</v>
      </c>
      <c r="O44" s="116">
        <f>IF($C$4="Attiecināmās izmaksas",IF('3a+c+n'!$Q44="A",'3a+c+n'!O44,0),0)</f>
        <v>0</v>
      </c>
      <c r="P44" s="117">
        <f>IF($C$4="Attiecināmās izmaksas",IF('3a+c+n'!$Q44="A",'3a+c+n'!P44,0),0)</f>
        <v>0</v>
      </c>
    </row>
    <row r="45" spans="1:16" ht="30.6" x14ac:dyDescent="0.2">
      <c r="A45" s="51">
        <f>IF(P45=0,0,IF(COUNTBLANK(P45)=1,0,COUNTA($P$14:P45)))</f>
        <v>0</v>
      </c>
      <c r="B45" s="24" t="str">
        <f>IF($C$4="Attiecināmās izmaksas",IF('3a+c+n'!$Q45="A",'3a+c+n'!B45,0),0)</f>
        <v>13-00000</v>
      </c>
      <c r="C45" s="24" t="str">
        <f>IF($C$4="Attiecināmās izmaksas",IF('3a+c+n'!$Q45="A",'3a+c+n'!C45,0),0)</f>
        <v>Siltumizolācijas materiāla Paroc Linio 15 vai ekvivalenta montāža - λ&lt;=0,037 W/(mK), b=30-50 mm, siltinājuma platums ~400mm</v>
      </c>
      <c r="D45" s="24" t="str">
        <f>IF($C$4="Attiecināmās izmaksas",IF('3a+c+n'!$Q45="A",'3a+c+n'!D45,0),0)</f>
        <v>m2</v>
      </c>
      <c r="E45" s="46"/>
      <c r="F45" s="65"/>
      <c r="G45" s="116"/>
      <c r="H45" s="116">
        <f>IF($C$4="Attiecināmās izmaksas",IF('3a+c+n'!$Q45="A",'3a+c+n'!H45,0),0)</f>
        <v>0</v>
      </c>
      <c r="I45" s="116"/>
      <c r="J45" s="116"/>
      <c r="K45" s="117">
        <f>IF($C$4="Attiecināmās izmaksas",IF('3a+c+n'!$Q45="A",'3a+c+n'!K45,0),0)</f>
        <v>0</v>
      </c>
      <c r="L45" s="65">
        <f>IF($C$4="Attiecināmās izmaksas",IF('3a+c+n'!$Q45="A",'3a+c+n'!L45,0),0)</f>
        <v>0</v>
      </c>
      <c r="M45" s="116">
        <f>IF($C$4="Attiecināmās izmaksas",IF('3a+c+n'!$Q45="A",'3a+c+n'!M45,0),0)</f>
        <v>0</v>
      </c>
      <c r="N45" s="116">
        <f>IF($C$4="Attiecināmās izmaksas",IF('3a+c+n'!$Q45="A",'3a+c+n'!N45,0),0)</f>
        <v>0</v>
      </c>
      <c r="O45" s="116">
        <f>IF($C$4="Attiecināmās izmaksas",IF('3a+c+n'!$Q45="A",'3a+c+n'!O45,0),0)</f>
        <v>0</v>
      </c>
      <c r="P45" s="117">
        <f>IF($C$4="Attiecināmās izmaksas",IF('3a+c+n'!$Q45="A",'3a+c+n'!P45,0),0)</f>
        <v>0</v>
      </c>
    </row>
    <row r="46" spans="1:16" ht="20.399999999999999" x14ac:dyDescent="0.2">
      <c r="A46" s="51">
        <f>IF(P46=0,0,IF(COUNTBLANK(P46)=1,0,COUNTA($P$14:P46)))</f>
        <v>0</v>
      </c>
      <c r="B46" s="24" t="str">
        <f>IF($C$4="Attiecināmās izmaksas",IF('3a+c+n'!$Q46="A",'3a+c+n'!B46,0),0)</f>
        <v>13-00000</v>
      </c>
      <c r="C46" s="24" t="str">
        <f>IF($C$4="Attiecināmās izmaksas",IF('3a+c+n'!$Q46="A",'3a+c+n'!C46,0),0)</f>
        <v>Armējošā slāņa iestrāde ar javas kārtu SAKRET BAK vai ekvivalentu - 1 kārtā, II mehāniskās izturības zonā</v>
      </c>
      <c r="D46" s="24" t="str">
        <f>IF($C$4="Attiecināmās izmaksas",IF('3a+c+n'!$Q46="A",'3a+c+n'!D46,0),0)</f>
        <v>kg</v>
      </c>
      <c r="E46" s="46"/>
      <c r="F46" s="65"/>
      <c r="G46" s="116"/>
      <c r="H46" s="116">
        <f>IF($C$4="Attiecināmās izmaksas",IF('3a+c+n'!$Q46="A",'3a+c+n'!H46,0),0)</f>
        <v>0</v>
      </c>
      <c r="I46" s="116"/>
      <c r="J46" s="116"/>
      <c r="K46" s="117">
        <f>IF($C$4="Attiecināmās izmaksas",IF('3a+c+n'!$Q46="A",'3a+c+n'!K46,0),0)</f>
        <v>0</v>
      </c>
      <c r="L46" s="65">
        <f>IF($C$4="Attiecināmās izmaksas",IF('3a+c+n'!$Q46="A",'3a+c+n'!L46,0),0)</f>
        <v>0</v>
      </c>
      <c r="M46" s="116">
        <f>IF($C$4="Attiecināmās izmaksas",IF('3a+c+n'!$Q46="A",'3a+c+n'!M46,0),0)</f>
        <v>0</v>
      </c>
      <c r="N46" s="116">
        <f>IF($C$4="Attiecināmās izmaksas",IF('3a+c+n'!$Q46="A",'3a+c+n'!N46,0),0)</f>
        <v>0</v>
      </c>
      <c r="O46" s="116">
        <f>IF($C$4="Attiecināmās izmaksas",IF('3a+c+n'!$Q46="A",'3a+c+n'!O46,0),0)</f>
        <v>0</v>
      </c>
      <c r="P46" s="117">
        <f>IF($C$4="Attiecināmās izmaksas",IF('3a+c+n'!$Q46="A",'3a+c+n'!P46,0),0)</f>
        <v>0</v>
      </c>
    </row>
    <row r="47" spans="1:16" ht="20.399999999999999" x14ac:dyDescent="0.2">
      <c r="A47" s="51">
        <f>IF(P47=0,0,IF(COUNTBLANK(P47)=1,0,COUNTA($P$14:P47)))</f>
        <v>0</v>
      </c>
      <c r="B47" s="24" t="str">
        <f>IF($C$4="Attiecināmās izmaksas",IF('3a+c+n'!$Q47="A",'3a+c+n'!B47,0),0)</f>
        <v>13-00000</v>
      </c>
      <c r="C47" s="24" t="str">
        <f>IF($C$4="Attiecināmās izmaksas",IF('3a+c+n'!$Q47="A",'3a+c+n'!C47,0),0)</f>
        <v>Stiklušķiedras siets SSA-1363-160 160 g/m² - 1 kārtā + papildus armējošā sieta iestrāde stūros</v>
      </c>
      <c r="D47" s="24" t="str">
        <f>IF($C$4="Attiecināmās izmaksas",IF('3a+c+n'!$Q47="A",'3a+c+n'!D47,0),0)</f>
        <v>m2</v>
      </c>
      <c r="E47" s="46"/>
      <c r="F47" s="65"/>
      <c r="G47" s="116"/>
      <c r="H47" s="116">
        <f>IF($C$4="Attiecināmās izmaksas",IF('3a+c+n'!$Q47="A",'3a+c+n'!H47,0),0)</f>
        <v>0</v>
      </c>
      <c r="I47" s="116"/>
      <c r="J47" s="116"/>
      <c r="K47" s="117">
        <f>IF($C$4="Attiecināmās izmaksas",IF('3a+c+n'!$Q47="A",'3a+c+n'!K47,0),0)</f>
        <v>0</v>
      </c>
      <c r="L47" s="65">
        <f>IF($C$4="Attiecināmās izmaksas",IF('3a+c+n'!$Q47="A",'3a+c+n'!L47,0),0)</f>
        <v>0</v>
      </c>
      <c r="M47" s="116">
        <f>IF($C$4="Attiecināmās izmaksas",IF('3a+c+n'!$Q47="A",'3a+c+n'!M47,0),0)</f>
        <v>0</v>
      </c>
      <c r="N47" s="116">
        <f>IF($C$4="Attiecināmās izmaksas",IF('3a+c+n'!$Q47="A",'3a+c+n'!N47,0),0)</f>
        <v>0</v>
      </c>
      <c r="O47" s="116">
        <f>IF($C$4="Attiecināmās izmaksas",IF('3a+c+n'!$Q47="A",'3a+c+n'!O47,0),0)</f>
        <v>0</v>
      </c>
      <c r="P47" s="117">
        <f>IF($C$4="Attiecināmās izmaksas",IF('3a+c+n'!$Q47="A",'3a+c+n'!P47,0),0)</f>
        <v>0</v>
      </c>
    </row>
    <row r="48" spans="1:16" ht="20.399999999999999" x14ac:dyDescent="0.2">
      <c r="A48" s="51">
        <f>IF(P48=0,0,IF(COUNTBLANK(P48)=1,0,COUNTA($P$14:P48)))</f>
        <v>0</v>
      </c>
      <c r="B48" s="24" t="str">
        <f>IF($C$4="Attiecināmās izmaksas",IF('3a+c+n'!$Q48="A",'3a+c+n'!B48,0),0)</f>
        <v>13-00000</v>
      </c>
      <c r="C48" s="24" t="str">
        <f>IF($C$4="Attiecināmās izmaksas",IF('3a+c+n'!$Q48="A",'3a+c+n'!C48,0),0)</f>
        <v>Armētā slāņa apstrāde ar zemapmetuma grunti SAKRET PG vai ekvivalentu</v>
      </c>
      <c r="D48" s="24" t="str">
        <f>IF($C$4="Attiecināmās izmaksas",IF('3a+c+n'!$Q48="A",'3a+c+n'!D48,0),0)</f>
        <v>kg</v>
      </c>
      <c r="E48" s="46"/>
      <c r="F48" s="65"/>
      <c r="G48" s="116"/>
      <c r="H48" s="116">
        <f>IF($C$4="Attiecināmās izmaksas",IF('3a+c+n'!$Q48="A",'3a+c+n'!H48,0),0)</f>
        <v>0</v>
      </c>
      <c r="I48" s="116"/>
      <c r="J48" s="116"/>
      <c r="K48" s="117">
        <f>IF($C$4="Attiecināmās izmaksas",IF('3a+c+n'!$Q48="A",'3a+c+n'!K48,0),0)</f>
        <v>0</v>
      </c>
      <c r="L48" s="65">
        <f>IF($C$4="Attiecināmās izmaksas",IF('3a+c+n'!$Q48="A",'3a+c+n'!L48,0),0)</f>
        <v>0</v>
      </c>
      <c r="M48" s="116">
        <f>IF($C$4="Attiecināmās izmaksas",IF('3a+c+n'!$Q48="A",'3a+c+n'!M48,0),0)</f>
        <v>0</v>
      </c>
      <c r="N48" s="116">
        <f>IF($C$4="Attiecināmās izmaksas",IF('3a+c+n'!$Q48="A",'3a+c+n'!N48,0),0)</f>
        <v>0</v>
      </c>
      <c r="O48" s="116">
        <f>IF($C$4="Attiecināmās izmaksas",IF('3a+c+n'!$Q48="A",'3a+c+n'!O48,0),0)</f>
        <v>0</v>
      </c>
      <c r="P48" s="117">
        <f>IF($C$4="Attiecināmās izmaksas",IF('3a+c+n'!$Q48="A",'3a+c+n'!P48,0),0)</f>
        <v>0</v>
      </c>
    </row>
    <row r="49" spans="1:16" ht="30.6" x14ac:dyDescent="0.2">
      <c r="A49" s="51">
        <f>IF(P49=0,0,IF(COUNTBLANK(P49)=1,0,COUNTA($P$14:P49)))</f>
        <v>0</v>
      </c>
      <c r="B49" s="24" t="str">
        <f>IF($C$4="Attiecināmās izmaksas",IF('3a+c+n'!$Q49="A",'3a+c+n'!B49,0),0)</f>
        <v>13-00000</v>
      </c>
      <c r="C49" s="24" t="str">
        <f>IF($C$4="Attiecināmās izmaksas",IF('3a+c+n'!$Q49="A",'3a+c+n'!C49,0),0)</f>
        <v>Gatavā tonētā silikona apmetuma SAKRET SIP vai ekvivalenta iestrāde. Maksimālais grauda izmērs 2 mm. Tonis atbilstoši krāsu pasei.</v>
      </c>
      <c r="D49" s="24" t="str">
        <f>IF($C$4="Attiecināmās izmaksas",IF('3a+c+n'!$Q49="A",'3a+c+n'!D49,0),0)</f>
        <v>kg</v>
      </c>
      <c r="E49" s="46"/>
      <c r="F49" s="65"/>
      <c r="G49" s="116"/>
      <c r="H49" s="116">
        <f>IF($C$4="Attiecināmās izmaksas",IF('3a+c+n'!$Q49="A",'3a+c+n'!H49,0),0)</f>
        <v>0</v>
      </c>
      <c r="I49" s="116"/>
      <c r="J49" s="116"/>
      <c r="K49" s="117">
        <f>IF($C$4="Attiecināmās izmaksas",IF('3a+c+n'!$Q49="A",'3a+c+n'!K49,0),0)</f>
        <v>0</v>
      </c>
      <c r="L49" s="65">
        <f>IF($C$4="Attiecināmās izmaksas",IF('3a+c+n'!$Q49="A",'3a+c+n'!L49,0),0)</f>
        <v>0</v>
      </c>
      <c r="M49" s="116">
        <f>IF($C$4="Attiecināmās izmaksas",IF('3a+c+n'!$Q49="A",'3a+c+n'!M49,0),0)</f>
        <v>0</v>
      </c>
      <c r="N49" s="116">
        <f>IF($C$4="Attiecināmās izmaksas",IF('3a+c+n'!$Q49="A",'3a+c+n'!N49,0),0)</f>
        <v>0</v>
      </c>
      <c r="O49" s="116">
        <f>IF($C$4="Attiecināmās izmaksas",IF('3a+c+n'!$Q49="A",'3a+c+n'!O49,0),0)</f>
        <v>0</v>
      </c>
      <c r="P49" s="117">
        <f>IF($C$4="Attiecināmās izmaksas",IF('3a+c+n'!$Q49="A",'3a+c+n'!P49,0),0)</f>
        <v>0</v>
      </c>
    </row>
    <row r="50" spans="1:16" ht="20.399999999999999" x14ac:dyDescent="0.2">
      <c r="A50" s="51">
        <f>IF(P50=0,0,IF(COUNTBLANK(P50)=1,0,COUNTA($P$14:P50)))</f>
        <v>0</v>
      </c>
      <c r="B50" s="24" t="str">
        <f>IF($C$4="Attiecināmās izmaksas",IF('3a+c+n'!$Q50="A",'3a+c+n'!B50,0),0)</f>
        <v>13-00000</v>
      </c>
      <c r="C50" s="24" t="str">
        <f>IF($C$4="Attiecināmās izmaksas",IF('3a+c+n'!$Q50="A",'3a+c+n'!C50,0),0)</f>
        <v>Loga pielaiduma profila SAKRET EW 06 vai ekvivalenta iestrāde ailes sānos un augšējā daļā</v>
      </c>
      <c r="D50" s="24" t="str">
        <f>IF($C$4="Attiecināmās izmaksas",IF('3a+c+n'!$Q50="A",'3a+c+n'!D50,0),0)</f>
        <v>tm</v>
      </c>
      <c r="E50" s="46"/>
      <c r="F50" s="65"/>
      <c r="G50" s="116"/>
      <c r="H50" s="116">
        <f>IF($C$4="Attiecināmās izmaksas",IF('3a+c+n'!$Q50="A",'3a+c+n'!H50,0),0)</f>
        <v>0</v>
      </c>
      <c r="I50" s="116"/>
      <c r="J50" s="116"/>
      <c r="K50" s="117">
        <f>IF($C$4="Attiecināmās izmaksas",IF('3a+c+n'!$Q50="A",'3a+c+n'!K50,0),0)</f>
        <v>0</v>
      </c>
      <c r="L50" s="65">
        <f>IF($C$4="Attiecināmās izmaksas",IF('3a+c+n'!$Q50="A",'3a+c+n'!L50,0),0)</f>
        <v>0</v>
      </c>
      <c r="M50" s="116">
        <f>IF($C$4="Attiecināmās izmaksas",IF('3a+c+n'!$Q50="A",'3a+c+n'!M50,0),0)</f>
        <v>0</v>
      </c>
      <c r="N50" s="116">
        <f>IF($C$4="Attiecināmās izmaksas",IF('3a+c+n'!$Q50="A",'3a+c+n'!N50,0),0)</f>
        <v>0</v>
      </c>
      <c r="O50" s="116">
        <f>IF($C$4="Attiecināmās izmaksas",IF('3a+c+n'!$Q50="A",'3a+c+n'!O50,0),0)</f>
        <v>0</v>
      </c>
      <c r="P50" s="117">
        <f>IF($C$4="Attiecināmās izmaksas",IF('3a+c+n'!$Q50="A",'3a+c+n'!P50,0),0)</f>
        <v>0</v>
      </c>
    </row>
    <row r="51" spans="1:16" ht="20.399999999999999" x14ac:dyDescent="0.2">
      <c r="A51" s="51">
        <f>IF(P51=0,0,IF(COUNTBLANK(P51)=1,0,COUNTA($P$14:P51)))</f>
        <v>0</v>
      </c>
      <c r="B51" s="24" t="str">
        <f>IF($C$4="Attiecināmās izmaksas",IF('3a+c+n'!$Q51="A",'3a+c+n'!B51,0),0)</f>
        <v>13-00000</v>
      </c>
      <c r="C51" s="24" t="str">
        <f>IF($C$4="Attiecināmās izmaksas",IF('3a+c+n'!$Q51="A",'3a+c+n'!C51,0),0)</f>
        <v>Stūra profila ar lāseni SAKRET ED C(01)  vai ekvivalenta iestrāde loga augšējā daļā</v>
      </c>
      <c r="D51" s="24" t="str">
        <f>IF($C$4="Attiecināmās izmaksas",IF('3a+c+n'!$Q51="A",'3a+c+n'!D51,0),0)</f>
        <v>tm</v>
      </c>
      <c r="E51" s="46"/>
      <c r="F51" s="65"/>
      <c r="G51" s="116"/>
      <c r="H51" s="116">
        <f>IF($C$4="Attiecināmās izmaksas",IF('3a+c+n'!$Q51="A",'3a+c+n'!H51,0),0)</f>
        <v>0</v>
      </c>
      <c r="I51" s="116"/>
      <c r="J51" s="116"/>
      <c r="K51" s="117">
        <f>IF($C$4="Attiecināmās izmaksas",IF('3a+c+n'!$Q51="A",'3a+c+n'!K51,0),0)</f>
        <v>0</v>
      </c>
      <c r="L51" s="65">
        <f>IF($C$4="Attiecināmās izmaksas",IF('3a+c+n'!$Q51="A",'3a+c+n'!L51,0),0)</f>
        <v>0</v>
      </c>
      <c r="M51" s="116">
        <f>IF($C$4="Attiecināmās izmaksas",IF('3a+c+n'!$Q51="A",'3a+c+n'!M51,0),0)</f>
        <v>0</v>
      </c>
      <c r="N51" s="116">
        <f>IF($C$4="Attiecināmās izmaksas",IF('3a+c+n'!$Q51="A",'3a+c+n'!N51,0),0)</f>
        <v>0</v>
      </c>
      <c r="O51" s="116">
        <f>IF($C$4="Attiecināmās izmaksas",IF('3a+c+n'!$Q51="A",'3a+c+n'!O51,0),0)</f>
        <v>0</v>
      </c>
      <c r="P51" s="117">
        <f>IF($C$4="Attiecināmās izmaksas",IF('3a+c+n'!$Q51="A",'3a+c+n'!P51,0),0)</f>
        <v>0</v>
      </c>
    </row>
    <row r="52" spans="1:16" ht="20.399999999999999" x14ac:dyDescent="0.2">
      <c r="A52" s="51">
        <f>IF(P52=0,0,IF(COUNTBLANK(P52)=1,0,COUNTA($P$14:P52)))</f>
        <v>0</v>
      </c>
      <c r="B52" s="24" t="str">
        <f>IF($C$4="Attiecināmās izmaksas",IF('3a+c+n'!$Q52="A",'3a+c+n'!B52,0),0)</f>
        <v>13-00000</v>
      </c>
      <c r="C52" s="24" t="str">
        <f>IF($C$4="Attiecināmās izmaksas",IF('3a+c+n'!$Q52="A",'3a+c+n'!C52,0),0)</f>
        <v>Stūra profila SAKRET EC  vai ekvivalenta iestrāde loga sānos</v>
      </c>
      <c r="D52" s="24" t="str">
        <f>IF($C$4="Attiecināmās izmaksas",IF('3a+c+n'!$Q52="A",'3a+c+n'!D52,0),0)</f>
        <v>tm</v>
      </c>
      <c r="E52" s="46"/>
      <c r="F52" s="65"/>
      <c r="G52" s="116"/>
      <c r="H52" s="116">
        <f>IF($C$4="Attiecināmās izmaksas",IF('3a+c+n'!$Q52="A",'3a+c+n'!H52,0),0)</f>
        <v>0</v>
      </c>
      <c r="I52" s="116"/>
      <c r="J52" s="116"/>
      <c r="K52" s="117">
        <f>IF($C$4="Attiecināmās izmaksas",IF('3a+c+n'!$Q52="A",'3a+c+n'!K52,0),0)</f>
        <v>0</v>
      </c>
      <c r="L52" s="65">
        <f>IF($C$4="Attiecināmās izmaksas",IF('3a+c+n'!$Q52="A",'3a+c+n'!L52,0),0)</f>
        <v>0</v>
      </c>
      <c r="M52" s="116">
        <f>IF($C$4="Attiecināmās izmaksas",IF('3a+c+n'!$Q52="A",'3a+c+n'!M52,0),0)</f>
        <v>0</v>
      </c>
      <c r="N52" s="116">
        <f>IF($C$4="Attiecināmās izmaksas",IF('3a+c+n'!$Q52="A",'3a+c+n'!N52,0),0)</f>
        <v>0</v>
      </c>
      <c r="O52" s="116">
        <f>IF($C$4="Attiecināmās izmaksas",IF('3a+c+n'!$Q52="A",'3a+c+n'!O52,0),0)</f>
        <v>0</v>
      </c>
      <c r="P52" s="117">
        <f>IF($C$4="Attiecināmās izmaksas",IF('3a+c+n'!$Q52="A",'3a+c+n'!P52,0),0)</f>
        <v>0</v>
      </c>
    </row>
    <row r="53" spans="1:16" ht="20.399999999999999" x14ac:dyDescent="0.2">
      <c r="A53" s="51">
        <f>IF(P53=0,0,IF(COUNTBLANK(P53)=1,0,COUNTA($P$14:P53)))</f>
        <v>0</v>
      </c>
      <c r="B53" s="24" t="str">
        <f>IF($C$4="Attiecināmās izmaksas",IF('3a+c+n'!$Q53="A",'3a+c+n'!B53,0),0)</f>
        <v>13-00000</v>
      </c>
      <c r="C53" s="24" t="str">
        <f>IF($C$4="Attiecināmās izmaksas",IF('3a+c+n'!$Q53="A",'3a+c+n'!C53,0),0)</f>
        <v>Ārējās palodzes - karsti cinkotas tērauda loksnes, b=0.5 mm ar PURAL pārklājums montāža (b~300)</v>
      </c>
      <c r="D53" s="24" t="str">
        <f>IF($C$4="Attiecināmās izmaksas",IF('3a+c+n'!$Q53="A",'3a+c+n'!D53,0),0)</f>
        <v>tm</v>
      </c>
      <c r="E53" s="46"/>
      <c r="F53" s="65"/>
      <c r="G53" s="116"/>
      <c r="H53" s="116">
        <f>IF($C$4="Attiecināmās izmaksas",IF('3a+c+n'!$Q53="A",'3a+c+n'!H53,0),0)</f>
        <v>0</v>
      </c>
      <c r="I53" s="116"/>
      <c r="J53" s="116"/>
      <c r="K53" s="117">
        <f>IF($C$4="Attiecināmās izmaksas",IF('3a+c+n'!$Q53="A",'3a+c+n'!K53,0),0)</f>
        <v>0</v>
      </c>
      <c r="L53" s="65">
        <f>IF($C$4="Attiecināmās izmaksas",IF('3a+c+n'!$Q53="A",'3a+c+n'!L53,0),0)</f>
        <v>0</v>
      </c>
      <c r="M53" s="116">
        <f>IF($C$4="Attiecināmās izmaksas",IF('3a+c+n'!$Q53="A",'3a+c+n'!M53,0),0)</f>
        <v>0</v>
      </c>
      <c r="N53" s="116">
        <f>IF($C$4="Attiecināmās izmaksas",IF('3a+c+n'!$Q53="A",'3a+c+n'!N53,0),0)</f>
        <v>0</v>
      </c>
      <c r="O53" s="116">
        <f>IF($C$4="Attiecināmās izmaksas",IF('3a+c+n'!$Q53="A",'3a+c+n'!O53,0),0)</f>
        <v>0</v>
      </c>
      <c r="P53" s="117">
        <f>IF($C$4="Attiecināmās izmaksas",IF('3a+c+n'!$Q53="A",'3a+c+n'!P53,0),0)</f>
        <v>0</v>
      </c>
    </row>
    <row r="54" spans="1:16" ht="20.399999999999999" x14ac:dyDescent="0.2">
      <c r="A54" s="51">
        <f>IF(P54=0,0,IF(COUNTBLANK(P54)=1,0,COUNTA($P$14:P54)))</f>
        <v>0</v>
      </c>
      <c r="B54" s="24" t="str">
        <f>IF($C$4="Attiecināmās izmaksas",IF('3a+c+n'!$Q54="A",'3a+c+n'!B54,0),0)</f>
        <v>13-00000</v>
      </c>
      <c r="C54" s="24" t="str">
        <f>IF($C$4="Attiecināmās izmaksas",IF('3a+c+n'!$Q54="A",'3a+c+n'!C54,0),0)</f>
        <v>Palodzes profila ALB - EW - US vai ekvivalenta iestrāde</v>
      </c>
      <c r="D54" s="24" t="str">
        <f>IF($C$4="Attiecināmās izmaksas",IF('3a+c+n'!$Q54="A",'3a+c+n'!D54,0),0)</f>
        <v>tm</v>
      </c>
      <c r="E54" s="46"/>
      <c r="F54" s="65"/>
      <c r="G54" s="116"/>
      <c r="H54" s="116">
        <f>IF($C$4="Attiecināmās izmaksas",IF('3a+c+n'!$Q54="A",'3a+c+n'!H54,0),0)</f>
        <v>0</v>
      </c>
      <c r="I54" s="116"/>
      <c r="J54" s="116"/>
      <c r="K54" s="117">
        <f>IF($C$4="Attiecināmās izmaksas",IF('3a+c+n'!$Q54="A",'3a+c+n'!K54,0),0)</f>
        <v>0</v>
      </c>
      <c r="L54" s="65">
        <f>IF($C$4="Attiecināmās izmaksas",IF('3a+c+n'!$Q54="A",'3a+c+n'!L54,0),0)</f>
        <v>0</v>
      </c>
      <c r="M54" s="116">
        <f>IF($C$4="Attiecināmās izmaksas",IF('3a+c+n'!$Q54="A",'3a+c+n'!M54,0),0)</f>
        <v>0</v>
      </c>
      <c r="N54" s="116">
        <f>IF($C$4="Attiecināmās izmaksas",IF('3a+c+n'!$Q54="A",'3a+c+n'!N54,0),0)</f>
        <v>0</v>
      </c>
      <c r="O54" s="116">
        <f>IF($C$4="Attiecināmās izmaksas",IF('3a+c+n'!$Q54="A",'3a+c+n'!O54,0),0)</f>
        <v>0</v>
      </c>
      <c r="P54" s="117">
        <f>IF($C$4="Attiecināmās izmaksas",IF('3a+c+n'!$Q54="A",'3a+c+n'!P54,0),0)</f>
        <v>0</v>
      </c>
    </row>
    <row r="55" spans="1:16" ht="20.399999999999999" x14ac:dyDescent="0.2">
      <c r="A55" s="51">
        <f>IF(P55=0,0,IF(COUNTBLANK(P55)=1,0,COUNTA($P$14:P55)))</f>
        <v>0</v>
      </c>
      <c r="B55" s="24" t="str">
        <f>IF($C$4="Attiecināmās izmaksas",IF('3a+c+n'!$Q55="A",'3a+c+n'!B55,0),0)</f>
        <v>13-00000</v>
      </c>
      <c r="C55" s="24" t="str">
        <f>IF($C$4="Attiecināmās izmaksas",IF('3a+c+n'!$Q55="A",'3a+c+n'!C55,0),0)</f>
        <v>Ārējās palodzes sānu daļās pieslēguma profila ALB-EW-CS vai ekvivalenta iestrāde abās pusēs</v>
      </c>
      <c r="D55" s="24" t="str">
        <f>IF($C$4="Attiecināmās izmaksas",IF('3a+c+n'!$Q55="A",'3a+c+n'!D55,0),0)</f>
        <v>kompl</v>
      </c>
      <c r="E55" s="46"/>
      <c r="F55" s="65"/>
      <c r="G55" s="116"/>
      <c r="H55" s="116">
        <f>IF($C$4="Attiecināmās izmaksas",IF('3a+c+n'!$Q55="A",'3a+c+n'!H55,0),0)</f>
        <v>0</v>
      </c>
      <c r="I55" s="116"/>
      <c r="J55" s="116"/>
      <c r="K55" s="117">
        <f>IF($C$4="Attiecināmās izmaksas",IF('3a+c+n'!$Q55="A",'3a+c+n'!K55,0),0)</f>
        <v>0</v>
      </c>
      <c r="L55" s="65">
        <f>IF($C$4="Attiecināmās izmaksas",IF('3a+c+n'!$Q55="A",'3a+c+n'!L55,0),0)</f>
        <v>0</v>
      </c>
      <c r="M55" s="116">
        <f>IF($C$4="Attiecināmās izmaksas",IF('3a+c+n'!$Q55="A",'3a+c+n'!M55,0),0)</f>
        <v>0</v>
      </c>
      <c r="N55" s="116">
        <f>IF($C$4="Attiecināmās izmaksas",IF('3a+c+n'!$Q55="A",'3a+c+n'!N55,0),0)</f>
        <v>0</v>
      </c>
      <c r="O55" s="116">
        <f>IF($C$4="Attiecināmās izmaksas",IF('3a+c+n'!$Q55="A",'3a+c+n'!O55,0),0)</f>
        <v>0</v>
      </c>
      <c r="P55" s="117">
        <f>IF($C$4="Attiecināmās izmaksas",IF('3a+c+n'!$Q55="A",'3a+c+n'!P55,0),0)</f>
        <v>0</v>
      </c>
    </row>
    <row r="56" spans="1:16" x14ac:dyDescent="0.2">
      <c r="A56" s="51">
        <f>IF(P56=0,0,IF(COUNTBLANK(P56)=1,0,COUNTA($P$14:P56)))</f>
        <v>0</v>
      </c>
      <c r="B56" s="24">
        <f>IF($C$4="Attiecināmās izmaksas",IF('3a+c+n'!$Q56="A",'3a+c+n'!B56,0),0)</f>
        <v>0</v>
      </c>
      <c r="C56" s="24">
        <f>IF($C$4="Attiecināmās izmaksas",IF('3a+c+n'!$Q56="A",'3a+c+n'!C56,0),0)</f>
        <v>0</v>
      </c>
      <c r="D56" s="24">
        <f>IF($C$4="Attiecināmās izmaksas",IF('3a+c+n'!$Q56="A",'3a+c+n'!D56,0),0)</f>
        <v>0</v>
      </c>
      <c r="E56" s="46"/>
      <c r="F56" s="65"/>
      <c r="G56" s="116"/>
      <c r="H56" s="116">
        <f>IF($C$4="Attiecināmās izmaksas",IF('3a+c+n'!$Q56="A",'3a+c+n'!H56,0),0)</f>
        <v>0</v>
      </c>
      <c r="I56" s="116"/>
      <c r="J56" s="116"/>
      <c r="K56" s="117">
        <f>IF($C$4="Attiecināmās izmaksas",IF('3a+c+n'!$Q56="A",'3a+c+n'!K56,0),0)</f>
        <v>0</v>
      </c>
      <c r="L56" s="65">
        <f>IF($C$4="Attiecināmās izmaksas",IF('3a+c+n'!$Q56="A",'3a+c+n'!L56,0),0)</f>
        <v>0</v>
      </c>
      <c r="M56" s="116">
        <f>IF($C$4="Attiecināmās izmaksas",IF('3a+c+n'!$Q56="A",'3a+c+n'!M56,0),0)</f>
        <v>0</v>
      </c>
      <c r="N56" s="116">
        <f>IF($C$4="Attiecināmās izmaksas",IF('3a+c+n'!$Q56="A",'3a+c+n'!N56,0),0)</f>
        <v>0</v>
      </c>
      <c r="O56" s="116">
        <f>IF($C$4="Attiecināmās izmaksas",IF('3a+c+n'!$Q56="A",'3a+c+n'!O56,0),0)</f>
        <v>0</v>
      </c>
      <c r="P56" s="117">
        <f>IF($C$4="Attiecināmās izmaksas",IF('3a+c+n'!$Q56="A",'3a+c+n'!P56,0),0)</f>
        <v>0</v>
      </c>
    </row>
    <row r="57" spans="1:16" ht="20.399999999999999" x14ac:dyDescent="0.2">
      <c r="A57" s="51">
        <f>IF(P57=0,0,IF(COUNTBLANK(P57)=1,0,COUNTA($P$14:P57)))</f>
        <v>0</v>
      </c>
      <c r="B57" s="24" t="str">
        <f>IF($C$4="Attiecināmās izmaksas",IF('3a+c+n'!$Q57="A",'3a+c+n'!B57,0),0)</f>
        <v>13-00000</v>
      </c>
      <c r="C57" s="24" t="str">
        <f>IF($C$4="Attiecināmās izmaksas",IF('3a+c+n'!$Q57="A",'3a+c+n'!C57,0),0)</f>
        <v xml:space="preserve">Siltumizolācijas materiālu stiprināšana ar līmjavu SAKRET BAK  vai ekvivalentu. </v>
      </c>
      <c r="D57" s="24" t="str">
        <f>IF($C$4="Attiecināmās izmaksas",IF('3a+c+n'!$Q57="A",'3a+c+n'!D57,0),0)</f>
        <v>kg</v>
      </c>
      <c r="E57" s="46"/>
      <c r="F57" s="65"/>
      <c r="G57" s="116"/>
      <c r="H57" s="116">
        <f>IF($C$4="Attiecināmās izmaksas",IF('3a+c+n'!$Q57="A",'3a+c+n'!H57,0),0)</f>
        <v>0</v>
      </c>
      <c r="I57" s="116"/>
      <c r="J57" s="116"/>
      <c r="K57" s="117">
        <f>IF($C$4="Attiecināmās izmaksas",IF('3a+c+n'!$Q57="A",'3a+c+n'!K57,0),0)</f>
        <v>0</v>
      </c>
      <c r="L57" s="65">
        <f>IF($C$4="Attiecināmās izmaksas",IF('3a+c+n'!$Q57="A",'3a+c+n'!L57,0),0)</f>
        <v>0</v>
      </c>
      <c r="M57" s="116">
        <f>IF($C$4="Attiecināmās izmaksas",IF('3a+c+n'!$Q57="A",'3a+c+n'!M57,0),0)</f>
        <v>0</v>
      </c>
      <c r="N57" s="116">
        <f>IF($C$4="Attiecināmās izmaksas",IF('3a+c+n'!$Q57="A",'3a+c+n'!N57,0),0)</f>
        <v>0</v>
      </c>
      <c r="O57" s="116">
        <f>IF($C$4="Attiecināmās izmaksas",IF('3a+c+n'!$Q57="A",'3a+c+n'!O57,0),0)</f>
        <v>0</v>
      </c>
      <c r="P57" s="117">
        <f>IF($C$4="Attiecināmās izmaksas",IF('3a+c+n'!$Q57="A",'3a+c+n'!P57,0),0)</f>
        <v>0</v>
      </c>
    </row>
    <row r="58" spans="1:16" ht="30.6" x14ac:dyDescent="0.2">
      <c r="A58" s="51">
        <f>IF(P58=0,0,IF(COUNTBLANK(P58)=1,0,COUNTA($P$14:P58)))</f>
        <v>0</v>
      </c>
      <c r="B58" s="24" t="str">
        <f>IF($C$4="Attiecināmās izmaksas",IF('3a+c+n'!$Q58="A",'3a+c+n'!B58,0),0)</f>
        <v>13-00000</v>
      </c>
      <c r="C58" s="24" t="str">
        <f>IF($C$4="Attiecināmās izmaksas",IF('3a+c+n'!$Q58="A",'3a+c+n'!C58,0),0)</f>
        <v>Siltumizolācijas materiāla Paroc Linio 15 vai ekvivalenta montāža - λ&lt;=0,037 W/(mK), b=30-50 mm, platums 400mm</v>
      </c>
      <c r="D58" s="24" t="str">
        <f>IF($C$4="Attiecināmās izmaksas",IF('3a+c+n'!$Q58="A",'3a+c+n'!D58,0),0)</f>
        <v>m2</v>
      </c>
      <c r="E58" s="46"/>
      <c r="F58" s="65"/>
      <c r="G58" s="116"/>
      <c r="H58" s="116">
        <f>IF($C$4="Attiecināmās izmaksas",IF('3a+c+n'!$Q58="A",'3a+c+n'!H58,0),0)</f>
        <v>0</v>
      </c>
      <c r="I58" s="116"/>
      <c r="J58" s="116"/>
      <c r="K58" s="117">
        <f>IF($C$4="Attiecināmās izmaksas",IF('3a+c+n'!$Q58="A",'3a+c+n'!K58,0),0)</f>
        <v>0</v>
      </c>
      <c r="L58" s="65">
        <f>IF($C$4="Attiecināmās izmaksas",IF('3a+c+n'!$Q58="A",'3a+c+n'!L58,0),0)</f>
        <v>0</v>
      </c>
      <c r="M58" s="116">
        <f>IF($C$4="Attiecināmās izmaksas",IF('3a+c+n'!$Q58="A",'3a+c+n'!M58,0),0)</f>
        <v>0</v>
      </c>
      <c r="N58" s="116">
        <f>IF($C$4="Attiecināmās izmaksas",IF('3a+c+n'!$Q58="A",'3a+c+n'!N58,0),0)</f>
        <v>0</v>
      </c>
      <c r="O58" s="116">
        <f>IF($C$4="Attiecināmās izmaksas",IF('3a+c+n'!$Q58="A",'3a+c+n'!O58,0),0)</f>
        <v>0</v>
      </c>
      <c r="P58" s="117">
        <f>IF($C$4="Attiecināmās izmaksas",IF('3a+c+n'!$Q58="A",'3a+c+n'!P58,0),0)</f>
        <v>0</v>
      </c>
    </row>
    <row r="59" spans="1:16" ht="20.399999999999999" x14ac:dyDescent="0.2">
      <c r="A59" s="51">
        <f>IF(P59=0,0,IF(COUNTBLANK(P59)=1,0,COUNTA($P$14:P59)))</f>
        <v>0</v>
      </c>
      <c r="B59" s="24" t="str">
        <f>IF($C$4="Attiecināmās izmaksas",IF('3a+c+n'!$Q59="A",'3a+c+n'!B59,0),0)</f>
        <v>13-00000</v>
      </c>
      <c r="C59" s="24" t="str">
        <f>IF($C$4="Attiecināmās izmaksas",IF('3a+c+n'!$Q59="A",'3a+c+n'!C59,0),0)</f>
        <v>Armējošā slāņa iestrāde ar javas kārtu SAKRET BAK vai ekvivalentu - 2 kārtās, I mehāniskās izturības zonā</v>
      </c>
      <c r="D59" s="24" t="str">
        <f>IF($C$4="Attiecināmās izmaksas",IF('3a+c+n'!$Q59="A",'3a+c+n'!D59,0),0)</f>
        <v>kg</v>
      </c>
      <c r="E59" s="46"/>
      <c r="F59" s="65"/>
      <c r="G59" s="116"/>
      <c r="H59" s="116">
        <f>IF($C$4="Attiecināmās izmaksas",IF('3a+c+n'!$Q59="A",'3a+c+n'!H59,0),0)</f>
        <v>0</v>
      </c>
      <c r="I59" s="116"/>
      <c r="J59" s="116"/>
      <c r="K59" s="117">
        <f>IF($C$4="Attiecināmās izmaksas",IF('3a+c+n'!$Q59="A",'3a+c+n'!K59,0),0)</f>
        <v>0</v>
      </c>
      <c r="L59" s="65">
        <f>IF($C$4="Attiecināmās izmaksas",IF('3a+c+n'!$Q59="A",'3a+c+n'!L59,0),0)</f>
        <v>0</v>
      </c>
      <c r="M59" s="116">
        <f>IF($C$4="Attiecināmās izmaksas",IF('3a+c+n'!$Q59="A",'3a+c+n'!M59,0),0)</f>
        <v>0</v>
      </c>
      <c r="N59" s="116">
        <f>IF($C$4="Attiecināmās izmaksas",IF('3a+c+n'!$Q59="A",'3a+c+n'!N59,0),0)</f>
        <v>0</v>
      </c>
      <c r="O59" s="116">
        <f>IF($C$4="Attiecināmās izmaksas",IF('3a+c+n'!$Q59="A",'3a+c+n'!O59,0),0)</f>
        <v>0</v>
      </c>
      <c r="P59" s="117">
        <f>IF($C$4="Attiecināmās izmaksas",IF('3a+c+n'!$Q59="A",'3a+c+n'!P59,0),0)</f>
        <v>0</v>
      </c>
    </row>
    <row r="60" spans="1:16" ht="30.6" x14ac:dyDescent="0.2">
      <c r="A60" s="51">
        <f>IF(P60=0,0,IF(COUNTBLANK(P60)=1,0,COUNTA($P$14:P60)))</f>
        <v>0</v>
      </c>
      <c r="B60" s="24" t="str">
        <f>IF($C$4="Attiecināmās izmaksas",IF('3a+c+n'!$Q60="A",'3a+c+n'!B60,0),0)</f>
        <v>13-00000</v>
      </c>
      <c r="C60" s="24" t="str">
        <f>IF($C$4="Attiecināmās izmaksas",IF('3a+c+n'!$Q60="A",'3a+c+n'!C60,0),0)</f>
        <v>Stiklušķiedras siets SSA-1363-160 160 g/m²  - 2 kārtās, I mehāniskās izturības zonā + papildus armējošā sieta iestrāde stūros</v>
      </c>
      <c r="D60" s="24" t="str">
        <f>IF($C$4="Attiecināmās izmaksas",IF('3a+c+n'!$Q60="A",'3a+c+n'!D60,0),0)</f>
        <v>m2</v>
      </c>
      <c r="E60" s="46"/>
      <c r="F60" s="65"/>
      <c r="G60" s="116"/>
      <c r="H60" s="116">
        <f>IF($C$4="Attiecināmās izmaksas",IF('3a+c+n'!$Q60="A",'3a+c+n'!H60,0),0)</f>
        <v>0</v>
      </c>
      <c r="I60" s="116"/>
      <c r="J60" s="116"/>
      <c r="K60" s="117">
        <f>IF($C$4="Attiecināmās izmaksas",IF('3a+c+n'!$Q60="A",'3a+c+n'!K60,0),0)</f>
        <v>0</v>
      </c>
      <c r="L60" s="65">
        <f>IF($C$4="Attiecināmās izmaksas",IF('3a+c+n'!$Q60="A",'3a+c+n'!L60,0),0)</f>
        <v>0</v>
      </c>
      <c r="M60" s="116">
        <f>IF($C$4="Attiecināmās izmaksas",IF('3a+c+n'!$Q60="A",'3a+c+n'!M60,0),0)</f>
        <v>0</v>
      </c>
      <c r="N60" s="116">
        <f>IF($C$4="Attiecināmās izmaksas",IF('3a+c+n'!$Q60="A",'3a+c+n'!N60,0),0)</f>
        <v>0</v>
      </c>
      <c r="O60" s="116">
        <f>IF($C$4="Attiecināmās izmaksas",IF('3a+c+n'!$Q60="A",'3a+c+n'!O60,0),0)</f>
        <v>0</v>
      </c>
      <c r="P60" s="117">
        <f>IF($C$4="Attiecināmās izmaksas",IF('3a+c+n'!$Q60="A",'3a+c+n'!P60,0),0)</f>
        <v>0</v>
      </c>
    </row>
    <row r="61" spans="1:16" ht="20.399999999999999" x14ac:dyDescent="0.2">
      <c r="A61" s="51">
        <f>IF(P61=0,0,IF(COUNTBLANK(P61)=1,0,COUNTA($P$14:P61)))</f>
        <v>0</v>
      </c>
      <c r="B61" s="24" t="str">
        <f>IF($C$4="Attiecināmās izmaksas",IF('3a+c+n'!$Q61="A",'3a+c+n'!B61,0),0)</f>
        <v>13-00000</v>
      </c>
      <c r="C61" s="24" t="str">
        <f>IF($C$4="Attiecināmās izmaksas",IF('3a+c+n'!$Q61="A",'3a+c+n'!C61,0),0)</f>
        <v>Armētā slāņa apstrāde ar zemapmetuma grunti SAKRET PG vai ekvivalentu</v>
      </c>
      <c r="D61" s="24" t="str">
        <f>IF($C$4="Attiecināmās izmaksas",IF('3a+c+n'!$Q61="A",'3a+c+n'!D61,0),0)</f>
        <v>kg</v>
      </c>
      <c r="E61" s="46"/>
      <c r="F61" s="65"/>
      <c r="G61" s="116"/>
      <c r="H61" s="116">
        <f>IF($C$4="Attiecināmās izmaksas",IF('3a+c+n'!$Q61="A",'3a+c+n'!H61,0),0)</f>
        <v>0</v>
      </c>
      <c r="I61" s="116"/>
      <c r="J61" s="116"/>
      <c r="K61" s="117">
        <f>IF($C$4="Attiecināmās izmaksas",IF('3a+c+n'!$Q61="A",'3a+c+n'!K61,0),0)</f>
        <v>0</v>
      </c>
      <c r="L61" s="65">
        <f>IF($C$4="Attiecināmās izmaksas",IF('3a+c+n'!$Q61="A",'3a+c+n'!L61,0),0)</f>
        <v>0</v>
      </c>
      <c r="M61" s="116">
        <f>IF($C$4="Attiecināmās izmaksas",IF('3a+c+n'!$Q61="A",'3a+c+n'!M61,0),0)</f>
        <v>0</v>
      </c>
      <c r="N61" s="116">
        <f>IF($C$4="Attiecināmās izmaksas",IF('3a+c+n'!$Q61="A",'3a+c+n'!N61,0),0)</f>
        <v>0</v>
      </c>
      <c r="O61" s="116">
        <f>IF($C$4="Attiecināmās izmaksas",IF('3a+c+n'!$Q61="A",'3a+c+n'!O61,0),0)</f>
        <v>0</v>
      </c>
      <c r="P61" s="117">
        <f>IF($C$4="Attiecināmās izmaksas",IF('3a+c+n'!$Q61="A",'3a+c+n'!P61,0),0)</f>
        <v>0</v>
      </c>
    </row>
    <row r="62" spans="1:16" ht="30.6" x14ac:dyDescent="0.2">
      <c r="A62" s="51">
        <f>IF(P62=0,0,IF(COUNTBLANK(P62)=1,0,COUNTA($P$14:P62)))</f>
        <v>0</v>
      </c>
      <c r="B62" s="24" t="str">
        <f>IF($C$4="Attiecināmās izmaksas",IF('3a+c+n'!$Q62="A",'3a+c+n'!B62,0),0)</f>
        <v>13-00000</v>
      </c>
      <c r="C62" s="24" t="str">
        <f>IF($C$4="Attiecināmās izmaksas",IF('3a+c+n'!$Q62="A",'3a+c+n'!C62,0),0)</f>
        <v xml:space="preserve">Gatavā tonētā silikona apmetuma SAKRET SIP vai ekvivalenta iestrāde. Maksimālais grauda izmērs 2 mm. Tonis atbilstoši krāsu pasei. </v>
      </c>
      <c r="D62" s="24" t="str">
        <f>IF($C$4="Attiecināmās izmaksas",IF('3a+c+n'!$Q62="A",'3a+c+n'!D62,0),0)</f>
        <v>kg</v>
      </c>
      <c r="E62" s="46"/>
      <c r="F62" s="65"/>
      <c r="G62" s="116"/>
      <c r="H62" s="116">
        <f>IF($C$4="Attiecināmās izmaksas",IF('3a+c+n'!$Q62="A",'3a+c+n'!H62,0),0)</f>
        <v>0</v>
      </c>
      <c r="I62" s="116"/>
      <c r="J62" s="116"/>
      <c r="K62" s="117">
        <f>IF($C$4="Attiecināmās izmaksas",IF('3a+c+n'!$Q62="A",'3a+c+n'!K62,0),0)</f>
        <v>0</v>
      </c>
      <c r="L62" s="65">
        <f>IF($C$4="Attiecināmās izmaksas",IF('3a+c+n'!$Q62="A",'3a+c+n'!L62,0),0)</f>
        <v>0</v>
      </c>
      <c r="M62" s="116">
        <f>IF($C$4="Attiecināmās izmaksas",IF('3a+c+n'!$Q62="A",'3a+c+n'!M62,0),0)</f>
        <v>0</v>
      </c>
      <c r="N62" s="116">
        <f>IF($C$4="Attiecināmās izmaksas",IF('3a+c+n'!$Q62="A",'3a+c+n'!N62,0),0)</f>
        <v>0</v>
      </c>
      <c r="O62" s="116">
        <f>IF($C$4="Attiecināmās izmaksas",IF('3a+c+n'!$Q62="A",'3a+c+n'!O62,0),0)</f>
        <v>0</v>
      </c>
      <c r="P62" s="117">
        <f>IF($C$4="Attiecināmās izmaksas",IF('3a+c+n'!$Q62="A",'3a+c+n'!P62,0),0)</f>
        <v>0</v>
      </c>
    </row>
    <row r="63" spans="1:16" ht="20.399999999999999" x14ac:dyDescent="0.2">
      <c r="A63" s="51">
        <f>IF(P63=0,0,IF(COUNTBLANK(P63)=1,0,COUNTA($P$14:P63)))</f>
        <v>0</v>
      </c>
      <c r="B63" s="24" t="str">
        <f>IF($C$4="Attiecināmās izmaksas",IF('3a+c+n'!$Q63="A",'3a+c+n'!B63,0),0)</f>
        <v>13-00000</v>
      </c>
      <c r="C63" s="24" t="str">
        <f>IF($C$4="Attiecināmās izmaksas",IF('3a+c+n'!$Q63="A",'3a+c+n'!C63,0),0)</f>
        <v>Pielaiduma profila SAKRET EW 06 vai ekvivalenta iestrāde ailes sānos un augšējā daļā</v>
      </c>
      <c r="D63" s="24" t="str">
        <f>IF($C$4="Attiecināmās izmaksas",IF('3a+c+n'!$Q63="A",'3a+c+n'!D63,0),0)</f>
        <v>tm</v>
      </c>
      <c r="E63" s="46"/>
      <c r="F63" s="65"/>
      <c r="G63" s="116"/>
      <c r="H63" s="116">
        <f>IF($C$4="Attiecināmās izmaksas",IF('3a+c+n'!$Q63="A",'3a+c+n'!H63,0),0)</f>
        <v>0</v>
      </c>
      <c r="I63" s="116"/>
      <c r="J63" s="116"/>
      <c r="K63" s="117">
        <f>IF($C$4="Attiecināmās izmaksas",IF('3a+c+n'!$Q63="A",'3a+c+n'!K63,0),0)</f>
        <v>0</v>
      </c>
      <c r="L63" s="65">
        <f>IF($C$4="Attiecināmās izmaksas",IF('3a+c+n'!$Q63="A",'3a+c+n'!L63,0),0)</f>
        <v>0</v>
      </c>
      <c r="M63" s="116">
        <f>IF($C$4="Attiecināmās izmaksas",IF('3a+c+n'!$Q63="A",'3a+c+n'!M63,0),0)</f>
        <v>0</v>
      </c>
      <c r="N63" s="116">
        <f>IF($C$4="Attiecināmās izmaksas",IF('3a+c+n'!$Q63="A",'3a+c+n'!N63,0),0)</f>
        <v>0</v>
      </c>
      <c r="O63" s="116">
        <f>IF($C$4="Attiecināmās izmaksas",IF('3a+c+n'!$Q63="A",'3a+c+n'!O63,0),0)</f>
        <v>0</v>
      </c>
      <c r="P63" s="117">
        <f>IF($C$4="Attiecināmās izmaksas",IF('3a+c+n'!$Q63="A",'3a+c+n'!P63,0),0)</f>
        <v>0</v>
      </c>
    </row>
    <row r="64" spans="1:16" ht="20.399999999999999" x14ac:dyDescent="0.2">
      <c r="A64" s="51">
        <f>IF(P64=0,0,IF(COUNTBLANK(P64)=1,0,COUNTA($P$14:P64)))</f>
        <v>0</v>
      </c>
      <c r="B64" s="24" t="str">
        <f>IF($C$4="Attiecināmās izmaksas",IF('3a+c+n'!$Q64="A",'3a+c+n'!B64,0),0)</f>
        <v>13-00000</v>
      </c>
      <c r="C64" s="24" t="str">
        <f>IF($C$4="Attiecināmās izmaksas",IF('3a+c+n'!$Q64="A",'3a+c+n'!C64,0),0)</f>
        <v>Stūra profila ar lāseni SAKRET ED C(01)  vai ekvivalenta iestrāde durvju augšējā daļā</v>
      </c>
      <c r="D64" s="24" t="str">
        <f>IF($C$4="Attiecināmās izmaksas",IF('3a+c+n'!$Q64="A",'3a+c+n'!D64,0),0)</f>
        <v>tm</v>
      </c>
      <c r="E64" s="46"/>
      <c r="F64" s="65"/>
      <c r="G64" s="116"/>
      <c r="H64" s="116">
        <f>IF($C$4="Attiecināmās izmaksas",IF('3a+c+n'!$Q64="A",'3a+c+n'!H64,0),0)</f>
        <v>0</v>
      </c>
      <c r="I64" s="116"/>
      <c r="J64" s="116"/>
      <c r="K64" s="117">
        <f>IF($C$4="Attiecināmās izmaksas",IF('3a+c+n'!$Q64="A",'3a+c+n'!K64,0),0)</f>
        <v>0</v>
      </c>
      <c r="L64" s="65">
        <f>IF($C$4="Attiecināmās izmaksas",IF('3a+c+n'!$Q64="A",'3a+c+n'!L64,0),0)</f>
        <v>0</v>
      </c>
      <c r="M64" s="116">
        <f>IF($C$4="Attiecināmās izmaksas",IF('3a+c+n'!$Q64="A",'3a+c+n'!M64,0),0)</f>
        <v>0</v>
      </c>
      <c r="N64" s="116">
        <f>IF($C$4="Attiecināmās izmaksas",IF('3a+c+n'!$Q64="A",'3a+c+n'!N64,0),0)</f>
        <v>0</v>
      </c>
      <c r="O64" s="116">
        <f>IF($C$4="Attiecināmās izmaksas",IF('3a+c+n'!$Q64="A",'3a+c+n'!O64,0),0)</f>
        <v>0</v>
      </c>
      <c r="P64" s="117">
        <f>IF($C$4="Attiecināmās izmaksas",IF('3a+c+n'!$Q64="A",'3a+c+n'!P64,0),0)</f>
        <v>0</v>
      </c>
    </row>
    <row r="65" spans="1:16" ht="20.399999999999999" x14ac:dyDescent="0.2">
      <c r="A65" s="51">
        <f>IF(P65=0,0,IF(COUNTBLANK(P65)=1,0,COUNTA($P$14:P65)))</f>
        <v>0</v>
      </c>
      <c r="B65" s="24" t="str">
        <f>IF($C$4="Attiecināmās izmaksas",IF('3a+c+n'!$Q65="A",'3a+c+n'!B65,0),0)</f>
        <v>13-00000</v>
      </c>
      <c r="C65" s="24" t="str">
        <f>IF($C$4="Attiecināmās izmaksas",IF('3a+c+n'!$Q65="A",'3a+c+n'!C65,0),0)</f>
        <v>Stūra profila SAKRET EC  vai ekvivalenta iestrāde durvju sānos</v>
      </c>
      <c r="D65" s="24" t="str">
        <f>IF($C$4="Attiecināmās izmaksas",IF('3a+c+n'!$Q65="A",'3a+c+n'!D65,0),0)</f>
        <v>tm</v>
      </c>
      <c r="E65" s="46"/>
      <c r="F65" s="65"/>
      <c r="G65" s="116"/>
      <c r="H65" s="116">
        <f>IF($C$4="Attiecināmās izmaksas",IF('3a+c+n'!$Q65="A",'3a+c+n'!H65,0),0)</f>
        <v>0</v>
      </c>
      <c r="I65" s="116"/>
      <c r="J65" s="116"/>
      <c r="K65" s="117">
        <f>IF($C$4="Attiecināmās izmaksas",IF('3a+c+n'!$Q65="A",'3a+c+n'!K65,0),0)</f>
        <v>0</v>
      </c>
      <c r="L65" s="65">
        <f>IF($C$4="Attiecināmās izmaksas",IF('3a+c+n'!$Q65="A",'3a+c+n'!L65,0),0)</f>
        <v>0</v>
      </c>
      <c r="M65" s="116">
        <f>IF($C$4="Attiecināmās izmaksas",IF('3a+c+n'!$Q65="A",'3a+c+n'!M65,0),0)</f>
        <v>0</v>
      </c>
      <c r="N65" s="116">
        <f>IF($C$4="Attiecināmās izmaksas",IF('3a+c+n'!$Q65="A",'3a+c+n'!N65,0),0)</f>
        <v>0</v>
      </c>
      <c r="O65" s="116">
        <f>IF($C$4="Attiecināmās izmaksas",IF('3a+c+n'!$Q65="A",'3a+c+n'!O65,0),0)</f>
        <v>0</v>
      </c>
      <c r="P65" s="117">
        <f>IF($C$4="Attiecināmās izmaksas",IF('3a+c+n'!$Q65="A",'3a+c+n'!P65,0),0)</f>
        <v>0</v>
      </c>
    </row>
    <row r="66" spans="1:16" x14ac:dyDescent="0.2">
      <c r="A66" s="51">
        <f>IF(P66=0,0,IF(COUNTBLANK(P66)=1,0,COUNTA($P$14:P66)))</f>
        <v>0</v>
      </c>
      <c r="B66" s="24">
        <f>IF($C$4="Attiecināmās izmaksas",IF('3a+c+n'!$Q66="A",'3a+c+n'!B66,0),0)</f>
        <v>0</v>
      </c>
      <c r="C66" s="24">
        <f>IF($C$4="Attiecināmās izmaksas",IF('3a+c+n'!$Q66="A",'3a+c+n'!C66,0),0)</f>
        <v>0</v>
      </c>
      <c r="D66" s="24">
        <f>IF($C$4="Attiecināmās izmaksas",IF('3a+c+n'!$Q66="A",'3a+c+n'!D66,0),0)</f>
        <v>0</v>
      </c>
      <c r="E66" s="46"/>
      <c r="F66" s="65"/>
      <c r="G66" s="116"/>
      <c r="H66" s="116">
        <f>IF($C$4="Attiecināmās izmaksas",IF('3a+c+n'!$Q66="A",'3a+c+n'!H66,0),0)</f>
        <v>0</v>
      </c>
      <c r="I66" s="116"/>
      <c r="J66" s="116"/>
      <c r="K66" s="117">
        <f>IF($C$4="Attiecināmās izmaksas",IF('3a+c+n'!$Q66="A",'3a+c+n'!K66,0),0)</f>
        <v>0</v>
      </c>
      <c r="L66" s="65">
        <f>IF($C$4="Attiecināmās izmaksas",IF('3a+c+n'!$Q66="A",'3a+c+n'!L66,0),0)</f>
        <v>0</v>
      </c>
      <c r="M66" s="116">
        <f>IF($C$4="Attiecināmās izmaksas",IF('3a+c+n'!$Q66="A",'3a+c+n'!M66,0),0)</f>
        <v>0</v>
      </c>
      <c r="N66" s="116">
        <f>IF($C$4="Attiecināmās izmaksas",IF('3a+c+n'!$Q66="A",'3a+c+n'!N66,0),0)</f>
        <v>0</v>
      </c>
      <c r="O66" s="116">
        <f>IF($C$4="Attiecināmās izmaksas",IF('3a+c+n'!$Q66="A",'3a+c+n'!O66,0),0)</f>
        <v>0</v>
      </c>
      <c r="P66" s="117">
        <f>IF($C$4="Attiecināmās izmaksas",IF('3a+c+n'!$Q66="A",'3a+c+n'!P66,0),0)</f>
        <v>0</v>
      </c>
    </row>
    <row r="67" spans="1:16" ht="20.399999999999999" x14ac:dyDescent="0.2">
      <c r="A67" s="51">
        <f>IF(P67=0,0,IF(COUNTBLANK(P67)=1,0,COUNTA($P$14:P67)))</f>
        <v>0</v>
      </c>
      <c r="B67" s="24" t="str">
        <f>IF($C$4="Attiecināmās izmaksas",IF('3a+c+n'!$Q67="A",'3a+c+n'!B67,0),0)</f>
        <v>13-00000</v>
      </c>
      <c r="C67" s="24" t="str">
        <f>IF($C$4="Attiecināmās izmaksas",IF('3a+c+n'!$Q67="A",'3a+c+n'!C67,0),0)</f>
        <v xml:space="preserve">Stūra profilu un stūra profilu ar lāseni iestrāde fasādes daļās, kur veidojas stūri, pārkares u.tml.  </v>
      </c>
      <c r="D67" s="24" t="str">
        <f>IF($C$4="Attiecināmās izmaksas",IF('3a+c+n'!$Q67="A",'3a+c+n'!D67,0),0)</f>
        <v>kompl</v>
      </c>
      <c r="E67" s="46"/>
      <c r="F67" s="65"/>
      <c r="G67" s="116"/>
      <c r="H67" s="116">
        <f>IF($C$4="Attiecināmās izmaksas",IF('3a+c+n'!$Q67="A",'3a+c+n'!H67,0),0)</f>
        <v>0</v>
      </c>
      <c r="I67" s="116"/>
      <c r="J67" s="116"/>
      <c r="K67" s="117">
        <f>IF($C$4="Attiecināmās izmaksas",IF('3a+c+n'!$Q67="A",'3a+c+n'!K67,0),0)</f>
        <v>0</v>
      </c>
      <c r="L67" s="65">
        <f>IF($C$4="Attiecināmās izmaksas",IF('3a+c+n'!$Q67="A",'3a+c+n'!L67,0),0)</f>
        <v>0</v>
      </c>
      <c r="M67" s="116">
        <f>IF($C$4="Attiecināmās izmaksas",IF('3a+c+n'!$Q67="A",'3a+c+n'!M67,0),0)</f>
        <v>0</v>
      </c>
      <c r="N67" s="116">
        <f>IF($C$4="Attiecināmās izmaksas",IF('3a+c+n'!$Q67="A",'3a+c+n'!N67,0),0)</f>
        <v>0</v>
      </c>
      <c r="O67" s="116">
        <f>IF($C$4="Attiecināmās izmaksas",IF('3a+c+n'!$Q67="A",'3a+c+n'!O67,0),0)</f>
        <v>0</v>
      </c>
      <c r="P67" s="117">
        <f>IF($C$4="Attiecināmās izmaksas",IF('3a+c+n'!$Q67="A",'3a+c+n'!P67,0),0)</f>
        <v>0</v>
      </c>
    </row>
    <row r="68" spans="1:16" ht="40.799999999999997" x14ac:dyDescent="0.2">
      <c r="A68" s="51">
        <f>IF(P68=0,0,IF(COUNTBLANK(P68)=1,0,COUNTA($P$14:P68)))</f>
        <v>0</v>
      </c>
      <c r="B68" s="24" t="str">
        <f>IF($C$4="Attiecināmās izmaksas",IF('3a+c+n'!$Q68="A",'3a+c+n'!B68,0),0)</f>
        <v>13-00000</v>
      </c>
      <c r="C68" s="24" t="str">
        <f>IF($C$4="Attiecināmās izmaksas",IF('3a+c+n'!$Q68="A",'3a+c+n'!C68,0),0)</f>
        <v>Poliuretāna hermētiķa iestrāde savienojuma vietās (siltināmā daļa/ nesiltināmā daļa), t.sk. balkona griestu savienojums, ieejas mezgla griestu savienojuma vieta u.tml.</v>
      </c>
      <c r="D68" s="24" t="str">
        <f>IF($C$4="Attiecināmās izmaksas",IF('3a+c+n'!$Q68="A",'3a+c+n'!D68,0),0)</f>
        <v>kompl</v>
      </c>
      <c r="E68" s="46"/>
      <c r="F68" s="65"/>
      <c r="G68" s="116"/>
      <c r="H68" s="116">
        <f>IF($C$4="Attiecināmās izmaksas",IF('3a+c+n'!$Q68="A",'3a+c+n'!H68,0),0)</f>
        <v>0</v>
      </c>
      <c r="I68" s="116"/>
      <c r="J68" s="116"/>
      <c r="K68" s="117">
        <f>IF($C$4="Attiecināmās izmaksas",IF('3a+c+n'!$Q68="A",'3a+c+n'!K68,0),0)</f>
        <v>0</v>
      </c>
      <c r="L68" s="65">
        <f>IF($C$4="Attiecināmās izmaksas",IF('3a+c+n'!$Q68="A",'3a+c+n'!L68,0),0)</f>
        <v>0</v>
      </c>
      <c r="M68" s="116">
        <f>IF($C$4="Attiecināmās izmaksas",IF('3a+c+n'!$Q68="A",'3a+c+n'!M68,0),0)</f>
        <v>0</v>
      </c>
      <c r="N68" s="116">
        <f>IF($C$4="Attiecināmās izmaksas",IF('3a+c+n'!$Q68="A",'3a+c+n'!N68,0),0)</f>
        <v>0</v>
      </c>
      <c r="O68" s="116">
        <f>IF($C$4="Attiecināmās izmaksas",IF('3a+c+n'!$Q68="A",'3a+c+n'!O68,0),0)</f>
        <v>0</v>
      </c>
      <c r="P68" s="117">
        <f>IF($C$4="Attiecināmās izmaksas",IF('3a+c+n'!$Q68="A",'3a+c+n'!P68,0),0)</f>
        <v>0</v>
      </c>
    </row>
    <row r="69" spans="1:16" x14ac:dyDescent="0.2">
      <c r="A69" s="51">
        <f>IF(P69=0,0,IF(COUNTBLANK(P69)=1,0,COUNTA($P$14:P69)))</f>
        <v>0</v>
      </c>
      <c r="B69" s="24">
        <f>IF($C$4="Attiecināmās izmaksas",IF('3a+c+n'!$Q69="A",'3a+c+n'!B69,0),0)</f>
        <v>0</v>
      </c>
      <c r="C69" s="24">
        <f>IF($C$4="Attiecināmās izmaksas",IF('3a+c+n'!$Q69="A",'3a+c+n'!C69,0),0)</f>
        <v>0</v>
      </c>
      <c r="D69" s="24">
        <f>IF($C$4="Attiecināmās izmaksas",IF('3a+c+n'!$Q69="A",'3a+c+n'!D69,0),0)</f>
        <v>0</v>
      </c>
      <c r="E69" s="46"/>
      <c r="F69" s="65"/>
      <c r="G69" s="116"/>
      <c r="H69" s="116">
        <f>IF($C$4="Attiecināmās izmaksas",IF('3a+c+n'!$Q69="A",'3a+c+n'!H69,0),0)</f>
        <v>0</v>
      </c>
      <c r="I69" s="116"/>
      <c r="J69" s="116"/>
      <c r="K69" s="117">
        <f>IF($C$4="Attiecināmās izmaksas",IF('3a+c+n'!$Q69="A",'3a+c+n'!K69,0),0)</f>
        <v>0</v>
      </c>
      <c r="L69" s="65">
        <f>IF($C$4="Attiecināmās izmaksas",IF('3a+c+n'!$Q69="A",'3a+c+n'!L69,0),0)</f>
        <v>0</v>
      </c>
      <c r="M69" s="116">
        <f>IF($C$4="Attiecināmās izmaksas",IF('3a+c+n'!$Q69="A",'3a+c+n'!M69,0),0)</f>
        <v>0</v>
      </c>
      <c r="N69" s="116">
        <f>IF($C$4="Attiecināmās izmaksas",IF('3a+c+n'!$Q69="A",'3a+c+n'!N69,0),0)</f>
        <v>0</v>
      </c>
      <c r="O69" s="116">
        <f>IF($C$4="Attiecināmās izmaksas",IF('3a+c+n'!$Q69="A",'3a+c+n'!O69,0),0)</f>
        <v>0</v>
      </c>
      <c r="P69" s="117">
        <f>IF($C$4="Attiecināmās izmaksas",IF('3a+c+n'!$Q69="A",'3a+c+n'!P69,0),0)</f>
        <v>0</v>
      </c>
    </row>
    <row r="70" spans="1:16" x14ac:dyDescent="0.2">
      <c r="A70" s="51">
        <f>IF(P70=0,0,IF(COUNTBLANK(P70)=1,0,COUNTA($P$14:P70)))</f>
        <v>0</v>
      </c>
      <c r="B70" s="24">
        <f>IF($C$4="Attiecināmās izmaksas",IF('3a+c+n'!$Q70="A",'3a+c+n'!B70,0),0)</f>
        <v>0</v>
      </c>
      <c r="C70" s="24">
        <f>IF($C$4="Attiecināmās izmaksas",IF('3a+c+n'!$Q70="A",'3a+c+n'!C70,0),0)</f>
        <v>0</v>
      </c>
      <c r="D70" s="24">
        <f>IF($C$4="Attiecināmās izmaksas",IF('3a+c+n'!$Q70="A",'3a+c+n'!D70,0),0)</f>
        <v>0</v>
      </c>
      <c r="E70" s="46"/>
      <c r="F70" s="65"/>
      <c r="G70" s="116"/>
      <c r="H70" s="116">
        <f>IF($C$4="Attiecināmās izmaksas",IF('3a+c+n'!$Q70="A",'3a+c+n'!H70,0),0)</f>
        <v>0</v>
      </c>
      <c r="I70" s="116"/>
      <c r="J70" s="116"/>
      <c r="K70" s="117">
        <f>IF($C$4="Attiecināmās izmaksas",IF('3a+c+n'!$Q70="A",'3a+c+n'!K70,0),0)</f>
        <v>0</v>
      </c>
      <c r="L70" s="65">
        <f>IF($C$4="Attiecināmās izmaksas",IF('3a+c+n'!$Q70="A",'3a+c+n'!L70,0),0)</f>
        <v>0</v>
      </c>
      <c r="M70" s="116">
        <f>IF($C$4="Attiecināmās izmaksas",IF('3a+c+n'!$Q70="A",'3a+c+n'!M70,0),0)</f>
        <v>0</v>
      </c>
      <c r="N70" s="116">
        <f>IF($C$4="Attiecināmās izmaksas",IF('3a+c+n'!$Q70="A",'3a+c+n'!N70,0),0)</f>
        <v>0</v>
      </c>
      <c r="O70" s="116">
        <f>IF($C$4="Attiecināmās izmaksas",IF('3a+c+n'!$Q70="A",'3a+c+n'!O70,0),0)</f>
        <v>0</v>
      </c>
      <c r="P70" s="117">
        <f>IF($C$4="Attiecināmās izmaksas",IF('3a+c+n'!$Q70="A",'3a+c+n'!P70,0),0)</f>
        <v>0</v>
      </c>
    </row>
    <row r="71" spans="1:16" x14ac:dyDescent="0.2">
      <c r="A71" s="51">
        <f>IF(P71=0,0,IF(COUNTBLANK(P71)=1,0,COUNTA($P$14:P71)))</f>
        <v>0</v>
      </c>
      <c r="B71" s="24">
        <f>IF($C$4="Attiecināmās izmaksas",IF('3a+c+n'!$Q71="A",'3a+c+n'!B71,0),0)</f>
        <v>0</v>
      </c>
      <c r="C71" s="24">
        <f>IF($C$4="Attiecināmās izmaksas",IF('3a+c+n'!$Q71="A",'3a+c+n'!C71,0),0)</f>
        <v>0</v>
      </c>
      <c r="D71" s="24">
        <f>IF($C$4="Attiecināmās izmaksas",IF('3a+c+n'!$Q71="A",'3a+c+n'!D71,0),0)</f>
        <v>0</v>
      </c>
      <c r="E71" s="46"/>
      <c r="F71" s="65"/>
      <c r="G71" s="116"/>
      <c r="H71" s="116">
        <f>IF($C$4="Attiecināmās izmaksas",IF('3a+c+n'!$Q71="A",'3a+c+n'!H71,0),0)</f>
        <v>0</v>
      </c>
      <c r="I71" s="116"/>
      <c r="J71" s="116"/>
      <c r="K71" s="117">
        <f>IF($C$4="Attiecināmās izmaksas",IF('3a+c+n'!$Q71="A",'3a+c+n'!K71,0),0)</f>
        <v>0</v>
      </c>
      <c r="L71" s="65">
        <f>IF($C$4="Attiecināmās izmaksas",IF('3a+c+n'!$Q71="A",'3a+c+n'!L71,0),0)</f>
        <v>0</v>
      </c>
      <c r="M71" s="116">
        <f>IF($C$4="Attiecināmās izmaksas",IF('3a+c+n'!$Q71="A",'3a+c+n'!M71,0),0)</f>
        <v>0</v>
      </c>
      <c r="N71" s="116">
        <f>IF($C$4="Attiecināmās izmaksas",IF('3a+c+n'!$Q71="A",'3a+c+n'!N71,0),0)</f>
        <v>0</v>
      </c>
      <c r="O71" s="116">
        <f>IF($C$4="Attiecināmās izmaksas",IF('3a+c+n'!$Q71="A",'3a+c+n'!O71,0),0)</f>
        <v>0</v>
      </c>
      <c r="P71" s="117">
        <f>IF($C$4="Attiecināmās izmaksas",IF('3a+c+n'!$Q71="A",'3a+c+n'!P71,0),0)</f>
        <v>0</v>
      </c>
    </row>
    <row r="72" spans="1:16" x14ac:dyDescent="0.2">
      <c r="A72" s="51">
        <f>IF(P72=0,0,IF(COUNTBLANK(P72)=1,0,COUNTA($P$14:P72)))</f>
        <v>0</v>
      </c>
      <c r="B72" s="24">
        <f>IF($C$4="Attiecināmās izmaksas",IF('3a+c+n'!$Q72="A",'3a+c+n'!B72,0),0)</f>
        <v>0</v>
      </c>
      <c r="C72" s="24">
        <f>IF($C$4="Attiecināmās izmaksas",IF('3a+c+n'!$Q72="A",'3a+c+n'!C72,0),0)</f>
        <v>0</v>
      </c>
      <c r="D72" s="24">
        <f>IF($C$4="Attiecināmās izmaksas",IF('3a+c+n'!$Q72="A",'3a+c+n'!D72,0),0)</f>
        <v>0</v>
      </c>
      <c r="E72" s="46"/>
      <c r="F72" s="65"/>
      <c r="G72" s="116"/>
      <c r="H72" s="116">
        <f>IF($C$4="Attiecināmās izmaksas",IF('3a+c+n'!$Q72="A",'3a+c+n'!H72,0),0)</f>
        <v>0</v>
      </c>
      <c r="I72" s="116"/>
      <c r="J72" s="116"/>
      <c r="K72" s="117">
        <f>IF($C$4="Attiecināmās izmaksas",IF('3a+c+n'!$Q72="A",'3a+c+n'!K72,0),0)</f>
        <v>0</v>
      </c>
      <c r="L72" s="65">
        <f>IF($C$4="Attiecināmās izmaksas",IF('3a+c+n'!$Q72="A",'3a+c+n'!L72,0),0)</f>
        <v>0</v>
      </c>
      <c r="M72" s="116">
        <f>IF($C$4="Attiecināmās izmaksas",IF('3a+c+n'!$Q72="A",'3a+c+n'!M72,0),0)</f>
        <v>0</v>
      </c>
      <c r="N72" s="116">
        <f>IF($C$4="Attiecināmās izmaksas",IF('3a+c+n'!$Q72="A",'3a+c+n'!N72,0),0)</f>
        <v>0</v>
      </c>
      <c r="O72" s="116">
        <f>IF($C$4="Attiecināmās izmaksas",IF('3a+c+n'!$Q72="A",'3a+c+n'!O72,0),0)</f>
        <v>0</v>
      </c>
      <c r="P72" s="117">
        <f>IF($C$4="Attiecināmās izmaksas",IF('3a+c+n'!$Q72="A",'3a+c+n'!P72,0),0)</f>
        <v>0</v>
      </c>
    </row>
    <row r="73" spans="1:16" x14ac:dyDescent="0.2">
      <c r="A73" s="51">
        <f>IF(P73=0,0,IF(COUNTBLANK(P73)=1,0,COUNTA($P$14:P73)))</f>
        <v>0</v>
      </c>
      <c r="B73" s="24">
        <f>IF($C$4="Attiecināmās izmaksas",IF('3a+c+n'!$Q73="A",'3a+c+n'!B73,0),0)</f>
        <v>0</v>
      </c>
      <c r="C73" s="24">
        <f>IF($C$4="Attiecināmās izmaksas",IF('3a+c+n'!$Q73="A",'3a+c+n'!C73,0),0)</f>
        <v>0</v>
      </c>
      <c r="D73" s="24">
        <f>IF($C$4="Attiecināmās izmaksas",IF('3a+c+n'!$Q73="A",'3a+c+n'!D73,0),0)</f>
        <v>0</v>
      </c>
      <c r="E73" s="46"/>
      <c r="F73" s="65"/>
      <c r="G73" s="116"/>
      <c r="H73" s="116">
        <f>IF($C$4="Attiecināmās izmaksas",IF('3a+c+n'!$Q73="A",'3a+c+n'!H73,0),0)</f>
        <v>0</v>
      </c>
      <c r="I73" s="116"/>
      <c r="J73" s="116"/>
      <c r="K73" s="117">
        <f>IF($C$4="Attiecināmās izmaksas",IF('3a+c+n'!$Q73="A",'3a+c+n'!K73,0),0)</f>
        <v>0</v>
      </c>
      <c r="L73" s="65">
        <f>IF($C$4="Attiecināmās izmaksas",IF('3a+c+n'!$Q73="A",'3a+c+n'!L73,0),0)</f>
        <v>0</v>
      </c>
      <c r="M73" s="116">
        <f>IF($C$4="Attiecināmās izmaksas",IF('3a+c+n'!$Q73="A",'3a+c+n'!M73,0),0)</f>
        <v>0</v>
      </c>
      <c r="N73" s="116">
        <f>IF($C$4="Attiecināmās izmaksas",IF('3a+c+n'!$Q73="A",'3a+c+n'!N73,0),0)</f>
        <v>0</v>
      </c>
      <c r="O73" s="116">
        <f>IF($C$4="Attiecināmās izmaksas",IF('3a+c+n'!$Q73="A",'3a+c+n'!O73,0),0)</f>
        <v>0</v>
      </c>
      <c r="P73" s="117">
        <f>IF($C$4="Attiecināmās izmaksas",IF('3a+c+n'!$Q73="A",'3a+c+n'!P73,0),0)</f>
        <v>0</v>
      </c>
    </row>
    <row r="74" spans="1:16" x14ac:dyDescent="0.2">
      <c r="A74" s="51">
        <f>IF(P74=0,0,IF(COUNTBLANK(P74)=1,0,COUNTA($P$14:P74)))</f>
        <v>0</v>
      </c>
      <c r="B74" s="24">
        <f>IF($C$4="Attiecināmās izmaksas",IF('3a+c+n'!$Q74="A",'3a+c+n'!B74,0),0)</f>
        <v>0</v>
      </c>
      <c r="C74" s="24">
        <f>IF($C$4="Attiecināmās izmaksas",IF('3a+c+n'!$Q74="A",'3a+c+n'!C74,0),0)</f>
        <v>0</v>
      </c>
      <c r="D74" s="24">
        <f>IF($C$4="Attiecināmās izmaksas",IF('3a+c+n'!$Q74="A",'3a+c+n'!D74,0),0)</f>
        <v>0</v>
      </c>
      <c r="E74" s="46"/>
      <c r="F74" s="65"/>
      <c r="G74" s="116"/>
      <c r="H74" s="116">
        <f>IF($C$4="Attiecināmās izmaksas",IF('3a+c+n'!$Q74="A",'3a+c+n'!H74,0),0)</f>
        <v>0</v>
      </c>
      <c r="I74" s="116"/>
      <c r="J74" s="116"/>
      <c r="K74" s="117">
        <f>IF($C$4="Attiecināmās izmaksas",IF('3a+c+n'!$Q74="A",'3a+c+n'!K74,0),0)</f>
        <v>0</v>
      </c>
      <c r="L74" s="65">
        <f>IF($C$4="Attiecināmās izmaksas",IF('3a+c+n'!$Q74="A",'3a+c+n'!L74,0),0)</f>
        <v>0</v>
      </c>
      <c r="M74" s="116">
        <f>IF($C$4="Attiecināmās izmaksas",IF('3a+c+n'!$Q74="A",'3a+c+n'!M74,0),0)</f>
        <v>0</v>
      </c>
      <c r="N74" s="116">
        <f>IF($C$4="Attiecināmās izmaksas",IF('3a+c+n'!$Q74="A",'3a+c+n'!N74,0),0)</f>
        <v>0</v>
      </c>
      <c r="O74" s="116">
        <f>IF($C$4="Attiecināmās izmaksas",IF('3a+c+n'!$Q74="A",'3a+c+n'!O74,0),0)</f>
        <v>0</v>
      </c>
      <c r="P74" s="117">
        <f>IF($C$4="Attiecināmās izmaksas",IF('3a+c+n'!$Q74="A",'3a+c+n'!P74,0),0)</f>
        <v>0</v>
      </c>
    </row>
    <row r="75" spans="1:16" x14ac:dyDescent="0.2">
      <c r="A75" s="51">
        <f>IF(P75=0,0,IF(COUNTBLANK(P75)=1,0,COUNTA($P$14:P75)))</f>
        <v>0</v>
      </c>
      <c r="B75" s="24">
        <f>IF($C$4="Attiecināmās izmaksas",IF('3a+c+n'!$Q75="A",'3a+c+n'!B75,0),0)</f>
        <v>0</v>
      </c>
      <c r="C75" s="24">
        <f>IF($C$4="Attiecināmās izmaksas",IF('3a+c+n'!$Q75="A",'3a+c+n'!C75,0),0)</f>
        <v>0</v>
      </c>
      <c r="D75" s="24">
        <f>IF($C$4="Attiecināmās izmaksas",IF('3a+c+n'!$Q75="A",'3a+c+n'!D75,0),0)</f>
        <v>0</v>
      </c>
      <c r="E75" s="46"/>
      <c r="F75" s="65"/>
      <c r="G75" s="116"/>
      <c r="H75" s="116">
        <f>IF($C$4="Attiecināmās izmaksas",IF('3a+c+n'!$Q75="A",'3a+c+n'!H75,0),0)</f>
        <v>0</v>
      </c>
      <c r="I75" s="116"/>
      <c r="J75" s="116"/>
      <c r="K75" s="117">
        <f>IF($C$4="Attiecināmās izmaksas",IF('3a+c+n'!$Q75="A",'3a+c+n'!K75,0),0)</f>
        <v>0</v>
      </c>
      <c r="L75" s="65">
        <f>IF($C$4="Attiecināmās izmaksas",IF('3a+c+n'!$Q75="A",'3a+c+n'!L75,0),0)</f>
        <v>0</v>
      </c>
      <c r="M75" s="116">
        <f>IF($C$4="Attiecināmās izmaksas",IF('3a+c+n'!$Q75="A",'3a+c+n'!M75,0),0)</f>
        <v>0</v>
      </c>
      <c r="N75" s="116">
        <f>IF($C$4="Attiecināmās izmaksas",IF('3a+c+n'!$Q75="A",'3a+c+n'!N75,0),0)</f>
        <v>0</v>
      </c>
      <c r="O75" s="116">
        <f>IF($C$4="Attiecināmās izmaksas",IF('3a+c+n'!$Q75="A",'3a+c+n'!O75,0),0)</f>
        <v>0</v>
      </c>
      <c r="P75" s="117">
        <f>IF($C$4="Attiecināmās izmaksas",IF('3a+c+n'!$Q75="A",'3a+c+n'!P75,0),0)</f>
        <v>0</v>
      </c>
    </row>
    <row r="76" spans="1:16" x14ac:dyDescent="0.2">
      <c r="A76" s="51">
        <f>IF(P76=0,0,IF(COUNTBLANK(P76)=1,0,COUNTA($P$14:P76)))</f>
        <v>0</v>
      </c>
      <c r="B76" s="24">
        <f>IF($C$4="Attiecināmās izmaksas",IF('3a+c+n'!$Q76="A",'3a+c+n'!B76,0),0)</f>
        <v>0</v>
      </c>
      <c r="C76" s="24">
        <f>IF($C$4="Attiecināmās izmaksas",IF('3a+c+n'!$Q76="A",'3a+c+n'!C76,0),0)</f>
        <v>0</v>
      </c>
      <c r="D76" s="24">
        <f>IF($C$4="Attiecināmās izmaksas",IF('3a+c+n'!$Q76="A",'3a+c+n'!D76,0),0)</f>
        <v>0</v>
      </c>
      <c r="E76" s="46"/>
      <c r="F76" s="65"/>
      <c r="G76" s="116"/>
      <c r="H76" s="116">
        <f>IF($C$4="Attiecināmās izmaksas",IF('3a+c+n'!$Q76="A",'3a+c+n'!H76,0),0)</f>
        <v>0</v>
      </c>
      <c r="I76" s="116"/>
      <c r="J76" s="116"/>
      <c r="K76" s="117">
        <f>IF($C$4="Attiecināmās izmaksas",IF('3a+c+n'!$Q76="A",'3a+c+n'!K76,0),0)</f>
        <v>0</v>
      </c>
      <c r="L76" s="65">
        <f>IF($C$4="Attiecināmās izmaksas",IF('3a+c+n'!$Q76="A",'3a+c+n'!L76,0),0)</f>
        <v>0</v>
      </c>
      <c r="M76" s="116">
        <f>IF($C$4="Attiecināmās izmaksas",IF('3a+c+n'!$Q76="A",'3a+c+n'!M76,0),0)</f>
        <v>0</v>
      </c>
      <c r="N76" s="116">
        <f>IF($C$4="Attiecināmās izmaksas",IF('3a+c+n'!$Q76="A",'3a+c+n'!N76,0),0)</f>
        <v>0</v>
      </c>
      <c r="O76" s="116">
        <f>IF($C$4="Attiecināmās izmaksas",IF('3a+c+n'!$Q76="A",'3a+c+n'!O76,0),0)</f>
        <v>0</v>
      </c>
      <c r="P76" s="117">
        <f>IF($C$4="Attiecināmās izmaksas",IF('3a+c+n'!$Q76="A",'3a+c+n'!P76,0),0)</f>
        <v>0</v>
      </c>
    </row>
    <row r="77" spans="1:16" x14ac:dyDescent="0.2">
      <c r="A77" s="51">
        <f>IF(P77=0,0,IF(COUNTBLANK(P77)=1,0,COUNTA($P$14:P77)))</f>
        <v>0</v>
      </c>
      <c r="B77" s="24">
        <f>IF($C$4="Attiecināmās izmaksas",IF('3a+c+n'!$Q77="A",'3a+c+n'!B77,0),0)</f>
        <v>0</v>
      </c>
      <c r="C77" s="24">
        <f>IF($C$4="Attiecināmās izmaksas",IF('3a+c+n'!$Q77="A",'3a+c+n'!C77,0),0)</f>
        <v>0</v>
      </c>
      <c r="D77" s="24">
        <f>IF($C$4="Attiecināmās izmaksas",IF('3a+c+n'!$Q77="A",'3a+c+n'!D77,0),0)</f>
        <v>0</v>
      </c>
      <c r="E77" s="46"/>
      <c r="F77" s="65"/>
      <c r="G77" s="116"/>
      <c r="H77" s="116">
        <f>IF($C$4="Attiecināmās izmaksas",IF('3a+c+n'!$Q77="A",'3a+c+n'!H77,0),0)</f>
        <v>0</v>
      </c>
      <c r="I77" s="116"/>
      <c r="J77" s="116"/>
      <c r="K77" s="117">
        <f>IF($C$4="Attiecināmās izmaksas",IF('3a+c+n'!$Q77="A",'3a+c+n'!K77,0),0)</f>
        <v>0</v>
      </c>
      <c r="L77" s="65">
        <f>IF($C$4="Attiecināmās izmaksas",IF('3a+c+n'!$Q77="A",'3a+c+n'!L77,0),0)</f>
        <v>0</v>
      </c>
      <c r="M77" s="116">
        <f>IF($C$4="Attiecināmās izmaksas",IF('3a+c+n'!$Q77="A",'3a+c+n'!M77,0),0)</f>
        <v>0</v>
      </c>
      <c r="N77" s="116">
        <f>IF($C$4="Attiecināmās izmaksas",IF('3a+c+n'!$Q77="A",'3a+c+n'!N77,0),0)</f>
        <v>0</v>
      </c>
      <c r="O77" s="116">
        <f>IF($C$4="Attiecināmās izmaksas",IF('3a+c+n'!$Q77="A",'3a+c+n'!O77,0),0)</f>
        <v>0</v>
      </c>
      <c r="P77" s="117">
        <f>IF($C$4="Attiecināmās izmaksas",IF('3a+c+n'!$Q77="A",'3a+c+n'!P77,0),0)</f>
        <v>0</v>
      </c>
    </row>
    <row r="78" spans="1:16" x14ac:dyDescent="0.2">
      <c r="A78" s="51">
        <f>IF(P78=0,0,IF(COUNTBLANK(P78)=1,0,COUNTA($P$14:P78)))</f>
        <v>0</v>
      </c>
      <c r="B78" s="24">
        <f>IF($C$4="Attiecināmās izmaksas",IF('3a+c+n'!$Q78="A",'3a+c+n'!B78,0),0)</f>
        <v>0</v>
      </c>
      <c r="C78" s="24">
        <f>IF($C$4="Attiecināmās izmaksas",IF('3a+c+n'!$Q78="A",'3a+c+n'!C78,0),0)</f>
        <v>0</v>
      </c>
      <c r="D78" s="24">
        <f>IF($C$4="Attiecināmās izmaksas",IF('3a+c+n'!$Q78="A",'3a+c+n'!D78,0),0)</f>
        <v>0</v>
      </c>
      <c r="E78" s="46"/>
      <c r="F78" s="65"/>
      <c r="G78" s="116"/>
      <c r="H78" s="116">
        <f>IF($C$4="Attiecināmās izmaksas",IF('3a+c+n'!$Q78="A",'3a+c+n'!H78,0),0)</f>
        <v>0</v>
      </c>
      <c r="I78" s="116"/>
      <c r="J78" s="116"/>
      <c r="K78" s="117">
        <f>IF($C$4="Attiecināmās izmaksas",IF('3a+c+n'!$Q78="A",'3a+c+n'!K78,0),0)</f>
        <v>0</v>
      </c>
      <c r="L78" s="65">
        <f>IF($C$4="Attiecināmās izmaksas",IF('3a+c+n'!$Q78="A",'3a+c+n'!L78,0),0)</f>
        <v>0</v>
      </c>
      <c r="M78" s="116">
        <f>IF($C$4="Attiecināmās izmaksas",IF('3a+c+n'!$Q78="A",'3a+c+n'!M78,0),0)</f>
        <v>0</v>
      </c>
      <c r="N78" s="116">
        <f>IF($C$4="Attiecināmās izmaksas",IF('3a+c+n'!$Q78="A",'3a+c+n'!N78,0),0)</f>
        <v>0</v>
      </c>
      <c r="O78" s="116">
        <f>IF($C$4="Attiecināmās izmaksas",IF('3a+c+n'!$Q78="A",'3a+c+n'!O78,0),0)</f>
        <v>0</v>
      </c>
      <c r="P78" s="117">
        <f>IF($C$4="Attiecināmās izmaksas",IF('3a+c+n'!$Q78="A",'3a+c+n'!P78,0),0)</f>
        <v>0</v>
      </c>
    </row>
    <row r="79" spans="1:16" x14ac:dyDescent="0.2">
      <c r="A79" s="51">
        <f>IF(P79=0,0,IF(COUNTBLANK(P79)=1,0,COUNTA($P$14:P79)))</f>
        <v>0</v>
      </c>
      <c r="B79" s="24">
        <f>IF($C$4="Attiecināmās izmaksas",IF('3a+c+n'!$Q79="A",'3a+c+n'!B79,0),0)</f>
        <v>0</v>
      </c>
      <c r="C79" s="24">
        <f>IF($C$4="Attiecināmās izmaksas",IF('3a+c+n'!$Q79="A",'3a+c+n'!C79,0),0)</f>
        <v>0</v>
      </c>
      <c r="D79" s="24">
        <f>IF($C$4="Attiecināmās izmaksas",IF('3a+c+n'!$Q79="A",'3a+c+n'!D79,0),0)</f>
        <v>0</v>
      </c>
      <c r="E79" s="46"/>
      <c r="F79" s="65"/>
      <c r="G79" s="116"/>
      <c r="H79" s="116">
        <f>IF($C$4="Attiecināmās izmaksas",IF('3a+c+n'!$Q79="A",'3a+c+n'!H79,0),0)</f>
        <v>0</v>
      </c>
      <c r="I79" s="116"/>
      <c r="J79" s="116"/>
      <c r="K79" s="117">
        <f>IF($C$4="Attiecināmās izmaksas",IF('3a+c+n'!$Q79="A",'3a+c+n'!K79,0),0)</f>
        <v>0</v>
      </c>
      <c r="L79" s="65">
        <f>IF($C$4="Attiecināmās izmaksas",IF('3a+c+n'!$Q79="A",'3a+c+n'!L79,0),0)</f>
        <v>0</v>
      </c>
      <c r="M79" s="116">
        <f>IF($C$4="Attiecināmās izmaksas",IF('3a+c+n'!$Q79="A",'3a+c+n'!M79,0),0)</f>
        <v>0</v>
      </c>
      <c r="N79" s="116">
        <f>IF($C$4="Attiecināmās izmaksas",IF('3a+c+n'!$Q79="A",'3a+c+n'!N79,0),0)</f>
        <v>0</v>
      </c>
      <c r="O79" s="116">
        <f>IF($C$4="Attiecināmās izmaksas",IF('3a+c+n'!$Q79="A",'3a+c+n'!O79,0),0)</f>
        <v>0</v>
      </c>
      <c r="P79" s="117">
        <f>IF($C$4="Attiecināmās izmaksas",IF('3a+c+n'!$Q79="A",'3a+c+n'!P79,0),0)</f>
        <v>0</v>
      </c>
    </row>
    <row r="80" spans="1:16" x14ac:dyDescent="0.2">
      <c r="A80" s="51">
        <f>IF(P80=0,0,IF(COUNTBLANK(P80)=1,0,COUNTA($P$14:P80)))</f>
        <v>0</v>
      </c>
      <c r="B80" s="24">
        <f>IF($C$4="Attiecināmās izmaksas",IF('3a+c+n'!$Q80="A",'3a+c+n'!B80,0),0)</f>
        <v>0</v>
      </c>
      <c r="C80" s="24">
        <f>IF($C$4="Attiecināmās izmaksas",IF('3a+c+n'!$Q80="A",'3a+c+n'!C80,0),0)</f>
        <v>0</v>
      </c>
      <c r="D80" s="24">
        <f>IF($C$4="Attiecināmās izmaksas",IF('3a+c+n'!$Q80="A",'3a+c+n'!D80,0),0)</f>
        <v>0</v>
      </c>
      <c r="E80" s="46"/>
      <c r="F80" s="65"/>
      <c r="G80" s="116"/>
      <c r="H80" s="116">
        <f>IF($C$4="Attiecināmās izmaksas",IF('3a+c+n'!$Q80="A",'3a+c+n'!H80,0),0)</f>
        <v>0</v>
      </c>
      <c r="I80" s="116"/>
      <c r="J80" s="116"/>
      <c r="K80" s="117">
        <f>IF($C$4="Attiecināmās izmaksas",IF('3a+c+n'!$Q80="A",'3a+c+n'!K80,0),0)</f>
        <v>0</v>
      </c>
      <c r="L80" s="65">
        <f>IF($C$4="Attiecināmās izmaksas",IF('3a+c+n'!$Q80="A",'3a+c+n'!L80,0),0)</f>
        <v>0</v>
      </c>
      <c r="M80" s="116">
        <f>IF($C$4="Attiecināmās izmaksas",IF('3a+c+n'!$Q80="A",'3a+c+n'!M80,0),0)</f>
        <v>0</v>
      </c>
      <c r="N80" s="116">
        <f>IF($C$4="Attiecināmās izmaksas",IF('3a+c+n'!$Q80="A",'3a+c+n'!N80,0),0)</f>
        <v>0</v>
      </c>
      <c r="O80" s="116">
        <f>IF($C$4="Attiecināmās izmaksas",IF('3a+c+n'!$Q80="A",'3a+c+n'!O80,0),0)</f>
        <v>0</v>
      </c>
      <c r="P80" s="117">
        <f>IF($C$4="Attiecināmās izmaksas",IF('3a+c+n'!$Q80="A",'3a+c+n'!P80,0),0)</f>
        <v>0</v>
      </c>
    </row>
    <row r="81" spans="1:16" x14ac:dyDescent="0.2">
      <c r="A81" s="51">
        <f>IF(P81=0,0,IF(COUNTBLANK(P81)=1,0,COUNTA($P$14:P81)))</f>
        <v>0</v>
      </c>
      <c r="B81" s="24">
        <f>IF($C$4="Attiecināmās izmaksas",IF('3a+c+n'!$Q81="A",'3a+c+n'!B81,0),0)</f>
        <v>0</v>
      </c>
      <c r="C81" s="24">
        <f>IF($C$4="Attiecināmās izmaksas",IF('3a+c+n'!$Q81="A",'3a+c+n'!C81,0),0)</f>
        <v>0</v>
      </c>
      <c r="D81" s="24">
        <f>IF($C$4="Attiecināmās izmaksas",IF('3a+c+n'!$Q81="A",'3a+c+n'!D81,0),0)</f>
        <v>0</v>
      </c>
      <c r="E81" s="46"/>
      <c r="F81" s="65"/>
      <c r="G81" s="116"/>
      <c r="H81" s="116">
        <f>IF($C$4="Attiecināmās izmaksas",IF('3a+c+n'!$Q81="A",'3a+c+n'!H81,0),0)</f>
        <v>0</v>
      </c>
      <c r="I81" s="116"/>
      <c r="J81" s="116"/>
      <c r="K81" s="117">
        <f>IF($C$4="Attiecināmās izmaksas",IF('3a+c+n'!$Q81="A",'3a+c+n'!K81,0),0)</f>
        <v>0</v>
      </c>
      <c r="L81" s="65">
        <f>IF($C$4="Attiecināmās izmaksas",IF('3a+c+n'!$Q81="A",'3a+c+n'!L81,0),0)</f>
        <v>0</v>
      </c>
      <c r="M81" s="116">
        <f>IF($C$4="Attiecināmās izmaksas",IF('3a+c+n'!$Q81="A",'3a+c+n'!M81,0),0)</f>
        <v>0</v>
      </c>
      <c r="N81" s="116">
        <f>IF($C$4="Attiecināmās izmaksas",IF('3a+c+n'!$Q81="A",'3a+c+n'!N81,0),0)</f>
        <v>0</v>
      </c>
      <c r="O81" s="116">
        <f>IF($C$4="Attiecināmās izmaksas",IF('3a+c+n'!$Q81="A",'3a+c+n'!O81,0),0)</f>
        <v>0</v>
      </c>
      <c r="P81" s="117">
        <f>IF($C$4="Attiecināmās izmaksas",IF('3a+c+n'!$Q81="A",'3a+c+n'!P81,0),0)</f>
        <v>0</v>
      </c>
    </row>
    <row r="82" spans="1:16" x14ac:dyDescent="0.2">
      <c r="A82" s="51">
        <f>IF(P82=0,0,IF(COUNTBLANK(P82)=1,0,COUNTA($P$14:P82)))</f>
        <v>0</v>
      </c>
      <c r="B82" s="24">
        <f>IF($C$4="Attiecināmās izmaksas",IF('3a+c+n'!$Q82="A",'3a+c+n'!B82,0),0)</f>
        <v>0</v>
      </c>
      <c r="C82" s="24">
        <f>IF($C$4="Attiecināmās izmaksas",IF('3a+c+n'!$Q82="A",'3a+c+n'!C82,0),0)</f>
        <v>0</v>
      </c>
      <c r="D82" s="24">
        <f>IF($C$4="Attiecināmās izmaksas",IF('3a+c+n'!$Q82="A",'3a+c+n'!D82,0),0)</f>
        <v>0</v>
      </c>
      <c r="E82" s="46"/>
      <c r="F82" s="65"/>
      <c r="G82" s="116"/>
      <c r="H82" s="116">
        <f>IF($C$4="Attiecināmās izmaksas",IF('3a+c+n'!$Q82="A",'3a+c+n'!H82,0),0)</f>
        <v>0</v>
      </c>
      <c r="I82" s="116"/>
      <c r="J82" s="116"/>
      <c r="K82" s="117">
        <f>IF($C$4="Attiecināmās izmaksas",IF('3a+c+n'!$Q82="A",'3a+c+n'!K82,0),0)</f>
        <v>0</v>
      </c>
      <c r="L82" s="65">
        <f>IF($C$4="Attiecināmās izmaksas",IF('3a+c+n'!$Q82="A",'3a+c+n'!L82,0),0)</f>
        <v>0</v>
      </c>
      <c r="M82" s="116">
        <f>IF($C$4="Attiecināmās izmaksas",IF('3a+c+n'!$Q82="A",'3a+c+n'!M82,0),0)</f>
        <v>0</v>
      </c>
      <c r="N82" s="116">
        <f>IF($C$4="Attiecināmās izmaksas",IF('3a+c+n'!$Q82="A",'3a+c+n'!N82,0),0)</f>
        <v>0</v>
      </c>
      <c r="O82" s="116">
        <f>IF($C$4="Attiecināmās izmaksas",IF('3a+c+n'!$Q82="A",'3a+c+n'!O82,0),0)</f>
        <v>0</v>
      </c>
      <c r="P82" s="117">
        <f>IF($C$4="Attiecināmās izmaksas",IF('3a+c+n'!$Q82="A",'3a+c+n'!P82,0),0)</f>
        <v>0</v>
      </c>
    </row>
    <row r="83" spans="1:16" x14ac:dyDescent="0.2">
      <c r="A83" s="51">
        <f>IF(P83=0,0,IF(COUNTBLANK(P83)=1,0,COUNTA($P$14:P83)))</f>
        <v>0</v>
      </c>
      <c r="B83" s="24">
        <f>IF($C$4="Attiecināmās izmaksas",IF('3a+c+n'!$Q83="A",'3a+c+n'!B83,0),0)</f>
        <v>0</v>
      </c>
      <c r="C83" s="24">
        <f>IF($C$4="Attiecināmās izmaksas",IF('3a+c+n'!$Q83="A",'3a+c+n'!C83,0),0)</f>
        <v>0</v>
      </c>
      <c r="D83" s="24">
        <f>IF($C$4="Attiecināmās izmaksas",IF('3a+c+n'!$Q83="A",'3a+c+n'!D83,0),0)</f>
        <v>0</v>
      </c>
      <c r="E83" s="46"/>
      <c r="F83" s="65"/>
      <c r="G83" s="116"/>
      <c r="H83" s="116">
        <f>IF($C$4="Attiecināmās izmaksas",IF('3a+c+n'!$Q83="A",'3a+c+n'!H83,0),0)</f>
        <v>0</v>
      </c>
      <c r="I83" s="116"/>
      <c r="J83" s="116"/>
      <c r="K83" s="117">
        <f>IF($C$4="Attiecināmās izmaksas",IF('3a+c+n'!$Q83="A",'3a+c+n'!K83,0),0)</f>
        <v>0</v>
      </c>
      <c r="L83" s="65">
        <f>IF($C$4="Attiecināmās izmaksas",IF('3a+c+n'!$Q83="A",'3a+c+n'!L83,0),0)</f>
        <v>0</v>
      </c>
      <c r="M83" s="116">
        <f>IF($C$4="Attiecināmās izmaksas",IF('3a+c+n'!$Q83="A",'3a+c+n'!M83,0),0)</f>
        <v>0</v>
      </c>
      <c r="N83" s="116">
        <f>IF($C$4="Attiecināmās izmaksas",IF('3a+c+n'!$Q83="A",'3a+c+n'!N83,0),0)</f>
        <v>0</v>
      </c>
      <c r="O83" s="116">
        <f>IF($C$4="Attiecināmās izmaksas",IF('3a+c+n'!$Q83="A",'3a+c+n'!O83,0),0)</f>
        <v>0</v>
      </c>
      <c r="P83" s="117">
        <f>IF($C$4="Attiecināmās izmaksas",IF('3a+c+n'!$Q83="A",'3a+c+n'!P83,0),0)</f>
        <v>0</v>
      </c>
    </row>
    <row r="84" spans="1:16" x14ac:dyDescent="0.2">
      <c r="A84" s="51">
        <f>IF(P84=0,0,IF(COUNTBLANK(P84)=1,0,COUNTA($P$14:P84)))</f>
        <v>0</v>
      </c>
      <c r="B84" s="24">
        <f>IF($C$4="Attiecināmās izmaksas",IF('3a+c+n'!$Q84="A",'3a+c+n'!B84,0),0)</f>
        <v>0</v>
      </c>
      <c r="C84" s="24">
        <f>IF($C$4="Attiecināmās izmaksas",IF('3a+c+n'!$Q84="A",'3a+c+n'!C84,0),0)</f>
        <v>0</v>
      </c>
      <c r="D84" s="24">
        <f>IF($C$4="Attiecināmās izmaksas",IF('3a+c+n'!$Q84="A",'3a+c+n'!D84,0),0)</f>
        <v>0</v>
      </c>
      <c r="E84" s="46"/>
      <c r="F84" s="65"/>
      <c r="G84" s="116"/>
      <c r="H84" s="116">
        <f>IF($C$4="Attiecināmās izmaksas",IF('3a+c+n'!$Q84="A",'3a+c+n'!H84,0),0)</f>
        <v>0</v>
      </c>
      <c r="I84" s="116"/>
      <c r="J84" s="116"/>
      <c r="K84" s="117">
        <f>IF($C$4="Attiecināmās izmaksas",IF('3a+c+n'!$Q84="A",'3a+c+n'!K84,0),0)</f>
        <v>0</v>
      </c>
      <c r="L84" s="65">
        <f>IF($C$4="Attiecināmās izmaksas",IF('3a+c+n'!$Q84="A",'3a+c+n'!L84,0),0)</f>
        <v>0</v>
      </c>
      <c r="M84" s="116">
        <f>IF($C$4="Attiecināmās izmaksas",IF('3a+c+n'!$Q84="A",'3a+c+n'!M84,0),0)</f>
        <v>0</v>
      </c>
      <c r="N84" s="116">
        <f>IF($C$4="Attiecināmās izmaksas",IF('3a+c+n'!$Q84="A",'3a+c+n'!N84,0),0)</f>
        <v>0</v>
      </c>
      <c r="O84" s="116">
        <f>IF($C$4="Attiecināmās izmaksas",IF('3a+c+n'!$Q84="A",'3a+c+n'!O84,0),0)</f>
        <v>0</v>
      </c>
      <c r="P84" s="117">
        <f>IF($C$4="Attiecināmās izmaksas",IF('3a+c+n'!$Q84="A",'3a+c+n'!P84,0),0)</f>
        <v>0</v>
      </c>
    </row>
    <row r="85" spans="1:16" x14ac:dyDescent="0.2">
      <c r="A85" s="51">
        <f>IF(P85=0,0,IF(COUNTBLANK(P85)=1,0,COUNTA($P$14:P85)))</f>
        <v>0</v>
      </c>
      <c r="B85" s="24">
        <f>IF($C$4="Attiecināmās izmaksas",IF('3a+c+n'!$Q85="A",'3a+c+n'!B85,0),0)</f>
        <v>0</v>
      </c>
      <c r="C85" s="24">
        <f>IF($C$4="Attiecināmās izmaksas",IF('3a+c+n'!$Q85="A",'3a+c+n'!C85,0),0)</f>
        <v>0</v>
      </c>
      <c r="D85" s="24">
        <f>IF($C$4="Attiecināmās izmaksas",IF('3a+c+n'!$Q85="A",'3a+c+n'!D85,0),0)</f>
        <v>0</v>
      </c>
      <c r="E85" s="46"/>
      <c r="F85" s="65"/>
      <c r="G85" s="116"/>
      <c r="H85" s="116">
        <f>IF($C$4="Attiecināmās izmaksas",IF('3a+c+n'!$Q85="A",'3a+c+n'!H85,0),0)</f>
        <v>0</v>
      </c>
      <c r="I85" s="116"/>
      <c r="J85" s="116"/>
      <c r="K85" s="117">
        <f>IF($C$4="Attiecināmās izmaksas",IF('3a+c+n'!$Q85="A",'3a+c+n'!K85,0),0)</f>
        <v>0</v>
      </c>
      <c r="L85" s="65">
        <f>IF($C$4="Attiecināmās izmaksas",IF('3a+c+n'!$Q85="A",'3a+c+n'!L85,0),0)</f>
        <v>0</v>
      </c>
      <c r="M85" s="116">
        <f>IF($C$4="Attiecināmās izmaksas",IF('3a+c+n'!$Q85="A",'3a+c+n'!M85,0),0)</f>
        <v>0</v>
      </c>
      <c r="N85" s="116">
        <f>IF($C$4="Attiecināmās izmaksas",IF('3a+c+n'!$Q85="A",'3a+c+n'!N85,0),0)</f>
        <v>0</v>
      </c>
      <c r="O85" s="116">
        <f>IF($C$4="Attiecināmās izmaksas",IF('3a+c+n'!$Q85="A",'3a+c+n'!O85,0),0)</f>
        <v>0</v>
      </c>
      <c r="P85" s="117">
        <f>IF($C$4="Attiecināmās izmaksas",IF('3a+c+n'!$Q85="A",'3a+c+n'!P85,0),0)</f>
        <v>0</v>
      </c>
    </row>
    <row r="86" spans="1:16" ht="12" customHeight="1" thickBot="1" x14ac:dyDescent="0.25">
      <c r="A86" s="259" t="s">
        <v>62</v>
      </c>
      <c r="B86" s="260"/>
      <c r="C86" s="260"/>
      <c r="D86" s="260"/>
      <c r="E86" s="260"/>
      <c r="F86" s="260"/>
      <c r="G86" s="260"/>
      <c r="H86" s="260"/>
      <c r="I86" s="260"/>
      <c r="J86" s="260"/>
      <c r="K86" s="261"/>
      <c r="L86" s="127">
        <f>SUM(L14:L85)</f>
        <v>0</v>
      </c>
      <c r="M86" s="128">
        <f>SUM(M14:M85)</f>
        <v>0</v>
      </c>
      <c r="N86" s="128">
        <f>SUM(N14:N85)</f>
        <v>0</v>
      </c>
      <c r="O86" s="128">
        <f>SUM(O14:O85)</f>
        <v>0</v>
      </c>
      <c r="P86" s="129">
        <f>SUM(P14:P85)</f>
        <v>0</v>
      </c>
    </row>
    <row r="87" spans="1:16" x14ac:dyDescent="0.2">
      <c r="A87" s="16"/>
      <c r="B87" s="16"/>
      <c r="C87" s="16"/>
      <c r="D87" s="16"/>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row r="89" spans="1:16" x14ac:dyDescent="0.2">
      <c r="A89" s="1" t="s">
        <v>14</v>
      </c>
      <c r="B89" s="16"/>
      <c r="C89" s="262" t="str">
        <f>'Kops n'!C33:H33</f>
        <v>Gundega Ābelīte 15.03.2024</v>
      </c>
      <c r="D89" s="262"/>
      <c r="E89" s="262"/>
      <c r="F89" s="262"/>
      <c r="G89" s="262"/>
      <c r="H89" s="262"/>
      <c r="I89" s="16"/>
      <c r="J89" s="16"/>
      <c r="K89" s="16"/>
      <c r="L89" s="16"/>
      <c r="M89" s="16"/>
      <c r="N89" s="16"/>
      <c r="O89" s="16"/>
      <c r="P89" s="16"/>
    </row>
    <row r="90" spans="1:16" x14ac:dyDescent="0.2">
      <c r="A90" s="16"/>
      <c r="B90" s="16"/>
      <c r="C90" s="188" t="s">
        <v>15</v>
      </c>
      <c r="D90" s="188"/>
      <c r="E90" s="188"/>
      <c r="F90" s="188"/>
      <c r="G90" s="188"/>
      <c r="H90" s="188"/>
      <c r="I90" s="16"/>
      <c r="J90" s="16"/>
      <c r="K90" s="16"/>
      <c r="L90" s="16"/>
      <c r="M90" s="16"/>
      <c r="N90" s="16"/>
      <c r="O90" s="16"/>
      <c r="P90" s="16"/>
    </row>
    <row r="91" spans="1:16" x14ac:dyDescent="0.2">
      <c r="A91" s="16"/>
      <c r="B91" s="16"/>
      <c r="C91" s="16"/>
      <c r="D91" s="16"/>
      <c r="E91" s="16"/>
      <c r="F91" s="16"/>
      <c r="G91" s="16"/>
      <c r="H91" s="16"/>
      <c r="I91" s="16"/>
      <c r="J91" s="16"/>
      <c r="K91" s="16"/>
      <c r="L91" s="16"/>
      <c r="M91" s="16"/>
      <c r="N91" s="16"/>
      <c r="O91" s="16"/>
      <c r="P91" s="16"/>
    </row>
    <row r="92" spans="1:16" x14ac:dyDescent="0.2">
      <c r="A92" s="204" t="str">
        <f>'Kops n'!A36:D36</f>
        <v>Tāme sastādīta 2024. gada 15. martā</v>
      </c>
      <c r="B92" s="205"/>
      <c r="C92" s="205"/>
      <c r="D92" s="205"/>
      <c r="E92" s="16"/>
      <c r="F92" s="16"/>
      <c r="G92" s="16"/>
      <c r="H92" s="16"/>
      <c r="I92" s="16"/>
      <c r="J92" s="16"/>
      <c r="K92" s="16"/>
      <c r="L92" s="16"/>
      <c r="M92" s="16"/>
      <c r="N92" s="16"/>
      <c r="O92" s="16"/>
      <c r="P92" s="16"/>
    </row>
    <row r="93" spans="1:16" x14ac:dyDescent="0.2">
      <c r="A93" s="16"/>
      <c r="B93" s="16"/>
      <c r="C93" s="16"/>
      <c r="D93" s="16"/>
      <c r="E93" s="16"/>
      <c r="F93" s="16"/>
      <c r="G93" s="16"/>
      <c r="H93" s="16"/>
      <c r="I93" s="16"/>
      <c r="J93" s="16"/>
      <c r="K93" s="16"/>
      <c r="L93" s="16"/>
      <c r="M93" s="16"/>
      <c r="N93" s="16"/>
      <c r="O93" s="16"/>
      <c r="P93" s="16"/>
    </row>
    <row r="94" spans="1:16" x14ac:dyDescent="0.2">
      <c r="A94" s="1" t="s">
        <v>41</v>
      </c>
      <c r="B94" s="16"/>
      <c r="C94" s="262" t="str">
        <f>'Kops n'!C38:H38</f>
        <v>Gundega Ābelīte 15.03.2024</v>
      </c>
      <c r="D94" s="262"/>
      <c r="E94" s="262"/>
      <c r="F94" s="262"/>
      <c r="G94" s="262"/>
      <c r="H94" s="262"/>
      <c r="I94" s="16"/>
      <c r="J94" s="16"/>
      <c r="K94" s="16"/>
      <c r="L94" s="16"/>
      <c r="M94" s="16"/>
      <c r="N94" s="16"/>
      <c r="O94" s="16"/>
      <c r="P94" s="16"/>
    </row>
    <row r="95" spans="1:16" x14ac:dyDescent="0.2">
      <c r="A95" s="16"/>
      <c r="B95" s="16"/>
      <c r="C95" s="188" t="s">
        <v>15</v>
      </c>
      <c r="D95" s="188"/>
      <c r="E95" s="188"/>
      <c r="F95" s="188"/>
      <c r="G95" s="188"/>
      <c r="H95" s="188"/>
      <c r="I95" s="16"/>
      <c r="J95" s="16"/>
      <c r="K95" s="16"/>
      <c r="L95" s="16"/>
      <c r="M95" s="16"/>
      <c r="N95" s="16"/>
      <c r="O95" s="16"/>
      <c r="P95" s="16"/>
    </row>
    <row r="96" spans="1:16" x14ac:dyDescent="0.2">
      <c r="A96" s="16"/>
      <c r="B96" s="16"/>
      <c r="C96" s="16"/>
      <c r="D96" s="16"/>
      <c r="E96" s="16"/>
      <c r="F96" s="16"/>
      <c r="G96" s="16"/>
      <c r="H96" s="16"/>
      <c r="I96" s="16"/>
      <c r="J96" s="16"/>
      <c r="K96" s="16"/>
      <c r="L96" s="16"/>
      <c r="M96" s="16"/>
      <c r="N96" s="16"/>
      <c r="O96" s="16"/>
      <c r="P96" s="16"/>
    </row>
    <row r="97" spans="1:16" x14ac:dyDescent="0.2">
      <c r="A97" s="77" t="s">
        <v>16</v>
      </c>
      <c r="B97" s="42"/>
      <c r="C97" s="84" t="str">
        <f>'Kops n'!C41</f>
        <v>1-00180</v>
      </c>
      <c r="D97" s="42"/>
      <c r="E97" s="16"/>
      <c r="F97" s="16"/>
      <c r="G97" s="16"/>
      <c r="H97" s="16"/>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sheetData>
  <mergeCells count="23">
    <mergeCell ref="C2:I2"/>
    <mergeCell ref="C3:I3"/>
    <mergeCell ref="C4:I4"/>
    <mergeCell ref="D5:L5"/>
    <mergeCell ref="D6:L6"/>
    <mergeCell ref="D8:L8"/>
    <mergeCell ref="A9:F9"/>
    <mergeCell ref="J9:M9"/>
    <mergeCell ref="N9:O9"/>
    <mergeCell ref="D7:L7"/>
    <mergeCell ref="C95:H95"/>
    <mergeCell ref="L12:P12"/>
    <mergeCell ref="A86:K86"/>
    <mergeCell ref="C89:H89"/>
    <mergeCell ref="C90:H90"/>
    <mergeCell ref="A92:D92"/>
    <mergeCell ref="C94:H94"/>
    <mergeCell ref="A12:A13"/>
    <mergeCell ref="B12:B13"/>
    <mergeCell ref="C12:C13"/>
    <mergeCell ref="D12:D13"/>
    <mergeCell ref="E12:E13"/>
    <mergeCell ref="F12:K12"/>
  </mergeCells>
  <conditionalFormatting sqref="A86:K86">
    <cfRule type="containsText" dxfId="187" priority="3" operator="containsText" text="Tiešās izmaksas kopā, t. sk. darba devēja sociālais nodoklis __.__% ">
      <formula>NOT(ISERROR(SEARCH("Tiešās izmaksas kopā, t. sk. darba devēja sociālais nodoklis __.__% ",A86)))</formula>
    </cfRule>
  </conditionalFormatting>
  <conditionalFormatting sqref="A14:P85">
    <cfRule type="cellIs" dxfId="186" priority="1" operator="equal">
      <formula>0</formula>
    </cfRule>
  </conditionalFormatting>
  <conditionalFormatting sqref="C2:I2 D5:L8 N9:O9 L86:P86 C89:H89 C94:H94 C97">
    <cfRule type="cellIs" dxfId="185"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98"/>
  <sheetViews>
    <sheetView topLeftCell="A61" workbookViewId="0">
      <selection activeCell="A86" sqref="A8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'3a+c+n'!D1</f>
        <v>3</v>
      </c>
      <c r="E1" s="22"/>
      <c r="F1" s="22"/>
      <c r="G1" s="22"/>
      <c r="H1" s="22"/>
      <c r="I1" s="22"/>
      <c r="J1" s="22"/>
      <c r="N1" s="26"/>
      <c r="O1" s="27"/>
      <c r="P1" s="28"/>
    </row>
    <row r="2" spans="1:16" x14ac:dyDescent="0.2">
      <c r="A2" s="29"/>
      <c r="B2" s="29"/>
      <c r="C2" s="274" t="str">
        <f>'3a+c+n'!C2:I2</f>
        <v>Fasādes</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'3a+c+n'!A9</f>
        <v>Tāme sastādīta  2024. gada tirgus cenās, pamatojoties uz AR daļas rasējumiem</v>
      </c>
      <c r="B9" s="271"/>
      <c r="C9" s="271"/>
      <c r="D9" s="271"/>
      <c r="E9" s="271"/>
      <c r="F9" s="271"/>
      <c r="G9" s="31"/>
      <c r="H9" s="31"/>
      <c r="I9" s="31"/>
      <c r="J9" s="272" t="s">
        <v>45</v>
      </c>
      <c r="K9" s="272"/>
      <c r="L9" s="272"/>
      <c r="M9" s="272"/>
      <c r="N9" s="273">
        <f>P86</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izmaksas",IF('3a+c+n'!$Q14="C",'3a+c+n'!B14,0))</f>
        <v>0</v>
      </c>
      <c r="C14" s="23">
        <f>IF($C$4="citu pasākumu izmaksas",IF('3a+c+n'!$Q14="C",'3a+c+n'!C14,0))</f>
        <v>0</v>
      </c>
      <c r="D14" s="23">
        <f>IF($C$4="citu pasākumu izmaksas",IF('3a+c+n'!$Q14="C",'3a+c+n'!D14,0))</f>
        <v>0</v>
      </c>
      <c r="E14" s="45"/>
      <c r="F14" s="63"/>
      <c r="G14" s="114"/>
      <c r="H14" s="114">
        <f>IF($C$4="citu pasākumu izmaksas",IF('3a+c+n'!$Q14="C",'3a+c+n'!H14,0))</f>
        <v>0</v>
      </c>
      <c r="I14" s="114"/>
      <c r="J14" s="114"/>
      <c r="K14" s="115">
        <f>IF($C$4="citu pasākumu izmaksas",IF('3a+c+n'!$Q14="C",'3a+c+n'!K14,0))</f>
        <v>0</v>
      </c>
      <c r="L14" s="80">
        <f>IF($C$4="citu pasākumu izmaksas",IF('3a+c+n'!$Q14="C",'3a+c+n'!L14,0))</f>
        <v>0</v>
      </c>
      <c r="M14" s="114">
        <f>IF($C$4="citu pasākumu izmaksas",IF('3a+c+n'!$Q14="C",'3a+c+n'!M14,0))</f>
        <v>0</v>
      </c>
      <c r="N14" s="114">
        <f>IF($C$4="citu pasākumu izmaksas",IF('3a+c+n'!$Q14="C",'3a+c+n'!N14,0))</f>
        <v>0</v>
      </c>
      <c r="O14" s="114">
        <f>IF($C$4="citu pasākumu izmaksas",IF('3a+c+n'!$Q14="C",'3a+c+n'!O14,0))</f>
        <v>0</v>
      </c>
      <c r="P14" s="115">
        <f>IF($C$4="citu pasākumu izmaksas",IF('3a+c+n'!$Q14="C",'3a+c+n'!P14,0))</f>
        <v>0</v>
      </c>
    </row>
    <row r="15" spans="1:16" x14ac:dyDescent="0.2">
      <c r="A15" s="51">
        <f>IF(P15=0,0,IF(COUNTBLANK(P15)=1,0,COUNTA($P$14:P15)))</f>
        <v>0</v>
      </c>
      <c r="B15" s="24">
        <f>IF($C$4="citu pasākumu izmaksas",IF('3a+c+n'!$Q15="C",'3a+c+n'!B15,0))</f>
        <v>0</v>
      </c>
      <c r="C15" s="24">
        <f>IF($C$4="citu pasākumu izmaksas",IF('3a+c+n'!$Q15="C",'3a+c+n'!C15,0))</f>
        <v>0</v>
      </c>
      <c r="D15" s="24">
        <f>IF($C$4="citu pasākumu izmaksas",IF('3a+c+n'!$Q15="C",'3a+c+n'!D15,0))</f>
        <v>0</v>
      </c>
      <c r="E15" s="46"/>
      <c r="F15" s="65"/>
      <c r="G15" s="116"/>
      <c r="H15" s="116">
        <f>IF($C$4="citu pasākumu izmaksas",IF('3a+c+n'!$Q15="C",'3a+c+n'!H15,0))</f>
        <v>0</v>
      </c>
      <c r="I15" s="116"/>
      <c r="J15" s="116"/>
      <c r="K15" s="117">
        <f>IF($C$4="citu pasākumu izmaksas",IF('3a+c+n'!$Q15="C",'3a+c+n'!K15,0))</f>
        <v>0</v>
      </c>
      <c r="L15" s="81">
        <f>IF($C$4="citu pasākumu izmaksas",IF('3a+c+n'!$Q15="C",'3a+c+n'!L15,0))</f>
        <v>0</v>
      </c>
      <c r="M15" s="116">
        <f>IF($C$4="citu pasākumu izmaksas",IF('3a+c+n'!$Q15="C",'3a+c+n'!M15,0))</f>
        <v>0</v>
      </c>
      <c r="N15" s="116">
        <f>IF($C$4="citu pasākumu izmaksas",IF('3a+c+n'!$Q15="C",'3a+c+n'!N15,0))</f>
        <v>0</v>
      </c>
      <c r="O15" s="116">
        <f>IF($C$4="citu pasākumu izmaksas",IF('3a+c+n'!$Q15="C",'3a+c+n'!O15,0))</f>
        <v>0</v>
      </c>
      <c r="P15" s="117">
        <f>IF($C$4="citu pasākumu izmaksas",IF('3a+c+n'!$Q15="C",'3a+c+n'!P15,0))</f>
        <v>0</v>
      </c>
    </row>
    <row r="16" spans="1:16" x14ac:dyDescent="0.2">
      <c r="A16" s="51">
        <f>IF(P16=0,0,IF(COUNTBLANK(P16)=1,0,COUNTA($P$14:P16)))</f>
        <v>0</v>
      </c>
      <c r="B16" s="24">
        <f>IF($C$4="citu pasākumu izmaksas",IF('3a+c+n'!$Q16="C",'3a+c+n'!B16,0))</f>
        <v>0</v>
      </c>
      <c r="C16" s="24">
        <f>IF($C$4="citu pasākumu izmaksas",IF('3a+c+n'!$Q16="C",'3a+c+n'!C16,0))</f>
        <v>0</v>
      </c>
      <c r="D16" s="24">
        <f>IF($C$4="citu pasākumu izmaksas",IF('3a+c+n'!$Q16="C",'3a+c+n'!D16,0))</f>
        <v>0</v>
      </c>
      <c r="E16" s="46"/>
      <c r="F16" s="65"/>
      <c r="G16" s="116"/>
      <c r="H16" s="116">
        <f>IF($C$4="citu pasākumu izmaksas",IF('3a+c+n'!$Q16="C",'3a+c+n'!H16,0))</f>
        <v>0</v>
      </c>
      <c r="I16" s="116"/>
      <c r="J16" s="116"/>
      <c r="K16" s="117">
        <f>IF($C$4="citu pasākumu izmaksas",IF('3a+c+n'!$Q16="C",'3a+c+n'!K16,0))</f>
        <v>0</v>
      </c>
      <c r="L16" s="81">
        <f>IF($C$4="citu pasākumu izmaksas",IF('3a+c+n'!$Q16="C",'3a+c+n'!L16,0))</f>
        <v>0</v>
      </c>
      <c r="M16" s="116">
        <f>IF($C$4="citu pasākumu izmaksas",IF('3a+c+n'!$Q16="C",'3a+c+n'!M16,0))</f>
        <v>0</v>
      </c>
      <c r="N16" s="116">
        <f>IF($C$4="citu pasākumu izmaksas",IF('3a+c+n'!$Q16="C",'3a+c+n'!N16,0))</f>
        <v>0</v>
      </c>
      <c r="O16" s="116">
        <f>IF($C$4="citu pasākumu izmaksas",IF('3a+c+n'!$Q16="C",'3a+c+n'!O16,0))</f>
        <v>0</v>
      </c>
      <c r="P16" s="117">
        <f>IF($C$4="citu pasākumu izmaksas",IF('3a+c+n'!$Q16="C",'3a+c+n'!P16,0))</f>
        <v>0</v>
      </c>
    </row>
    <row r="17" spans="1:16" x14ac:dyDescent="0.2">
      <c r="A17" s="51">
        <f>IF(P17=0,0,IF(COUNTBLANK(P17)=1,0,COUNTA($P$14:P17)))</f>
        <v>0</v>
      </c>
      <c r="B17" s="24">
        <f>IF($C$4="citu pasākumu izmaksas",IF('3a+c+n'!$Q17="C",'3a+c+n'!B17,0))</f>
        <v>0</v>
      </c>
      <c r="C17" s="24">
        <f>IF($C$4="citu pasākumu izmaksas",IF('3a+c+n'!$Q17="C",'3a+c+n'!C17,0))</f>
        <v>0</v>
      </c>
      <c r="D17" s="24">
        <f>IF($C$4="citu pasākumu izmaksas",IF('3a+c+n'!$Q17="C",'3a+c+n'!D17,0))</f>
        <v>0</v>
      </c>
      <c r="E17" s="46"/>
      <c r="F17" s="65"/>
      <c r="G17" s="116"/>
      <c r="H17" s="116">
        <f>IF($C$4="citu pasākumu izmaksas",IF('3a+c+n'!$Q17="C",'3a+c+n'!H17,0))</f>
        <v>0</v>
      </c>
      <c r="I17" s="116"/>
      <c r="J17" s="116"/>
      <c r="K17" s="117">
        <f>IF($C$4="citu pasākumu izmaksas",IF('3a+c+n'!$Q17="C",'3a+c+n'!K17,0))</f>
        <v>0</v>
      </c>
      <c r="L17" s="81">
        <f>IF($C$4="citu pasākumu izmaksas",IF('3a+c+n'!$Q17="C",'3a+c+n'!L17,0))</f>
        <v>0</v>
      </c>
      <c r="M17" s="116">
        <f>IF($C$4="citu pasākumu izmaksas",IF('3a+c+n'!$Q17="C",'3a+c+n'!M17,0))</f>
        <v>0</v>
      </c>
      <c r="N17" s="116">
        <f>IF($C$4="citu pasākumu izmaksas",IF('3a+c+n'!$Q17="C",'3a+c+n'!N17,0))</f>
        <v>0</v>
      </c>
      <c r="O17" s="116">
        <f>IF($C$4="citu pasākumu izmaksas",IF('3a+c+n'!$Q17="C",'3a+c+n'!O17,0))</f>
        <v>0</v>
      </c>
      <c r="P17" s="117">
        <f>IF($C$4="citu pasākumu izmaksas",IF('3a+c+n'!$Q17="C",'3a+c+n'!P17,0))</f>
        <v>0</v>
      </c>
    </row>
    <row r="18" spans="1:16" x14ac:dyDescent="0.2">
      <c r="A18" s="51">
        <f>IF(P18=0,0,IF(COUNTBLANK(P18)=1,0,COUNTA($P$14:P18)))</f>
        <v>0</v>
      </c>
      <c r="B18" s="24">
        <f>IF($C$4="citu pasākumu izmaksas",IF('3a+c+n'!$Q18="C",'3a+c+n'!B18,0))</f>
        <v>0</v>
      </c>
      <c r="C18" s="24">
        <f>IF($C$4="citu pasākumu izmaksas",IF('3a+c+n'!$Q18="C",'3a+c+n'!C18,0))</f>
        <v>0</v>
      </c>
      <c r="D18" s="24">
        <f>IF($C$4="citu pasākumu izmaksas",IF('3a+c+n'!$Q18="C",'3a+c+n'!D18,0))</f>
        <v>0</v>
      </c>
      <c r="E18" s="46"/>
      <c r="F18" s="65"/>
      <c r="G18" s="116"/>
      <c r="H18" s="116">
        <f>IF($C$4="citu pasākumu izmaksas",IF('3a+c+n'!$Q18="C",'3a+c+n'!H18,0))</f>
        <v>0</v>
      </c>
      <c r="I18" s="116"/>
      <c r="J18" s="116"/>
      <c r="K18" s="117">
        <f>IF($C$4="citu pasākumu izmaksas",IF('3a+c+n'!$Q18="C",'3a+c+n'!K18,0))</f>
        <v>0</v>
      </c>
      <c r="L18" s="81">
        <f>IF($C$4="citu pasākumu izmaksas",IF('3a+c+n'!$Q18="C",'3a+c+n'!L18,0))</f>
        <v>0</v>
      </c>
      <c r="M18" s="116">
        <f>IF($C$4="citu pasākumu izmaksas",IF('3a+c+n'!$Q18="C",'3a+c+n'!M18,0))</f>
        <v>0</v>
      </c>
      <c r="N18" s="116">
        <f>IF($C$4="citu pasākumu izmaksas",IF('3a+c+n'!$Q18="C",'3a+c+n'!N18,0))</f>
        <v>0</v>
      </c>
      <c r="O18" s="116">
        <f>IF($C$4="citu pasākumu izmaksas",IF('3a+c+n'!$Q18="C",'3a+c+n'!O18,0))</f>
        <v>0</v>
      </c>
      <c r="P18" s="117">
        <f>IF($C$4="citu pasākumu izmaksas",IF('3a+c+n'!$Q18="C",'3a+c+n'!P18,0))</f>
        <v>0</v>
      </c>
    </row>
    <row r="19" spans="1:16" x14ac:dyDescent="0.2">
      <c r="A19" s="51">
        <f>IF(P19=0,0,IF(COUNTBLANK(P19)=1,0,COUNTA($P$14:P19)))</f>
        <v>0</v>
      </c>
      <c r="B19" s="24">
        <f>IF($C$4="citu pasākumu izmaksas",IF('3a+c+n'!$Q19="C",'3a+c+n'!B19,0))</f>
        <v>0</v>
      </c>
      <c r="C19" s="24">
        <f>IF($C$4="citu pasākumu izmaksas",IF('3a+c+n'!$Q19="C",'3a+c+n'!C19,0))</f>
        <v>0</v>
      </c>
      <c r="D19" s="24">
        <f>IF($C$4="citu pasākumu izmaksas",IF('3a+c+n'!$Q19="C",'3a+c+n'!D19,0))</f>
        <v>0</v>
      </c>
      <c r="E19" s="46"/>
      <c r="F19" s="65"/>
      <c r="G19" s="116"/>
      <c r="H19" s="116">
        <f>IF($C$4="citu pasākumu izmaksas",IF('3a+c+n'!$Q19="C",'3a+c+n'!H19,0))</f>
        <v>0</v>
      </c>
      <c r="I19" s="116"/>
      <c r="J19" s="116"/>
      <c r="K19" s="117">
        <f>IF($C$4="citu pasākumu izmaksas",IF('3a+c+n'!$Q19="C",'3a+c+n'!K19,0))</f>
        <v>0</v>
      </c>
      <c r="L19" s="81">
        <f>IF($C$4="citu pasākumu izmaksas",IF('3a+c+n'!$Q19="C",'3a+c+n'!L19,0))</f>
        <v>0</v>
      </c>
      <c r="M19" s="116">
        <f>IF($C$4="citu pasākumu izmaksas",IF('3a+c+n'!$Q19="C",'3a+c+n'!M19,0))</f>
        <v>0</v>
      </c>
      <c r="N19" s="116">
        <f>IF($C$4="citu pasākumu izmaksas",IF('3a+c+n'!$Q19="C",'3a+c+n'!N19,0))</f>
        <v>0</v>
      </c>
      <c r="O19" s="116">
        <f>IF($C$4="citu pasākumu izmaksas",IF('3a+c+n'!$Q19="C",'3a+c+n'!O19,0))</f>
        <v>0</v>
      </c>
      <c r="P19" s="117">
        <f>IF($C$4="citu pasākumu izmaksas",IF('3a+c+n'!$Q19="C",'3a+c+n'!P19,0))</f>
        <v>0</v>
      </c>
    </row>
    <row r="20" spans="1:16" x14ac:dyDescent="0.2">
      <c r="A20" s="51">
        <f>IF(P20=0,0,IF(COUNTBLANK(P20)=1,0,COUNTA($P$14:P20)))</f>
        <v>0</v>
      </c>
      <c r="B20" s="24">
        <f>IF($C$4="citu pasākumu izmaksas",IF('3a+c+n'!$Q20="C",'3a+c+n'!B20,0))</f>
        <v>0</v>
      </c>
      <c r="C20" s="24">
        <f>IF($C$4="citu pasākumu izmaksas",IF('3a+c+n'!$Q20="C",'3a+c+n'!C20,0))</f>
        <v>0</v>
      </c>
      <c r="D20" s="24">
        <f>IF($C$4="citu pasākumu izmaksas",IF('3a+c+n'!$Q20="C",'3a+c+n'!D20,0))</f>
        <v>0</v>
      </c>
      <c r="E20" s="46"/>
      <c r="F20" s="65"/>
      <c r="G20" s="116"/>
      <c r="H20" s="116">
        <f>IF($C$4="citu pasākumu izmaksas",IF('3a+c+n'!$Q20="C",'3a+c+n'!H20,0))</f>
        <v>0</v>
      </c>
      <c r="I20" s="116"/>
      <c r="J20" s="116"/>
      <c r="K20" s="117">
        <f>IF($C$4="citu pasākumu izmaksas",IF('3a+c+n'!$Q20="C",'3a+c+n'!K20,0))</f>
        <v>0</v>
      </c>
      <c r="L20" s="81">
        <f>IF($C$4="citu pasākumu izmaksas",IF('3a+c+n'!$Q20="C",'3a+c+n'!L20,0))</f>
        <v>0</v>
      </c>
      <c r="M20" s="116">
        <f>IF($C$4="citu pasākumu izmaksas",IF('3a+c+n'!$Q20="C",'3a+c+n'!M20,0))</f>
        <v>0</v>
      </c>
      <c r="N20" s="116">
        <f>IF($C$4="citu pasākumu izmaksas",IF('3a+c+n'!$Q20="C",'3a+c+n'!N20,0))</f>
        <v>0</v>
      </c>
      <c r="O20" s="116">
        <f>IF($C$4="citu pasākumu izmaksas",IF('3a+c+n'!$Q20="C",'3a+c+n'!O20,0))</f>
        <v>0</v>
      </c>
      <c r="P20" s="117">
        <f>IF($C$4="citu pasākumu izmaksas",IF('3a+c+n'!$Q20="C",'3a+c+n'!P20,0))</f>
        <v>0</v>
      </c>
    </row>
    <row r="21" spans="1:16" x14ac:dyDescent="0.2">
      <c r="A21" s="51">
        <f>IF(P21=0,0,IF(COUNTBLANK(P21)=1,0,COUNTA($P$14:P21)))</f>
        <v>0</v>
      </c>
      <c r="B21" s="24">
        <f>IF($C$4="citu pasākumu izmaksas",IF('3a+c+n'!$Q21="C",'3a+c+n'!B21,0))</f>
        <v>0</v>
      </c>
      <c r="C21" s="24">
        <f>IF($C$4="citu pasākumu izmaksas",IF('3a+c+n'!$Q21="C",'3a+c+n'!C21,0))</f>
        <v>0</v>
      </c>
      <c r="D21" s="24">
        <f>IF($C$4="citu pasākumu izmaksas",IF('3a+c+n'!$Q21="C",'3a+c+n'!D21,0))</f>
        <v>0</v>
      </c>
      <c r="E21" s="46"/>
      <c r="F21" s="65"/>
      <c r="G21" s="116"/>
      <c r="H21" s="116">
        <f>IF($C$4="citu pasākumu izmaksas",IF('3a+c+n'!$Q21="C",'3a+c+n'!H21,0))</f>
        <v>0</v>
      </c>
      <c r="I21" s="116"/>
      <c r="J21" s="116"/>
      <c r="K21" s="117">
        <f>IF($C$4="citu pasākumu izmaksas",IF('3a+c+n'!$Q21="C",'3a+c+n'!K21,0))</f>
        <v>0</v>
      </c>
      <c r="L21" s="81">
        <f>IF($C$4="citu pasākumu izmaksas",IF('3a+c+n'!$Q21="C",'3a+c+n'!L21,0))</f>
        <v>0</v>
      </c>
      <c r="M21" s="116">
        <f>IF($C$4="citu pasākumu izmaksas",IF('3a+c+n'!$Q21="C",'3a+c+n'!M21,0))</f>
        <v>0</v>
      </c>
      <c r="N21" s="116">
        <f>IF($C$4="citu pasākumu izmaksas",IF('3a+c+n'!$Q21="C",'3a+c+n'!N21,0))</f>
        <v>0</v>
      </c>
      <c r="O21" s="116">
        <f>IF($C$4="citu pasākumu izmaksas",IF('3a+c+n'!$Q21="C",'3a+c+n'!O21,0))</f>
        <v>0</v>
      </c>
      <c r="P21" s="117">
        <f>IF($C$4="citu pasākumu izmaksas",IF('3a+c+n'!$Q21="C",'3a+c+n'!P21,0))</f>
        <v>0</v>
      </c>
    </row>
    <row r="22" spans="1:16" x14ac:dyDescent="0.2">
      <c r="A22" s="51">
        <f>IF(P22=0,0,IF(COUNTBLANK(P22)=1,0,COUNTA($P$14:P22)))</f>
        <v>0</v>
      </c>
      <c r="B22" s="24">
        <f>IF($C$4="citu pasākumu izmaksas",IF('3a+c+n'!$Q22="C",'3a+c+n'!B22,0))</f>
        <v>0</v>
      </c>
      <c r="C22" s="24">
        <f>IF($C$4="citu pasākumu izmaksas",IF('3a+c+n'!$Q22="C",'3a+c+n'!C22,0))</f>
        <v>0</v>
      </c>
      <c r="D22" s="24">
        <f>IF($C$4="citu pasākumu izmaksas",IF('3a+c+n'!$Q22="C",'3a+c+n'!D22,0))</f>
        <v>0</v>
      </c>
      <c r="E22" s="46"/>
      <c r="F22" s="65"/>
      <c r="G22" s="116"/>
      <c r="H22" s="116">
        <f>IF($C$4="citu pasākumu izmaksas",IF('3a+c+n'!$Q22="C",'3a+c+n'!H22,0))</f>
        <v>0</v>
      </c>
      <c r="I22" s="116"/>
      <c r="J22" s="116"/>
      <c r="K22" s="117">
        <f>IF($C$4="citu pasākumu izmaksas",IF('3a+c+n'!$Q22="C",'3a+c+n'!K22,0))</f>
        <v>0</v>
      </c>
      <c r="L22" s="81">
        <f>IF($C$4="citu pasākumu izmaksas",IF('3a+c+n'!$Q22="C",'3a+c+n'!L22,0))</f>
        <v>0</v>
      </c>
      <c r="M22" s="116">
        <f>IF($C$4="citu pasākumu izmaksas",IF('3a+c+n'!$Q22="C",'3a+c+n'!M22,0))</f>
        <v>0</v>
      </c>
      <c r="N22" s="116">
        <f>IF($C$4="citu pasākumu izmaksas",IF('3a+c+n'!$Q22="C",'3a+c+n'!N22,0))</f>
        <v>0</v>
      </c>
      <c r="O22" s="116">
        <f>IF($C$4="citu pasākumu izmaksas",IF('3a+c+n'!$Q22="C",'3a+c+n'!O22,0))</f>
        <v>0</v>
      </c>
      <c r="P22" s="117">
        <f>IF($C$4="citu pasākumu izmaksas",IF('3a+c+n'!$Q22="C",'3a+c+n'!P22,0))</f>
        <v>0</v>
      </c>
    </row>
    <row r="23" spans="1:16" x14ac:dyDescent="0.2">
      <c r="A23" s="51">
        <f>IF(P23=0,0,IF(COUNTBLANK(P23)=1,0,COUNTA($P$14:P23)))</f>
        <v>0</v>
      </c>
      <c r="B23" s="24">
        <f>IF($C$4="citu pasākumu izmaksas",IF('3a+c+n'!$Q23="C",'3a+c+n'!B23,0))</f>
        <v>0</v>
      </c>
      <c r="C23" s="24">
        <f>IF($C$4="citu pasākumu izmaksas",IF('3a+c+n'!$Q23="C",'3a+c+n'!C23,0))</f>
        <v>0</v>
      </c>
      <c r="D23" s="24">
        <f>IF($C$4="citu pasākumu izmaksas",IF('3a+c+n'!$Q23="C",'3a+c+n'!D23,0))</f>
        <v>0</v>
      </c>
      <c r="E23" s="46"/>
      <c r="F23" s="65"/>
      <c r="G23" s="116"/>
      <c r="H23" s="116">
        <f>IF($C$4="citu pasākumu izmaksas",IF('3a+c+n'!$Q23="C",'3a+c+n'!H23,0))</f>
        <v>0</v>
      </c>
      <c r="I23" s="116"/>
      <c r="J23" s="116"/>
      <c r="K23" s="117">
        <f>IF($C$4="citu pasākumu izmaksas",IF('3a+c+n'!$Q23="C",'3a+c+n'!K23,0))</f>
        <v>0</v>
      </c>
      <c r="L23" s="81">
        <f>IF($C$4="citu pasākumu izmaksas",IF('3a+c+n'!$Q23="C",'3a+c+n'!L23,0))</f>
        <v>0</v>
      </c>
      <c r="M23" s="116">
        <f>IF($C$4="citu pasākumu izmaksas",IF('3a+c+n'!$Q23="C",'3a+c+n'!M23,0))</f>
        <v>0</v>
      </c>
      <c r="N23" s="116">
        <f>IF($C$4="citu pasākumu izmaksas",IF('3a+c+n'!$Q23="C",'3a+c+n'!N23,0))</f>
        <v>0</v>
      </c>
      <c r="O23" s="116">
        <f>IF($C$4="citu pasākumu izmaksas",IF('3a+c+n'!$Q23="C",'3a+c+n'!O23,0))</f>
        <v>0</v>
      </c>
      <c r="P23" s="117">
        <f>IF($C$4="citu pasākumu izmaksas",IF('3a+c+n'!$Q23="C",'3a+c+n'!P23,0))</f>
        <v>0</v>
      </c>
    </row>
    <row r="24" spans="1:16" x14ac:dyDescent="0.2">
      <c r="A24" s="51">
        <f>IF(P24=0,0,IF(COUNTBLANK(P24)=1,0,COUNTA($P$14:P24)))</f>
        <v>0</v>
      </c>
      <c r="B24" s="24">
        <f>IF($C$4="citu pasākumu izmaksas",IF('3a+c+n'!$Q24="C",'3a+c+n'!B24,0))</f>
        <v>0</v>
      </c>
      <c r="C24" s="24">
        <f>IF($C$4="citu pasākumu izmaksas",IF('3a+c+n'!$Q24="C",'3a+c+n'!C24,0))</f>
        <v>0</v>
      </c>
      <c r="D24" s="24">
        <f>IF($C$4="citu pasākumu izmaksas",IF('3a+c+n'!$Q24="C",'3a+c+n'!D24,0))</f>
        <v>0</v>
      </c>
      <c r="E24" s="46"/>
      <c r="F24" s="65"/>
      <c r="G24" s="116"/>
      <c r="H24" s="116">
        <f>IF($C$4="citu pasākumu izmaksas",IF('3a+c+n'!$Q24="C",'3a+c+n'!H24,0))</f>
        <v>0</v>
      </c>
      <c r="I24" s="116"/>
      <c r="J24" s="116"/>
      <c r="K24" s="117">
        <f>IF($C$4="citu pasākumu izmaksas",IF('3a+c+n'!$Q24="C",'3a+c+n'!K24,0))</f>
        <v>0</v>
      </c>
      <c r="L24" s="81">
        <f>IF($C$4="citu pasākumu izmaksas",IF('3a+c+n'!$Q24="C",'3a+c+n'!L24,0))</f>
        <v>0</v>
      </c>
      <c r="M24" s="116">
        <f>IF($C$4="citu pasākumu izmaksas",IF('3a+c+n'!$Q24="C",'3a+c+n'!M24,0))</f>
        <v>0</v>
      </c>
      <c r="N24" s="116">
        <f>IF($C$4="citu pasākumu izmaksas",IF('3a+c+n'!$Q24="C",'3a+c+n'!N24,0))</f>
        <v>0</v>
      </c>
      <c r="O24" s="116">
        <f>IF($C$4="citu pasākumu izmaksas",IF('3a+c+n'!$Q24="C",'3a+c+n'!O24,0))</f>
        <v>0</v>
      </c>
      <c r="P24" s="117">
        <f>IF($C$4="citu pasākumu izmaksas",IF('3a+c+n'!$Q24="C",'3a+c+n'!P24,0))</f>
        <v>0</v>
      </c>
    </row>
    <row r="25" spans="1:16" x14ac:dyDescent="0.2">
      <c r="A25" s="51">
        <f>IF(P25=0,0,IF(COUNTBLANK(P25)=1,0,COUNTA($P$14:P25)))</f>
        <v>0</v>
      </c>
      <c r="B25" s="24">
        <f>IF($C$4="citu pasākumu izmaksas",IF('3a+c+n'!$Q25="C",'3a+c+n'!B25,0))</f>
        <v>0</v>
      </c>
      <c r="C25" s="24">
        <f>IF($C$4="citu pasākumu izmaksas",IF('3a+c+n'!$Q25="C",'3a+c+n'!C25,0))</f>
        <v>0</v>
      </c>
      <c r="D25" s="24">
        <f>IF($C$4="citu pasākumu izmaksas",IF('3a+c+n'!$Q25="C",'3a+c+n'!D25,0))</f>
        <v>0</v>
      </c>
      <c r="E25" s="46"/>
      <c r="F25" s="65"/>
      <c r="G25" s="116"/>
      <c r="H25" s="116">
        <f>IF($C$4="citu pasākumu izmaksas",IF('3a+c+n'!$Q25="C",'3a+c+n'!H25,0))</f>
        <v>0</v>
      </c>
      <c r="I25" s="116"/>
      <c r="J25" s="116"/>
      <c r="K25" s="117">
        <f>IF($C$4="citu pasākumu izmaksas",IF('3a+c+n'!$Q25="C",'3a+c+n'!K25,0))</f>
        <v>0</v>
      </c>
      <c r="L25" s="81">
        <f>IF($C$4="citu pasākumu izmaksas",IF('3a+c+n'!$Q25="C",'3a+c+n'!L25,0))</f>
        <v>0</v>
      </c>
      <c r="M25" s="116">
        <f>IF($C$4="citu pasākumu izmaksas",IF('3a+c+n'!$Q25="C",'3a+c+n'!M25,0))</f>
        <v>0</v>
      </c>
      <c r="N25" s="116">
        <f>IF($C$4="citu pasākumu izmaksas",IF('3a+c+n'!$Q25="C",'3a+c+n'!N25,0))</f>
        <v>0</v>
      </c>
      <c r="O25" s="116">
        <f>IF($C$4="citu pasākumu izmaksas",IF('3a+c+n'!$Q25="C",'3a+c+n'!O25,0))</f>
        <v>0</v>
      </c>
      <c r="P25" s="117">
        <f>IF($C$4="citu pasākumu izmaksas",IF('3a+c+n'!$Q25="C",'3a+c+n'!P25,0))</f>
        <v>0</v>
      </c>
    </row>
    <row r="26" spans="1:16" x14ac:dyDescent="0.2">
      <c r="A26" s="51">
        <f>IF(P26=0,0,IF(COUNTBLANK(P26)=1,0,COUNTA($P$14:P26)))</f>
        <v>0</v>
      </c>
      <c r="B26" s="24">
        <f>IF($C$4="citu pasākumu izmaksas",IF('3a+c+n'!$Q26="C",'3a+c+n'!B26,0))</f>
        <v>0</v>
      </c>
      <c r="C26" s="24">
        <f>IF($C$4="citu pasākumu izmaksas",IF('3a+c+n'!$Q26="C",'3a+c+n'!C26,0))</f>
        <v>0</v>
      </c>
      <c r="D26" s="24">
        <f>IF($C$4="citu pasākumu izmaksas",IF('3a+c+n'!$Q26="C",'3a+c+n'!D26,0))</f>
        <v>0</v>
      </c>
      <c r="E26" s="46"/>
      <c r="F26" s="65"/>
      <c r="G26" s="116"/>
      <c r="H26" s="116">
        <f>IF($C$4="citu pasākumu izmaksas",IF('3a+c+n'!$Q26="C",'3a+c+n'!H26,0))</f>
        <v>0</v>
      </c>
      <c r="I26" s="116"/>
      <c r="J26" s="116"/>
      <c r="K26" s="117">
        <f>IF($C$4="citu pasākumu izmaksas",IF('3a+c+n'!$Q26="C",'3a+c+n'!K26,0))</f>
        <v>0</v>
      </c>
      <c r="L26" s="81">
        <f>IF($C$4="citu pasākumu izmaksas",IF('3a+c+n'!$Q26="C",'3a+c+n'!L26,0))</f>
        <v>0</v>
      </c>
      <c r="M26" s="116">
        <f>IF($C$4="citu pasākumu izmaksas",IF('3a+c+n'!$Q26="C",'3a+c+n'!M26,0))</f>
        <v>0</v>
      </c>
      <c r="N26" s="116">
        <f>IF($C$4="citu pasākumu izmaksas",IF('3a+c+n'!$Q26="C",'3a+c+n'!N26,0))</f>
        <v>0</v>
      </c>
      <c r="O26" s="116">
        <f>IF($C$4="citu pasākumu izmaksas",IF('3a+c+n'!$Q26="C",'3a+c+n'!O26,0))</f>
        <v>0</v>
      </c>
      <c r="P26" s="117">
        <f>IF($C$4="citu pasākumu izmaksas",IF('3a+c+n'!$Q26="C",'3a+c+n'!P26,0))</f>
        <v>0</v>
      </c>
    </row>
    <row r="27" spans="1:16" x14ac:dyDescent="0.2">
      <c r="A27" s="51">
        <f>IF(P27=0,0,IF(COUNTBLANK(P27)=1,0,COUNTA($P$14:P27)))</f>
        <v>0</v>
      </c>
      <c r="B27" s="24">
        <f>IF($C$4="citu pasākumu izmaksas",IF('3a+c+n'!$Q27="C",'3a+c+n'!B27,0))</f>
        <v>0</v>
      </c>
      <c r="C27" s="24">
        <f>IF($C$4="citu pasākumu izmaksas",IF('3a+c+n'!$Q27="C",'3a+c+n'!C27,0))</f>
        <v>0</v>
      </c>
      <c r="D27" s="24">
        <f>IF($C$4="citu pasākumu izmaksas",IF('3a+c+n'!$Q27="C",'3a+c+n'!D27,0))</f>
        <v>0</v>
      </c>
      <c r="E27" s="46"/>
      <c r="F27" s="65"/>
      <c r="G27" s="116"/>
      <c r="H27" s="116">
        <f>IF($C$4="citu pasākumu izmaksas",IF('3a+c+n'!$Q27="C",'3a+c+n'!H27,0))</f>
        <v>0</v>
      </c>
      <c r="I27" s="116"/>
      <c r="J27" s="116"/>
      <c r="K27" s="117">
        <f>IF($C$4="citu pasākumu izmaksas",IF('3a+c+n'!$Q27="C",'3a+c+n'!K27,0))</f>
        <v>0</v>
      </c>
      <c r="L27" s="81">
        <f>IF($C$4="citu pasākumu izmaksas",IF('3a+c+n'!$Q27="C",'3a+c+n'!L27,0))</f>
        <v>0</v>
      </c>
      <c r="M27" s="116">
        <f>IF($C$4="citu pasākumu izmaksas",IF('3a+c+n'!$Q27="C",'3a+c+n'!M27,0))</f>
        <v>0</v>
      </c>
      <c r="N27" s="116">
        <f>IF($C$4="citu pasākumu izmaksas",IF('3a+c+n'!$Q27="C",'3a+c+n'!N27,0))</f>
        <v>0</v>
      </c>
      <c r="O27" s="116">
        <f>IF($C$4="citu pasākumu izmaksas",IF('3a+c+n'!$Q27="C",'3a+c+n'!O27,0))</f>
        <v>0</v>
      </c>
      <c r="P27" s="117">
        <f>IF($C$4="citu pasākumu izmaksas",IF('3a+c+n'!$Q27="C",'3a+c+n'!P27,0))</f>
        <v>0</v>
      </c>
    </row>
    <row r="28" spans="1:16" x14ac:dyDescent="0.2">
      <c r="A28" s="51">
        <f>IF(P28=0,0,IF(COUNTBLANK(P28)=1,0,COUNTA($P$14:P28)))</f>
        <v>0</v>
      </c>
      <c r="B28" s="24">
        <f>IF($C$4="citu pasākumu izmaksas",IF('3a+c+n'!$Q28="C",'3a+c+n'!B28,0))</f>
        <v>0</v>
      </c>
      <c r="C28" s="24">
        <f>IF($C$4="citu pasākumu izmaksas",IF('3a+c+n'!$Q28="C",'3a+c+n'!C28,0))</f>
        <v>0</v>
      </c>
      <c r="D28" s="24">
        <f>IF($C$4="citu pasākumu izmaksas",IF('3a+c+n'!$Q28="C",'3a+c+n'!D28,0))</f>
        <v>0</v>
      </c>
      <c r="E28" s="46"/>
      <c r="F28" s="65"/>
      <c r="G28" s="116"/>
      <c r="H28" s="116">
        <f>IF($C$4="citu pasākumu izmaksas",IF('3a+c+n'!$Q28="C",'3a+c+n'!H28,0))</f>
        <v>0</v>
      </c>
      <c r="I28" s="116"/>
      <c r="J28" s="116"/>
      <c r="K28" s="117">
        <f>IF($C$4="citu pasākumu izmaksas",IF('3a+c+n'!$Q28="C",'3a+c+n'!K28,0))</f>
        <v>0</v>
      </c>
      <c r="L28" s="81">
        <f>IF($C$4="citu pasākumu izmaksas",IF('3a+c+n'!$Q28="C",'3a+c+n'!L28,0))</f>
        <v>0</v>
      </c>
      <c r="M28" s="116">
        <f>IF($C$4="citu pasākumu izmaksas",IF('3a+c+n'!$Q28="C",'3a+c+n'!M28,0))</f>
        <v>0</v>
      </c>
      <c r="N28" s="116">
        <f>IF($C$4="citu pasākumu izmaksas",IF('3a+c+n'!$Q28="C",'3a+c+n'!N28,0))</f>
        <v>0</v>
      </c>
      <c r="O28" s="116">
        <f>IF($C$4="citu pasākumu izmaksas",IF('3a+c+n'!$Q28="C",'3a+c+n'!O28,0))</f>
        <v>0</v>
      </c>
      <c r="P28" s="117">
        <f>IF($C$4="citu pasākumu izmaksas",IF('3a+c+n'!$Q28="C",'3a+c+n'!P28,0))</f>
        <v>0</v>
      </c>
    </row>
    <row r="29" spans="1:16" x14ac:dyDescent="0.2">
      <c r="A29" s="51">
        <f>IF(P29=0,0,IF(COUNTBLANK(P29)=1,0,COUNTA($P$14:P29)))</f>
        <v>0</v>
      </c>
      <c r="B29" s="24">
        <f>IF($C$4="citu pasākumu izmaksas",IF('3a+c+n'!$Q29="C",'3a+c+n'!B29,0))</f>
        <v>0</v>
      </c>
      <c r="C29" s="24">
        <f>IF($C$4="citu pasākumu izmaksas",IF('3a+c+n'!$Q29="C",'3a+c+n'!C29,0))</f>
        <v>0</v>
      </c>
      <c r="D29" s="24">
        <f>IF($C$4="citu pasākumu izmaksas",IF('3a+c+n'!$Q29="C",'3a+c+n'!D29,0))</f>
        <v>0</v>
      </c>
      <c r="E29" s="46"/>
      <c r="F29" s="65"/>
      <c r="G29" s="116"/>
      <c r="H29" s="116">
        <f>IF($C$4="citu pasākumu izmaksas",IF('3a+c+n'!$Q29="C",'3a+c+n'!H29,0))</f>
        <v>0</v>
      </c>
      <c r="I29" s="116"/>
      <c r="J29" s="116"/>
      <c r="K29" s="117">
        <f>IF($C$4="citu pasākumu izmaksas",IF('3a+c+n'!$Q29="C",'3a+c+n'!K29,0))</f>
        <v>0</v>
      </c>
      <c r="L29" s="81">
        <f>IF($C$4="citu pasākumu izmaksas",IF('3a+c+n'!$Q29="C",'3a+c+n'!L29,0))</f>
        <v>0</v>
      </c>
      <c r="M29" s="116">
        <f>IF($C$4="citu pasākumu izmaksas",IF('3a+c+n'!$Q29="C",'3a+c+n'!M29,0))</f>
        <v>0</v>
      </c>
      <c r="N29" s="116">
        <f>IF($C$4="citu pasākumu izmaksas",IF('3a+c+n'!$Q29="C",'3a+c+n'!N29,0))</f>
        <v>0</v>
      </c>
      <c r="O29" s="116">
        <f>IF($C$4="citu pasākumu izmaksas",IF('3a+c+n'!$Q29="C",'3a+c+n'!O29,0))</f>
        <v>0</v>
      </c>
      <c r="P29" s="117">
        <f>IF($C$4="citu pasākumu izmaksas",IF('3a+c+n'!$Q29="C",'3a+c+n'!P29,0))</f>
        <v>0</v>
      </c>
    </row>
    <row r="30" spans="1:16" x14ac:dyDescent="0.2">
      <c r="A30" s="51">
        <f>IF(P30=0,0,IF(COUNTBLANK(P30)=1,0,COUNTA($P$14:P30)))</f>
        <v>0</v>
      </c>
      <c r="B30" s="24">
        <f>IF($C$4="citu pasākumu izmaksas",IF('3a+c+n'!$Q30="C",'3a+c+n'!B30,0))</f>
        <v>0</v>
      </c>
      <c r="C30" s="24">
        <f>IF($C$4="citu pasākumu izmaksas",IF('3a+c+n'!$Q30="C",'3a+c+n'!C30,0))</f>
        <v>0</v>
      </c>
      <c r="D30" s="24">
        <f>IF($C$4="citu pasākumu izmaksas",IF('3a+c+n'!$Q30="C",'3a+c+n'!D30,0))</f>
        <v>0</v>
      </c>
      <c r="E30" s="46"/>
      <c r="F30" s="65"/>
      <c r="G30" s="116"/>
      <c r="H30" s="116">
        <f>IF($C$4="citu pasākumu izmaksas",IF('3a+c+n'!$Q30="C",'3a+c+n'!H30,0))</f>
        <v>0</v>
      </c>
      <c r="I30" s="116"/>
      <c r="J30" s="116"/>
      <c r="K30" s="117">
        <f>IF($C$4="citu pasākumu izmaksas",IF('3a+c+n'!$Q30="C",'3a+c+n'!K30,0))</f>
        <v>0</v>
      </c>
      <c r="L30" s="81">
        <f>IF($C$4="citu pasākumu izmaksas",IF('3a+c+n'!$Q30="C",'3a+c+n'!L30,0))</f>
        <v>0</v>
      </c>
      <c r="M30" s="116">
        <f>IF($C$4="citu pasākumu izmaksas",IF('3a+c+n'!$Q30="C",'3a+c+n'!M30,0))</f>
        <v>0</v>
      </c>
      <c r="N30" s="116">
        <f>IF($C$4="citu pasākumu izmaksas",IF('3a+c+n'!$Q30="C",'3a+c+n'!N30,0))</f>
        <v>0</v>
      </c>
      <c r="O30" s="116">
        <f>IF($C$4="citu pasākumu izmaksas",IF('3a+c+n'!$Q30="C",'3a+c+n'!O30,0))</f>
        <v>0</v>
      </c>
      <c r="P30" s="117">
        <f>IF($C$4="citu pasākumu izmaksas",IF('3a+c+n'!$Q30="C",'3a+c+n'!P30,0))</f>
        <v>0</v>
      </c>
    </row>
    <row r="31" spans="1:16" x14ac:dyDescent="0.2">
      <c r="A31" s="51">
        <f>IF(P31=0,0,IF(COUNTBLANK(P31)=1,0,COUNTA($P$14:P31)))</f>
        <v>0</v>
      </c>
      <c r="B31" s="24">
        <f>IF($C$4="citu pasākumu izmaksas",IF('3a+c+n'!$Q31="C",'3a+c+n'!B31,0))</f>
        <v>0</v>
      </c>
      <c r="C31" s="24">
        <f>IF($C$4="citu pasākumu izmaksas",IF('3a+c+n'!$Q31="C",'3a+c+n'!C31,0))</f>
        <v>0</v>
      </c>
      <c r="D31" s="24">
        <f>IF($C$4="citu pasākumu izmaksas",IF('3a+c+n'!$Q31="C",'3a+c+n'!D31,0))</f>
        <v>0</v>
      </c>
      <c r="E31" s="46"/>
      <c r="F31" s="65"/>
      <c r="G31" s="116"/>
      <c r="H31" s="116">
        <f>IF($C$4="citu pasākumu izmaksas",IF('3a+c+n'!$Q31="C",'3a+c+n'!H31,0))</f>
        <v>0</v>
      </c>
      <c r="I31" s="116"/>
      <c r="J31" s="116"/>
      <c r="K31" s="117">
        <f>IF($C$4="citu pasākumu izmaksas",IF('3a+c+n'!$Q31="C",'3a+c+n'!K31,0))</f>
        <v>0</v>
      </c>
      <c r="L31" s="81">
        <f>IF($C$4="citu pasākumu izmaksas",IF('3a+c+n'!$Q31="C",'3a+c+n'!L31,0))</f>
        <v>0</v>
      </c>
      <c r="M31" s="116">
        <f>IF($C$4="citu pasākumu izmaksas",IF('3a+c+n'!$Q31="C",'3a+c+n'!M31,0))</f>
        <v>0</v>
      </c>
      <c r="N31" s="116">
        <f>IF($C$4="citu pasākumu izmaksas",IF('3a+c+n'!$Q31="C",'3a+c+n'!N31,0))</f>
        <v>0</v>
      </c>
      <c r="O31" s="116">
        <f>IF($C$4="citu pasākumu izmaksas",IF('3a+c+n'!$Q31="C",'3a+c+n'!O31,0))</f>
        <v>0</v>
      </c>
      <c r="P31" s="117">
        <f>IF($C$4="citu pasākumu izmaksas",IF('3a+c+n'!$Q31="C",'3a+c+n'!P31,0))</f>
        <v>0</v>
      </c>
    </row>
    <row r="32" spans="1:16" x14ac:dyDescent="0.2">
      <c r="A32" s="51">
        <f>IF(P32=0,0,IF(COUNTBLANK(P32)=1,0,COUNTA($P$14:P32)))</f>
        <v>0</v>
      </c>
      <c r="B32" s="24">
        <f>IF($C$4="citu pasākumu izmaksas",IF('3a+c+n'!$Q32="C",'3a+c+n'!B32,0))</f>
        <v>0</v>
      </c>
      <c r="C32" s="24">
        <f>IF($C$4="citu pasākumu izmaksas",IF('3a+c+n'!$Q32="C",'3a+c+n'!C32,0))</f>
        <v>0</v>
      </c>
      <c r="D32" s="24">
        <f>IF($C$4="citu pasākumu izmaksas",IF('3a+c+n'!$Q32="C",'3a+c+n'!D32,0))</f>
        <v>0</v>
      </c>
      <c r="E32" s="46"/>
      <c r="F32" s="65"/>
      <c r="G32" s="116"/>
      <c r="H32" s="116">
        <f>IF($C$4="citu pasākumu izmaksas",IF('3a+c+n'!$Q32="C",'3a+c+n'!H32,0))</f>
        <v>0</v>
      </c>
      <c r="I32" s="116"/>
      <c r="J32" s="116"/>
      <c r="K32" s="117">
        <f>IF($C$4="citu pasākumu izmaksas",IF('3a+c+n'!$Q32="C",'3a+c+n'!K32,0))</f>
        <v>0</v>
      </c>
      <c r="L32" s="81">
        <f>IF($C$4="citu pasākumu izmaksas",IF('3a+c+n'!$Q32="C",'3a+c+n'!L32,0))</f>
        <v>0</v>
      </c>
      <c r="M32" s="116">
        <f>IF($C$4="citu pasākumu izmaksas",IF('3a+c+n'!$Q32="C",'3a+c+n'!M32,0))</f>
        <v>0</v>
      </c>
      <c r="N32" s="116">
        <f>IF($C$4="citu pasākumu izmaksas",IF('3a+c+n'!$Q32="C",'3a+c+n'!N32,0))</f>
        <v>0</v>
      </c>
      <c r="O32" s="116">
        <f>IF($C$4="citu pasākumu izmaksas",IF('3a+c+n'!$Q32="C",'3a+c+n'!O32,0))</f>
        <v>0</v>
      </c>
      <c r="P32" s="117">
        <f>IF($C$4="citu pasākumu izmaksas",IF('3a+c+n'!$Q32="C",'3a+c+n'!P32,0))</f>
        <v>0</v>
      </c>
    </row>
    <row r="33" spans="1:16" x14ac:dyDescent="0.2">
      <c r="A33" s="51">
        <f>IF(P33=0,0,IF(COUNTBLANK(P33)=1,0,COUNTA($P$14:P33)))</f>
        <v>0</v>
      </c>
      <c r="B33" s="24">
        <f>IF($C$4="citu pasākumu izmaksas",IF('3a+c+n'!$Q33="C",'3a+c+n'!B33,0))</f>
        <v>0</v>
      </c>
      <c r="C33" s="24">
        <f>IF($C$4="citu pasākumu izmaksas",IF('3a+c+n'!$Q33="C",'3a+c+n'!C33,0))</f>
        <v>0</v>
      </c>
      <c r="D33" s="24">
        <f>IF($C$4="citu pasākumu izmaksas",IF('3a+c+n'!$Q33="C",'3a+c+n'!D33,0))</f>
        <v>0</v>
      </c>
      <c r="E33" s="46"/>
      <c r="F33" s="65"/>
      <c r="G33" s="116"/>
      <c r="H33" s="116">
        <f>IF($C$4="citu pasākumu izmaksas",IF('3a+c+n'!$Q33="C",'3a+c+n'!H33,0))</f>
        <v>0</v>
      </c>
      <c r="I33" s="116"/>
      <c r="J33" s="116"/>
      <c r="K33" s="117">
        <f>IF($C$4="citu pasākumu izmaksas",IF('3a+c+n'!$Q33="C",'3a+c+n'!K33,0))</f>
        <v>0</v>
      </c>
      <c r="L33" s="81">
        <f>IF($C$4="citu pasākumu izmaksas",IF('3a+c+n'!$Q33="C",'3a+c+n'!L33,0))</f>
        <v>0</v>
      </c>
      <c r="M33" s="116">
        <f>IF($C$4="citu pasākumu izmaksas",IF('3a+c+n'!$Q33="C",'3a+c+n'!M33,0))</f>
        <v>0</v>
      </c>
      <c r="N33" s="116">
        <f>IF($C$4="citu pasākumu izmaksas",IF('3a+c+n'!$Q33="C",'3a+c+n'!N33,0))</f>
        <v>0</v>
      </c>
      <c r="O33" s="116">
        <f>IF($C$4="citu pasākumu izmaksas",IF('3a+c+n'!$Q33="C",'3a+c+n'!O33,0))</f>
        <v>0</v>
      </c>
      <c r="P33" s="117">
        <f>IF($C$4="citu pasākumu izmaksas",IF('3a+c+n'!$Q33="C",'3a+c+n'!P33,0))</f>
        <v>0</v>
      </c>
    </row>
    <row r="34" spans="1:16" x14ac:dyDescent="0.2">
      <c r="A34" s="51">
        <f>IF(P34=0,0,IF(COUNTBLANK(P34)=1,0,COUNTA($P$14:P34)))</f>
        <v>0</v>
      </c>
      <c r="B34" s="24">
        <f>IF($C$4="citu pasākumu izmaksas",IF('3a+c+n'!$Q34="C",'3a+c+n'!B34,0))</f>
        <v>0</v>
      </c>
      <c r="C34" s="24">
        <f>IF($C$4="citu pasākumu izmaksas",IF('3a+c+n'!$Q34="C",'3a+c+n'!C34,0))</f>
        <v>0</v>
      </c>
      <c r="D34" s="24">
        <f>IF($C$4="citu pasākumu izmaksas",IF('3a+c+n'!$Q34="C",'3a+c+n'!D34,0))</f>
        <v>0</v>
      </c>
      <c r="E34" s="46"/>
      <c r="F34" s="65"/>
      <c r="G34" s="116"/>
      <c r="H34" s="116">
        <f>IF($C$4="citu pasākumu izmaksas",IF('3a+c+n'!$Q34="C",'3a+c+n'!H34,0))</f>
        <v>0</v>
      </c>
      <c r="I34" s="116"/>
      <c r="J34" s="116"/>
      <c r="K34" s="117">
        <f>IF($C$4="citu pasākumu izmaksas",IF('3a+c+n'!$Q34="C",'3a+c+n'!K34,0))</f>
        <v>0</v>
      </c>
      <c r="L34" s="81">
        <f>IF($C$4="citu pasākumu izmaksas",IF('3a+c+n'!$Q34="C",'3a+c+n'!L34,0))</f>
        <v>0</v>
      </c>
      <c r="M34" s="116">
        <f>IF($C$4="citu pasākumu izmaksas",IF('3a+c+n'!$Q34="C",'3a+c+n'!M34,0))</f>
        <v>0</v>
      </c>
      <c r="N34" s="116">
        <f>IF($C$4="citu pasākumu izmaksas",IF('3a+c+n'!$Q34="C",'3a+c+n'!N34,0))</f>
        <v>0</v>
      </c>
      <c r="O34" s="116">
        <f>IF($C$4="citu pasākumu izmaksas",IF('3a+c+n'!$Q34="C",'3a+c+n'!O34,0))</f>
        <v>0</v>
      </c>
      <c r="P34" s="117">
        <f>IF($C$4="citu pasākumu izmaksas",IF('3a+c+n'!$Q34="C",'3a+c+n'!P34,0))</f>
        <v>0</v>
      </c>
    </row>
    <row r="35" spans="1:16" x14ac:dyDescent="0.2">
      <c r="A35" s="51">
        <f>IF(P35=0,0,IF(COUNTBLANK(P35)=1,0,COUNTA($P$14:P35)))</f>
        <v>0</v>
      </c>
      <c r="B35" s="24">
        <f>IF($C$4="citu pasākumu izmaksas",IF('3a+c+n'!$Q35="C",'3a+c+n'!B35,0))</f>
        <v>0</v>
      </c>
      <c r="C35" s="24">
        <f>IF($C$4="citu pasākumu izmaksas",IF('3a+c+n'!$Q35="C",'3a+c+n'!C35,0))</f>
        <v>0</v>
      </c>
      <c r="D35" s="24">
        <f>IF($C$4="citu pasākumu izmaksas",IF('3a+c+n'!$Q35="C",'3a+c+n'!D35,0))</f>
        <v>0</v>
      </c>
      <c r="E35" s="46"/>
      <c r="F35" s="65"/>
      <c r="G35" s="116"/>
      <c r="H35" s="116">
        <f>IF($C$4="citu pasākumu izmaksas",IF('3a+c+n'!$Q35="C",'3a+c+n'!H35,0))</f>
        <v>0</v>
      </c>
      <c r="I35" s="116"/>
      <c r="J35" s="116"/>
      <c r="K35" s="117">
        <f>IF($C$4="citu pasākumu izmaksas",IF('3a+c+n'!$Q35="C",'3a+c+n'!K35,0))</f>
        <v>0</v>
      </c>
      <c r="L35" s="81">
        <f>IF($C$4="citu pasākumu izmaksas",IF('3a+c+n'!$Q35="C",'3a+c+n'!L35,0))</f>
        <v>0</v>
      </c>
      <c r="M35" s="116">
        <f>IF($C$4="citu pasākumu izmaksas",IF('3a+c+n'!$Q35="C",'3a+c+n'!M35,0))</f>
        <v>0</v>
      </c>
      <c r="N35" s="116">
        <f>IF($C$4="citu pasākumu izmaksas",IF('3a+c+n'!$Q35="C",'3a+c+n'!N35,0))</f>
        <v>0</v>
      </c>
      <c r="O35" s="116">
        <f>IF($C$4="citu pasākumu izmaksas",IF('3a+c+n'!$Q35="C",'3a+c+n'!O35,0))</f>
        <v>0</v>
      </c>
      <c r="P35" s="117">
        <f>IF($C$4="citu pasākumu izmaksas",IF('3a+c+n'!$Q35="C",'3a+c+n'!P35,0))</f>
        <v>0</v>
      </c>
    </row>
    <row r="36" spans="1:16" x14ac:dyDescent="0.2">
      <c r="A36" s="51">
        <f>IF(P36=0,0,IF(COUNTBLANK(P36)=1,0,COUNTA($P$14:P36)))</f>
        <v>0</v>
      </c>
      <c r="B36" s="24">
        <f>IF($C$4="citu pasākumu izmaksas",IF('3a+c+n'!$Q36="C",'3a+c+n'!B36,0))</f>
        <v>0</v>
      </c>
      <c r="C36" s="24">
        <f>IF($C$4="citu pasākumu izmaksas",IF('3a+c+n'!$Q36="C",'3a+c+n'!C36,0))</f>
        <v>0</v>
      </c>
      <c r="D36" s="24">
        <f>IF($C$4="citu pasākumu izmaksas",IF('3a+c+n'!$Q36="C",'3a+c+n'!D36,0))</f>
        <v>0</v>
      </c>
      <c r="E36" s="46"/>
      <c r="F36" s="65"/>
      <c r="G36" s="116"/>
      <c r="H36" s="116">
        <f>IF($C$4="citu pasākumu izmaksas",IF('3a+c+n'!$Q36="C",'3a+c+n'!H36,0))</f>
        <v>0</v>
      </c>
      <c r="I36" s="116"/>
      <c r="J36" s="116"/>
      <c r="K36" s="117">
        <f>IF($C$4="citu pasākumu izmaksas",IF('3a+c+n'!$Q36="C",'3a+c+n'!K36,0))</f>
        <v>0</v>
      </c>
      <c r="L36" s="81">
        <f>IF($C$4="citu pasākumu izmaksas",IF('3a+c+n'!$Q36="C",'3a+c+n'!L36,0))</f>
        <v>0</v>
      </c>
      <c r="M36" s="116">
        <f>IF($C$4="citu pasākumu izmaksas",IF('3a+c+n'!$Q36="C",'3a+c+n'!M36,0))</f>
        <v>0</v>
      </c>
      <c r="N36" s="116">
        <f>IF($C$4="citu pasākumu izmaksas",IF('3a+c+n'!$Q36="C",'3a+c+n'!N36,0))</f>
        <v>0</v>
      </c>
      <c r="O36" s="116">
        <f>IF($C$4="citu pasākumu izmaksas",IF('3a+c+n'!$Q36="C",'3a+c+n'!O36,0))</f>
        <v>0</v>
      </c>
      <c r="P36" s="117">
        <f>IF($C$4="citu pasākumu izmaksas",IF('3a+c+n'!$Q36="C",'3a+c+n'!P36,0))</f>
        <v>0</v>
      </c>
    </row>
    <row r="37" spans="1:16" x14ac:dyDescent="0.2">
      <c r="A37" s="51">
        <f>IF(P37=0,0,IF(COUNTBLANK(P37)=1,0,COUNTA($P$14:P37)))</f>
        <v>0</v>
      </c>
      <c r="B37" s="24">
        <f>IF($C$4="citu pasākumu izmaksas",IF('3a+c+n'!$Q37="C",'3a+c+n'!B37,0))</f>
        <v>0</v>
      </c>
      <c r="C37" s="24">
        <f>IF($C$4="citu pasākumu izmaksas",IF('3a+c+n'!$Q37="C",'3a+c+n'!C37,0))</f>
        <v>0</v>
      </c>
      <c r="D37" s="24">
        <f>IF($C$4="citu pasākumu izmaksas",IF('3a+c+n'!$Q37="C",'3a+c+n'!D37,0))</f>
        <v>0</v>
      </c>
      <c r="E37" s="46"/>
      <c r="F37" s="65"/>
      <c r="G37" s="116"/>
      <c r="H37" s="116">
        <f>IF($C$4="citu pasākumu izmaksas",IF('3a+c+n'!$Q37="C",'3a+c+n'!H37,0))</f>
        <v>0</v>
      </c>
      <c r="I37" s="116"/>
      <c r="J37" s="116"/>
      <c r="K37" s="117">
        <f>IF($C$4="citu pasākumu izmaksas",IF('3a+c+n'!$Q37="C",'3a+c+n'!K37,0))</f>
        <v>0</v>
      </c>
      <c r="L37" s="81">
        <f>IF($C$4="citu pasākumu izmaksas",IF('3a+c+n'!$Q37="C",'3a+c+n'!L37,0))</f>
        <v>0</v>
      </c>
      <c r="M37" s="116">
        <f>IF($C$4="citu pasākumu izmaksas",IF('3a+c+n'!$Q37="C",'3a+c+n'!M37,0))</f>
        <v>0</v>
      </c>
      <c r="N37" s="116">
        <f>IF($C$4="citu pasākumu izmaksas",IF('3a+c+n'!$Q37="C",'3a+c+n'!N37,0))</f>
        <v>0</v>
      </c>
      <c r="O37" s="116">
        <f>IF($C$4="citu pasākumu izmaksas",IF('3a+c+n'!$Q37="C",'3a+c+n'!O37,0))</f>
        <v>0</v>
      </c>
      <c r="P37" s="117">
        <f>IF($C$4="citu pasākumu izmaksas",IF('3a+c+n'!$Q37="C",'3a+c+n'!P37,0))</f>
        <v>0</v>
      </c>
    </row>
    <row r="38" spans="1:16" x14ac:dyDescent="0.2">
      <c r="A38" s="51">
        <f>IF(P38=0,0,IF(COUNTBLANK(P38)=1,0,COUNTA($P$14:P38)))</f>
        <v>0</v>
      </c>
      <c r="B38" s="24">
        <f>IF($C$4="citu pasākumu izmaksas",IF('3a+c+n'!$Q38="C",'3a+c+n'!B38,0))</f>
        <v>0</v>
      </c>
      <c r="C38" s="24">
        <f>IF($C$4="citu pasākumu izmaksas",IF('3a+c+n'!$Q38="C",'3a+c+n'!C38,0))</f>
        <v>0</v>
      </c>
      <c r="D38" s="24">
        <f>IF($C$4="citu pasākumu izmaksas",IF('3a+c+n'!$Q38="C",'3a+c+n'!D38,0))</f>
        <v>0</v>
      </c>
      <c r="E38" s="46"/>
      <c r="F38" s="65"/>
      <c r="G38" s="116"/>
      <c r="H38" s="116">
        <f>IF($C$4="citu pasākumu izmaksas",IF('3a+c+n'!$Q38="C",'3a+c+n'!H38,0))</f>
        <v>0</v>
      </c>
      <c r="I38" s="116"/>
      <c r="J38" s="116"/>
      <c r="K38" s="117">
        <f>IF($C$4="citu pasākumu izmaksas",IF('3a+c+n'!$Q38="C",'3a+c+n'!K38,0))</f>
        <v>0</v>
      </c>
      <c r="L38" s="81">
        <f>IF($C$4="citu pasākumu izmaksas",IF('3a+c+n'!$Q38="C",'3a+c+n'!L38,0))</f>
        <v>0</v>
      </c>
      <c r="M38" s="116">
        <f>IF($C$4="citu pasākumu izmaksas",IF('3a+c+n'!$Q38="C",'3a+c+n'!M38,0))</f>
        <v>0</v>
      </c>
      <c r="N38" s="116">
        <f>IF($C$4="citu pasākumu izmaksas",IF('3a+c+n'!$Q38="C",'3a+c+n'!N38,0))</f>
        <v>0</v>
      </c>
      <c r="O38" s="116">
        <f>IF($C$4="citu pasākumu izmaksas",IF('3a+c+n'!$Q38="C",'3a+c+n'!O38,0))</f>
        <v>0</v>
      </c>
      <c r="P38" s="117">
        <f>IF($C$4="citu pasākumu izmaksas",IF('3a+c+n'!$Q38="C",'3a+c+n'!P38,0))</f>
        <v>0</v>
      </c>
    </row>
    <row r="39" spans="1:16" x14ac:dyDescent="0.2">
      <c r="A39" s="51">
        <f>IF(P39=0,0,IF(COUNTBLANK(P39)=1,0,COUNTA($P$14:P39)))</f>
        <v>0</v>
      </c>
      <c r="B39" s="24">
        <f>IF($C$4="citu pasākumu izmaksas",IF('3a+c+n'!$Q39="C",'3a+c+n'!B39,0))</f>
        <v>0</v>
      </c>
      <c r="C39" s="24">
        <f>IF($C$4="citu pasākumu izmaksas",IF('3a+c+n'!$Q39="C",'3a+c+n'!C39,0))</f>
        <v>0</v>
      </c>
      <c r="D39" s="24">
        <f>IF($C$4="citu pasākumu izmaksas",IF('3a+c+n'!$Q39="C",'3a+c+n'!D39,0))</f>
        <v>0</v>
      </c>
      <c r="E39" s="46"/>
      <c r="F39" s="65"/>
      <c r="G39" s="116"/>
      <c r="H39" s="116">
        <f>IF($C$4="citu pasākumu izmaksas",IF('3a+c+n'!$Q39="C",'3a+c+n'!H39,0))</f>
        <v>0</v>
      </c>
      <c r="I39" s="116"/>
      <c r="J39" s="116"/>
      <c r="K39" s="117">
        <f>IF($C$4="citu pasākumu izmaksas",IF('3a+c+n'!$Q39="C",'3a+c+n'!K39,0))</f>
        <v>0</v>
      </c>
      <c r="L39" s="81">
        <f>IF($C$4="citu pasākumu izmaksas",IF('3a+c+n'!$Q39="C",'3a+c+n'!L39,0))</f>
        <v>0</v>
      </c>
      <c r="M39" s="116">
        <f>IF($C$4="citu pasākumu izmaksas",IF('3a+c+n'!$Q39="C",'3a+c+n'!M39,0))</f>
        <v>0</v>
      </c>
      <c r="N39" s="116">
        <f>IF($C$4="citu pasākumu izmaksas",IF('3a+c+n'!$Q39="C",'3a+c+n'!N39,0))</f>
        <v>0</v>
      </c>
      <c r="O39" s="116">
        <f>IF($C$4="citu pasākumu izmaksas",IF('3a+c+n'!$Q39="C",'3a+c+n'!O39,0))</f>
        <v>0</v>
      </c>
      <c r="P39" s="117">
        <f>IF($C$4="citu pasākumu izmaksas",IF('3a+c+n'!$Q39="C",'3a+c+n'!P39,0))</f>
        <v>0</v>
      </c>
    </row>
    <row r="40" spans="1:16" x14ac:dyDescent="0.2">
      <c r="A40" s="51">
        <f>IF(P40=0,0,IF(COUNTBLANK(P40)=1,0,COUNTA($P$14:P40)))</f>
        <v>0</v>
      </c>
      <c r="B40" s="24">
        <f>IF($C$4="citu pasākumu izmaksas",IF('3a+c+n'!$Q40="C",'3a+c+n'!B40,0))</f>
        <v>0</v>
      </c>
      <c r="C40" s="24">
        <f>IF($C$4="citu pasākumu izmaksas",IF('3a+c+n'!$Q40="C",'3a+c+n'!C40,0))</f>
        <v>0</v>
      </c>
      <c r="D40" s="24">
        <f>IF($C$4="citu pasākumu izmaksas",IF('3a+c+n'!$Q40="C",'3a+c+n'!D40,0))</f>
        <v>0</v>
      </c>
      <c r="E40" s="46"/>
      <c r="F40" s="65"/>
      <c r="G40" s="116"/>
      <c r="H40" s="116">
        <f>IF($C$4="citu pasākumu izmaksas",IF('3a+c+n'!$Q40="C",'3a+c+n'!H40,0))</f>
        <v>0</v>
      </c>
      <c r="I40" s="116"/>
      <c r="J40" s="116"/>
      <c r="K40" s="117">
        <f>IF($C$4="citu pasākumu izmaksas",IF('3a+c+n'!$Q40="C",'3a+c+n'!K40,0))</f>
        <v>0</v>
      </c>
      <c r="L40" s="81">
        <f>IF($C$4="citu pasākumu izmaksas",IF('3a+c+n'!$Q40="C",'3a+c+n'!L40,0))</f>
        <v>0</v>
      </c>
      <c r="M40" s="116">
        <f>IF($C$4="citu pasākumu izmaksas",IF('3a+c+n'!$Q40="C",'3a+c+n'!M40,0))</f>
        <v>0</v>
      </c>
      <c r="N40" s="116">
        <f>IF($C$4="citu pasākumu izmaksas",IF('3a+c+n'!$Q40="C",'3a+c+n'!N40,0))</f>
        <v>0</v>
      </c>
      <c r="O40" s="116">
        <f>IF($C$4="citu pasākumu izmaksas",IF('3a+c+n'!$Q40="C",'3a+c+n'!O40,0))</f>
        <v>0</v>
      </c>
      <c r="P40" s="117">
        <f>IF($C$4="citu pasākumu izmaksas",IF('3a+c+n'!$Q40="C",'3a+c+n'!P40,0))</f>
        <v>0</v>
      </c>
    </row>
    <row r="41" spans="1:16" x14ac:dyDescent="0.2">
      <c r="A41" s="51">
        <f>IF(P41=0,0,IF(COUNTBLANK(P41)=1,0,COUNTA($P$14:P41)))</f>
        <v>0</v>
      </c>
      <c r="B41" s="24">
        <f>IF($C$4="citu pasākumu izmaksas",IF('3a+c+n'!$Q41="C",'3a+c+n'!B41,0))</f>
        <v>0</v>
      </c>
      <c r="C41" s="24">
        <f>IF($C$4="citu pasākumu izmaksas",IF('3a+c+n'!$Q41="C",'3a+c+n'!C41,0))</f>
        <v>0</v>
      </c>
      <c r="D41" s="24">
        <f>IF($C$4="citu pasākumu izmaksas",IF('3a+c+n'!$Q41="C",'3a+c+n'!D41,0))</f>
        <v>0</v>
      </c>
      <c r="E41" s="46"/>
      <c r="F41" s="65"/>
      <c r="G41" s="116"/>
      <c r="H41" s="116">
        <f>IF($C$4="citu pasākumu izmaksas",IF('3a+c+n'!$Q41="C",'3a+c+n'!H41,0))</f>
        <v>0</v>
      </c>
      <c r="I41" s="116"/>
      <c r="J41" s="116"/>
      <c r="K41" s="117">
        <f>IF($C$4="citu pasākumu izmaksas",IF('3a+c+n'!$Q41="C",'3a+c+n'!K41,0))</f>
        <v>0</v>
      </c>
      <c r="L41" s="81">
        <f>IF($C$4="citu pasākumu izmaksas",IF('3a+c+n'!$Q41="C",'3a+c+n'!L41,0))</f>
        <v>0</v>
      </c>
      <c r="M41" s="116">
        <f>IF($C$4="citu pasākumu izmaksas",IF('3a+c+n'!$Q41="C",'3a+c+n'!M41,0))</f>
        <v>0</v>
      </c>
      <c r="N41" s="116">
        <f>IF($C$4="citu pasākumu izmaksas",IF('3a+c+n'!$Q41="C",'3a+c+n'!N41,0))</f>
        <v>0</v>
      </c>
      <c r="O41" s="116">
        <f>IF($C$4="citu pasākumu izmaksas",IF('3a+c+n'!$Q41="C",'3a+c+n'!O41,0))</f>
        <v>0</v>
      </c>
      <c r="P41" s="117">
        <f>IF($C$4="citu pasākumu izmaksas",IF('3a+c+n'!$Q41="C",'3a+c+n'!P41,0))</f>
        <v>0</v>
      </c>
    </row>
    <row r="42" spans="1:16" x14ac:dyDescent="0.2">
      <c r="A42" s="51">
        <f>IF(P42=0,0,IF(COUNTBLANK(P42)=1,0,COUNTA($P$14:P42)))</f>
        <v>0</v>
      </c>
      <c r="B42" s="24">
        <f>IF($C$4="citu pasākumu izmaksas",IF('3a+c+n'!$Q42="C",'3a+c+n'!B42,0))</f>
        <v>0</v>
      </c>
      <c r="C42" s="24">
        <f>IF($C$4="citu pasākumu izmaksas",IF('3a+c+n'!$Q42="C",'3a+c+n'!C42,0))</f>
        <v>0</v>
      </c>
      <c r="D42" s="24">
        <f>IF($C$4="citu pasākumu izmaksas",IF('3a+c+n'!$Q42="C",'3a+c+n'!D42,0))</f>
        <v>0</v>
      </c>
      <c r="E42" s="46"/>
      <c r="F42" s="65"/>
      <c r="G42" s="116"/>
      <c r="H42" s="116">
        <f>IF($C$4="citu pasākumu izmaksas",IF('3a+c+n'!$Q42="C",'3a+c+n'!H42,0))</f>
        <v>0</v>
      </c>
      <c r="I42" s="116"/>
      <c r="J42" s="116"/>
      <c r="K42" s="117">
        <f>IF($C$4="citu pasākumu izmaksas",IF('3a+c+n'!$Q42="C",'3a+c+n'!K42,0))</f>
        <v>0</v>
      </c>
      <c r="L42" s="81">
        <f>IF($C$4="citu pasākumu izmaksas",IF('3a+c+n'!$Q42="C",'3a+c+n'!L42,0))</f>
        <v>0</v>
      </c>
      <c r="M42" s="116">
        <f>IF($C$4="citu pasākumu izmaksas",IF('3a+c+n'!$Q42="C",'3a+c+n'!M42,0))</f>
        <v>0</v>
      </c>
      <c r="N42" s="116">
        <f>IF($C$4="citu pasākumu izmaksas",IF('3a+c+n'!$Q42="C",'3a+c+n'!N42,0))</f>
        <v>0</v>
      </c>
      <c r="O42" s="116">
        <f>IF($C$4="citu pasākumu izmaksas",IF('3a+c+n'!$Q42="C",'3a+c+n'!O42,0))</f>
        <v>0</v>
      </c>
      <c r="P42" s="117">
        <f>IF($C$4="citu pasākumu izmaksas",IF('3a+c+n'!$Q42="C",'3a+c+n'!P42,0))</f>
        <v>0</v>
      </c>
    </row>
    <row r="43" spans="1:16" x14ac:dyDescent="0.2">
      <c r="A43" s="51">
        <f>IF(P43=0,0,IF(COUNTBLANK(P43)=1,0,COUNTA($P$14:P43)))</f>
        <v>0</v>
      </c>
      <c r="B43" s="24">
        <f>IF($C$4="citu pasākumu izmaksas",IF('3a+c+n'!$Q43="C",'3a+c+n'!B43,0))</f>
        <v>0</v>
      </c>
      <c r="C43" s="24">
        <f>IF($C$4="citu pasākumu izmaksas",IF('3a+c+n'!$Q43="C",'3a+c+n'!C43,0))</f>
        <v>0</v>
      </c>
      <c r="D43" s="24">
        <f>IF($C$4="citu pasākumu izmaksas",IF('3a+c+n'!$Q43="C",'3a+c+n'!D43,0))</f>
        <v>0</v>
      </c>
      <c r="E43" s="46"/>
      <c r="F43" s="65"/>
      <c r="G43" s="116"/>
      <c r="H43" s="116">
        <f>IF($C$4="citu pasākumu izmaksas",IF('3a+c+n'!$Q43="C",'3a+c+n'!H43,0))</f>
        <v>0</v>
      </c>
      <c r="I43" s="116"/>
      <c r="J43" s="116"/>
      <c r="K43" s="117">
        <f>IF($C$4="citu pasākumu izmaksas",IF('3a+c+n'!$Q43="C",'3a+c+n'!K43,0))</f>
        <v>0</v>
      </c>
      <c r="L43" s="81">
        <f>IF($C$4="citu pasākumu izmaksas",IF('3a+c+n'!$Q43="C",'3a+c+n'!L43,0))</f>
        <v>0</v>
      </c>
      <c r="M43" s="116">
        <f>IF($C$4="citu pasākumu izmaksas",IF('3a+c+n'!$Q43="C",'3a+c+n'!M43,0))</f>
        <v>0</v>
      </c>
      <c r="N43" s="116">
        <f>IF($C$4="citu pasākumu izmaksas",IF('3a+c+n'!$Q43="C",'3a+c+n'!N43,0))</f>
        <v>0</v>
      </c>
      <c r="O43" s="116">
        <f>IF($C$4="citu pasākumu izmaksas",IF('3a+c+n'!$Q43="C",'3a+c+n'!O43,0))</f>
        <v>0</v>
      </c>
      <c r="P43" s="117">
        <f>IF($C$4="citu pasākumu izmaksas",IF('3a+c+n'!$Q43="C",'3a+c+n'!P43,0))</f>
        <v>0</v>
      </c>
    </row>
    <row r="44" spans="1:16" x14ac:dyDescent="0.2">
      <c r="A44" s="51">
        <f>IF(P44=0,0,IF(COUNTBLANK(P44)=1,0,COUNTA($P$14:P44)))</f>
        <v>0</v>
      </c>
      <c r="B44" s="24">
        <f>IF($C$4="citu pasākumu izmaksas",IF('3a+c+n'!$Q44="C",'3a+c+n'!B44,0))</f>
        <v>0</v>
      </c>
      <c r="C44" s="24">
        <f>IF($C$4="citu pasākumu izmaksas",IF('3a+c+n'!$Q44="C",'3a+c+n'!C44,0))</f>
        <v>0</v>
      </c>
      <c r="D44" s="24">
        <f>IF($C$4="citu pasākumu izmaksas",IF('3a+c+n'!$Q44="C",'3a+c+n'!D44,0))</f>
        <v>0</v>
      </c>
      <c r="E44" s="46"/>
      <c r="F44" s="65"/>
      <c r="G44" s="116"/>
      <c r="H44" s="116">
        <f>IF($C$4="citu pasākumu izmaksas",IF('3a+c+n'!$Q44="C",'3a+c+n'!H44,0))</f>
        <v>0</v>
      </c>
      <c r="I44" s="116"/>
      <c r="J44" s="116"/>
      <c r="K44" s="117">
        <f>IF($C$4="citu pasākumu izmaksas",IF('3a+c+n'!$Q44="C",'3a+c+n'!K44,0))</f>
        <v>0</v>
      </c>
      <c r="L44" s="81">
        <f>IF($C$4="citu pasākumu izmaksas",IF('3a+c+n'!$Q44="C",'3a+c+n'!L44,0))</f>
        <v>0</v>
      </c>
      <c r="M44" s="116">
        <f>IF($C$4="citu pasākumu izmaksas",IF('3a+c+n'!$Q44="C",'3a+c+n'!M44,0))</f>
        <v>0</v>
      </c>
      <c r="N44" s="116">
        <f>IF($C$4="citu pasākumu izmaksas",IF('3a+c+n'!$Q44="C",'3a+c+n'!N44,0))</f>
        <v>0</v>
      </c>
      <c r="O44" s="116">
        <f>IF($C$4="citu pasākumu izmaksas",IF('3a+c+n'!$Q44="C",'3a+c+n'!O44,0))</f>
        <v>0</v>
      </c>
      <c r="P44" s="117">
        <f>IF($C$4="citu pasākumu izmaksas",IF('3a+c+n'!$Q44="C",'3a+c+n'!P44,0))</f>
        <v>0</v>
      </c>
    </row>
    <row r="45" spans="1:16" x14ac:dyDescent="0.2">
      <c r="A45" s="51">
        <f>IF(P45=0,0,IF(COUNTBLANK(P45)=1,0,COUNTA($P$14:P45)))</f>
        <v>0</v>
      </c>
      <c r="B45" s="24">
        <f>IF($C$4="citu pasākumu izmaksas",IF('3a+c+n'!$Q45="C",'3a+c+n'!B45,0))</f>
        <v>0</v>
      </c>
      <c r="C45" s="24">
        <f>IF($C$4="citu pasākumu izmaksas",IF('3a+c+n'!$Q45="C",'3a+c+n'!C45,0))</f>
        <v>0</v>
      </c>
      <c r="D45" s="24">
        <f>IF($C$4="citu pasākumu izmaksas",IF('3a+c+n'!$Q45="C",'3a+c+n'!D45,0))</f>
        <v>0</v>
      </c>
      <c r="E45" s="46"/>
      <c r="F45" s="65"/>
      <c r="G45" s="116"/>
      <c r="H45" s="116">
        <f>IF($C$4="citu pasākumu izmaksas",IF('3a+c+n'!$Q45="C",'3a+c+n'!H45,0))</f>
        <v>0</v>
      </c>
      <c r="I45" s="116"/>
      <c r="J45" s="116"/>
      <c r="K45" s="117">
        <f>IF($C$4="citu pasākumu izmaksas",IF('3a+c+n'!$Q45="C",'3a+c+n'!K45,0))</f>
        <v>0</v>
      </c>
      <c r="L45" s="81">
        <f>IF($C$4="citu pasākumu izmaksas",IF('3a+c+n'!$Q45="C",'3a+c+n'!L45,0))</f>
        <v>0</v>
      </c>
      <c r="M45" s="116">
        <f>IF($C$4="citu pasākumu izmaksas",IF('3a+c+n'!$Q45="C",'3a+c+n'!M45,0))</f>
        <v>0</v>
      </c>
      <c r="N45" s="116">
        <f>IF($C$4="citu pasākumu izmaksas",IF('3a+c+n'!$Q45="C",'3a+c+n'!N45,0))</f>
        <v>0</v>
      </c>
      <c r="O45" s="116">
        <f>IF($C$4="citu pasākumu izmaksas",IF('3a+c+n'!$Q45="C",'3a+c+n'!O45,0))</f>
        <v>0</v>
      </c>
      <c r="P45" s="117">
        <f>IF($C$4="citu pasākumu izmaksas",IF('3a+c+n'!$Q45="C",'3a+c+n'!P45,0))</f>
        <v>0</v>
      </c>
    </row>
    <row r="46" spans="1:16" x14ac:dyDescent="0.2">
      <c r="A46" s="51">
        <f>IF(P46=0,0,IF(COUNTBLANK(P46)=1,0,COUNTA($P$14:P46)))</f>
        <v>0</v>
      </c>
      <c r="B46" s="24">
        <f>IF($C$4="citu pasākumu izmaksas",IF('3a+c+n'!$Q46="C",'3a+c+n'!B46,0))</f>
        <v>0</v>
      </c>
      <c r="C46" s="24">
        <f>IF($C$4="citu pasākumu izmaksas",IF('3a+c+n'!$Q46="C",'3a+c+n'!C46,0))</f>
        <v>0</v>
      </c>
      <c r="D46" s="24">
        <f>IF($C$4="citu pasākumu izmaksas",IF('3a+c+n'!$Q46="C",'3a+c+n'!D46,0))</f>
        <v>0</v>
      </c>
      <c r="E46" s="46"/>
      <c r="F46" s="65"/>
      <c r="G46" s="116"/>
      <c r="H46" s="116">
        <f>IF($C$4="citu pasākumu izmaksas",IF('3a+c+n'!$Q46="C",'3a+c+n'!H46,0))</f>
        <v>0</v>
      </c>
      <c r="I46" s="116"/>
      <c r="J46" s="116"/>
      <c r="K46" s="117">
        <f>IF($C$4="citu pasākumu izmaksas",IF('3a+c+n'!$Q46="C",'3a+c+n'!K46,0))</f>
        <v>0</v>
      </c>
      <c r="L46" s="81">
        <f>IF($C$4="citu pasākumu izmaksas",IF('3a+c+n'!$Q46="C",'3a+c+n'!L46,0))</f>
        <v>0</v>
      </c>
      <c r="M46" s="116">
        <f>IF($C$4="citu pasākumu izmaksas",IF('3a+c+n'!$Q46="C",'3a+c+n'!M46,0))</f>
        <v>0</v>
      </c>
      <c r="N46" s="116">
        <f>IF($C$4="citu pasākumu izmaksas",IF('3a+c+n'!$Q46="C",'3a+c+n'!N46,0))</f>
        <v>0</v>
      </c>
      <c r="O46" s="116">
        <f>IF($C$4="citu pasākumu izmaksas",IF('3a+c+n'!$Q46="C",'3a+c+n'!O46,0))</f>
        <v>0</v>
      </c>
      <c r="P46" s="117">
        <f>IF($C$4="citu pasākumu izmaksas",IF('3a+c+n'!$Q46="C",'3a+c+n'!P46,0))</f>
        <v>0</v>
      </c>
    </row>
    <row r="47" spans="1:16" x14ac:dyDescent="0.2">
      <c r="A47" s="51">
        <f>IF(P47=0,0,IF(COUNTBLANK(P47)=1,0,COUNTA($P$14:P47)))</f>
        <v>0</v>
      </c>
      <c r="B47" s="24">
        <f>IF($C$4="citu pasākumu izmaksas",IF('3a+c+n'!$Q47="C",'3a+c+n'!B47,0))</f>
        <v>0</v>
      </c>
      <c r="C47" s="24">
        <f>IF($C$4="citu pasākumu izmaksas",IF('3a+c+n'!$Q47="C",'3a+c+n'!C47,0))</f>
        <v>0</v>
      </c>
      <c r="D47" s="24">
        <f>IF($C$4="citu pasākumu izmaksas",IF('3a+c+n'!$Q47="C",'3a+c+n'!D47,0))</f>
        <v>0</v>
      </c>
      <c r="E47" s="46"/>
      <c r="F47" s="65"/>
      <c r="G47" s="116"/>
      <c r="H47" s="116">
        <f>IF($C$4="citu pasākumu izmaksas",IF('3a+c+n'!$Q47="C",'3a+c+n'!H47,0))</f>
        <v>0</v>
      </c>
      <c r="I47" s="116"/>
      <c r="J47" s="116"/>
      <c r="K47" s="117">
        <f>IF($C$4="citu pasākumu izmaksas",IF('3a+c+n'!$Q47="C",'3a+c+n'!K47,0))</f>
        <v>0</v>
      </c>
      <c r="L47" s="81">
        <f>IF($C$4="citu pasākumu izmaksas",IF('3a+c+n'!$Q47="C",'3a+c+n'!L47,0))</f>
        <v>0</v>
      </c>
      <c r="M47" s="116">
        <f>IF($C$4="citu pasākumu izmaksas",IF('3a+c+n'!$Q47="C",'3a+c+n'!M47,0))</f>
        <v>0</v>
      </c>
      <c r="N47" s="116">
        <f>IF($C$4="citu pasākumu izmaksas",IF('3a+c+n'!$Q47="C",'3a+c+n'!N47,0))</f>
        <v>0</v>
      </c>
      <c r="O47" s="116">
        <f>IF($C$4="citu pasākumu izmaksas",IF('3a+c+n'!$Q47="C",'3a+c+n'!O47,0))</f>
        <v>0</v>
      </c>
      <c r="P47" s="117">
        <f>IF($C$4="citu pasākumu izmaksas",IF('3a+c+n'!$Q47="C",'3a+c+n'!P47,0))</f>
        <v>0</v>
      </c>
    </row>
    <row r="48" spans="1:16" x14ac:dyDescent="0.2">
      <c r="A48" s="51">
        <f>IF(P48=0,0,IF(COUNTBLANK(P48)=1,0,COUNTA($P$14:P48)))</f>
        <v>0</v>
      </c>
      <c r="B48" s="24">
        <f>IF($C$4="citu pasākumu izmaksas",IF('3a+c+n'!$Q48="C",'3a+c+n'!B48,0))</f>
        <v>0</v>
      </c>
      <c r="C48" s="24">
        <f>IF($C$4="citu pasākumu izmaksas",IF('3a+c+n'!$Q48="C",'3a+c+n'!C48,0))</f>
        <v>0</v>
      </c>
      <c r="D48" s="24">
        <f>IF($C$4="citu pasākumu izmaksas",IF('3a+c+n'!$Q48="C",'3a+c+n'!D48,0))</f>
        <v>0</v>
      </c>
      <c r="E48" s="46"/>
      <c r="F48" s="65"/>
      <c r="G48" s="116"/>
      <c r="H48" s="116">
        <f>IF($C$4="citu pasākumu izmaksas",IF('3a+c+n'!$Q48="C",'3a+c+n'!H48,0))</f>
        <v>0</v>
      </c>
      <c r="I48" s="116"/>
      <c r="J48" s="116"/>
      <c r="K48" s="117">
        <f>IF($C$4="citu pasākumu izmaksas",IF('3a+c+n'!$Q48="C",'3a+c+n'!K48,0))</f>
        <v>0</v>
      </c>
      <c r="L48" s="81">
        <f>IF($C$4="citu pasākumu izmaksas",IF('3a+c+n'!$Q48="C",'3a+c+n'!L48,0))</f>
        <v>0</v>
      </c>
      <c r="M48" s="116">
        <f>IF($C$4="citu pasākumu izmaksas",IF('3a+c+n'!$Q48="C",'3a+c+n'!M48,0))</f>
        <v>0</v>
      </c>
      <c r="N48" s="116">
        <f>IF($C$4="citu pasākumu izmaksas",IF('3a+c+n'!$Q48="C",'3a+c+n'!N48,0))</f>
        <v>0</v>
      </c>
      <c r="O48" s="116">
        <f>IF($C$4="citu pasākumu izmaksas",IF('3a+c+n'!$Q48="C",'3a+c+n'!O48,0))</f>
        <v>0</v>
      </c>
      <c r="P48" s="117">
        <f>IF($C$4="citu pasākumu izmaksas",IF('3a+c+n'!$Q48="C",'3a+c+n'!P48,0))</f>
        <v>0</v>
      </c>
    </row>
    <row r="49" spans="1:16" x14ac:dyDescent="0.2">
      <c r="A49" s="51">
        <f>IF(P49=0,0,IF(COUNTBLANK(P49)=1,0,COUNTA($P$14:P49)))</f>
        <v>0</v>
      </c>
      <c r="B49" s="24">
        <f>IF($C$4="citu pasākumu izmaksas",IF('3a+c+n'!$Q49="C",'3a+c+n'!B49,0))</f>
        <v>0</v>
      </c>
      <c r="C49" s="24">
        <f>IF($C$4="citu pasākumu izmaksas",IF('3a+c+n'!$Q49="C",'3a+c+n'!C49,0))</f>
        <v>0</v>
      </c>
      <c r="D49" s="24">
        <f>IF($C$4="citu pasākumu izmaksas",IF('3a+c+n'!$Q49="C",'3a+c+n'!D49,0))</f>
        <v>0</v>
      </c>
      <c r="E49" s="46"/>
      <c r="F49" s="65"/>
      <c r="G49" s="116"/>
      <c r="H49" s="116">
        <f>IF($C$4="citu pasākumu izmaksas",IF('3a+c+n'!$Q49="C",'3a+c+n'!H49,0))</f>
        <v>0</v>
      </c>
      <c r="I49" s="116"/>
      <c r="J49" s="116"/>
      <c r="K49" s="117">
        <f>IF($C$4="citu pasākumu izmaksas",IF('3a+c+n'!$Q49="C",'3a+c+n'!K49,0))</f>
        <v>0</v>
      </c>
      <c r="L49" s="81">
        <f>IF($C$4="citu pasākumu izmaksas",IF('3a+c+n'!$Q49="C",'3a+c+n'!L49,0))</f>
        <v>0</v>
      </c>
      <c r="M49" s="116">
        <f>IF($C$4="citu pasākumu izmaksas",IF('3a+c+n'!$Q49="C",'3a+c+n'!M49,0))</f>
        <v>0</v>
      </c>
      <c r="N49" s="116">
        <f>IF($C$4="citu pasākumu izmaksas",IF('3a+c+n'!$Q49="C",'3a+c+n'!N49,0))</f>
        <v>0</v>
      </c>
      <c r="O49" s="116">
        <f>IF($C$4="citu pasākumu izmaksas",IF('3a+c+n'!$Q49="C",'3a+c+n'!O49,0))</f>
        <v>0</v>
      </c>
      <c r="P49" s="117">
        <f>IF($C$4="citu pasākumu izmaksas",IF('3a+c+n'!$Q49="C",'3a+c+n'!P49,0))</f>
        <v>0</v>
      </c>
    </row>
    <row r="50" spans="1:16" x14ac:dyDescent="0.2">
      <c r="A50" s="51">
        <f>IF(P50=0,0,IF(COUNTBLANK(P50)=1,0,COUNTA($P$14:P50)))</f>
        <v>0</v>
      </c>
      <c r="B50" s="24">
        <f>IF($C$4="citu pasākumu izmaksas",IF('3a+c+n'!$Q50="C",'3a+c+n'!B50,0))</f>
        <v>0</v>
      </c>
      <c r="C50" s="24">
        <f>IF($C$4="citu pasākumu izmaksas",IF('3a+c+n'!$Q50="C",'3a+c+n'!C50,0))</f>
        <v>0</v>
      </c>
      <c r="D50" s="24">
        <f>IF($C$4="citu pasākumu izmaksas",IF('3a+c+n'!$Q50="C",'3a+c+n'!D50,0))</f>
        <v>0</v>
      </c>
      <c r="E50" s="46"/>
      <c r="F50" s="65"/>
      <c r="G50" s="116"/>
      <c r="H50" s="116">
        <f>IF($C$4="citu pasākumu izmaksas",IF('3a+c+n'!$Q50="C",'3a+c+n'!H50,0))</f>
        <v>0</v>
      </c>
      <c r="I50" s="116"/>
      <c r="J50" s="116"/>
      <c r="K50" s="117">
        <f>IF($C$4="citu pasākumu izmaksas",IF('3a+c+n'!$Q50="C",'3a+c+n'!K50,0))</f>
        <v>0</v>
      </c>
      <c r="L50" s="81">
        <f>IF($C$4="citu pasākumu izmaksas",IF('3a+c+n'!$Q50="C",'3a+c+n'!L50,0))</f>
        <v>0</v>
      </c>
      <c r="M50" s="116">
        <f>IF($C$4="citu pasākumu izmaksas",IF('3a+c+n'!$Q50="C",'3a+c+n'!M50,0))</f>
        <v>0</v>
      </c>
      <c r="N50" s="116">
        <f>IF($C$4="citu pasākumu izmaksas",IF('3a+c+n'!$Q50="C",'3a+c+n'!N50,0))</f>
        <v>0</v>
      </c>
      <c r="O50" s="116">
        <f>IF($C$4="citu pasākumu izmaksas",IF('3a+c+n'!$Q50="C",'3a+c+n'!O50,0))</f>
        <v>0</v>
      </c>
      <c r="P50" s="117">
        <f>IF($C$4="citu pasākumu izmaksas",IF('3a+c+n'!$Q50="C",'3a+c+n'!P50,0))</f>
        <v>0</v>
      </c>
    </row>
    <row r="51" spans="1:16" x14ac:dyDescent="0.2">
      <c r="A51" s="51">
        <f>IF(P51=0,0,IF(COUNTBLANK(P51)=1,0,COUNTA($P$14:P51)))</f>
        <v>0</v>
      </c>
      <c r="B51" s="24">
        <f>IF($C$4="citu pasākumu izmaksas",IF('3a+c+n'!$Q51="C",'3a+c+n'!B51,0))</f>
        <v>0</v>
      </c>
      <c r="C51" s="24">
        <f>IF($C$4="citu pasākumu izmaksas",IF('3a+c+n'!$Q51="C",'3a+c+n'!C51,0))</f>
        <v>0</v>
      </c>
      <c r="D51" s="24">
        <f>IF($C$4="citu pasākumu izmaksas",IF('3a+c+n'!$Q51="C",'3a+c+n'!D51,0))</f>
        <v>0</v>
      </c>
      <c r="E51" s="46"/>
      <c r="F51" s="65"/>
      <c r="G51" s="116"/>
      <c r="H51" s="116">
        <f>IF($C$4="citu pasākumu izmaksas",IF('3a+c+n'!$Q51="C",'3a+c+n'!H51,0))</f>
        <v>0</v>
      </c>
      <c r="I51" s="116"/>
      <c r="J51" s="116"/>
      <c r="K51" s="117">
        <f>IF($C$4="citu pasākumu izmaksas",IF('3a+c+n'!$Q51="C",'3a+c+n'!K51,0))</f>
        <v>0</v>
      </c>
      <c r="L51" s="81">
        <f>IF($C$4="citu pasākumu izmaksas",IF('3a+c+n'!$Q51="C",'3a+c+n'!L51,0))</f>
        <v>0</v>
      </c>
      <c r="M51" s="116">
        <f>IF($C$4="citu pasākumu izmaksas",IF('3a+c+n'!$Q51="C",'3a+c+n'!M51,0))</f>
        <v>0</v>
      </c>
      <c r="N51" s="116">
        <f>IF($C$4="citu pasākumu izmaksas",IF('3a+c+n'!$Q51="C",'3a+c+n'!N51,0))</f>
        <v>0</v>
      </c>
      <c r="O51" s="116">
        <f>IF($C$4="citu pasākumu izmaksas",IF('3a+c+n'!$Q51="C",'3a+c+n'!O51,0))</f>
        <v>0</v>
      </c>
      <c r="P51" s="117">
        <f>IF($C$4="citu pasākumu izmaksas",IF('3a+c+n'!$Q51="C",'3a+c+n'!P51,0))</f>
        <v>0</v>
      </c>
    </row>
    <row r="52" spans="1:16" x14ac:dyDescent="0.2">
      <c r="A52" s="51">
        <f>IF(P52=0,0,IF(COUNTBLANK(P52)=1,0,COUNTA($P$14:P52)))</f>
        <v>0</v>
      </c>
      <c r="B52" s="24">
        <f>IF($C$4="citu pasākumu izmaksas",IF('3a+c+n'!$Q52="C",'3a+c+n'!B52,0))</f>
        <v>0</v>
      </c>
      <c r="C52" s="24">
        <f>IF($C$4="citu pasākumu izmaksas",IF('3a+c+n'!$Q52="C",'3a+c+n'!C52,0))</f>
        <v>0</v>
      </c>
      <c r="D52" s="24">
        <f>IF($C$4="citu pasākumu izmaksas",IF('3a+c+n'!$Q52="C",'3a+c+n'!D52,0))</f>
        <v>0</v>
      </c>
      <c r="E52" s="46"/>
      <c r="F52" s="65"/>
      <c r="G52" s="116"/>
      <c r="H52" s="116">
        <f>IF($C$4="citu pasākumu izmaksas",IF('3a+c+n'!$Q52="C",'3a+c+n'!H52,0))</f>
        <v>0</v>
      </c>
      <c r="I52" s="116"/>
      <c r="J52" s="116"/>
      <c r="K52" s="117">
        <f>IF($C$4="citu pasākumu izmaksas",IF('3a+c+n'!$Q52="C",'3a+c+n'!K52,0))</f>
        <v>0</v>
      </c>
      <c r="L52" s="81">
        <f>IF($C$4="citu pasākumu izmaksas",IF('3a+c+n'!$Q52="C",'3a+c+n'!L52,0))</f>
        <v>0</v>
      </c>
      <c r="M52" s="116">
        <f>IF($C$4="citu pasākumu izmaksas",IF('3a+c+n'!$Q52="C",'3a+c+n'!M52,0))</f>
        <v>0</v>
      </c>
      <c r="N52" s="116">
        <f>IF($C$4="citu pasākumu izmaksas",IF('3a+c+n'!$Q52="C",'3a+c+n'!N52,0))</f>
        <v>0</v>
      </c>
      <c r="O52" s="116">
        <f>IF($C$4="citu pasākumu izmaksas",IF('3a+c+n'!$Q52="C",'3a+c+n'!O52,0))</f>
        <v>0</v>
      </c>
      <c r="P52" s="117">
        <f>IF($C$4="citu pasākumu izmaksas",IF('3a+c+n'!$Q52="C",'3a+c+n'!P52,0))</f>
        <v>0</v>
      </c>
    </row>
    <row r="53" spans="1:16" x14ac:dyDescent="0.2">
      <c r="A53" s="51">
        <f>IF(P53=0,0,IF(COUNTBLANK(P53)=1,0,COUNTA($P$14:P53)))</f>
        <v>0</v>
      </c>
      <c r="B53" s="24">
        <f>IF($C$4="citu pasākumu izmaksas",IF('3a+c+n'!$Q53="C",'3a+c+n'!B53,0))</f>
        <v>0</v>
      </c>
      <c r="C53" s="24">
        <f>IF($C$4="citu pasākumu izmaksas",IF('3a+c+n'!$Q53="C",'3a+c+n'!C53,0))</f>
        <v>0</v>
      </c>
      <c r="D53" s="24">
        <f>IF($C$4="citu pasākumu izmaksas",IF('3a+c+n'!$Q53="C",'3a+c+n'!D53,0))</f>
        <v>0</v>
      </c>
      <c r="E53" s="46"/>
      <c r="F53" s="65"/>
      <c r="G53" s="116"/>
      <c r="H53" s="116">
        <f>IF($C$4="citu pasākumu izmaksas",IF('3a+c+n'!$Q53="C",'3a+c+n'!H53,0))</f>
        <v>0</v>
      </c>
      <c r="I53" s="116"/>
      <c r="J53" s="116"/>
      <c r="K53" s="117">
        <f>IF($C$4="citu pasākumu izmaksas",IF('3a+c+n'!$Q53="C",'3a+c+n'!K53,0))</f>
        <v>0</v>
      </c>
      <c r="L53" s="81">
        <f>IF($C$4="citu pasākumu izmaksas",IF('3a+c+n'!$Q53="C",'3a+c+n'!L53,0))</f>
        <v>0</v>
      </c>
      <c r="M53" s="116">
        <f>IF($C$4="citu pasākumu izmaksas",IF('3a+c+n'!$Q53="C",'3a+c+n'!M53,0))</f>
        <v>0</v>
      </c>
      <c r="N53" s="116">
        <f>IF($C$4="citu pasākumu izmaksas",IF('3a+c+n'!$Q53="C",'3a+c+n'!N53,0))</f>
        <v>0</v>
      </c>
      <c r="O53" s="116">
        <f>IF($C$4="citu pasākumu izmaksas",IF('3a+c+n'!$Q53="C",'3a+c+n'!O53,0))</f>
        <v>0</v>
      </c>
      <c r="P53" s="117">
        <f>IF($C$4="citu pasākumu izmaksas",IF('3a+c+n'!$Q53="C",'3a+c+n'!P53,0))</f>
        <v>0</v>
      </c>
    </row>
    <row r="54" spans="1:16" x14ac:dyDescent="0.2">
      <c r="A54" s="51">
        <f>IF(P54=0,0,IF(COUNTBLANK(P54)=1,0,COUNTA($P$14:P54)))</f>
        <v>0</v>
      </c>
      <c r="B54" s="24">
        <f>IF($C$4="citu pasākumu izmaksas",IF('3a+c+n'!$Q54="C",'3a+c+n'!B54,0))</f>
        <v>0</v>
      </c>
      <c r="C54" s="24">
        <f>IF($C$4="citu pasākumu izmaksas",IF('3a+c+n'!$Q54="C",'3a+c+n'!C54,0))</f>
        <v>0</v>
      </c>
      <c r="D54" s="24">
        <f>IF($C$4="citu pasākumu izmaksas",IF('3a+c+n'!$Q54="C",'3a+c+n'!D54,0))</f>
        <v>0</v>
      </c>
      <c r="E54" s="46"/>
      <c r="F54" s="65"/>
      <c r="G54" s="116"/>
      <c r="H54" s="116">
        <f>IF($C$4="citu pasākumu izmaksas",IF('3a+c+n'!$Q54="C",'3a+c+n'!H54,0))</f>
        <v>0</v>
      </c>
      <c r="I54" s="116"/>
      <c r="J54" s="116"/>
      <c r="K54" s="117">
        <f>IF($C$4="citu pasākumu izmaksas",IF('3a+c+n'!$Q54="C",'3a+c+n'!K54,0))</f>
        <v>0</v>
      </c>
      <c r="L54" s="81">
        <f>IF($C$4="citu pasākumu izmaksas",IF('3a+c+n'!$Q54="C",'3a+c+n'!L54,0))</f>
        <v>0</v>
      </c>
      <c r="M54" s="116">
        <f>IF($C$4="citu pasākumu izmaksas",IF('3a+c+n'!$Q54="C",'3a+c+n'!M54,0))</f>
        <v>0</v>
      </c>
      <c r="N54" s="116">
        <f>IF($C$4="citu pasākumu izmaksas",IF('3a+c+n'!$Q54="C",'3a+c+n'!N54,0))</f>
        <v>0</v>
      </c>
      <c r="O54" s="116">
        <f>IF($C$4="citu pasākumu izmaksas",IF('3a+c+n'!$Q54="C",'3a+c+n'!O54,0))</f>
        <v>0</v>
      </c>
      <c r="P54" s="117">
        <f>IF($C$4="citu pasākumu izmaksas",IF('3a+c+n'!$Q54="C",'3a+c+n'!P54,0))</f>
        <v>0</v>
      </c>
    </row>
    <row r="55" spans="1:16" x14ac:dyDescent="0.2">
      <c r="A55" s="51">
        <f>IF(P55=0,0,IF(COUNTBLANK(P55)=1,0,COUNTA($P$14:P55)))</f>
        <v>0</v>
      </c>
      <c r="B55" s="24">
        <f>IF($C$4="citu pasākumu izmaksas",IF('3a+c+n'!$Q55="C",'3a+c+n'!B55,0))</f>
        <v>0</v>
      </c>
      <c r="C55" s="24">
        <f>IF($C$4="citu pasākumu izmaksas",IF('3a+c+n'!$Q55="C",'3a+c+n'!C55,0))</f>
        <v>0</v>
      </c>
      <c r="D55" s="24">
        <f>IF($C$4="citu pasākumu izmaksas",IF('3a+c+n'!$Q55="C",'3a+c+n'!D55,0))</f>
        <v>0</v>
      </c>
      <c r="E55" s="46"/>
      <c r="F55" s="65"/>
      <c r="G55" s="116"/>
      <c r="H55" s="116">
        <f>IF($C$4="citu pasākumu izmaksas",IF('3a+c+n'!$Q55="C",'3a+c+n'!H55,0))</f>
        <v>0</v>
      </c>
      <c r="I55" s="116"/>
      <c r="J55" s="116"/>
      <c r="K55" s="117">
        <f>IF($C$4="citu pasākumu izmaksas",IF('3a+c+n'!$Q55="C",'3a+c+n'!K55,0))</f>
        <v>0</v>
      </c>
      <c r="L55" s="81">
        <f>IF($C$4="citu pasākumu izmaksas",IF('3a+c+n'!$Q55="C",'3a+c+n'!L55,0))</f>
        <v>0</v>
      </c>
      <c r="M55" s="116">
        <f>IF($C$4="citu pasākumu izmaksas",IF('3a+c+n'!$Q55="C",'3a+c+n'!M55,0))</f>
        <v>0</v>
      </c>
      <c r="N55" s="116">
        <f>IF($C$4="citu pasākumu izmaksas",IF('3a+c+n'!$Q55="C",'3a+c+n'!N55,0))</f>
        <v>0</v>
      </c>
      <c r="O55" s="116">
        <f>IF($C$4="citu pasākumu izmaksas",IF('3a+c+n'!$Q55="C",'3a+c+n'!O55,0))</f>
        <v>0</v>
      </c>
      <c r="P55" s="117">
        <f>IF($C$4="citu pasākumu izmaksas",IF('3a+c+n'!$Q55="C",'3a+c+n'!P55,0))</f>
        <v>0</v>
      </c>
    </row>
    <row r="56" spans="1:16" x14ac:dyDescent="0.2">
      <c r="A56" s="51">
        <f>IF(P56=0,0,IF(COUNTBLANK(P56)=1,0,COUNTA($P$14:P56)))</f>
        <v>0</v>
      </c>
      <c r="B56" s="24">
        <f>IF($C$4="citu pasākumu izmaksas",IF('3a+c+n'!$Q56="C",'3a+c+n'!B56,0))</f>
        <v>0</v>
      </c>
      <c r="C56" s="24">
        <f>IF($C$4="citu pasākumu izmaksas",IF('3a+c+n'!$Q56="C",'3a+c+n'!C56,0))</f>
        <v>0</v>
      </c>
      <c r="D56" s="24">
        <f>IF($C$4="citu pasākumu izmaksas",IF('3a+c+n'!$Q56="C",'3a+c+n'!D56,0))</f>
        <v>0</v>
      </c>
      <c r="E56" s="46"/>
      <c r="F56" s="65"/>
      <c r="G56" s="116"/>
      <c r="H56" s="116">
        <f>IF($C$4="citu pasākumu izmaksas",IF('3a+c+n'!$Q56="C",'3a+c+n'!H56,0))</f>
        <v>0</v>
      </c>
      <c r="I56" s="116"/>
      <c r="J56" s="116"/>
      <c r="K56" s="117">
        <f>IF($C$4="citu pasākumu izmaksas",IF('3a+c+n'!$Q56="C",'3a+c+n'!K56,0))</f>
        <v>0</v>
      </c>
      <c r="L56" s="81">
        <f>IF($C$4="citu pasākumu izmaksas",IF('3a+c+n'!$Q56="C",'3a+c+n'!L56,0))</f>
        <v>0</v>
      </c>
      <c r="M56" s="116">
        <f>IF($C$4="citu pasākumu izmaksas",IF('3a+c+n'!$Q56="C",'3a+c+n'!M56,0))</f>
        <v>0</v>
      </c>
      <c r="N56" s="116">
        <f>IF($C$4="citu pasākumu izmaksas",IF('3a+c+n'!$Q56="C",'3a+c+n'!N56,0))</f>
        <v>0</v>
      </c>
      <c r="O56" s="116">
        <f>IF($C$4="citu pasākumu izmaksas",IF('3a+c+n'!$Q56="C",'3a+c+n'!O56,0))</f>
        <v>0</v>
      </c>
      <c r="P56" s="117">
        <f>IF($C$4="citu pasākumu izmaksas",IF('3a+c+n'!$Q56="C",'3a+c+n'!P56,0))</f>
        <v>0</v>
      </c>
    </row>
    <row r="57" spans="1:16" x14ac:dyDescent="0.2">
      <c r="A57" s="51">
        <f>IF(P57=0,0,IF(COUNTBLANK(P57)=1,0,COUNTA($P$14:P57)))</f>
        <v>0</v>
      </c>
      <c r="B57" s="24">
        <f>IF($C$4="citu pasākumu izmaksas",IF('3a+c+n'!$Q57="C",'3a+c+n'!B57,0))</f>
        <v>0</v>
      </c>
      <c r="C57" s="24">
        <f>IF($C$4="citu pasākumu izmaksas",IF('3a+c+n'!$Q57="C",'3a+c+n'!C57,0))</f>
        <v>0</v>
      </c>
      <c r="D57" s="24">
        <f>IF($C$4="citu pasākumu izmaksas",IF('3a+c+n'!$Q57="C",'3a+c+n'!D57,0))</f>
        <v>0</v>
      </c>
      <c r="E57" s="46"/>
      <c r="F57" s="65"/>
      <c r="G57" s="116"/>
      <c r="H57" s="116">
        <f>IF($C$4="citu pasākumu izmaksas",IF('3a+c+n'!$Q57="C",'3a+c+n'!H57,0))</f>
        <v>0</v>
      </c>
      <c r="I57" s="116"/>
      <c r="J57" s="116"/>
      <c r="K57" s="117">
        <f>IF($C$4="citu pasākumu izmaksas",IF('3a+c+n'!$Q57="C",'3a+c+n'!K57,0))</f>
        <v>0</v>
      </c>
      <c r="L57" s="81">
        <f>IF($C$4="citu pasākumu izmaksas",IF('3a+c+n'!$Q57="C",'3a+c+n'!L57,0))</f>
        <v>0</v>
      </c>
      <c r="M57" s="116">
        <f>IF($C$4="citu pasākumu izmaksas",IF('3a+c+n'!$Q57="C",'3a+c+n'!M57,0))</f>
        <v>0</v>
      </c>
      <c r="N57" s="116">
        <f>IF($C$4="citu pasākumu izmaksas",IF('3a+c+n'!$Q57="C",'3a+c+n'!N57,0))</f>
        <v>0</v>
      </c>
      <c r="O57" s="116">
        <f>IF($C$4="citu pasākumu izmaksas",IF('3a+c+n'!$Q57="C",'3a+c+n'!O57,0))</f>
        <v>0</v>
      </c>
      <c r="P57" s="117">
        <f>IF($C$4="citu pasākumu izmaksas",IF('3a+c+n'!$Q57="C",'3a+c+n'!P57,0))</f>
        <v>0</v>
      </c>
    </row>
    <row r="58" spans="1:16" x14ac:dyDescent="0.2">
      <c r="A58" s="51">
        <f>IF(P58=0,0,IF(COUNTBLANK(P58)=1,0,COUNTA($P$14:P58)))</f>
        <v>0</v>
      </c>
      <c r="B58" s="24">
        <f>IF($C$4="citu pasākumu izmaksas",IF('3a+c+n'!$Q58="C",'3a+c+n'!B58,0))</f>
        <v>0</v>
      </c>
      <c r="C58" s="24">
        <f>IF($C$4="citu pasākumu izmaksas",IF('3a+c+n'!$Q58="C",'3a+c+n'!C58,0))</f>
        <v>0</v>
      </c>
      <c r="D58" s="24">
        <f>IF($C$4="citu pasākumu izmaksas",IF('3a+c+n'!$Q58="C",'3a+c+n'!D58,0))</f>
        <v>0</v>
      </c>
      <c r="E58" s="46"/>
      <c r="F58" s="65"/>
      <c r="G58" s="116"/>
      <c r="H58" s="116">
        <f>IF($C$4="citu pasākumu izmaksas",IF('3a+c+n'!$Q58="C",'3a+c+n'!H58,0))</f>
        <v>0</v>
      </c>
      <c r="I58" s="116"/>
      <c r="J58" s="116"/>
      <c r="K58" s="117">
        <f>IF($C$4="citu pasākumu izmaksas",IF('3a+c+n'!$Q58="C",'3a+c+n'!K58,0))</f>
        <v>0</v>
      </c>
      <c r="L58" s="81">
        <f>IF($C$4="citu pasākumu izmaksas",IF('3a+c+n'!$Q58="C",'3a+c+n'!L58,0))</f>
        <v>0</v>
      </c>
      <c r="M58" s="116">
        <f>IF($C$4="citu pasākumu izmaksas",IF('3a+c+n'!$Q58="C",'3a+c+n'!M58,0))</f>
        <v>0</v>
      </c>
      <c r="N58" s="116">
        <f>IF($C$4="citu pasākumu izmaksas",IF('3a+c+n'!$Q58="C",'3a+c+n'!N58,0))</f>
        <v>0</v>
      </c>
      <c r="O58" s="116">
        <f>IF($C$4="citu pasākumu izmaksas",IF('3a+c+n'!$Q58="C",'3a+c+n'!O58,0))</f>
        <v>0</v>
      </c>
      <c r="P58" s="117">
        <f>IF($C$4="citu pasākumu izmaksas",IF('3a+c+n'!$Q58="C",'3a+c+n'!P58,0))</f>
        <v>0</v>
      </c>
    </row>
    <row r="59" spans="1:16" x14ac:dyDescent="0.2">
      <c r="A59" s="51">
        <f>IF(P59=0,0,IF(COUNTBLANK(P59)=1,0,COUNTA($P$14:P59)))</f>
        <v>0</v>
      </c>
      <c r="B59" s="24">
        <f>IF($C$4="citu pasākumu izmaksas",IF('3a+c+n'!$Q59="C",'3a+c+n'!B59,0))</f>
        <v>0</v>
      </c>
      <c r="C59" s="24">
        <f>IF($C$4="citu pasākumu izmaksas",IF('3a+c+n'!$Q59="C",'3a+c+n'!C59,0))</f>
        <v>0</v>
      </c>
      <c r="D59" s="24">
        <f>IF($C$4="citu pasākumu izmaksas",IF('3a+c+n'!$Q59="C",'3a+c+n'!D59,0))</f>
        <v>0</v>
      </c>
      <c r="E59" s="46"/>
      <c r="F59" s="65"/>
      <c r="G59" s="116"/>
      <c r="H59" s="116">
        <f>IF($C$4="citu pasākumu izmaksas",IF('3a+c+n'!$Q59="C",'3a+c+n'!H59,0))</f>
        <v>0</v>
      </c>
      <c r="I59" s="116"/>
      <c r="J59" s="116"/>
      <c r="K59" s="117">
        <f>IF($C$4="citu pasākumu izmaksas",IF('3a+c+n'!$Q59="C",'3a+c+n'!K59,0))</f>
        <v>0</v>
      </c>
      <c r="L59" s="81">
        <f>IF($C$4="citu pasākumu izmaksas",IF('3a+c+n'!$Q59="C",'3a+c+n'!L59,0))</f>
        <v>0</v>
      </c>
      <c r="M59" s="116">
        <f>IF($C$4="citu pasākumu izmaksas",IF('3a+c+n'!$Q59="C",'3a+c+n'!M59,0))</f>
        <v>0</v>
      </c>
      <c r="N59" s="116">
        <f>IF($C$4="citu pasākumu izmaksas",IF('3a+c+n'!$Q59="C",'3a+c+n'!N59,0))</f>
        <v>0</v>
      </c>
      <c r="O59" s="116">
        <f>IF($C$4="citu pasākumu izmaksas",IF('3a+c+n'!$Q59="C",'3a+c+n'!O59,0))</f>
        <v>0</v>
      </c>
      <c r="P59" s="117">
        <f>IF($C$4="citu pasākumu izmaksas",IF('3a+c+n'!$Q59="C",'3a+c+n'!P59,0))</f>
        <v>0</v>
      </c>
    </row>
    <row r="60" spans="1:16" x14ac:dyDescent="0.2">
      <c r="A60" s="51">
        <f>IF(P60=0,0,IF(COUNTBLANK(P60)=1,0,COUNTA($P$14:P60)))</f>
        <v>0</v>
      </c>
      <c r="B60" s="24">
        <f>IF($C$4="citu pasākumu izmaksas",IF('3a+c+n'!$Q60="C",'3a+c+n'!B60,0))</f>
        <v>0</v>
      </c>
      <c r="C60" s="24">
        <f>IF($C$4="citu pasākumu izmaksas",IF('3a+c+n'!$Q60="C",'3a+c+n'!C60,0))</f>
        <v>0</v>
      </c>
      <c r="D60" s="24">
        <f>IF($C$4="citu pasākumu izmaksas",IF('3a+c+n'!$Q60="C",'3a+c+n'!D60,0))</f>
        <v>0</v>
      </c>
      <c r="E60" s="46"/>
      <c r="F60" s="65"/>
      <c r="G60" s="116"/>
      <c r="H60" s="116">
        <f>IF($C$4="citu pasākumu izmaksas",IF('3a+c+n'!$Q60="C",'3a+c+n'!H60,0))</f>
        <v>0</v>
      </c>
      <c r="I60" s="116"/>
      <c r="J60" s="116"/>
      <c r="K60" s="117">
        <f>IF($C$4="citu pasākumu izmaksas",IF('3a+c+n'!$Q60="C",'3a+c+n'!K60,0))</f>
        <v>0</v>
      </c>
      <c r="L60" s="81">
        <f>IF($C$4="citu pasākumu izmaksas",IF('3a+c+n'!$Q60="C",'3a+c+n'!L60,0))</f>
        <v>0</v>
      </c>
      <c r="M60" s="116">
        <f>IF($C$4="citu pasākumu izmaksas",IF('3a+c+n'!$Q60="C",'3a+c+n'!M60,0))</f>
        <v>0</v>
      </c>
      <c r="N60" s="116">
        <f>IF($C$4="citu pasākumu izmaksas",IF('3a+c+n'!$Q60="C",'3a+c+n'!N60,0))</f>
        <v>0</v>
      </c>
      <c r="O60" s="116">
        <f>IF($C$4="citu pasākumu izmaksas",IF('3a+c+n'!$Q60="C",'3a+c+n'!O60,0))</f>
        <v>0</v>
      </c>
      <c r="P60" s="117">
        <f>IF($C$4="citu pasākumu izmaksas",IF('3a+c+n'!$Q60="C",'3a+c+n'!P60,0))</f>
        <v>0</v>
      </c>
    </row>
    <row r="61" spans="1:16" x14ac:dyDescent="0.2">
      <c r="A61" s="51">
        <f>IF(P61=0,0,IF(COUNTBLANK(P61)=1,0,COUNTA($P$14:P61)))</f>
        <v>0</v>
      </c>
      <c r="B61" s="24">
        <f>IF($C$4="citu pasākumu izmaksas",IF('3a+c+n'!$Q61="C",'3a+c+n'!B61,0))</f>
        <v>0</v>
      </c>
      <c r="C61" s="24">
        <f>IF($C$4="citu pasākumu izmaksas",IF('3a+c+n'!$Q61="C",'3a+c+n'!C61,0))</f>
        <v>0</v>
      </c>
      <c r="D61" s="24">
        <f>IF($C$4="citu pasākumu izmaksas",IF('3a+c+n'!$Q61="C",'3a+c+n'!D61,0))</f>
        <v>0</v>
      </c>
      <c r="E61" s="46"/>
      <c r="F61" s="65"/>
      <c r="G61" s="116"/>
      <c r="H61" s="116">
        <f>IF($C$4="citu pasākumu izmaksas",IF('3a+c+n'!$Q61="C",'3a+c+n'!H61,0))</f>
        <v>0</v>
      </c>
      <c r="I61" s="116"/>
      <c r="J61" s="116"/>
      <c r="K61" s="117">
        <f>IF($C$4="citu pasākumu izmaksas",IF('3a+c+n'!$Q61="C",'3a+c+n'!K61,0))</f>
        <v>0</v>
      </c>
      <c r="L61" s="81">
        <f>IF($C$4="citu pasākumu izmaksas",IF('3a+c+n'!$Q61="C",'3a+c+n'!L61,0))</f>
        <v>0</v>
      </c>
      <c r="M61" s="116">
        <f>IF($C$4="citu pasākumu izmaksas",IF('3a+c+n'!$Q61="C",'3a+c+n'!M61,0))</f>
        <v>0</v>
      </c>
      <c r="N61" s="116">
        <f>IF($C$4="citu pasākumu izmaksas",IF('3a+c+n'!$Q61="C",'3a+c+n'!N61,0))</f>
        <v>0</v>
      </c>
      <c r="O61" s="116">
        <f>IF($C$4="citu pasākumu izmaksas",IF('3a+c+n'!$Q61="C",'3a+c+n'!O61,0))</f>
        <v>0</v>
      </c>
      <c r="P61" s="117">
        <f>IF($C$4="citu pasākumu izmaksas",IF('3a+c+n'!$Q61="C",'3a+c+n'!P61,0))</f>
        <v>0</v>
      </c>
    </row>
    <row r="62" spans="1:16" x14ac:dyDescent="0.2">
      <c r="A62" s="51">
        <f>IF(P62=0,0,IF(COUNTBLANK(P62)=1,0,COUNTA($P$14:P62)))</f>
        <v>0</v>
      </c>
      <c r="B62" s="24">
        <f>IF($C$4="citu pasākumu izmaksas",IF('3a+c+n'!$Q62="C",'3a+c+n'!B62,0))</f>
        <v>0</v>
      </c>
      <c r="C62" s="24">
        <f>IF($C$4="citu pasākumu izmaksas",IF('3a+c+n'!$Q62="C",'3a+c+n'!C62,0))</f>
        <v>0</v>
      </c>
      <c r="D62" s="24">
        <f>IF($C$4="citu pasākumu izmaksas",IF('3a+c+n'!$Q62="C",'3a+c+n'!D62,0))</f>
        <v>0</v>
      </c>
      <c r="E62" s="46"/>
      <c r="F62" s="65"/>
      <c r="G62" s="116"/>
      <c r="H62" s="116">
        <f>IF($C$4="citu pasākumu izmaksas",IF('3a+c+n'!$Q62="C",'3a+c+n'!H62,0))</f>
        <v>0</v>
      </c>
      <c r="I62" s="116"/>
      <c r="J62" s="116"/>
      <c r="K62" s="117">
        <f>IF($C$4="citu pasākumu izmaksas",IF('3a+c+n'!$Q62="C",'3a+c+n'!K62,0))</f>
        <v>0</v>
      </c>
      <c r="L62" s="81">
        <f>IF($C$4="citu pasākumu izmaksas",IF('3a+c+n'!$Q62="C",'3a+c+n'!L62,0))</f>
        <v>0</v>
      </c>
      <c r="M62" s="116">
        <f>IF($C$4="citu pasākumu izmaksas",IF('3a+c+n'!$Q62="C",'3a+c+n'!M62,0))</f>
        <v>0</v>
      </c>
      <c r="N62" s="116">
        <f>IF($C$4="citu pasākumu izmaksas",IF('3a+c+n'!$Q62="C",'3a+c+n'!N62,0))</f>
        <v>0</v>
      </c>
      <c r="O62" s="116">
        <f>IF($C$4="citu pasākumu izmaksas",IF('3a+c+n'!$Q62="C",'3a+c+n'!O62,0))</f>
        <v>0</v>
      </c>
      <c r="P62" s="117">
        <f>IF($C$4="citu pasākumu izmaksas",IF('3a+c+n'!$Q62="C",'3a+c+n'!P62,0))</f>
        <v>0</v>
      </c>
    </row>
    <row r="63" spans="1:16" x14ac:dyDescent="0.2">
      <c r="A63" s="51">
        <f>IF(P63=0,0,IF(COUNTBLANK(P63)=1,0,COUNTA($P$14:P63)))</f>
        <v>0</v>
      </c>
      <c r="B63" s="24">
        <f>IF($C$4="citu pasākumu izmaksas",IF('3a+c+n'!$Q63="C",'3a+c+n'!B63,0))</f>
        <v>0</v>
      </c>
      <c r="C63" s="24">
        <f>IF($C$4="citu pasākumu izmaksas",IF('3a+c+n'!$Q63="C",'3a+c+n'!C63,0))</f>
        <v>0</v>
      </c>
      <c r="D63" s="24">
        <f>IF($C$4="citu pasākumu izmaksas",IF('3a+c+n'!$Q63="C",'3a+c+n'!D63,0))</f>
        <v>0</v>
      </c>
      <c r="E63" s="46"/>
      <c r="F63" s="65"/>
      <c r="G63" s="116"/>
      <c r="H63" s="116">
        <f>IF($C$4="citu pasākumu izmaksas",IF('3a+c+n'!$Q63="C",'3a+c+n'!H63,0))</f>
        <v>0</v>
      </c>
      <c r="I63" s="116"/>
      <c r="J63" s="116"/>
      <c r="K63" s="117">
        <f>IF($C$4="citu pasākumu izmaksas",IF('3a+c+n'!$Q63="C",'3a+c+n'!K63,0))</f>
        <v>0</v>
      </c>
      <c r="L63" s="81">
        <f>IF($C$4="citu pasākumu izmaksas",IF('3a+c+n'!$Q63="C",'3a+c+n'!L63,0))</f>
        <v>0</v>
      </c>
      <c r="M63" s="116">
        <f>IF($C$4="citu pasākumu izmaksas",IF('3a+c+n'!$Q63="C",'3a+c+n'!M63,0))</f>
        <v>0</v>
      </c>
      <c r="N63" s="116">
        <f>IF($C$4="citu pasākumu izmaksas",IF('3a+c+n'!$Q63="C",'3a+c+n'!N63,0))</f>
        <v>0</v>
      </c>
      <c r="O63" s="116">
        <f>IF($C$4="citu pasākumu izmaksas",IF('3a+c+n'!$Q63="C",'3a+c+n'!O63,0))</f>
        <v>0</v>
      </c>
      <c r="P63" s="117">
        <f>IF($C$4="citu pasākumu izmaksas",IF('3a+c+n'!$Q63="C",'3a+c+n'!P63,0))</f>
        <v>0</v>
      </c>
    </row>
    <row r="64" spans="1:16" x14ac:dyDescent="0.2">
      <c r="A64" s="51">
        <f>IF(P64=0,0,IF(COUNTBLANK(P64)=1,0,COUNTA($P$14:P64)))</f>
        <v>0</v>
      </c>
      <c r="B64" s="24">
        <f>IF($C$4="citu pasākumu izmaksas",IF('3a+c+n'!$Q64="C",'3a+c+n'!B64,0))</f>
        <v>0</v>
      </c>
      <c r="C64" s="24">
        <f>IF($C$4="citu pasākumu izmaksas",IF('3a+c+n'!$Q64="C",'3a+c+n'!C64,0))</f>
        <v>0</v>
      </c>
      <c r="D64" s="24">
        <f>IF($C$4="citu pasākumu izmaksas",IF('3a+c+n'!$Q64="C",'3a+c+n'!D64,0))</f>
        <v>0</v>
      </c>
      <c r="E64" s="46"/>
      <c r="F64" s="65"/>
      <c r="G64" s="116"/>
      <c r="H64" s="116">
        <f>IF($C$4="citu pasākumu izmaksas",IF('3a+c+n'!$Q64="C",'3a+c+n'!H64,0))</f>
        <v>0</v>
      </c>
      <c r="I64" s="116"/>
      <c r="J64" s="116"/>
      <c r="K64" s="117">
        <f>IF($C$4="citu pasākumu izmaksas",IF('3a+c+n'!$Q64="C",'3a+c+n'!K64,0))</f>
        <v>0</v>
      </c>
      <c r="L64" s="81">
        <f>IF($C$4="citu pasākumu izmaksas",IF('3a+c+n'!$Q64="C",'3a+c+n'!L64,0))</f>
        <v>0</v>
      </c>
      <c r="M64" s="116">
        <f>IF($C$4="citu pasākumu izmaksas",IF('3a+c+n'!$Q64="C",'3a+c+n'!M64,0))</f>
        <v>0</v>
      </c>
      <c r="N64" s="116">
        <f>IF($C$4="citu pasākumu izmaksas",IF('3a+c+n'!$Q64="C",'3a+c+n'!N64,0))</f>
        <v>0</v>
      </c>
      <c r="O64" s="116">
        <f>IF($C$4="citu pasākumu izmaksas",IF('3a+c+n'!$Q64="C",'3a+c+n'!O64,0))</f>
        <v>0</v>
      </c>
      <c r="P64" s="117">
        <f>IF($C$4="citu pasākumu izmaksas",IF('3a+c+n'!$Q64="C",'3a+c+n'!P64,0))</f>
        <v>0</v>
      </c>
    </row>
    <row r="65" spans="1:16" x14ac:dyDescent="0.2">
      <c r="A65" s="51">
        <f>IF(P65=0,0,IF(COUNTBLANK(P65)=1,0,COUNTA($P$14:P65)))</f>
        <v>0</v>
      </c>
      <c r="B65" s="24">
        <f>IF($C$4="citu pasākumu izmaksas",IF('3a+c+n'!$Q65="C",'3a+c+n'!B65,0))</f>
        <v>0</v>
      </c>
      <c r="C65" s="24">
        <f>IF($C$4="citu pasākumu izmaksas",IF('3a+c+n'!$Q65="C",'3a+c+n'!C65,0))</f>
        <v>0</v>
      </c>
      <c r="D65" s="24">
        <f>IF($C$4="citu pasākumu izmaksas",IF('3a+c+n'!$Q65="C",'3a+c+n'!D65,0))</f>
        <v>0</v>
      </c>
      <c r="E65" s="46"/>
      <c r="F65" s="65"/>
      <c r="G65" s="116"/>
      <c r="H65" s="116">
        <f>IF($C$4="citu pasākumu izmaksas",IF('3a+c+n'!$Q65="C",'3a+c+n'!H65,0))</f>
        <v>0</v>
      </c>
      <c r="I65" s="116"/>
      <c r="J65" s="116"/>
      <c r="K65" s="117">
        <f>IF($C$4="citu pasākumu izmaksas",IF('3a+c+n'!$Q65="C",'3a+c+n'!K65,0))</f>
        <v>0</v>
      </c>
      <c r="L65" s="81">
        <f>IF($C$4="citu pasākumu izmaksas",IF('3a+c+n'!$Q65="C",'3a+c+n'!L65,0))</f>
        <v>0</v>
      </c>
      <c r="M65" s="116">
        <f>IF($C$4="citu pasākumu izmaksas",IF('3a+c+n'!$Q65="C",'3a+c+n'!M65,0))</f>
        <v>0</v>
      </c>
      <c r="N65" s="116">
        <f>IF($C$4="citu pasākumu izmaksas",IF('3a+c+n'!$Q65="C",'3a+c+n'!N65,0))</f>
        <v>0</v>
      </c>
      <c r="O65" s="116">
        <f>IF($C$4="citu pasākumu izmaksas",IF('3a+c+n'!$Q65="C",'3a+c+n'!O65,0))</f>
        <v>0</v>
      </c>
      <c r="P65" s="117">
        <f>IF($C$4="citu pasākumu izmaksas",IF('3a+c+n'!$Q65="C",'3a+c+n'!P65,0))</f>
        <v>0</v>
      </c>
    </row>
    <row r="66" spans="1:16" x14ac:dyDescent="0.2">
      <c r="A66" s="51">
        <f>IF(P66=0,0,IF(COUNTBLANK(P66)=1,0,COUNTA($P$14:P66)))</f>
        <v>0</v>
      </c>
      <c r="B66" s="24">
        <f>IF($C$4="citu pasākumu izmaksas",IF('3a+c+n'!$Q66="C",'3a+c+n'!B66,0))</f>
        <v>0</v>
      </c>
      <c r="C66" s="24">
        <f>IF($C$4="citu pasākumu izmaksas",IF('3a+c+n'!$Q66="C",'3a+c+n'!C66,0))</f>
        <v>0</v>
      </c>
      <c r="D66" s="24">
        <f>IF($C$4="citu pasākumu izmaksas",IF('3a+c+n'!$Q66="C",'3a+c+n'!D66,0))</f>
        <v>0</v>
      </c>
      <c r="E66" s="46"/>
      <c r="F66" s="65"/>
      <c r="G66" s="116"/>
      <c r="H66" s="116">
        <f>IF($C$4="citu pasākumu izmaksas",IF('3a+c+n'!$Q66="C",'3a+c+n'!H66,0))</f>
        <v>0</v>
      </c>
      <c r="I66" s="116"/>
      <c r="J66" s="116"/>
      <c r="K66" s="117">
        <f>IF($C$4="citu pasākumu izmaksas",IF('3a+c+n'!$Q66="C",'3a+c+n'!K66,0))</f>
        <v>0</v>
      </c>
      <c r="L66" s="81">
        <f>IF($C$4="citu pasākumu izmaksas",IF('3a+c+n'!$Q66="C",'3a+c+n'!L66,0))</f>
        <v>0</v>
      </c>
      <c r="M66" s="116">
        <f>IF($C$4="citu pasākumu izmaksas",IF('3a+c+n'!$Q66="C",'3a+c+n'!M66,0))</f>
        <v>0</v>
      </c>
      <c r="N66" s="116">
        <f>IF($C$4="citu pasākumu izmaksas",IF('3a+c+n'!$Q66="C",'3a+c+n'!N66,0))</f>
        <v>0</v>
      </c>
      <c r="O66" s="116">
        <f>IF($C$4="citu pasākumu izmaksas",IF('3a+c+n'!$Q66="C",'3a+c+n'!O66,0))</f>
        <v>0</v>
      </c>
      <c r="P66" s="117">
        <f>IF($C$4="citu pasākumu izmaksas",IF('3a+c+n'!$Q66="C",'3a+c+n'!P66,0))</f>
        <v>0</v>
      </c>
    </row>
    <row r="67" spans="1:16" x14ac:dyDescent="0.2">
      <c r="A67" s="51">
        <f>IF(P67=0,0,IF(COUNTBLANK(P67)=1,0,COUNTA($P$14:P67)))</f>
        <v>0</v>
      </c>
      <c r="B67" s="24">
        <f>IF($C$4="citu pasākumu izmaksas",IF('3a+c+n'!$Q67="C",'3a+c+n'!B67,0))</f>
        <v>0</v>
      </c>
      <c r="C67" s="24">
        <f>IF($C$4="citu pasākumu izmaksas",IF('3a+c+n'!$Q67="C",'3a+c+n'!C67,0))</f>
        <v>0</v>
      </c>
      <c r="D67" s="24">
        <f>IF($C$4="citu pasākumu izmaksas",IF('3a+c+n'!$Q67="C",'3a+c+n'!D67,0))</f>
        <v>0</v>
      </c>
      <c r="E67" s="46"/>
      <c r="F67" s="65"/>
      <c r="G67" s="116"/>
      <c r="H67" s="116">
        <f>IF($C$4="citu pasākumu izmaksas",IF('3a+c+n'!$Q67="C",'3a+c+n'!H67,0))</f>
        <v>0</v>
      </c>
      <c r="I67" s="116"/>
      <c r="J67" s="116"/>
      <c r="K67" s="117">
        <f>IF($C$4="citu pasākumu izmaksas",IF('3a+c+n'!$Q67="C",'3a+c+n'!K67,0))</f>
        <v>0</v>
      </c>
      <c r="L67" s="81">
        <f>IF($C$4="citu pasākumu izmaksas",IF('3a+c+n'!$Q67="C",'3a+c+n'!L67,0))</f>
        <v>0</v>
      </c>
      <c r="M67" s="116">
        <f>IF($C$4="citu pasākumu izmaksas",IF('3a+c+n'!$Q67="C",'3a+c+n'!M67,0))</f>
        <v>0</v>
      </c>
      <c r="N67" s="116">
        <f>IF($C$4="citu pasākumu izmaksas",IF('3a+c+n'!$Q67="C",'3a+c+n'!N67,0))</f>
        <v>0</v>
      </c>
      <c r="O67" s="116">
        <f>IF($C$4="citu pasākumu izmaksas",IF('3a+c+n'!$Q67="C",'3a+c+n'!O67,0))</f>
        <v>0</v>
      </c>
      <c r="P67" s="117">
        <f>IF($C$4="citu pasākumu izmaksas",IF('3a+c+n'!$Q67="C",'3a+c+n'!P67,0))</f>
        <v>0</v>
      </c>
    </row>
    <row r="68" spans="1:16" x14ac:dyDescent="0.2">
      <c r="A68" s="51">
        <f>IF(P68=0,0,IF(COUNTBLANK(P68)=1,0,COUNTA($P$14:P68)))</f>
        <v>0</v>
      </c>
      <c r="B68" s="24">
        <f>IF($C$4="citu pasākumu izmaksas",IF('3a+c+n'!$Q68="C",'3a+c+n'!B68,0))</f>
        <v>0</v>
      </c>
      <c r="C68" s="24">
        <f>IF($C$4="citu pasākumu izmaksas",IF('3a+c+n'!$Q68="C",'3a+c+n'!C68,0))</f>
        <v>0</v>
      </c>
      <c r="D68" s="24">
        <f>IF($C$4="citu pasākumu izmaksas",IF('3a+c+n'!$Q68="C",'3a+c+n'!D68,0))</f>
        <v>0</v>
      </c>
      <c r="E68" s="46"/>
      <c r="F68" s="65"/>
      <c r="G68" s="116"/>
      <c r="H68" s="116">
        <f>IF($C$4="citu pasākumu izmaksas",IF('3a+c+n'!$Q68="C",'3a+c+n'!H68,0))</f>
        <v>0</v>
      </c>
      <c r="I68" s="116"/>
      <c r="J68" s="116"/>
      <c r="K68" s="117">
        <f>IF($C$4="citu pasākumu izmaksas",IF('3a+c+n'!$Q68="C",'3a+c+n'!K68,0))</f>
        <v>0</v>
      </c>
      <c r="L68" s="81">
        <f>IF($C$4="citu pasākumu izmaksas",IF('3a+c+n'!$Q68="C",'3a+c+n'!L68,0))</f>
        <v>0</v>
      </c>
      <c r="M68" s="116">
        <f>IF($C$4="citu pasākumu izmaksas",IF('3a+c+n'!$Q68="C",'3a+c+n'!M68,0))</f>
        <v>0</v>
      </c>
      <c r="N68" s="116">
        <f>IF($C$4="citu pasākumu izmaksas",IF('3a+c+n'!$Q68="C",'3a+c+n'!N68,0))</f>
        <v>0</v>
      </c>
      <c r="O68" s="116">
        <f>IF($C$4="citu pasākumu izmaksas",IF('3a+c+n'!$Q68="C",'3a+c+n'!O68,0))</f>
        <v>0</v>
      </c>
      <c r="P68" s="117">
        <f>IF($C$4="citu pasākumu izmaksas",IF('3a+c+n'!$Q68="C",'3a+c+n'!P68,0))</f>
        <v>0</v>
      </c>
    </row>
    <row r="69" spans="1:16" x14ac:dyDescent="0.2">
      <c r="A69" s="51">
        <f>IF(P69=0,0,IF(COUNTBLANK(P69)=1,0,COUNTA($P$14:P69)))</f>
        <v>0</v>
      </c>
      <c r="B69" s="24">
        <f>IF($C$4="citu pasākumu izmaksas",IF('3a+c+n'!$Q69="C",'3a+c+n'!B69,0))</f>
        <v>0</v>
      </c>
      <c r="C69" s="24">
        <f>IF($C$4="citu pasākumu izmaksas",IF('3a+c+n'!$Q69="C",'3a+c+n'!C69,0))</f>
        <v>0</v>
      </c>
      <c r="D69" s="24">
        <f>IF($C$4="citu pasākumu izmaksas",IF('3a+c+n'!$Q69="C",'3a+c+n'!D69,0))</f>
        <v>0</v>
      </c>
      <c r="E69" s="46"/>
      <c r="F69" s="65"/>
      <c r="G69" s="116"/>
      <c r="H69" s="116">
        <f>IF($C$4="citu pasākumu izmaksas",IF('3a+c+n'!$Q69="C",'3a+c+n'!H69,0))</f>
        <v>0</v>
      </c>
      <c r="I69" s="116"/>
      <c r="J69" s="116"/>
      <c r="K69" s="117">
        <f>IF($C$4="citu pasākumu izmaksas",IF('3a+c+n'!$Q69="C",'3a+c+n'!K69,0))</f>
        <v>0</v>
      </c>
      <c r="L69" s="81">
        <f>IF($C$4="citu pasākumu izmaksas",IF('3a+c+n'!$Q69="C",'3a+c+n'!L69,0))</f>
        <v>0</v>
      </c>
      <c r="M69" s="116">
        <f>IF($C$4="citu pasākumu izmaksas",IF('3a+c+n'!$Q69="C",'3a+c+n'!M69,0))</f>
        <v>0</v>
      </c>
      <c r="N69" s="116">
        <f>IF($C$4="citu pasākumu izmaksas",IF('3a+c+n'!$Q69="C",'3a+c+n'!N69,0))</f>
        <v>0</v>
      </c>
      <c r="O69" s="116">
        <f>IF($C$4="citu pasākumu izmaksas",IF('3a+c+n'!$Q69="C",'3a+c+n'!O69,0))</f>
        <v>0</v>
      </c>
      <c r="P69" s="117">
        <f>IF($C$4="citu pasākumu izmaksas",IF('3a+c+n'!$Q69="C",'3a+c+n'!P69,0))</f>
        <v>0</v>
      </c>
    </row>
    <row r="70" spans="1:16" ht="30.6" x14ac:dyDescent="0.2">
      <c r="A70" s="51">
        <f>IF(P70=0,0,IF(COUNTBLANK(P70)=1,0,COUNTA($P$14:P70)))</f>
        <v>0</v>
      </c>
      <c r="B70" s="24" t="str">
        <f>IF($C$4="citu pasākumu izmaksas",IF('3a+c+n'!$Q70="C",'3a+c+n'!B70,0))</f>
        <v>13-00000</v>
      </c>
      <c r="C70" s="24" t="str">
        <f>IF($C$4="citu pasākumu izmaksas",IF('3a+c+n'!$Q70="C",'3a+c+n'!C70,0))</f>
        <v>Esošo, numurzīmju u.c. nepieciešamo elementu atjaunošana fasādē pēc siltināšanas, t.sk. nepieciešamie stiprinājumi</v>
      </c>
      <c r="D70" s="24" t="str">
        <f>IF($C$4="citu pasākumu izmaksas",IF('3a+c+n'!$Q70="C",'3a+c+n'!D70,0))</f>
        <v>kompl</v>
      </c>
      <c r="E70" s="46"/>
      <c r="F70" s="65"/>
      <c r="G70" s="116"/>
      <c r="H70" s="116">
        <f>IF($C$4="citu pasākumu izmaksas",IF('3a+c+n'!$Q70="C",'3a+c+n'!H70,0))</f>
        <v>0</v>
      </c>
      <c r="I70" s="116"/>
      <c r="J70" s="116"/>
      <c r="K70" s="117">
        <f>IF($C$4="citu pasākumu izmaksas",IF('3a+c+n'!$Q70="C",'3a+c+n'!K70,0))</f>
        <v>0</v>
      </c>
      <c r="L70" s="81">
        <f>IF($C$4="citu pasākumu izmaksas",IF('3a+c+n'!$Q70="C",'3a+c+n'!L70,0))</f>
        <v>0</v>
      </c>
      <c r="M70" s="116">
        <f>IF($C$4="citu pasākumu izmaksas",IF('3a+c+n'!$Q70="C",'3a+c+n'!M70,0))</f>
        <v>0</v>
      </c>
      <c r="N70" s="116">
        <f>IF($C$4="citu pasākumu izmaksas",IF('3a+c+n'!$Q70="C",'3a+c+n'!N70,0))</f>
        <v>0</v>
      </c>
      <c r="O70" s="116">
        <f>IF($C$4="citu pasākumu izmaksas",IF('3a+c+n'!$Q70="C",'3a+c+n'!O70,0))</f>
        <v>0</v>
      </c>
      <c r="P70" s="117">
        <f>IF($C$4="citu pasākumu izmaksas",IF('3a+c+n'!$Q70="C",'3a+c+n'!P70,0))</f>
        <v>0</v>
      </c>
    </row>
    <row r="71" spans="1:16" ht="30.6" x14ac:dyDescent="0.2">
      <c r="A71" s="51">
        <f>IF(P71=0,0,IF(COUNTBLANK(P71)=1,0,COUNTA($P$14:P71)))</f>
        <v>0</v>
      </c>
      <c r="B71" s="24" t="str">
        <f>IF($C$4="citu pasākumu izmaksas",IF('3a+c+n'!$Q71="C",'3a+c+n'!B71,0))</f>
        <v>13-00000</v>
      </c>
      <c r="C71" s="24" t="str">
        <f>IF($C$4="citu pasākumu izmaksas",IF('3a+c+n'!$Q71="C",'3a+c+n'!C71,0))</f>
        <v>Esošo kabeļu (fasadē) atvienošana un montēšašana atpakaļ pēc siltināšanas, t.sk. ievietošana gofrās vai penāļos, ja nepieciešams</v>
      </c>
      <c r="D71" s="24" t="str">
        <f>IF($C$4="citu pasākumu izmaksas",IF('3a+c+n'!$Q71="C",'3a+c+n'!D71,0))</f>
        <v>kompl</v>
      </c>
      <c r="E71" s="46"/>
      <c r="F71" s="65"/>
      <c r="G71" s="116"/>
      <c r="H71" s="116">
        <f>IF($C$4="citu pasākumu izmaksas",IF('3a+c+n'!$Q71="C",'3a+c+n'!H71,0))</f>
        <v>0</v>
      </c>
      <c r="I71" s="116"/>
      <c r="J71" s="116"/>
      <c r="K71" s="117">
        <f>IF($C$4="citu pasākumu izmaksas",IF('3a+c+n'!$Q71="C",'3a+c+n'!K71,0))</f>
        <v>0</v>
      </c>
      <c r="L71" s="81">
        <f>IF($C$4="citu pasākumu izmaksas",IF('3a+c+n'!$Q71="C",'3a+c+n'!L71,0))</f>
        <v>0</v>
      </c>
      <c r="M71" s="116">
        <f>IF($C$4="citu pasākumu izmaksas",IF('3a+c+n'!$Q71="C",'3a+c+n'!M71,0))</f>
        <v>0</v>
      </c>
      <c r="N71" s="116">
        <f>IF($C$4="citu pasākumu izmaksas",IF('3a+c+n'!$Q71="C",'3a+c+n'!N71,0))</f>
        <v>0</v>
      </c>
      <c r="O71" s="116">
        <f>IF($C$4="citu pasākumu izmaksas",IF('3a+c+n'!$Q71="C",'3a+c+n'!O71,0))</f>
        <v>0</v>
      </c>
      <c r="P71" s="117">
        <f>IF($C$4="citu pasākumu izmaksas",IF('3a+c+n'!$Q71="C",'3a+c+n'!P71,0))</f>
        <v>0</v>
      </c>
    </row>
    <row r="72" spans="1:16" ht="20.399999999999999" x14ac:dyDescent="0.2">
      <c r="A72" s="51">
        <f>IF(P72=0,0,IF(COUNTBLANK(P72)=1,0,COUNTA($P$14:P72)))</f>
        <v>0</v>
      </c>
      <c r="B72" s="24" t="str">
        <f>IF($C$4="citu pasākumu izmaksas",IF('3a+c+n'!$Q72="C",'3a+c+n'!B72,0))</f>
        <v>13-00000</v>
      </c>
      <c r="C72" s="24" t="str">
        <f>IF($C$4="citu pasākumu izmaksas",IF('3a+c+n'!$Q72="C",'3a+c+n'!C72,0))</f>
        <v>Aiļu izveidošana siltumizolācijā ap esošās sadalnes, t.sk. stūra profilu iestrāde</v>
      </c>
      <c r="D72" s="24" t="str">
        <f>IF($C$4="citu pasākumu izmaksas",IF('3a+c+n'!$Q72="C",'3a+c+n'!D72,0))</f>
        <v>kompl</v>
      </c>
      <c r="E72" s="46"/>
      <c r="F72" s="65"/>
      <c r="G72" s="116"/>
      <c r="H72" s="116">
        <f>IF($C$4="citu pasākumu izmaksas",IF('3a+c+n'!$Q72="C",'3a+c+n'!H72,0))</f>
        <v>0</v>
      </c>
      <c r="I72" s="116"/>
      <c r="J72" s="116"/>
      <c r="K72" s="117">
        <f>IF($C$4="citu pasākumu izmaksas",IF('3a+c+n'!$Q72="C",'3a+c+n'!K72,0))</f>
        <v>0</v>
      </c>
      <c r="L72" s="81">
        <f>IF($C$4="citu pasākumu izmaksas",IF('3a+c+n'!$Q72="C",'3a+c+n'!L72,0))</f>
        <v>0</v>
      </c>
      <c r="M72" s="116">
        <f>IF($C$4="citu pasākumu izmaksas",IF('3a+c+n'!$Q72="C",'3a+c+n'!M72,0))</f>
        <v>0</v>
      </c>
      <c r="N72" s="116">
        <f>IF($C$4="citu pasākumu izmaksas",IF('3a+c+n'!$Q72="C",'3a+c+n'!N72,0))</f>
        <v>0</v>
      </c>
      <c r="O72" s="116">
        <f>IF($C$4="citu pasākumu izmaksas",IF('3a+c+n'!$Q72="C",'3a+c+n'!O72,0))</f>
        <v>0</v>
      </c>
      <c r="P72" s="117">
        <f>IF($C$4="citu pasākumu izmaksas",IF('3a+c+n'!$Q72="C",'3a+c+n'!P72,0))</f>
        <v>0</v>
      </c>
    </row>
    <row r="73" spans="1:16" ht="20.399999999999999" x14ac:dyDescent="0.2">
      <c r="A73" s="51">
        <f>IF(P73=0,0,IF(COUNTBLANK(P73)=1,0,COUNTA($P$14:P73)))</f>
        <v>0</v>
      </c>
      <c r="B73" s="24" t="str">
        <f>IF($C$4="citu pasākumu izmaksas",IF('3a+c+n'!$Q73="C",'3a+c+n'!B73,0))</f>
        <v>13-00000</v>
      </c>
      <c r="C73" s="24" t="str">
        <f>IF($C$4="citu pasākumu izmaksas",IF('3a+c+n'!$Q73="C",'3a+c+n'!C73,0))</f>
        <v>Aiļu izveidošana siltumizolācijā ap esošiem gāzes ievadiem, t.sk. stūra profilu iestrāde</v>
      </c>
      <c r="D73" s="24" t="str">
        <f>IF($C$4="citu pasākumu izmaksas",IF('3a+c+n'!$Q73="C",'3a+c+n'!D73,0))</f>
        <v>kompl</v>
      </c>
      <c r="E73" s="46"/>
      <c r="F73" s="65"/>
      <c r="G73" s="116"/>
      <c r="H73" s="116">
        <f>IF($C$4="citu pasākumu izmaksas",IF('3a+c+n'!$Q73="C",'3a+c+n'!H73,0))</f>
        <v>0</v>
      </c>
      <c r="I73" s="116"/>
      <c r="J73" s="116"/>
      <c r="K73" s="117">
        <f>IF($C$4="citu pasākumu izmaksas",IF('3a+c+n'!$Q73="C",'3a+c+n'!K73,0))</f>
        <v>0</v>
      </c>
      <c r="L73" s="81">
        <f>IF($C$4="citu pasākumu izmaksas",IF('3a+c+n'!$Q73="C",'3a+c+n'!L73,0))</f>
        <v>0</v>
      </c>
      <c r="M73" s="116">
        <f>IF($C$4="citu pasākumu izmaksas",IF('3a+c+n'!$Q73="C",'3a+c+n'!M73,0))</f>
        <v>0</v>
      </c>
      <c r="N73" s="116">
        <f>IF($C$4="citu pasākumu izmaksas",IF('3a+c+n'!$Q73="C",'3a+c+n'!N73,0))</f>
        <v>0</v>
      </c>
      <c r="O73" s="116">
        <f>IF($C$4="citu pasākumu izmaksas",IF('3a+c+n'!$Q73="C",'3a+c+n'!O73,0))</f>
        <v>0</v>
      </c>
      <c r="P73" s="117">
        <f>IF($C$4="citu pasākumu izmaksas",IF('3a+c+n'!$Q73="C",'3a+c+n'!P73,0))</f>
        <v>0</v>
      </c>
    </row>
    <row r="74" spans="1:16" x14ac:dyDescent="0.2">
      <c r="A74" s="51">
        <f>IF(P74=0,0,IF(COUNTBLANK(P74)=1,0,COUNTA($P$14:P74)))</f>
        <v>0</v>
      </c>
      <c r="B74" s="24">
        <f>IF($C$4="citu pasākumu izmaksas",IF('3a+c+n'!$Q74="C",'3a+c+n'!B74,0))</f>
        <v>0</v>
      </c>
      <c r="C74" s="24">
        <f>IF($C$4="citu pasākumu izmaksas",IF('3a+c+n'!$Q74="C",'3a+c+n'!C74,0))</f>
        <v>0</v>
      </c>
      <c r="D74" s="24">
        <f>IF($C$4="citu pasākumu izmaksas",IF('3a+c+n'!$Q74="C",'3a+c+n'!D74,0))</f>
        <v>0</v>
      </c>
      <c r="E74" s="46"/>
      <c r="F74" s="65"/>
      <c r="G74" s="116"/>
      <c r="H74" s="116">
        <f>IF($C$4="citu pasākumu izmaksas",IF('3a+c+n'!$Q74="C",'3a+c+n'!H74,0))</f>
        <v>0</v>
      </c>
      <c r="I74" s="116"/>
      <c r="J74" s="116"/>
      <c r="K74" s="117">
        <f>IF($C$4="citu pasākumu izmaksas",IF('3a+c+n'!$Q74="C",'3a+c+n'!K74,0))</f>
        <v>0</v>
      </c>
      <c r="L74" s="81">
        <f>IF($C$4="citu pasākumu izmaksas",IF('3a+c+n'!$Q74="C",'3a+c+n'!L74,0))</f>
        <v>0</v>
      </c>
      <c r="M74" s="116">
        <f>IF($C$4="citu pasākumu izmaksas",IF('3a+c+n'!$Q74="C",'3a+c+n'!M74,0))</f>
        <v>0</v>
      </c>
      <c r="N74" s="116">
        <f>IF($C$4="citu pasākumu izmaksas",IF('3a+c+n'!$Q74="C",'3a+c+n'!N74,0))</f>
        <v>0</v>
      </c>
      <c r="O74" s="116">
        <f>IF($C$4="citu pasākumu izmaksas",IF('3a+c+n'!$Q74="C",'3a+c+n'!O74,0))</f>
        <v>0</v>
      </c>
      <c r="P74" s="117">
        <f>IF($C$4="citu pasākumu izmaksas",IF('3a+c+n'!$Q74="C",'3a+c+n'!P74,0))</f>
        <v>0</v>
      </c>
    </row>
    <row r="75" spans="1:16" ht="20.399999999999999" x14ac:dyDescent="0.2">
      <c r="A75" s="51">
        <f>IF(P75=0,0,IF(COUNTBLANK(P75)=1,0,COUNTA($P$14:P75)))</f>
        <v>0</v>
      </c>
      <c r="B75" s="24" t="str">
        <f>IF($C$4="citu pasākumu izmaksas",IF('3a+c+n'!$Q75="C",'3a+c+n'!B75,0))</f>
        <v>13-00000</v>
      </c>
      <c r="C75" s="24" t="str">
        <f>IF($C$4="citu pasākumu izmaksas",IF('3a+c+n'!$Q75="C",'3a+c+n'!C75,0))</f>
        <v>Ieejas jumtiņu griestu attīrīšana un izlīdzināšana, arī gruntēšana</v>
      </c>
      <c r="D75" s="24" t="str">
        <f>IF($C$4="citu pasākumu izmaksas",IF('3a+c+n'!$Q75="C",'3a+c+n'!D75,0))</f>
        <v>m2</v>
      </c>
      <c r="E75" s="46"/>
      <c r="F75" s="65"/>
      <c r="G75" s="116"/>
      <c r="H75" s="116">
        <f>IF($C$4="citu pasākumu izmaksas",IF('3a+c+n'!$Q75="C",'3a+c+n'!H75,0))</f>
        <v>0</v>
      </c>
      <c r="I75" s="116"/>
      <c r="J75" s="116"/>
      <c r="K75" s="117">
        <f>IF($C$4="citu pasākumu izmaksas",IF('3a+c+n'!$Q75="C",'3a+c+n'!K75,0))</f>
        <v>0</v>
      </c>
      <c r="L75" s="81">
        <f>IF($C$4="citu pasākumu izmaksas",IF('3a+c+n'!$Q75="C",'3a+c+n'!L75,0))</f>
        <v>0</v>
      </c>
      <c r="M75" s="116">
        <f>IF($C$4="citu pasākumu izmaksas",IF('3a+c+n'!$Q75="C",'3a+c+n'!M75,0))</f>
        <v>0</v>
      </c>
      <c r="N75" s="116">
        <f>IF($C$4="citu pasākumu izmaksas",IF('3a+c+n'!$Q75="C",'3a+c+n'!N75,0))</f>
        <v>0</v>
      </c>
      <c r="O75" s="116">
        <f>IF($C$4="citu pasākumu izmaksas",IF('3a+c+n'!$Q75="C",'3a+c+n'!O75,0))</f>
        <v>0</v>
      </c>
      <c r="P75" s="117">
        <f>IF($C$4="citu pasākumu izmaksas",IF('3a+c+n'!$Q75="C",'3a+c+n'!P75,0))</f>
        <v>0</v>
      </c>
    </row>
    <row r="76" spans="1:16" ht="30.6" x14ac:dyDescent="0.2">
      <c r="A76" s="51">
        <f>IF(P76=0,0,IF(COUNTBLANK(P76)=1,0,COUNTA($P$14:P76)))</f>
        <v>0</v>
      </c>
      <c r="B76" s="24" t="str">
        <f>IF($C$4="citu pasākumu izmaksas",IF('3a+c+n'!$Q76="C",'3a+c+n'!B76,0))</f>
        <v>13-00000</v>
      </c>
      <c r="C76" s="24" t="str">
        <f>IF($C$4="citu pasākumu izmaksas",IF('3a+c+n'!$Q76="C",'3a+c+n'!C76,0))</f>
        <v>Ieejas jumtiņa griestu armējošā slāņa iestrāde ar javas kārtu SAKRET BAK vai ekvivalentu - 1 kārtā, II mehāniskās izturības zonā</v>
      </c>
      <c r="D76" s="24" t="str">
        <f>IF($C$4="citu pasākumu izmaksas",IF('3a+c+n'!$Q76="C",'3a+c+n'!D76,0))</f>
        <v>kg</v>
      </c>
      <c r="E76" s="46"/>
      <c r="F76" s="65"/>
      <c r="G76" s="116"/>
      <c r="H76" s="116">
        <f>IF($C$4="citu pasākumu izmaksas",IF('3a+c+n'!$Q76="C",'3a+c+n'!H76,0))</f>
        <v>0</v>
      </c>
      <c r="I76" s="116"/>
      <c r="J76" s="116"/>
      <c r="K76" s="117">
        <f>IF($C$4="citu pasākumu izmaksas",IF('3a+c+n'!$Q76="C",'3a+c+n'!K76,0))</f>
        <v>0</v>
      </c>
      <c r="L76" s="81">
        <f>IF($C$4="citu pasākumu izmaksas",IF('3a+c+n'!$Q76="C",'3a+c+n'!L76,0))</f>
        <v>0</v>
      </c>
      <c r="M76" s="116">
        <f>IF($C$4="citu pasākumu izmaksas",IF('3a+c+n'!$Q76="C",'3a+c+n'!M76,0))</f>
        <v>0</v>
      </c>
      <c r="N76" s="116">
        <f>IF($C$4="citu pasākumu izmaksas",IF('3a+c+n'!$Q76="C",'3a+c+n'!N76,0))</f>
        <v>0</v>
      </c>
      <c r="O76" s="116">
        <f>IF($C$4="citu pasākumu izmaksas",IF('3a+c+n'!$Q76="C",'3a+c+n'!O76,0))</f>
        <v>0</v>
      </c>
      <c r="P76" s="117">
        <f>IF($C$4="citu pasākumu izmaksas",IF('3a+c+n'!$Q76="C",'3a+c+n'!P76,0))</f>
        <v>0</v>
      </c>
    </row>
    <row r="77" spans="1:16" ht="20.399999999999999" x14ac:dyDescent="0.2">
      <c r="A77" s="51">
        <f>IF(P77=0,0,IF(COUNTBLANK(P77)=1,0,COUNTA($P$14:P77)))</f>
        <v>0</v>
      </c>
      <c r="B77" s="24" t="str">
        <f>IF($C$4="citu pasākumu izmaksas",IF('3a+c+n'!$Q77="C",'3a+c+n'!B77,0))</f>
        <v>13-00000</v>
      </c>
      <c r="C77" s="24" t="str">
        <f>IF($C$4="citu pasākumu izmaksas",IF('3a+c+n'!$Q77="C",'3a+c+n'!C77,0))</f>
        <v xml:space="preserve">Stiklušķiedras siets SSA-1363-160 160 g/m² - 1 kārtā </v>
      </c>
      <c r="D77" s="24" t="str">
        <f>IF($C$4="citu pasākumu izmaksas",IF('3a+c+n'!$Q77="C",'3a+c+n'!D77,0))</f>
        <v>m2</v>
      </c>
      <c r="E77" s="46"/>
      <c r="F77" s="65"/>
      <c r="G77" s="116"/>
      <c r="H77" s="116">
        <f>IF($C$4="citu pasākumu izmaksas",IF('3a+c+n'!$Q77="C",'3a+c+n'!H77,0))</f>
        <v>0</v>
      </c>
      <c r="I77" s="116"/>
      <c r="J77" s="116"/>
      <c r="K77" s="117">
        <f>IF($C$4="citu pasākumu izmaksas",IF('3a+c+n'!$Q77="C",'3a+c+n'!K77,0))</f>
        <v>0</v>
      </c>
      <c r="L77" s="81">
        <f>IF($C$4="citu pasākumu izmaksas",IF('3a+c+n'!$Q77="C",'3a+c+n'!L77,0))</f>
        <v>0</v>
      </c>
      <c r="M77" s="116">
        <f>IF($C$4="citu pasākumu izmaksas",IF('3a+c+n'!$Q77="C",'3a+c+n'!M77,0))</f>
        <v>0</v>
      </c>
      <c r="N77" s="116">
        <f>IF($C$4="citu pasākumu izmaksas",IF('3a+c+n'!$Q77="C",'3a+c+n'!N77,0))</f>
        <v>0</v>
      </c>
      <c r="O77" s="116">
        <f>IF($C$4="citu pasākumu izmaksas",IF('3a+c+n'!$Q77="C",'3a+c+n'!O77,0))</f>
        <v>0</v>
      </c>
      <c r="P77" s="117">
        <f>IF($C$4="citu pasākumu izmaksas",IF('3a+c+n'!$Q77="C",'3a+c+n'!P77,0))</f>
        <v>0</v>
      </c>
    </row>
    <row r="78" spans="1:16" ht="20.399999999999999" x14ac:dyDescent="0.2">
      <c r="A78" s="51">
        <f>IF(P78=0,0,IF(COUNTBLANK(P78)=1,0,COUNTA($P$14:P78)))</f>
        <v>0</v>
      </c>
      <c r="B78" s="24" t="str">
        <f>IF($C$4="citu pasākumu izmaksas",IF('3a+c+n'!$Q78="C",'3a+c+n'!B78,0))</f>
        <v>13-00000</v>
      </c>
      <c r="C78" s="24" t="str">
        <f>IF($C$4="citu pasākumu izmaksas",IF('3a+c+n'!$Q78="C",'3a+c+n'!C78,0))</f>
        <v>Armētā slāņa apstrāde ar zemapmetuma grunti SAKRET PG vai ekvivalentu</v>
      </c>
      <c r="D78" s="24" t="str">
        <f>IF($C$4="citu pasākumu izmaksas",IF('3a+c+n'!$Q78="C",'3a+c+n'!D78,0))</f>
        <v>kg</v>
      </c>
      <c r="E78" s="46"/>
      <c r="F78" s="65"/>
      <c r="G78" s="116"/>
      <c r="H78" s="116">
        <f>IF($C$4="citu pasākumu izmaksas",IF('3a+c+n'!$Q78="C",'3a+c+n'!H78,0))</f>
        <v>0</v>
      </c>
      <c r="I78" s="116"/>
      <c r="J78" s="116"/>
      <c r="K78" s="117">
        <f>IF($C$4="citu pasākumu izmaksas",IF('3a+c+n'!$Q78="C",'3a+c+n'!K78,0))</f>
        <v>0</v>
      </c>
      <c r="L78" s="81">
        <f>IF($C$4="citu pasākumu izmaksas",IF('3a+c+n'!$Q78="C",'3a+c+n'!L78,0))</f>
        <v>0</v>
      </c>
      <c r="M78" s="116">
        <f>IF($C$4="citu pasākumu izmaksas",IF('3a+c+n'!$Q78="C",'3a+c+n'!M78,0))</f>
        <v>0</v>
      </c>
      <c r="N78" s="116">
        <f>IF($C$4="citu pasākumu izmaksas",IF('3a+c+n'!$Q78="C",'3a+c+n'!N78,0))</f>
        <v>0</v>
      </c>
      <c r="O78" s="116">
        <f>IF($C$4="citu pasākumu izmaksas",IF('3a+c+n'!$Q78="C",'3a+c+n'!O78,0))</f>
        <v>0</v>
      </c>
      <c r="P78" s="117">
        <f>IF($C$4="citu pasākumu izmaksas",IF('3a+c+n'!$Q78="C",'3a+c+n'!P78,0))</f>
        <v>0</v>
      </c>
    </row>
    <row r="79" spans="1:16" ht="30.6" x14ac:dyDescent="0.2">
      <c r="A79" s="51">
        <f>IF(P79=0,0,IF(COUNTBLANK(P79)=1,0,COUNTA($P$14:P79)))</f>
        <v>0</v>
      </c>
      <c r="B79" s="24" t="str">
        <f>IF($C$4="citu pasākumu izmaksas",IF('3a+c+n'!$Q79="C",'3a+c+n'!B79,0))</f>
        <v>13-00000</v>
      </c>
      <c r="C79" s="24" t="str">
        <f>IF($C$4="citu pasākumu izmaksas",IF('3a+c+n'!$Q79="C",'3a+c+n'!C79,0))</f>
        <v xml:space="preserve">Gatavā tonētā silikona apmetuma SAKRET SIP vai ekvivalenta iestrāde. Maksimālais grauda izmērs 2 mm. Tonis atbilstoši krāsu pasei. </v>
      </c>
      <c r="D79" s="24" t="str">
        <f>IF($C$4="citu pasākumu izmaksas",IF('3a+c+n'!$Q79="C",'3a+c+n'!D79,0))</f>
        <v>kg</v>
      </c>
      <c r="E79" s="46"/>
      <c r="F79" s="65"/>
      <c r="G79" s="116"/>
      <c r="H79" s="116">
        <f>IF($C$4="citu pasākumu izmaksas",IF('3a+c+n'!$Q79="C",'3a+c+n'!H79,0))</f>
        <v>0</v>
      </c>
      <c r="I79" s="116"/>
      <c r="J79" s="116"/>
      <c r="K79" s="117">
        <f>IF($C$4="citu pasākumu izmaksas",IF('3a+c+n'!$Q79="C",'3a+c+n'!K79,0))</f>
        <v>0</v>
      </c>
      <c r="L79" s="81">
        <f>IF($C$4="citu pasākumu izmaksas",IF('3a+c+n'!$Q79="C",'3a+c+n'!L79,0))</f>
        <v>0</v>
      </c>
      <c r="M79" s="116">
        <f>IF($C$4="citu pasākumu izmaksas",IF('3a+c+n'!$Q79="C",'3a+c+n'!M79,0))</f>
        <v>0</v>
      </c>
      <c r="N79" s="116">
        <f>IF($C$4="citu pasākumu izmaksas",IF('3a+c+n'!$Q79="C",'3a+c+n'!N79,0))</f>
        <v>0</v>
      </c>
      <c r="O79" s="116">
        <f>IF($C$4="citu pasākumu izmaksas",IF('3a+c+n'!$Q79="C",'3a+c+n'!O79,0))</f>
        <v>0</v>
      </c>
      <c r="P79" s="117">
        <f>IF($C$4="citu pasākumu izmaksas",IF('3a+c+n'!$Q79="C",'3a+c+n'!P79,0))</f>
        <v>0</v>
      </c>
    </row>
    <row r="80" spans="1:16" ht="20.399999999999999" x14ac:dyDescent="0.2">
      <c r="A80" s="51">
        <f>IF(P80=0,0,IF(COUNTBLANK(P80)=1,0,COUNTA($P$14:P80)))</f>
        <v>0</v>
      </c>
      <c r="B80" s="24" t="str">
        <f>IF($C$4="citu pasākumu izmaksas",IF('3a+c+n'!$Q80="C",'3a+c+n'!B80,0))</f>
        <v>13-00000</v>
      </c>
      <c r="C80" s="24" t="str">
        <f>IF($C$4="citu pasākumu izmaksas",IF('3a+c+n'!$Q80="C",'3a+c+n'!C80,0))</f>
        <v>Ieejas jumtiņu attīrīšana no apauguma un nenostiprinātām daļā (no augšas)</v>
      </c>
      <c r="D80" s="24" t="str">
        <f>IF($C$4="citu pasākumu izmaksas",IF('3a+c+n'!$Q80="C",'3a+c+n'!D80,0))</f>
        <v>m2</v>
      </c>
      <c r="E80" s="46"/>
      <c r="F80" s="65"/>
      <c r="G80" s="116"/>
      <c r="H80" s="116">
        <f>IF($C$4="citu pasākumu izmaksas",IF('3a+c+n'!$Q80="C",'3a+c+n'!H80,0))</f>
        <v>0</v>
      </c>
      <c r="I80" s="116"/>
      <c r="J80" s="116"/>
      <c r="K80" s="117">
        <f>IF($C$4="citu pasākumu izmaksas",IF('3a+c+n'!$Q80="C",'3a+c+n'!K80,0))</f>
        <v>0</v>
      </c>
      <c r="L80" s="81">
        <f>IF($C$4="citu pasākumu izmaksas",IF('3a+c+n'!$Q80="C",'3a+c+n'!L80,0))</f>
        <v>0</v>
      </c>
      <c r="M80" s="116">
        <f>IF($C$4="citu pasākumu izmaksas",IF('3a+c+n'!$Q80="C",'3a+c+n'!M80,0))</f>
        <v>0</v>
      </c>
      <c r="N80" s="116">
        <f>IF($C$4="citu pasākumu izmaksas",IF('3a+c+n'!$Q80="C",'3a+c+n'!N80,0))</f>
        <v>0</v>
      </c>
      <c r="O80" s="116">
        <f>IF($C$4="citu pasākumu izmaksas",IF('3a+c+n'!$Q80="C",'3a+c+n'!O80,0))</f>
        <v>0</v>
      </c>
      <c r="P80" s="117">
        <f>IF($C$4="citu pasākumu izmaksas",IF('3a+c+n'!$Q80="C",'3a+c+n'!P80,0))</f>
        <v>0</v>
      </c>
    </row>
    <row r="81" spans="1:16" ht="40.799999999999997" x14ac:dyDescent="0.2">
      <c r="A81" s="51">
        <f>IF(P81=0,0,IF(COUNTBLANK(P81)=1,0,COUNTA($P$14:P81)))</f>
        <v>0</v>
      </c>
      <c r="B81" s="24" t="str">
        <f>IF($C$4="citu pasākumu izmaksas",IF('3a+c+n'!$Q81="C",'3a+c+n'!B81,0))</f>
        <v>13-00000</v>
      </c>
      <c r="C81" s="24" t="str">
        <f>IF($C$4="citu pasākumu izmaksas",IF('3a+c+n'!$Q81="C",'3a+c+n'!C81,0))</f>
        <v xml:space="preserve">Bitumena ruļļu materiāla 2 kārtās iestrāde ieejas lieveņa jumtiņam (no augšas) (virskārta - Icopal Ultra Top vai ekvivalents pamatkārta -  Icopal Ultra Base vai ekvivalents. Jānodrošina slīpums no ēkas MIN 1,5o </v>
      </c>
      <c r="D81" s="24" t="str">
        <f>IF($C$4="citu pasākumu izmaksas",IF('3a+c+n'!$Q81="C",'3a+c+n'!D81,0))</f>
        <v>m2</v>
      </c>
      <c r="E81" s="46"/>
      <c r="F81" s="65"/>
      <c r="G81" s="116"/>
      <c r="H81" s="116">
        <f>IF($C$4="citu pasākumu izmaksas",IF('3a+c+n'!$Q81="C",'3a+c+n'!H81,0))</f>
        <v>0</v>
      </c>
      <c r="I81" s="116"/>
      <c r="J81" s="116"/>
      <c r="K81" s="117">
        <f>IF($C$4="citu pasākumu izmaksas",IF('3a+c+n'!$Q81="C",'3a+c+n'!K81,0))</f>
        <v>0</v>
      </c>
      <c r="L81" s="81">
        <f>IF($C$4="citu pasākumu izmaksas",IF('3a+c+n'!$Q81="C",'3a+c+n'!L81,0))</f>
        <v>0</v>
      </c>
      <c r="M81" s="116">
        <f>IF($C$4="citu pasākumu izmaksas",IF('3a+c+n'!$Q81="C",'3a+c+n'!M81,0))</f>
        <v>0</v>
      </c>
      <c r="N81" s="116">
        <f>IF($C$4="citu pasākumu izmaksas",IF('3a+c+n'!$Q81="C",'3a+c+n'!N81,0))</f>
        <v>0</v>
      </c>
      <c r="O81" s="116">
        <f>IF($C$4="citu pasākumu izmaksas",IF('3a+c+n'!$Q81="C",'3a+c+n'!O81,0))</f>
        <v>0</v>
      </c>
      <c r="P81" s="117">
        <f>IF($C$4="citu pasākumu izmaksas",IF('3a+c+n'!$Q81="C",'3a+c+n'!P81,0))</f>
        <v>0</v>
      </c>
    </row>
    <row r="82" spans="1:16" ht="51" x14ac:dyDescent="0.2">
      <c r="A82" s="51">
        <f>IF(P82=0,0,IF(COUNTBLANK(P82)=1,0,COUNTA($P$14:P82)))</f>
        <v>0</v>
      </c>
      <c r="B82" s="24" t="str">
        <f>IF($C$4="citu pasākumu izmaksas",IF('3a+c+n'!$Q82="C",'3a+c+n'!B82,0))</f>
        <v>13-00000</v>
      </c>
      <c r="C82" s="24" t="str">
        <f>IF($C$4="citu pasākumu izmaksas",IF('3a+c+n'!$Q82="C",'3a+c+n'!C82,0))</f>
        <v xml:space="preserve">Savienojuma vieta izveide ar siltinātu fasādes sienu, t.sk. PVC profils ALB – EB – PVC vai ekvivalents; PVC cokola profila lāsenis ALB – ED – B(PVC) vai ekvivalents; stiprinājumi; blīvlenta ALB - EXT vai ekvivalenta; ekstrudēta putupolistirola josla b=100mm, h=150mm   </v>
      </c>
      <c r="D82" s="24" t="str">
        <f>IF($C$4="citu pasākumu izmaksas",IF('3a+c+n'!$Q82="C",'3a+c+n'!D82,0))</f>
        <v>tm</v>
      </c>
      <c r="E82" s="46"/>
      <c r="F82" s="65"/>
      <c r="G82" s="116"/>
      <c r="H82" s="116">
        <f>IF($C$4="citu pasākumu izmaksas",IF('3a+c+n'!$Q82="C",'3a+c+n'!H82,0))</f>
        <v>0</v>
      </c>
      <c r="I82" s="116"/>
      <c r="J82" s="116"/>
      <c r="K82" s="117">
        <f>IF($C$4="citu pasākumu izmaksas",IF('3a+c+n'!$Q82="C",'3a+c+n'!K82,0))</f>
        <v>0</v>
      </c>
      <c r="L82" s="81">
        <f>IF($C$4="citu pasākumu izmaksas",IF('3a+c+n'!$Q82="C",'3a+c+n'!L82,0))</f>
        <v>0</v>
      </c>
      <c r="M82" s="116">
        <f>IF($C$4="citu pasākumu izmaksas",IF('3a+c+n'!$Q82="C",'3a+c+n'!M82,0))</f>
        <v>0</v>
      </c>
      <c r="N82" s="116">
        <f>IF($C$4="citu pasākumu izmaksas",IF('3a+c+n'!$Q82="C",'3a+c+n'!N82,0))</f>
        <v>0</v>
      </c>
      <c r="O82" s="116">
        <f>IF($C$4="citu pasākumu izmaksas",IF('3a+c+n'!$Q82="C",'3a+c+n'!O82,0))</f>
        <v>0</v>
      </c>
      <c r="P82" s="117">
        <f>IF($C$4="citu pasākumu izmaksas",IF('3a+c+n'!$Q82="C",'3a+c+n'!P82,0))</f>
        <v>0</v>
      </c>
    </row>
    <row r="83" spans="1:16" ht="30.6" x14ac:dyDescent="0.2">
      <c r="A83" s="51">
        <f>IF(P83=0,0,IF(COUNTBLANK(P83)=1,0,COUNTA($P$14:P83)))</f>
        <v>0</v>
      </c>
      <c r="B83" s="24" t="str">
        <f>IF($C$4="citu pasākumu izmaksas",IF('3a+c+n'!$Q83="C",'3a+c+n'!B83,0))</f>
        <v>13-00000</v>
      </c>
      <c r="C83" s="24" t="str">
        <f>IF($C$4="citu pasākumu izmaksas",IF('3a+c+n'!$Q83="C",'3a+c+n'!C83,0))</f>
        <v>Cinkota skārda ar PURAL pārklajumu jumta karnīzes montāža ieejas lieveņa jumtiņam pa perimetru, b=0,5mm, h~200 - 300 mm. Tonis atbilstoši krāsu pasei.</v>
      </c>
      <c r="D83" s="24" t="str">
        <f>IF($C$4="citu pasākumu izmaksas",IF('3a+c+n'!$Q83="C",'3a+c+n'!D83,0))</f>
        <v>tm</v>
      </c>
      <c r="E83" s="46"/>
      <c r="F83" s="65"/>
      <c r="G83" s="116"/>
      <c r="H83" s="116">
        <f>IF($C$4="citu pasākumu izmaksas",IF('3a+c+n'!$Q83="C",'3a+c+n'!H83,0))</f>
        <v>0</v>
      </c>
      <c r="I83" s="116"/>
      <c r="J83" s="116"/>
      <c r="K83" s="117">
        <f>IF($C$4="citu pasākumu izmaksas",IF('3a+c+n'!$Q83="C",'3a+c+n'!K83,0))</f>
        <v>0</v>
      </c>
      <c r="L83" s="81">
        <f>IF($C$4="citu pasākumu izmaksas",IF('3a+c+n'!$Q83="C",'3a+c+n'!L83,0))</f>
        <v>0</v>
      </c>
      <c r="M83" s="116">
        <f>IF($C$4="citu pasākumu izmaksas",IF('3a+c+n'!$Q83="C",'3a+c+n'!M83,0))</f>
        <v>0</v>
      </c>
      <c r="N83" s="116">
        <f>IF($C$4="citu pasākumu izmaksas",IF('3a+c+n'!$Q83="C",'3a+c+n'!N83,0))</f>
        <v>0</v>
      </c>
      <c r="O83" s="116">
        <f>IF($C$4="citu pasākumu izmaksas",IF('3a+c+n'!$Q83="C",'3a+c+n'!O83,0))</f>
        <v>0</v>
      </c>
      <c r="P83" s="117">
        <f>IF($C$4="citu pasākumu izmaksas",IF('3a+c+n'!$Q83="C",'3a+c+n'!P83,0))</f>
        <v>0</v>
      </c>
    </row>
    <row r="84" spans="1:16" ht="20.399999999999999" x14ac:dyDescent="0.2">
      <c r="A84" s="51">
        <f>IF(P84=0,0,IF(COUNTBLANK(P84)=1,0,COUNTA($P$14:P84)))</f>
        <v>0</v>
      </c>
      <c r="B84" s="24" t="str">
        <f>IF($C$4="citu pasākumu izmaksas",IF('3a+c+n'!$Q84="C",'3a+c+n'!B84,0))</f>
        <v>09-00000</v>
      </c>
      <c r="C84" s="24" t="str">
        <f>IF($C$4="citu pasākumu izmaksas",IF('3a+c+n'!$Q84="C",'3a+c+n'!C84,0))</f>
        <v>Jaunu lietus profilētu ūdens noteku cinkota skārda ar PURAL pārklājumu - montāža, t.sk. stiprinājumi DN125</v>
      </c>
      <c r="D84" s="24" t="str">
        <f>IF($C$4="citu pasākumu izmaksas",IF('3a+c+n'!$Q84="C",'3a+c+n'!D84,0))</f>
        <v>t.m.</v>
      </c>
      <c r="E84" s="46"/>
      <c r="F84" s="65"/>
      <c r="G84" s="116"/>
      <c r="H84" s="116">
        <f>IF($C$4="citu pasākumu izmaksas",IF('3a+c+n'!$Q84="C",'3a+c+n'!H84,0))</f>
        <v>0</v>
      </c>
      <c r="I84" s="116"/>
      <c r="J84" s="116"/>
      <c r="K84" s="117">
        <f>IF($C$4="citu pasākumu izmaksas",IF('3a+c+n'!$Q84="C",'3a+c+n'!K84,0))</f>
        <v>0</v>
      </c>
      <c r="L84" s="81">
        <f>IF($C$4="citu pasākumu izmaksas",IF('3a+c+n'!$Q84="C",'3a+c+n'!L84,0))</f>
        <v>0</v>
      </c>
      <c r="M84" s="116">
        <f>IF($C$4="citu pasākumu izmaksas",IF('3a+c+n'!$Q84="C",'3a+c+n'!M84,0))</f>
        <v>0</v>
      </c>
      <c r="N84" s="116">
        <f>IF($C$4="citu pasākumu izmaksas",IF('3a+c+n'!$Q84="C",'3a+c+n'!N84,0))</f>
        <v>0</v>
      </c>
      <c r="O84" s="116">
        <f>IF($C$4="citu pasākumu izmaksas",IF('3a+c+n'!$Q84="C",'3a+c+n'!O84,0))</f>
        <v>0</v>
      </c>
      <c r="P84" s="117">
        <f>IF($C$4="citu pasākumu izmaksas",IF('3a+c+n'!$Q84="C",'3a+c+n'!P84,0))</f>
        <v>0</v>
      </c>
    </row>
    <row r="85" spans="1:16" ht="31.2" thickBot="1" x14ac:dyDescent="0.25">
      <c r="A85" s="51">
        <f>IF(P85=0,0,IF(COUNTBLANK(P85)=1,0,COUNTA($P$14:P85)))</f>
        <v>0</v>
      </c>
      <c r="B85" s="24" t="str">
        <f>IF($C$4="citu pasākumu izmaksas",IF('3a+c+n'!$Q85="C",'3a+c+n'!B85,0))</f>
        <v>09-00000</v>
      </c>
      <c r="C85" s="24" t="str">
        <f>IF($C$4="citu pasākumu izmaksas",IF('3a+c+n'!$Q85="C",'3a+c+n'!C85,0))</f>
        <v xml:space="preserve">Profilētas ūdens lietus renes b=125mm no cinkota skārda ar PURAL pārklājumu montāža t.sk. stiprinājumi, teknes āķis </v>
      </c>
      <c r="D85" s="24" t="str">
        <f>IF($C$4="citu pasākumu izmaksas",IF('3a+c+n'!$Q85="C",'3a+c+n'!D85,0))</f>
        <v>t.m.</v>
      </c>
      <c r="E85" s="46"/>
      <c r="F85" s="65"/>
      <c r="G85" s="116"/>
      <c r="H85" s="116">
        <f>IF($C$4="citu pasākumu izmaksas",IF('3a+c+n'!$Q85="C",'3a+c+n'!H85,0))</f>
        <v>0</v>
      </c>
      <c r="I85" s="116"/>
      <c r="J85" s="116"/>
      <c r="K85" s="117">
        <f>IF($C$4="citu pasākumu izmaksas",IF('3a+c+n'!$Q85="C",'3a+c+n'!K85,0))</f>
        <v>0</v>
      </c>
      <c r="L85" s="81">
        <f>IF($C$4="citu pasākumu izmaksas",IF('3a+c+n'!$Q85="C",'3a+c+n'!L85,0))</f>
        <v>0</v>
      </c>
      <c r="M85" s="116">
        <f>IF($C$4="citu pasākumu izmaksas",IF('3a+c+n'!$Q85="C",'3a+c+n'!M85,0))</f>
        <v>0</v>
      </c>
      <c r="N85" s="116">
        <f>IF($C$4="citu pasākumu izmaksas",IF('3a+c+n'!$Q85="C",'3a+c+n'!N85,0))</f>
        <v>0</v>
      </c>
      <c r="O85" s="116">
        <f>IF($C$4="citu pasākumu izmaksas",IF('3a+c+n'!$Q85="C",'3a+c+n'!O85,0))</f>
        <v>0</v>
      </c>
      <c r="P85" s="117">
        <f>IF($C$4="citu pasākumu izmaksas",IF('3a+c+n'!$Q85="C",'3a+c+n'!P85,0))</f>
        <v>0</v>
      </c>
    </row>
    <row r="86" spans="1:16" ht="12" customHeight="1" thickBot="1" x14ac:dyDescent="0.25">
      <c r="A86" s="259" t="s">
        <v>62</v>
      </c>
      <c r="B86" s="260"/>
      <c r="C86" s="260"/>
      <c r="D86" s="260"/>
      <c r="E86" s="260"/>
      <c r="F86" s="260"/>
      <c r="G86" s="260"/>
      <c r="H86" s="260"/>
      <c r="I86" s="260"/>
      <c r="J86" s="260"/>
      <c r="K86" s="261"/>
      <c r="L86" s="130">
        <f>SUM(L14:L85)</f>
        <v>0</v>
      </c>
      <c r="M86" s="131">
        <f>SUM(M14:M85)</f>
        <v>0</v>
      </c>
      <c r="N86" s="131">
        <f>SUM(N14:N85)</f>
        <v>0</v>
      </c>
      <c r="O86" s="131">
        <f>SUM(O14:O85)</f>
        <v>0</v>
      </c>
      <c r="P86" s="132">
        <f>SUM(P14:P85)</f>
        <v>0</v>
      </c>
    </row>
    <row r="87" spans="1:16" x14ac:dyDescent="0.2">
      <c r="A87" s="16"/>
      <c r="B87" s="16"/>
      <c r="C87" s="16"/>
      <c r="D87" s="16"/>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row r="89" spans="1:16" x14ac:dyDescent="0.2">
      <c r="A89" s="1" t="s">
        <v>14</v>
      </c>
      <c r="B89" s="16"/>
      <c r="C89" s="262" t="str">
        <f>'Kops c'!C33:H33</f>
        <v>Gundega Ābelīte 15.03.2024</v>
      </c>
      <c r="D89" s="262"/>
      <c r="E89" s="262"/>
      <c r="F89" s="262"/>
      <c r="G89" s="262"/>
      <c r="H89" s="262"/>
      <c r="I89" s="16"/>
      <c r="J89" s="16"/>
      <c r="K89" s="16"/>
      <c r="L89" s="16"/>
      <c r="M89" s="16"/>
      <c r="N89" s="16"/>
      <c r="O89" s="16"/>
      <c r="P89" s="16"/>
    </row>
    <row r="90" spans="1:16" x14ac:dyDescent="0.2">
      <c r="A90" s="16"/>
      <c r="B90" s="16"/>
      <c r="C90" s="188" t="s">
        <v>15</v>
      </c>
      <c r="D90" s="188"/>
      <c r="E90" s="188"/>
      <c r="F90" s="188"/>
      <c r="G90" s="188"/>
      <c r="H90" s="188"/>
      <c r="I90" s="16"/>
      <c r="J90" s="16"/>
      <c r="K90" s="16"/>
      <c r="L90" s="16"/>
      <c r="M90" s="16"/>
      <c r="N90" s="16"/>
      <c r="O90" s="16"/>
      <c r="P90" s="16"/>
    </row>
    <row r="91" spans="1:16" x14ac:dyDescent="0.2">
      <c r="A91" s="16"/>
      <c r="B91" s="16"/>
      <c r="C91" s="16"/>
      <c r="D91" s="16"/>
      <c r="E91" s="16"/>
      <c r="F91" s="16"/>
      <c r="G91" s="16"/>
      <c r="H91" s="16"/>
      <c r="I91" s="16"/>
      <c r="J91" s="16"/>
      <c r="K91" s="16"/>
      <c r="L91" s="16"/>
      <c r="M91" s="16"/>
      <c r="N91" s="16"/>
      <c r="O91" s="16"/>
      <c r="P91" s="16"/>
    </row>
    <row r="92" spans="1:16" x14ac:dyDescent="0.2">
      <c r="A92" s="204" t="str">
        <f>'Kops n'!A36:D36</f>
        <v>Tāme sastādīta 2024. gada 15. martā</v>
      </c>
      <c r="B92" s="205"/>
      <c r="C92" s="205"/>
      <c r="D92" s="205"/>
      <c r="E92" s="16"/>
      <c r="F92" s="16"/>
      <c r="G92" s="16"/>
      <c r="H92" s="16"/>
      <c r="I92" s="16"/>
      <c r="J92" s="16"/>
      <c r="K92" s="16"/>
      <c r="L92" s="16"/>
      <c r="M92" s="16"/>
      <c r="N92" s="16"/>
      <c r="O92" s="16"/>
      <c r="P92" s="16"/>
    </row>
    <row r="93" spans="1:16" x14ac:dyDescent="0.2">
      <c r="A93" s="16"/>
      <c r="B93" s="16"/>
      <c r="C93" s="16"/>
      <c r="D93" s="16"/>
      <c r="E93" s="16"/>
      <c r="F93" s="16"/>
      <c r="G93" s="16"/>
      <c r="H93" s="16"/>
      <c r="I93" s="16"/>
      <c r="J93" s="16"/>
      <c r="K93" s="16"/>
      <c r="L93" s="16"/>
      <c r="M93" s="16"/>
      <c r="N93" s="16"/>
      <c r="O93" s="16"/>
      <c r="P93" s="16"/>
    </row>
    <row r="94" spans="1:16" x14ac:dyDescent="0.2">
      <c r="A94" s="1" t="s">
        <v>41</v>
      </c>
      <c r="B94" s="16"/>
      <c r="C94" s="262" t="str">
        <f>'Kops c'!C38:H38</f>
        <v>Gundega Ābelīte 15.03.2024</v>
      </c>
      <c r="D94" s="262"/>
      <c r="E94" s="262"/>
      <c r="F94" s="262"/>
      <c r="G94" s="262"/>
      <c r="H94" s="262"/>
      <c r="I94" s="16"/>
      <c r="J94" s="16"/>
      <c r="K94" s="16"/>
      <c r="L94" s="16"/>
      <c r="M94" s="16"/>
      <c r="N94" s="16"/>
      <c r="O94" s="16"/>
      <c r="P94" s="16"/>
    </row>
    <row r="95" spans="1:16" x14ac:dyDescent="0.2">
      <c r="A95" s="16"/>
      <c r="B95" s="16"/>
      <c r="C95" s="188" t="s">
        <v>15</v>
      </c>
      <c r="D95" s="188"/>
      <c r="E95" s="188"/>
      <c r="F95" s="188"/>
      <c r="G95" s="188"/>
      <c r="H95" s="188"/>
      <c r="I95" s="16"/>
      <c r="J95" s="16"/>
      <c r="K95" s="16"/>
      <c r="L95" s="16"/>
      <c r="M95" s="16"/>
      <c r="N95" s="16"/>
      <c r="O95" s="16"/>
      <c r="P95" s="16"/>
    </row>
    <row r="96" spans="1:16" x14ac:dyDescent="0.2">
      <c r="A96" s="16"/>
      <c r="B96" s="16"/>
      <c r="C96" s="16"/>
      <c r="D96" s="16"/>
      <c r="E96" s="16"/>
      <c r="F96" s="16"/>
      <c r="G96" s="16"/>
      <c r="H96" s="16"/>
      <c r="I96" s="16"/>
      <c r="J96" s="16"/>
      <c r="K96" s="16"/>
      <c r="L96" s="16"/>
      <c r="M96" s="16"/>
      <c r="N96" s="16"/>
      <c r="O96" s="16"/>
      <c r="P96" s="16"/>
    </row>
    <row r="97" spans="1:16" x14ac:dyDescent="0.2">
      <c r="A97" s="77" t="s">
        <v>16</v>
      </c>
      <c r="B97" s="42"/>
      <c r="C97" s="84" t="str">
        <f>'Kops c'!C41</f>
        <v>1-00180</v>
      </c>
      <c r="D97" s="42"/>
      <c r="E97" s="16"/>
      <c r="F97" s="16"/>
      <c r="G97" s="16"/>
      <c r="H97" s="16"/>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95:H95"/>
    <mergeCell ref="L12:P12"/>
    <mergeCell ref="A86:K86"/>
    <mergeCell ref="C89:H89"/>
    <mergeCell ref="C90:H90"/>
    <mergeCell ref="A92:D92"/>
    <mergeCell ref="C94:H94"/>
  </mergeCells>
  <conditionalFormatting sqref="A86:K86">
    <cfRule type="containsText" dxfId="184" priority="3" operator="containsText" text="Tiešās izmaksas kopā, t. sk. darba devēja sociālais nodoklis __.__% ">
      <formula>NOT(ISERROR(SEARCH("Tiešās izmaksas kopā, t. sk. darba devēja sociālais nodoklis __.__% ",A86)))</formula>
    </cfRule>
  </conditionalFormatting>
  <conditionalFormatting sqref="A14:P85">
    <cfRule type="cellIs" dxfId="183" priority="1" operator="equal">
      <formula>0</formula>
    </cfRule>
  </conditionalFormatting>
  <conditionalFormatting sqref="C2:I2 D5:L8 N9:O9 L86:P86 C89:H89 C94:H94 C97">
    <cfRule type="cellIs" dxfId="182"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2:C36"/>
  <sheetViews>
    <sheetView workbookViewId="0"/>
  </sheetViews>
  <sheetFormatPr defaultRowHeight="10.199999999999999" x14ac:dyDescent="0.2"/>
  <cols>
    <col min="1" max="1" width="16.88671875" style="1" customWidth="1"/>
    <col min="2" max="2" width="43.44140625" style="1" customWidth="1"/>
    <col min="3" max="3" width="22.44140625" style="1" customWidth="1"/>
    <col min="4" max="184" width="9.109375" style="1"/>
    <col min="185" max="185" width="1.44140625" style="1" customWidth="1"/>
    <col min="186" max="186" width="2.109375" style="1" customWidth="1"/>
    <col min="187" max="187" width="16.88671875" style="1" customWidth="1"/>
    <col min="188" max="188" width="43.44140625" style="1" customWidth="1"/>
    <col min="189" max="189" width="22.44140625" style="1" customWidth="1"/>
    <col min="190" max="190" width="9.109375" style="1"/>
    <col min="191" max="191" width="13.88671875" style="1" bestFit="1" customWidth="1"/>
    <col min="192" max="440" width="9.109375" style="1"/>
    <col min="441" max="441" width="1.44140625" style="1" customWidth="1"/>
    <col min="442" max="442" width="2.109375" style="1" customWidth="1"/>
    <col min="443" max="443" width="16.88671875" style="1" customWidth="1"/>
    <col min="444" max="444" width="43.44140625" style="1" customWidth="1"/>
    <col min="445" max="445" width="22.44140625" style="1" customWidth="1"/>
    <col min="446" max="446" width="9.109375" style="1"/>
    <col min="447" max="447" width="13.88671875" style="1" bestFit="1" customWidth="1"/>
    <col min="448" max="696" width="9.109375" style="1"/>
    <col min="697" max="697" width="1.44140625" style="1" customWidth="1"/>
    <col min="698" max="698" width="2.109375" style="1" customWidth="1"/>
    <col min="699" max="699" width="16.88671875" style="1" customWidth="1"/>
    <col min="700" max="700" width="43.44140625" style="1" customWidth="1"/>
    <col min="701" max="701" width="22.44140625" style="1" customWidth="1"/>
    <col min="702" max="702" width="9.109375" style="1"/>
    <col min="703" max="703" width="13.88671875" style="1" bestFit="1" customWidth="1"/>
    <col min="704" max="952" width="9.109375" style="1"/>
    <col min="953" max="953" width="1.44140625" style="1" customWidth="1"/>
    <col min="954" max="954" width="2.109375" style="1" customWidth="1"/>
    <col min="955" max="955" width="16.88671875" style="1" customWidth="1"/>
    <col min="956" max="956" width="43.44140625" style="1" customWidth="1"/>
    <col min="957" max="957" width="22.44140625" style="1" customWidth="1"/>
    <col min="958" max="958" width="9.109375" style="1"/>
    <col min="959" max="959" width="13.88671875" style="1" bestFit="1" customWidth="1"/>
    <col min="960" max="1208" width="9.109375" style="1"/>
    <col min="1209" max="1209" width="1.44140625" style="1" customWidth="1"/>
    <col min="1210" max="1210" width="2.109375" style="1" customWidth="1"/>
    <col min="1211" max="1211" width="16.88671875" style="1" customWidth="1"/>
    <col min="1212" max="1212" width="43.44140625" style="1" customWidth="1"/>
    <col min="1213" max="1213" width="22.44140625" style="1" customWidth="1"/>
    <col min="1214" max="1214" width="9.109375" style="1"/>
    <col min="1215" max="1215" width="13.88671875" style="1" bestFit="1" customWidth="1"/>
    <col min="1216" max="1464" width="9.109375" style="1"/>
    <col min="1465" max="1465" width="1.44140625" style="1" customWidth="1"/>
    <col min="1466" max="1466" width="2.109375" style="1" customWidth="1"/>
    <col min="1467" max="1467" width="16.88671875" style="1" customWidth="1"/>
    <col min="1468" max="1468" width="43.44140625" style="1" customWidth="1"/>
    <col min="1469" max="1469" width="22.44140625" style="1" customWidth="1"/>
    <col min="1470" max="1470" width="9.109375" style="1"/>
    <col min="1471" max="1471" width="13.88671875" style="1" bestFit="1" customWidth="1"/>
    <col min="1472" max="1720" width="9.109375" style="1"/>
    <col min="1721" max="1721" width="1.44140625" style="1" customWidth="1"/>
    <col min="1722" max="1722" width="2.109375" style="1" customWidth="1"/>
    <col min="1723" max="1723" width="16.88671875" style="1" customWidth="1"/>
    <col min="1724" max="1724" width="43.44140625" style="1" customWidth="1"/>
    <col min="1725" max="1725" width="22.44140625" style="1" customWidth="1"/>
    <col min="1726" max="1726" width="9.109375" style="1"/>
    <col min="1727" max="1727" width="13.88671875" style="1" bestFit="1" customWidth="1"/>
    <col min="1728" max="1976" width="9.109375" style="1"/>
    <col min="1977" max="1977" width="1.44140625" style="1" customWidth="1"/>
    <col min="1978" max="1978" width="2.109375" style="1" customWidth="1"/>
    <col min="1979" max="1979" width="16.88671875" style="1" customWidth="1"/>
    <col min="1980" max="1980" width="43.44140625" style="1" customWidth="1"/>
    <col min="1981" max="1981" width="22.44140625" style="1" customWidth="1"/>
    <col min="1982" max="1982" width="9.109375" style="1"/>
    <col min="1983" max="1983" width="13.88671875" style="1" bestFit="1" customWidth="1"/>
    <col min="1984" max="2232" width="9.109375" style="1"/>
    <col min="2233" max="2233" width="1.44140625" style="1" customWidth="1"/>
    <col min="2234" max="2234" width="2.109375" style="1" customWidth="1"/>
    <col min="2235" max="2235" width="16.88671875" style="1" customWidth="1"/>
    <col min="2236" max="2236" width="43.44140625" style="1" customWidth="1"/>
    <col min="2237" max="2237" width="22.44140625" style="1" customWidth="1"/>
    <col min="2238" max="2238" width="9.109375" style="1"/>
    <col min="2239" max="2239" width="13.88671875" style="1" bestFit="1" customWidth="1"/>
    <col min="2240" max="2488" width="9.109375" style="1"/>
    <col min="2489" max="2489" width="1.44140625" style="1" customWidth="1"/>
    <col min="2490" max="2490" width="2.109375" style="1" customWidth="1"/>
    <col min="2491" max="2491" width="16.88671875" style="1" customWidth="1"/>
    <col min="2492" max="2492" width="43.44140625" style="1" customWidth="1"/>
    <col min="2493" max="2493" width="22.44140625" style="1" customWidth="1"/>
    <col min="2494" max="2494" width="9.109375" style="1"/>
    <col min="2495" max="2495" width="13.88671875" style="1" bestFit="1" customWidth="1"/>
    <col min="2496" max="2744" width="9.109375" style="1"/>
    <col min="2745" max="2745" width="1.44140625" style="1" customWidth="1"/>
    <col min="2746" max="2746" width="2.109375" style="1" customWidth="1"/>
    <col min="2747" max="2747" width="16.88671875" style="1" customWidth="1"/>
    <col min="2748" max="2748" width="43.44140625" style="1" customWidth="1"/>
    <col min="2749" max="2749" width="22.44140625" style="1" customWidth="1"/>
    <col min="2750" max="2750" width="9.109375" style="1"/>
    <col min="2751" max="2751" width="13.88671875" style="1" bestFit="1" customWidth="1"/>
    <col min="2752" max="3000" width="9.109375" style="1"/>
    <col min="3001" max="3001" width="1.44140625" style="1" customWidth="1"/>
    <col min="3002" max="3002" width="2.109375" style="1" customWidth="1"/>
    <col min="3003" max="3003" width="16.88671875" style="1" customWidth="1"/>
    <col min="3004" max="3004" width="43.44140625" style="1" customWidth="1"/>
    <col min="3005" max="3005" width="22.44140625" style="1" customWidth="1"/>
    <col min="3006" max="3006" width="9.109375" style="1"/>
    <col min="3007" max="3007" width="13.88671875" style="1" bestFit="1" customWidth="1"/>
    <col min="3008" max="3256" width="9.109375" style="1"/>
    <col min="3257" max="3257" width="1.44140625" style="1" customWidth="1"/>
    <col min="3258" max="3258" width="2.109375" style="1" customWidth="1"/>
    <col min="3259" max="3259" width="16.88671875" style="1" customWidth="1"/>
    <col min="3260" max="3260" width="43.44140625" style="1" customWidth="1"/>
    <col min="3261" max="3261" width="22.44140625" style="1" customWidth="1"/>
    <col min="3262" max="3262" width="9.109375" style="1"/>
    <col min="3263" max="3263" width="13.88671875" style="1" bestFit="1" customWidth="1"/>
    <col min="3264" max="3512" width="9.109375" style="1"/>
    <col min="3513" max="3513" width="1.44140625" style="1" customWidth="1"/>
    <col min="3514" max="3514" width="2.109375" style="1" customWidth="1"/>
    <col min="3515" max="3515" width="16.88671875" style="1" customWidth="1"/>
    <col min="3516" max="3516" width="43.44140625" style="1" customWidth="1"/>
    <col min="3517" max="3517" width="22.44140625" style="1" customWidth="1"/>
    <col min="3518" max="3518" width="9.109375" style="1"/>
    <col min="3519" max="3519" width="13.88671875" style="1" bestFit="1" customWidth="1"/>
    <col min="3520" max="3768" width="9.109375" style="1"/>
    <col min="3769" max="3769" width="1.44140625" style="1" customWidth="1"/>
    <col min="3770" max="3770" width="2.109375" style="1" customWidth="1"/>
    <col min="3771" max="3771" width="16.88671875" style="1" customWidth="1"/>
    <col min="3772" max="3772" width="43.44140625" style="1" customWidth="1"/>
    <col min="3773" max="3773" width="22.44140625" style="1" customWidth="1"/>
    <col min="3774" max="3774" width="9.109375" style="1"/>
    <col min="3775" max="3775" width="13.88671875" style="1" bestFit="1" customWidth="1"/>
    <col min="3776" max="4024" width="9.109375" style="1"/>
    <col min="4025" max="4025" width="1.44140625" style="1" customWidth="1"/>
    <col min="4026" max="4026" width="2.109375" style="1" customWidth="1"/>
    <col min="4027" max="4027" width="16.88671875" style="1" customWidth="1"/>
    <col min="4028" max="4028" width="43.44140625" style="1" customWidth="1"/>
    <col min="4029" max="4029" width="22.44140625" style="1" customWidth="1"/>
    <col min="4030" max="4030" width="9.109375" style="1"/>
    <col min="4031" max="4031" width="13.88671875" style="1" bestFit="1" customWidth="1"/>
    <col min="4032" max="4280" width="9.109375" style="1"/>
    <col min="4281" max="4281" width="1.44140625" style="1" customWidth="1"/>
    <col min="4282" max="4282" width="2.109375" style="1" customWidth="1"/>
    <col min="4283" max="4283" width="16.88671875" style="1" customWidth="1"/>
    <col min="4284" max="4284" width="43.44140625" style="1" customWidth="1"/>
    <col min="4285" max="4285" width="22.44140625" style="1" customWidth="1"/>
    <col min="4286" max="4286" width="9.109375" style="1"/>
    <col min="4287" max="4287" width="13.88671875" style="1" bestFit="1" customWidth="1"/>
    <col min="4288" max="4536" width="9.109375" style="1"/>
    <col min="4537" max="4537" width="1.44140625" style="1" customWidth="1"/>
    <col min="4538" max="4538" width="2.109375" style="1" customWidth="1"/>
    <col min="4539" max="4539" width="16.88671875" style="1" customWidth="1"/>
    <col min="4540" max="4540" width="43.44140625" style="1" customWidth="1"/>
    <col min="4541" max="4541" width="22.44140625" style="1" customWidth="1"/>
    <col min="4542" max="4542" width="9.109375" style="1"/>
    <col min="4543" max="4543" width="13.88671875" style="1" bestFit="1" customWidth="1"/>
    <col min="4544" max="4792" width="9.109375" style="1"/>
    <col min="4793" max="4793" width="1.44140625" style="1" customWidth="1"/>
    <col min="4794" max="4794" width="2.109375" style="1" customWidth="1"/>
    <col min="4795" max="4795" width="16.88671875" style="1" customWidth="1"/>
    <col min="4796" max="4796" width="43.44140625" style="1" customWidth="1"/>
    <col min="4797" max="4797" width="22.44140625" style="1" customWidth="1"/>
    <col min="4798" max="4798" width="9.109375" style="1"/>
    <col min="4799" max="4799" width="13.88671875" style="1" bestFit="1" customWidth="1"/>
    <col min="4800" max="5048" width="9.109375" style="1"/>
    <col min="5049" max="5049" width="1.44140625" style="1" customWidth="1"/>
    <col min="5050" max="5050" width="2.109375" style="1" customWidth="1"/>
    <col min="5051" max="5051" width="16.88671875" style="1" customWidth="1"/>
    <col min="5052" max="5052" width="43.44140625" style="1" customWidth="1"/>
    <col min="5053" max="5053" width="22.44140625" style="1" customWidth="1"/>
    <col min="5054" max="5054" width="9.109375" style="1"/>
    <col min="5055" max="5055" width="13.88671875" style="1" bestFit="1" customWidth="1"/>
    <col min="5056" max="5304" width="9.109375" style="1"/>
    <col min="5305" max="5305" width="1.44140625" style="1" customWidth="1"/>
    <col min="5306" max="5306" width="2.109375" style="1" customWidth="1"/>
    <col min="5307" max="5307" width="16.88671875" style="1" customWidth="1"/>
    <col min="5308" max="5308" width="43.44140625" style="1" customWidth="1"/>
    <col min="5309" max="5309" width="22.44140625" style="1" customWidth="1"/>
    <col min="5310" max="5310" width="9.109375" style="1"/>
    <col min="5311" max="5311" width="13.88671875" style="1" bestFit="1" customWidth="1"/>
    <col min="5312" max="5560" width="9.109375" style="1"/>
    <col min="5561" max="5561" width="1.44140625" style="1" customWidth="1"/>
    <col min="5562" max="5562" width="2.109375" style="1" customWidth="1"/>
    <col min="5563" max="5563" width="16.88671875" style="1" customWidth="1"/>
    <col min="5564" max="5564" width="43.44140625" style="1" customWidth="1"/>
    <col min="5565" max="5565" width="22.44140625" style="1" customWidth="1"/>
    <col min="5566" max="5566" width="9.109375" style="1"/>
    <col min="5567" max="5567" width="13.88671875" style="1" bestFit="1" customWidth="1"/>
    <col min="5568" max="5816" width="9.109375" style="1"/>
    <col min="5817" max="5817" width="1.44140625" style="1" customWidth="1"/>
    <col min="5818" max="5818" width="2.109375" style="1" customWidth="1"/>
    <col min="5819" max="5819" width="16.88671875" style="1" customWidth="1"/>
    <col min="5820" max="5820" width="43.44140625" style="1" customWidth="1"/>
    <col min="5821" max="5821" width="22.44140625" style="1" customWidth="1"/>
    <col min="5822" max="5822" width="9.109375" style="1"/>
    <col min="5823" max="5823" width="13.88671875" style="1" bestFit="1" customWidth="1"/>
    <col min="5824" max="6072" width="9.109375" style="1"/>
    <col min="6073" max="6073" width="1.44140625" style="1" customWidth="1"/>
    <col min="6074" max="6074" width="2.109375" style="1" customWidth="1"/>
    <col min="6075" max="6075" width="16.88671875" style="1" customWidth="1"/>
    <col min="6076" max="6076" width="43.44140625" style="1" customWidth="1"/>
    <col min="6077" max="6077" width="22.44140625" style="1" customWidth="1"/>
    <col min="6078" max="6078" width="9.109375" style="1"/>
    <col min="6079" max="6079" width="13.88671875" style="1" bestFit="1" customWidth="1"/>
    <col min="6080" max="6328" width="9.109375" style="1"/>
    <col min="6329" max="6329" width="1.44140625" style="1" customWidth="1"/>
    <col min="6330" max="6330" width="2.109375" style="1" customWidth="1"/>
    <col min="6331" max="6331" width="16.88671875" style="1" customWidth="1"/>
    <col min="6332" max="6332" width="43.44140625" style="1" customWidth="1"/>
    <col min="6333" max="6333" width="22.44140625" style="1" customWidth="1"/>
    <col min="6334" max="6334" width="9.109375" style="1"/>
    <col min="6335" max="6335" width="13.88671875" style="1" bestFit="1" customWidth="1"/>
    <col min="6336" max="6584" width="9.109375" style="1"/>
    <col min="6585" max="6585" width="1.44140625" style="1" customWidth="1"/>
    <col min="6586" max="6586" width="2.109375" style="1" customWidth="1"/>
    <col min="6587" max="6587" width="16.88671875" style="1" customWidth="1"/>
    <col min="6588" max="6588" width="43.44140625" style="1" customWidth="1"/>
    <col min="6589" max="6589" width="22.44140625" style="1" customWidth="1"/>
    <col min="6590" max="6590" width="9.109375" style="1"/>
    <col min="6591" max="6591" width="13.88671875" style="1" bestFit="1" customWidth="1"/>
    <col min="6592" max="6840" width="9.109375" style="1"/>
    <col min="6841" max="6841" width="1.44140625" style="1" customWidth="1"/>
    <col min="6842" max="6842" width="2.109375" style="1" customWidth="1"/>
    <col min="6843" max="6843" width="16.88671875" style="1" customWidth="1"/>
    <col min="6844" max="6844" width="43.44140625" style="1" customWidth="1"/>
    <col min="6845" max="6845" width="22.44140625" style="1" customWidth="1"/>
    <col min="6846" max="6846" width="9.109375" style="1"/>
    <col min="6847" max="6847" width="13.88671875" style="1" bestFit="1" customWidth="1"/>
    <col min="6848" max="7096" width="9.109375" style="1"/>
    <col min="7097" max="7097" width="1.44140625" style="1" customWidth="1"/>
    <col min="7098" max="7098" width="2.109375" style="1" customWidth="1"/>
    <col min="7099" max="7099" width="16.88671875" style="1" customWidth="1"/>
    <col min="7100" max="7100" width="43.44140625" style="1" customWidth="1"/>
    <col min="7101" max="7101" width="22.44140625" style="1" customWidth="1"/>
    <col min="7102" max="7102" width="9.109375" style="1"/>
    <col min="7103" max="7103" width="13.88671875" style="1" bestFit="1" customWidth="1"/>
    <col min="7104" max="7352" width="9.109375" style="1"/>
    <col min="7353" max="7353" width="1.44140625" style="1" customWidth="1"/>
    <col min="7354" max="7354" width="2.109375" style="1" customWidth="1"/>
    <col min="7355" max="7355" width="16.88671875" style="1" customWidth="1"/>
    <col min="7356" max="7356" width="43.44140625" style="1" customWidth="1"/>
    <col min="7357" max="7357" width="22.44140625" style="1" customWidth="1"/>
    <col min="7358" max="7358" width="9.109375" style="1"/>
    <col min="7359" max="7359" width="13.88671875" style="1" bestFit="1" customWidth="1"/>
    <col min="7360" max="7608" width="9.109375" style="1"/>
    <col min="7609" max="7609" width="1.44140625" style="1" customWidth="1"/>
    <col min="7610" max="7610" width="2.109375" style="1" customWidth="1"/>
    <col min="7611" max="7611" width="16.88671875" style="1" customWidth="1"/>
    <col min="7612" max="7612" width="43.44140625" style="1" customWidth="1"/>
    <col min="7613" max="7613" width="22.44140625" style="1" customWidth="1"/>
    <col min="7614" max="7614" width="9.109375" style="1"/>
    <col min="7615" max="7615" width="13.88671875" style="1" bestFit="1" customWidth="1"/>
    <col min="7616" max="7864" width="9.109375" style="1"/>
    <col min="7865" max="7865" width="1.44140625" style="1" customWidth="1"/>
    <col min="7866" max="7866" width="2.109375" style="1" customWidth="1"/>
    <col min="7867" max="7867" width="16.88671875" style="1" customWidth="1"/>
    <col min="7868" max="7868" width="43.44140625" style="1" customWidth="1"/>
    <col min="7869" max="7869" width="22.44140625" style="1" customWidth="1"/>
    <col min="7870" max="7870" width="9.109375" style="1"/>
    <col min="7871" max="7871" width="13.88671875" style="1" bestFit="1" customWidth="1"/>
    <col min="7872" max="8120" width="9.109375" style="1"/>
    <col min="8121" max="8121" width="1.44140625" style="1" customWidth="1"/>
    <col min="8122" max="8122" width="2.109375" style="1" customWidth="1"/>
    <col min="8123" max="8123" width="16.88671875" style="1" customWidth="1"/>
    <col min="8124" max="8124" width="43.44140625" style="1" customWidth="1"/>
    <col min="8125" max="8125" width="22.44140625" style="1" customWidth="1"/>
    <col min="8126" max="8126" width="9.109375" style="1"/>
    <col min="8127" max="8127" width="13.88671875" style="1" bestFit="1" customWidth="1"/>
    <col min="8128" max="8376" width="9.109375" style="1"/>
    <col min="8377" max="8377" width="1.44140625" style="1" customWidth="1"/>
    <col min="8378" max="8378" width="2.109375" style="1" customWidth="1"/>
    <col min="8379" max="8379" width="16.88671875" style="1" customWidth="1"/>
    <col min="8380" max="8380" width="43.44140625" style="1" customWidth="1"/>
    <col min="8381" max="8381" width="22.44140625" style="1" customWidth="1"/>
    <col min="8382" max="8382" width="9.109375" style="1"/>
    <col min="8383" max="8383" width="13.88671875" style="1" bestFit="1" customWidth="1"/>
    <col min="8384" max="8632" width="9.109375" style="1"/>
    <col min="8633" max="8633" width="1.44140625" style="1" customWidth="1"/>
    <col min="8634" max="8634" width="2.109375" style="1" customWidth="1"/>
    <col min="8635" max="8635" width="16.88671875" style="1" customWidth="1"/>
    <col min="8636" max="8636" width="43.44140625" style="1" customWidth="1"/>
    <col min="8637" max="8637" width="22.44140625" style="1" customWidth="1"/>
    <col min="8638" max="8638" width="9.109375" style="1"/>
    <col min="8639" max="8639" width="13.88671875" style="1" bestFit="1" customWidth="1"/>
    <col min="8640" max="8888" width="9.109375" style="1"/>
    <col min="8889" max="8889" width="1.44140625" style="1" customWidth="1"/>
    <col min="8890" max="8890" width="2.109375" style="1" customWidth="1"/>
    <col min="8891" max="8891" width="16.88671875" style="1" customWidth="1"/>
    <col min="8892" max="8892" width="43.44140625" style="1" customWidth="1"/>
    <col min="8893" max="8893" width="22.44140625" style="1" customWidth="1"/>
    <col min="8894" max="8894" width="9.109375" style="1"/>
    <col min="8895" max="8895" width="13.88671875" style="1" bestFit="1" customWidth="1"/>
    <col min="8896" max="9144" width="9.109375" style="1"/>
    <col min="9145" max="9145" width="1.44140625" style="1" customWidth="1"/>
    <col min="9146" max="9146" width="2.109375" style="1" customWidth="1"/>
    <col min="9147" max="9147" width="16.88671875" style="1" customWidth="1"/>
    <col min="9148" max="9148" width="43.44140625" style="1" customWidth="1"/>
    <col min="9149" max="9149" width="22.44140625" style="1" customWidth="1"/>
    <col min="9150" max="9150" width="9.109375" style="1"/>
    <col min="9151" max="9151" width="13.88671875" style="1" bestFit="1" customWidth="1"/>
    <col min="9152" max="9400" width="9.109375" style="1"/>
    <col min="9401" max="9401" width="1.44140625" style="1" customWidth="1"/>
    <col min="9402" max="9402" width="2.109375" style="1" customWidth="1"/>
    <col min="9403" max="9403" width="16.88671875" style="1" customWidth="1"/>
    <col min="9404" max="9404" width="43.44140625" style="1" customWidth="1"/>
    <col min="9405" max="9405" width="22.44140625" style="1" customWidth="1"/>
    <col min="9406" max="9406" width="9.109375" style="1"/>
    <col min="9407" max="9407" width="13.88671875" style="1" bestFit="1" customWidth="1"/>
    <col min="9408" max="9656" width="9.109375" style="1"/>
    <col min="9657" max="9657" width="1.44140625" style="1" customWidth="1"/>
    <col min="9658" max="9658" width="2.109375" style="1" customWidth="1"/>
    <col min="9659" max="9659" width="16.88671875" style="1" customWidth="1"/>
    <col min="9660" max="9660" width="43.44140625" style="1" customWidth="1"/>
    <col min="9661" max="9661" width="22.44140625" style="1" customWidth="1"/>
    <col min="9662" max="9662" width="9.109375" style="1"/>
    <col min="9663" max="9663" width="13.88671875" style="1" bestFit="1" customWidth="1"/>
    <col min="9664" max="9912" width="9.109375" style="1"/>
    <col min="9913" max="9913" width="1.44140625" style="1" customWidth="1"/>
    <col min="9914" max="9914" width="2.109375" style="1" customWidth="1"/>
    <col min="9915" max="9915" width="16.88671875" style="1" customWidth="1"/>
    <col min="9916" max="9916" width="43.44140625" style="1" customWidth="1"/>
    <col min="9917" max="9917" width="22.44140625" style="1" customWidth="1"/>
    <col min="9918" max="9918" width="9.109375" style="1"/>
    <col min="9919" max="9919" width="13.88671875" style="1" bestFit="1" customWidth="1"/>
    <col min="9920" max="10168" width="9.109375" style="1"/>
    <col min="10169" max="10169" width="1.44140625" style="1" customWidth="1"/>
    <col min="10170" max="10170" width="2.109375" style="1" customWidth="1"/>
    <col min="10171" max="10171" width="16.88671875" style="1" customWidth="1"/>
    <col min="10172" max="10172" width="43.44140625" style="1" customWidth="1"/>
    <col min="10173" max="10173" width="22.44140625" style="1" customWidth="1"/>
    <col min="10174" max="10174" width="9.109375" style="1"/>
    <col min="10175" max="10175" width="13.88671875" style="1" bestFit="1" customWidth="1"/>
    <col min="10176" max="10424" width="9.109375" style="1"/>
    <col min="10425" max="10425" width="1.44140625" style="1" customWidth="1"/>
    <col min="10426" max="10426" width="2.109375" style="1" customWidth="1"/>
    <col min="10427" max="10427" width="16.88671875" style="1" customWidth="1"/>
    <col min="10428" max="10428" width="43.44140625" style="1" customWidth="1"/>
    <col min="10429" max="10429" width="22.44140625" style="1" customWidth="1"/>
    <col min="10430" max="10430" width="9.109375" style="1"/>
    <col min="10431" max="10431" width="13.88671875" style="1" bestFit="1" customWidth="1"/>
    <col min="10432" max="10680" width="9.109375" style="1"/>
    <col min="10681" max="10681" width="1.44140625" style="1" customWidth="1"/>
    <col min="10682" max="10682" width="2.109375" style="1" customWidth="1"/>
    <col min="10683" max="10683" width="16.88671875" style="1" customWidth="1"/>
    <col min="10684" max="10684" width="43.44140625" style="1" customWidth="1"/>
    <col min="10685" max="10685" width="22.44140625" style="1" customWidth="1"/>
    <col min="10686" max="10686" width="9.109375" style="1"/>
    <col min="10687" max="10687" width="13.88671875" style="1" bestFit="1" customWidth="1"/>
    <col min="10688" max="10936" width="9.109375" style="1"/>
    <col min="10937" max="10937" width="1.44140625" style="1" customWidth="1"/>
    <col min="10938" max="10938" width="2.109375" style="1" customWidth="1"/>
    <col min="10939" max="10939" width="16.88671875" style="1" customWidth="1"/>
    <col min="10940" max="10940" width="43.44140625" style="1" customWidth="1"/>
    <col min="10941" max="10941" width="22.44140625" style="1" customWidth="1"/>
    <col min="10942" max="10942" width="9.109375" style="1"/>
    <col min="10943" max="10943" width="13.88671875" style="1" bestFit="1" customWidth="1"/>
    <col min="10944" max="11192" width="9.109375" style="1"/>
    <col min="11193" max="11193" width="1.44140625" style="1" customWidth="1"/>
    <col min="11194" max="11194" width="2.109375" style="1" customWidth="1"/>
    <col min="11195" max="11195" width="16.88671875" style="1" customWidth="1"/>
    <col min="11196" max="11196" width="43.44140625" style="1" customWidth="1"/>
    <col min="11197" max="11197" width="22.44140625" style="1" customWidth="1"/>
    <col min="11198" max="11198" width="9.109375" style="1"/>
    <col min="11199" max="11199" width="13.88671875" style="1" bestFit="1" customWidth="1"/>
    <col min="11200" max="11448" width="9.109375" style="1"/>
    <col min="11449" max="11449" width="1.44140625" style="1" customWidth="1"/>
    <col min="11450" max="11450" width="2.109375" style="1" customWidth="1"/>
    <col min="11451" max="11451" width="16.88671875" style="1" customWidth="1"/>
    <col min="11452" max="11452" width="43.44140625" style="1" customWidth="1"/>
    <col min="11453" max="11453" width="22.44140625" style="1" customWidth="1"/>
    <col min="11454" max="11454" width="9.109375" style="1"/>
    <col min="11455" max="11455" width="13.88671875" style="1" bestFit="1" customWidth="1"/>
    <col min="11456" max="11704" width="9.109375" style="1"/>
    <col min="11705" max="11705" width="1.44140625" style="1" customWidth="1"/>
    <col min="11706" max="11706" width="2.109375" style="1" customWidth="1"/>
    <col min="11707" max="11707" width="16.88671875" style="1" customWidth="1"/>
    <col min="11708" max="11708" width="43.44140625" style="1" customWidth="1"/>
    <col min="11709" max="11709" width="22.44140625" style="1" customWidth="1"/>
    <col min="11710" max="11710" width="9.109375" style="1"/>
    <col min="11711" max="11711" width="13.88671875" style="1" bestFit="1" customWidth="1"/>
    <col min="11712" max="11960" width="9.109375" style="1"/>
    <col min="11961" max="11961" width="1.44140625" style="1" customWidth="1"/>
    <col min="11962" max="11962" width="2.109375" style="1" customWidth="1"/>
    <col min="11963" max="11963" width="16.88671875" style="1" customWidth="1"/>
    <col min="11964" max="11964" width="43.44140625" style="1" customWidth="1"/>
    <col min="11965" max="11965" width="22.44140625" style="1" customWidth="1"/>
    <col min="11966" max="11966" width="9.109375" style="1"/>
    <col min="11967" max="11967" width="13.88671875" style="1" bestFit="1" customWidth="1"/>
    <col min="11968" max="12216" width="9.109375" style="1"/>
    <col min="12217" max="12217" width="1.44140625" style="1" customWidth="1"/>
    <col min="12218" max="12218" width="2.109375" style="1" customWidth="1"/>
    <col min="12219" max="12219" width="16.88671875" style="1" customWidth="1"/>
    <col min="12220" max="12220" width="43.44140625" style="1" customWidth="1"/>
    <col min="12221" max="12221" width="22.44140625" style="1" customWidth="1"/>
    <col min="12222" max="12222" width="9.109375" style="1"/>
    <col min="12223" max="12223" width="13.88671875" style="1" bestFit="1" customWidth="1"/>
    <col min="12224" max="12472" width="9.109375" style="1"/>
    <col min="12473" max="12473" width="1.44140625" style="1" customWidth="1"/>
    <col min="12474" max="12474" width="2.109375" style="1" customWidth="1"/>
    <col min="12475" max="12475" width="16.88671875" style="1" customWidth="1"/>
    <col min="12476" max="12476" width="43.44140625" style="1" customWidth="1"/>
    <col min="12477" max="12477" width="22.44140625" style="1" customWidth="1"/>
    <col min="12478" max="12478" width="9.109375" style="1"/>
    <col min="12479" max="12479" width="13.88671875" style="1" bestFit="1" customWidth="1"/>
    <col min="12480" max="12728" width="9.109375" style="1"/>
    <col min="12729" max="12729" width="1.44140625" style="1" customWidth="1"/>
    <col min="12730" max="12730" width="2.109375" style="1" customWidth="1"/>
    <col min="12731" max="12731" width="16.88671875" style="1" customWidth="1"/>
    <col min="12732" max="12732" width="43.44140625" style="1" customWidth="1"/>
    <col min="12733" max="12733" width="22.44140625" style="1" customWidth="1"/>
    <col min="12734" max="12734" width="9.109375" style="1"/>
    <col min="12735" max="12735" width="13.88671875" style="1" bestFit="1" customWidth="1"/>
    <col min="12736" max="12984" width="9.109375" style="1"/>
    <col min="12985" max="12985" width="1.44140625" style="1" customWidth="1"/>
    <col min="12986" max="12986" width="2.109375" style="1" customWidth="1"/>
    <col min="12987" max="12987" width="16.88671875" style="1" customWidth="1"/>
    <col min="12988" max="12988" width="43.44140625" style="1" customWidth="1"/>
    <col min="12989" max="12989" width="22.44140625" style="1" customWidth="1"/>
    <col min="12990" max="12990" width="9.109375" style="1"/>
    <col min="12991" max="12991" width="13.88671875" style="1" bestFit="1" customWidth="1"/>
    <col min="12992" max="13240" width="9.109375" style="1"/>
    <col min="13241" max="13241" width="1.44140625" style="1" customWidth="1"/>
    <col min="13242" max="13242" width="2.109375" style="1" customWidth="1"/>
    <col min="13243" max="13243" width="16.88671875" style="1" customWidth="1"/>
    <col min="13244" max="13244" width="43.44140625" style="1" customWidth="1"/>
    <col min="13245" max="13245" width="22.44140625" style="1" customWidth="1"/>
    <col min="13246" max="13246" width="9.109375" style="1"/>
    <col min="13247" max="13247" width="13.88671875" style="1" bestFit="1" customWidth="1"/>
    <col min="13248" max="13496" width="9.109375" style="1"/>
    <col min="13497" max="13497" width="1.44140625" style="1" customWidth="1"/>
    <col min="13498" max="13498" width="2.109375" style="1" customWidth="1"/>
    <col min="13499" max="13499" width="16.88671875" style="1" customWidth="1"/>
    <col min="13500" max="13500" width="43.44140625" style="1" customWidth="1"/>
    <col min="13501" max="13501" width="22.44140625" style="1" customWidth="1"/>
    <col min="13502" max="13502" width="9.109375" style="1"/>
    <col min="13503" max="13503" width="13.88671875" style="1" bestFit="1" customWidth="1"/>
    <col min="13504" max="13752" width="9.109375" style="1"/>
    <col min="13753" max="13753" width="1.44140625" style="1" customWidth="1"/>
    <col min="13754" max="13754" width="2.109375" style="1" customWidth="1"/>
    <col min="13755" max="13755" width="16.88671875" style="1" customWidth="1"/>
    <col min="13756" max="13756" width="43.44140625" style="1" customWidth="1"/>
    <col min="13757" max="13757" width="22.44140625" style="1" customWidth="1"/>
    <col min="13758" max="13758" width="9.109375" style="1"/>
    <col min="13759" max="13759" width="13.88671875" style="1" bestFit="1" customWidth="1"/>
    <col min="13760" max="14008" width="9.109375" style="1"/>
    <col min="14009" max="14009" width="1.44140625" style="1" customWidth="1"/>
    <col min="14010" max="14010" width="2.109375" style="1" customWidth="1"/>
    <col min="14011" max="14011" width="16.88671875" style="1" customWidth="1"/>
    <col min="14012" max="14012" width="43.44140625" style="1" customWidth="1"/>
    <col min="14013" max="14013" width="22.44140625" style="1" customWidth="1"/>
    <col min="14014" max="14014" width="9.109375" style="1"/>
    <col min="14015" max="14015" width="13.88671875" style="1" bestFit="1" customWidth="1"/>
    <col min="14016" max="14264" width="9.109375" style="1"/>
    <col min="14265" max="14265" width="1.44140625" style="1" customWidth="1"/>
    <col min="14266" max="14266" width="2.109375" style="1" customWidth="1"/>
    <col min="14267" max="14267" width="16.88671875" style="1" customWidth="1"/>
    <col min="14268" max="14268" width="43.44140625" style="1" customWidth="1"/>
    <col min="14269" max="14269" width="22.44140625" style="1" customWidth="1"/>
    <col min="14270" max="14270" width="9.109375" style="1"/>
    <col min="14271" max="14271" width="13.88671875" style="1" bestFit="1" customWidth="1"/>
    <col min="14272" max="14520" width="9.109375" style="1"/>
    <col min="14521" max="14521" width="1.44140625" style="1" customWidth="1"/>
    <col min="14522" max="14522" width="2.109375" style="1" customWidth="1"/>
    <col min="14523" max="14523" width="16.88671875" style="1" customWidth="1"/>
    <col min="14524" max="14524" width="43.44140625" style="1" customWidth="1"/>
    <col min="14525" max="14525" width="22.44140625" style="1" customWidth="1"/>
    <col min="14526" max="14526" width="9.109375" style="1"/>
    <col min="14527" max="14527" width="13.88671875" style="1" bestFit="1" customWidth="1"/>
    <col min="14528" max="14776" width="9.109375" style="1"/>
    <col min="14777" max="14777" width="1.44140625" style="1" customWidth="1"/>
    <col min="14778" max="14778" width="2.109375" style="1" customWidth="1"/>
    <col min="14779" max="14779" width="16.88671875" style="1" customWidth="1"/>
    <col min="14780" max="14780" width="43.44140625" style="1" customWidth="1"/>
    <col min="14781" max="14781" width="22.44140625" style="1" customWidth="1"/>
    <col min="14782" max="14782" width="9.109375" style="1"/>
    <col min="14783" max="14783" width="13.88671875" style="1" bestFit="1" customWidth="1"/>
    <col min="14784" max="15032" width="9.109375" style="1"/>
    <col min="15033" max="15033" width="1.44140625" style="1" customWidth="1"/>
    <col min="15034" max="15034" width="2.109375" style="1" customWidth="1"/>
    <col min="15035" max="15035" width="16.88671875" style="1" customWidth="1"/>
    <col min="15036" max="15036" width="43.44140625" style="1" customWidth="1"/>
    <col min="15037" max="15037" width="22.44140625" style="1" customWidth="1"/>
    <col min="15038" max="15038" width="9.109375" style="1"/>
    <col min="15039" max="15039" width="13.88671875" style="1" bestFit="1" customWidth="1"/>
    <col min="15040" max="15288" width="9.109375" style="1"/>
    <col min="15289" max="15289" width="1.44140625" style="1" customWidth="1"/>
    <col min="15290" max="15290" width="2.109375" style="1" customWidth="1"/>
    <col min="15291" max="15291" width="16.88671875" style="1" customWidth="1"/>
    <col min="15292" max="15292" width="43.44140625" style="1" customWidth="1"/>
    <col min="15293" max="15293" width="22.44140625" style="1" customWidth="1"/>
    <col min="15294" max="15294" width="9.109375" style="1"/>
    <col min="15295" max="15295" width="13.88671875" style="1" bestFit="1" customWidth="1"/>
    <col min="15296" max="15544" width="9.109375" style="1"/>
    <col min="15545" max="15545" width="1.44140625" style="1" customWidth="1"/>
    <col min="15546" max="15546" width="2.109375" style="1" customWidth="1"/>
    <col min="15547" max="15547" width="16.88671875" style="1" customWidth="1"/>
    <col min="15548" max="15548" width="43.44140625" style="1" customWidth="1"/>
    <col min="15549" max="15549" width="22.44140625" style="1" customWidth="1"/>
    <col min="15550" max="15550" width="9.109375" style="1"/>
    <col min="15551" max="15551" width="13.88671875" style="1" bestFit="1" customWidth="1"/>
    <col min="15552" max="15800" width="9.109375" style="1"/>
    <col min="15801" max="15801" width="1.44140625" style="1" customWidth="1"/>
    <col min="15802" max="15802" width="2.109375" style="1" customWidth="1"/>
    <col min="15803" max="15803" width="16.88671875" style="1" customWidth="1"/>
    <col min="15804" max="15804" width="43.44140625" style="1" customWidth="1"/>
    <col min="15805" max="15805" width="22.44140625" style="1" customWidth="1"/>
    <col min="15806" max="15806" width="9.109375" style="1"/>
    <col min="15807" max="15807" width="13.88671875" style="1" bestFit="1" customWidth="1"/>
    <col min="15808" max="16056" width="9.109375" style="1"/>
    <col min="16057" max="16057" width="1.44140625" style="1" customWidth="1"/>
    <col min="16058" max="16058" width="2.109375" style="1" customWidth="1"/>
    <col min="16059" max="16059" width="16.88671875" style="1" customWidth="1"/>
    <col min="16060" max="16060" width="43.44140625" style="1" customWidth="1"/>
    <col min="16061" max="16061" width="22.44140625" style="1" customWidth="1"/>
    <col min="16062" max="16062" width="9.109375" style="1"/>
    <col min="16063" max="16063" width="13.88671875" style="1" bestFit="1" customWidth="1"/>
    <col min="16064" max="16384" width="9.109375" style="1"/>
  </cols>
  <sheetData>
    <row r="2" spans="1:3" x14ac:dyDescent="0.2">
      <c r="C2" s="2" t="s">
        <v>0</v>
      </c>
    </row>
    <row r="3" spans="1:3" x14ac:dyDescent="0.2">
      <c r="A3" s="2"/>
      <c r="B3" s="3"/>
      <c r="C3" s="3"/>
    </row>
    <row r="4" spans="1:3" x14ac:dyDescent="0.2">
      <c r="B4" s="189" t="s">
        <v>1</v>
      </c>
      <c r="C4" s="189"/>
    </row>
    <row r="5" spans="1:3" x14ac:dyDescent="0.2">
      <c r="A5" s="2"/>
      <c r="B5" s="2"/>
      <c r="C5" s="2"/>
    </row>
    <row r="6" spans="1:3" x14ac:dyDescent="0.2">
      <c r="C6" s="4" t="s">
        <v>2</v>
      </c>
    </row>
    <row r="8" spans="1:3" x14ac:dyDescent="0.2">
      <c r="B8" s="190" t="s">
        <v>3</v>
      </c>
      <c r="C8" s="190"/>
    </row>
    <row r="11" spans="1:3" x14ac:dyDescent="0.2">
      <c r="B11" s="2" t="s">
        <v>4</v>
      </c>
    </row>
    <row r="12" spans="1:3" x14ac:dyDescent="0.2">
      <c r="B12" s="55" t="s">
        <v>17</v>
      </c>
    </row>
    <row r="13" spans="1:3" x14ac:dyDescent="0.2">
      <c r="A13" s="4" t="s">
        <v>5</v>
      </c>
      <c r="B13" s="198" t="str">
        <f>'Kopt a+c+n'!B13</f>
        <v>Daudzdzīvokļu dzīvojamā ēka</v>
      </c>
      <c r="C13" s="198"/>
    </row>
    <row r="14" spans="1:3" x14ac:dyDescent="0.2">
      <c r="A14" s="4" t="s">
        <v>6</v>
      </c>
      <c r="B14" s="199" t="str">
        <f>'Kopt a+c+n'!B14</f>
        <v>Daudzdzīvokļu dzīvojamās ēkas energoefektivitātes paaugstināšana</v>
      </c>
      <c r="C14" s="199"/>
    </row>
    <row r="15" spans="1:3" x14ac:dyDescent="0.2">
      <c r="A15" s="4" t="s">
        <v>7</v>
      </c>
      <c r="B15" s="199" t="str">
        <f>'Kopt a+c+n'!B15</f>
        <v>Baložu iela 9, Tukums, Tukuma nov., LV-3101</v>
      </c>
      <c r="C15" s="199"/>
    </row>
    <row r="16" spans="1:3" x14ac:dyDescent="0.2">
      <c r="A16" s="4" t="s">
        <v>8</v>
      </c>
      <c r="B16" s="200" t="str">
        <f>'Kopt a+c+n'!B16</f>
        <v>23082023/B-9</v>
      </c>
      <c r="C16" s="200"/>
    </row>
    <row r="17" spans="1:3" ht="10.8" thickBot="1" x14ac:dyDescent="0.25"/>
    <row r="18" spans="1:3" x14ac:dyDescent="0.2">
      <c r="A18" s="5" t="s">
        <v>9</v>
      </c>
      <c r="B18" s="6" t="s">
        <v>10</v>
      </c>
      <c r="C18" s="7" t="s">
        <v>11</v>
      </c>
    </row>
    <row r="19" spans="1:3" x14ac:dyDescent="0.2">
      <c r="A19" s="51">
        <f>'Kopt a+c+n'!A19</f>
        <v>1</v>
      </c>
      <c r="B19" s="76" t="str">
        <f>'Kopt a+c+n'!B19</f>
        <v>Kopsavilkums</v>
      </c>
      <c r="C19" s="104">
        <f>'Kops a'!E28</f>
        <v>0</v>
      </c>
    </row>
    <row r="20" spans="1:3" x14ac:dyDescent="0.2">
      <c r="A20" s="10"/>
      <c r="B20" s="11"/>
      <c r="C20" s="104"/>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0.8" thickBot="1" x14ac:dyDescent="0.25">
      <c r="A25" s="43"/>
      <c r="B25" s="44"/>
      <c r="C25" s="105"/>
    </row>
    <row r="26" spans="1:3" ht="10.8" thickBot="1" x14ac:dyDescent="0.25">
      <c r="A26" s="12"/>
      <c r="B26" s="13" t="s">
        <v>12</v>
      </c>
      <c r="C26" s="106">
        <f>SUM(C19:C25)</f>
        <v>0</v>
      </c>
    </row>
    <row r="27" spans="1:3" ht="10.8" thickBot="1" x14ac:dyDescent="0.25">
      <c r="B27" s="14"/>
      <c r="C27" s="74"/>
    </row>
    <row r="28" spans="1:3" ht="10.8" thickBot="1" x14ac:dyDescent="0.25">
      <c r="A28" s="191" t="s">
        <v>13</v>
      </c>
      <c r="B28" s="192"/>
      <c r="C28" s="107">
        <f>ROUND(C26*21%,2)</f>
        <v>0</v>
      </c>
    </row>
    <row r="31" spans="1:3" x14ac:dyDescent="0.2">
      <c r="A31" s="1" t="s">
        <v>14</v>
      </c>
      <c r="B31" s="197" t="str">
        <f>'Kopt a+c+n'!B31:C31</f>
        <v>Gundega Ābelīte 15.03.2024</v>
      </c>
      <c r="C31" s="197"/>
    </row>
    <row r="32" spans="1:3" x14ac:dyDescent="0.2">
      <c r="B32" s="188" t="s">
        <v>15</v>
      </c>
      <c r="C32" s="188"/>
    </row>
    <row r="34" spans="1:3" x14ac:dyDescent="0.2">
      <c r="A34" s="1" t="s">
        <v>16</v>
      </c>
      <c r="B34" s="73" t="str">
        <f>'Kopt a+c+n'!B34</f>
        <v>1-00180</v>
      </c>
      <c r="C34" s="16"/>
    </row>
    <row r="35" spans="1:3" x14ac:dyDescent="0.2">
      <c r="A35" s="16"/>
      <c r="B35" s="75"/>
      <c r="C35" s="16"/>
    </row>
    <row r="36" spans="1:3" x14ac:dyDescent="0.2">
      <c r="A36" s="1" t="str">
        <f>'Kopt a+c+n'!A36</f>
        <v>Tāme sastādīta 2024. gada 15. martā</v>
      </c>
    </row>
  </sheetData>
  <mergeCells count="9">
    <mergeCell ref="B4:C4"/>
    <mergeCell ref="B8:C8"/>
    <mergeCell ref="A28:B28"/>
    <mergeCell ref="B31:C31"/>
    <mergeCell ref="B32:C32"/>
    <mergeCell ref="B13:C13"/>
    <mergeCell ref="B14:C14"/>
    <mergeCell ref="B15:C15"/>
    <mergeCell ref="B16:C16"/>
  </mergeCells>
  <conditionalFormatting sqref="A36">
    <cfRule type="cellIs" dxfId="307" priority="4" operator="equal">
      <formula>"Tāme sastādīta 20__. gada __. _________"</formula>
    </cfRule>
  </conditionalFormatting>
  <conditionalFormatting sqref="B34">
    <cfRule type="cellIs" dxfId="306" priority="2" operator="equal">
      <formula>0</formula>
    </cfRule>
  </conditionalFormatting>
  <conditionalFormatting sqref="B13:C16 A19:C19 C26 C28 B31:C31 B34">
    <cfRule type="cellIs" dxfId="305" priority="1" operator="equal">
      <formula>0</formula>
    </cfRule>
  </conditionalFormatting>
  <conditionalFormatting sqref="B31:C31">
    <cfRule type="cellIs" dxfId="304"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P98"/>
  <sheetViews>
    <sheetView topLeftCell="A61" workbookViewId="0">
      <selection activeCell="A86" sqref="A8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'3a+c+n'!D1</f>
        <v>3</v>
      </c>
      <c r="E1" s="22"/>
      <c r="F1" s="22"/>
      <c r="G1" s="22"/>
      <c r="H1" s="22"/>
      <c r="I1" s="22"/>
      <c r="J1" s="22"/>
      <c r="N1" s="26"/>
      <c r="O1" s="27"/>
      <c r="P1" s="28"/>
    </row>
    <row r="2" spans="1:16" x14ac:dyDescent="0.2">
      <c r="A2" s="29"/>
      <c r="B2" s="29"/>
      <c r="C2" s="274" t="str">
        <f>'3a+c+n'!C2:I2</f>
        <v>Fasādes</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'3a+c+n'!A9</f>
        <v>Tāme sastādīta  2024. gada tirgus cenās, pamatojoties uz AR daļas rasējumiem</v>
      </c>
      <c r="B9" s="271"/>
      <c r="C9" s="271"/>
      <c r="D9" s="271"/>
      <c r="E9" s="271"/>
      <c r="F9" s="271"/>
      <c r="G9" s="31"/>
      <c r="H9" s="31"/>
      <c r="I9" s="31"/>
      <c r="J9" s="272" t="s">
        <v>45</v>
      </c>
      <c r="K9" s="272"/>
      <c r="L9" s="272"/>
      <c r="M9" s="272"/>
      <c r="N9" s="273">
        <f>P86</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izmaksas",IF('3a+c+n'!$Q14="N",'3a+c+n'!B14,0))</f>
        <v>0</v>
      </c>
      <c r="C14" s="23">
        <f>IF($C$4="Neattiecināmās izmaksas",IF('3a+c+n'!$Q14="N",'3a+c+n'!C14,0))</f>
        <v>0</v>
      </c>
      <c r="D14" s="23">
        <f>IF($C$4="Neattiecināmās izmaksas",IF('3a+c+n'!$Q14="N",'3a+c+n'!D14,0))</f>
        <v>0</v>
      </c>
      <c r="E14" s="45"/>
      <c r="F14" s="63"/>
      <c r="G14" s="114"/>
      <c r="H14" s="114">
        <f>IF($C$4="Neattiecināmās izmaksas",IF('3a+c+n'!$Q14="N",'3a+c+n'!H14,0))</f>
        <v>0</v>
      </c>
      <c r="I14" s="114"/>
      <c r="J14" s="114"/>
      <c r="K14" s="115">
        <f>IF($C$4="Neattiecināmās izmaksas",IF('3a+c+n'!$Q14="N",'3a+c+n'!K14,0))</f>
        <v>0</v>
      </c>
      <c r="L14" s="80">
        <f>IF($C$4="Neattiecināmās izmaksas",IF('3a+c+n'!$Q14="N",'3a+c+n'!L14,0))</f>
        <v>0</v>
      </c>
      <c r="M14" s="114">
        <f>IF($C$4="Neattiecināmās izmaksas",IF('3a+c+n'!$Q14="N",'3a+c+n'!M14,0))</f>
        <v>0</v>
      </c>
      <c r="N14" s="114">
        <f>IF($C$4="Neattiecināmās izmaksas",IF('3a+c+n'!$Q14="N",'3a+c+n'!N14,0))</f>
        <v>0</v>
      </c>
      <c r="O14" s="114">
        <f>IF($C$4="Neattiecināmās izmaksas",IF('3a+c+n'!$Q14="N",'3a+c+n'!O14,0))</f>
        <v>0</v>
      </c>
      <c r="P14" s="115">
        <f>IF($C$4="Neattiecināmās izmaksas",IF('3a+c+n'!$Q14="N",'3a+c+n'!P14,0))</f>
        <v>0</v>
      </c>
    </row>
    <row r="15" spans="1:16" x14ac:dyDescent="0.2">
      <c r="A15" s="51">
        <f>IF(P15=0,0,IF(COUNTBLANK(P15)=1,0,COUNTA($P$14:P15)))</f>
        <v>0</v>
      </c>
      <c r="B15" s="24">
        <f>IF($C$4="Neattiecināmās izmaksas",IF('3a+c+n'!$Q15="N",'3a+c+n'!B15,0))</f>
        <v>0</v>
      </c>
      <c r="C15" s="24">
        <f>IF($C$4="Neattiecināmās izmaksas",IF('3a+c+n'!$Q15="N",'3a+c+n'!C15,0))</f>
        <v>0</v>
      </c>
      <c r="D15" s="24">
        <f>IF($C$4="Neattiecināmās izmaksas",IF('3a+c+n'!$Q15="N",'3a+c+n'!D15,0))</f>
        <v>0</v>
      </c>
      <c r="E15" s="46"/>
      <c r="F15" s="65"/>
      <c r="G15" s="116"/>
      <c r="H15" s="116">
        <f>IF($C$4="Neattiecināmās izmaksas",IF('3a+c+n'!$Q15="N",'3a+c+n'!H15,0))</f>
        <v>0</v>
      </c>
      <c r="I15" s="116"/>
      <c r="J15" s="116"/>
      <c r="K15" s="117">
        <f>IF($C$4="Neattiecināmās izmaksas",IF('3a+c+n'!$Q15="N",'3a+c+n'!K15,0))</f>
        <v>0</v>
      </c>
      <c r="L15" s="81">
        <f>IF($C$4="Neattiecināmās izmaksas",IF('3a+c+n'!$Q15="N",'3a+c+n'!L15,0))</f>
        <v>0</v>
      </c>
      <c r="M15" s="116">
        <f>IF($C$4="Neattiecināmās izmaksas",IF('3a+c+n'!$Q15="N",'3a+c+n'!M15,0))</f>
        <v>0</v>
      </c>
      <c r="N15" s="116">
        <f>IF($C$4="Neattiecināmās izmaksas",IF('3a+c+n'!$Q15="N",'3a+c+n'!N15,0))</f>
        <v>0</v>
      </c>
      <c r="O15" s="116">
        <f>IF($C$4="Neattiecināmās izmaksas",IF('3a+c+n'!$Q15="N",'3a+c+n'!O15,0))</f>
        <v>0</v>
      </c>
      <c r="P15" s="117">
        <f>IF($C$4="Neattiecināmās izmaksas",IF('3a+c+n'!$Q15="N",'3a+c+n'!P15,0))</f>
        <v>0</v>
      </c>
    </row>
    <row r="16" spans="1:16" x14ac:dyDescent="0.2">
      <c r="A16" s="51">
        <f>IF(P16=0,0,IF(COUNTBLANK(P16)=1,0,COUNTA($P$14:P16)))</f>
        <v>0</v>
      </c>
      <c r="B16" s="24">
        <f>IF($C$4="Neattiecināmās izmaksas",IF('3a+c+n'!$Q16="N",'3a+c+n'!B16,0))</f>
        <v>0</v>
      </c>
      <c r="C16" s="24">
        <f>IF($C$4="Neattiecināmās izmaksas",IF('3a+c+n'!$Q16="N",'3a+c+n'!C16,0))</f>
        <v>0</v>
      </c>
      <c r="D16" s="24">
        <f>IF($C$4="Neattiecināmās izmaksas",IF('3a+c+n'!$Q16="N",'3a+c+n'!D16,0))</f>
        <v>0</v>
      </c>
      <c r="E16" s="46"/>
      <c r="F16" s="65"/>
      <c r="G16" s="116"/>
      <c r="H16" s="116">
        <f>IF($C$4="Neattiecināmās izmaksas",IF('3a+c+n'!$Q16="N",'3a+c+n'!H16,0))</f>
        <v>0</v>
      </c>
      <c r="I16" s="116"/>
      <c r="J16" s="116"/>
      <c r="K16" s="117">
        <f>IF($C$4="Neattiecināmās izmaksas",IF('3a+c+n'!$Q16="N",'3a+c+n'!K16,0))</f>
        <v>0</v>
      </c>
      <c r="L16" s="81">
        <f>IF($C$4="Neattiecināmās izmaksas",IF('3a+c+n'!$Q16="N",'3a+c+n'!L16,0))</f>
        <v>0</v>
      </c>
      <c r="M16" s="116">
        <f>IF($C$4="Neattiecināmās izmaksas",IF('3a+c+n'!$Q16="N",'3a+c+n'!M16,0))</f>
        <v>0</v>
      </c>
      <c r="N16" s="116">
        <f>IF($C$4="Neattiecināmās izmaksas",IF('3a+c+n'!$Q16="N",'3a+c+n'!N16,0))</f>
        <v>0</v>
      </c>
      <c r="O16" s="116">
        <f>IF($C$4="Neattiecināmās izmaksas",IF('3a+c+n'!$Q16="N",'3a+c+n'!O16,0))</f>
        <v>0</v>
      </c>
      <c r="P16" s="117">
        <f>IF($C$4="Neattiecināmās izmaksas",IF('3a+c+n'!$Q16="N",'3a+c+n'!P16,0))</f>
        <v>0</v>
      </c>
    </row>
    <row r="17" spans="1:16" x14ac:dyDescent="0.2">
      <c r="A17" s="51">
        <f>IF(P17=0,0,IF(COUNTBLANK(P17)=1,0,COUNTA($P$14:P17)))</f>
        <v>0</v>
      </c>
      <c r="B17" s="24">
        <f>IF($C$4="Neattiecināmās izmaksas",IF('3a+c+n'!$Q17="N",'3a+c+n'!B17,0))</f>
        <v>0</v>
      </c>
      <c r="C17" s="24">
        <f>IF($C$4="Neattiecināmās izmaksas",IF('3a+c+n'!$Q17="N",'3a+c+n'!C17,0))</f>
        <v>0</v>
      </c>
      <c r="D17" s="24">
        <f>IF($C$4="Neattiecināmās izmaksas",IF('3a+c+n'!$Q17="N",'3a+c+n'!D17,0))</f>
        <v>0</v>
      </c>
      <c r="E17" s="46"/>
      <c r="F17" s="65"/>
      <c r="G17" s="116"/>
      <c r="H17" s="116">
        <f>IF($C$4="Neattiecināmās izmaksas",IF('3a+c+n'!$Q17="N",'3a+c+n'!H17,0))</f>
        <v>0</v>
      </c>
      <c r="I17" s="116"/>
      <c r="J17" s="116"/>
      <c r="K17" s="117">
        <f>IF($C$4="Neattiecināmās izmaksas",IF('3a+c+n'!$Q17="N",'3a+c+n'!K17,0))</f>
        <v>0</v>
      </c>
      <c r="L17" s="81">
        <f>IF($C$4="Neattiecināmās izmaksas",IF('3a+c+n'!$Q17="N",'3a+c+n'!L17,0))</f>
        <v>0</v>
      </c>
      <c r="M17" s="116">
        <f>IF($C$4="Neattiecināmās izmaksas",IF('3a+c+n'!$Q17="N",'3a+c+n'!M17,0))</f>
        <v>0</v>
      </c>
      <c r="N17" s="116">
        <f>IF($C$4="Neattiecināmās izmaksas",IF('3a+c+n'!$Q17="N",'3a+c+n'!N17,0))</f>
        <v>0</v>
      </c>
      <c r="O17" s="116">
        <f>IF($C$4="Neattiecināmās izmaksas",IF('3a+c+n'!$Q17="N",'3a+c+n'!O17,0))</f>
        <v>0</v>
      </c>
      <c r="P17" s="117">
        <f>IF($C$4="Neattiecināmās izmaksas",IF('3a+c+n'!$Q17="N",'3a+c+n'!P17,0))</f>
        <v>0</v>
      </c>
    </row>
    <row r="18" spans="1:16" x14ac:dyDescent="0.2">
      <c r="A18" s="51">
        <f>IF(P18=0,0,IF(COUNTBLANK(P18)=1,0,COUNTA($P$14:P18)))</f>
        <v>0</v>
      </c>
      <c r="B18" s="24">
        <f>IF($C$4="Neattiecināmās izmaksas",IF('3a+c+n'!$Q18="N",'3a+c+n'!B18,0))</f>
        <v>0</v>
      </c>
      <c r="C18" s="24">
        <f>IF($C$4="Neattiecināmās izmaksas",IF('3a+c+n'!$Q18="N",'3a+c+n'!C18,0))</f>
        <v>0</v>
      </c>
      <c r="D18" s="24">
        <f>IF($C$4="Neattiecināmās izmaksas",IF('3a+c+n'!$Q18="N",'3a+c+n'!D18,0))</f>
        <v>0</v>
      </c>
      <c r="E18" s="46"/>
      <c r="F18" s="65"/>
      <c r="G18" s="116"/>
      <c r="H18" s="116">
        <f>IF($C$4="Neattiecināmās izmaksas",IF('3a+c+n'!$Q18="N",'3a+c+n'!H18,0))</f>
        <v>0</v>
      </c>
      <c r="I18" s="116"/>
      <c r="J18" s="116"/>
      <c r="K18" s="117">
        <f>IF($C$4="Neattiecināmās izmaksas",IF('3a+c+n'!$Q18="N",'3a+c+n'!K18,0))</f>
        <v>0</v>
      </c>
      <c r="L18" s="81">
        <f>IF($C$4="Neattiecināmās izmaksas",IF('3a+c+n'!$Q18="N",'3a+c+n'!L18,0))</f>
        <v>0</v>
      </c>
      <c r="M18" s="116">
        <f>IF($C$4="Neattiecināmās izmaksas",IF('3a+c+n'!$Q18="N",'3a+c+n'!M18,0))</f>
        <v>0</v>
      </c>
      <c r="N18" s="116">
        <f>IF($C$4="Neattiecināmās izmaksas",IF('3a+c+n'!$Q18="N",'3a+c+n'!N18,0))</f>
        <v>0</v>
      </c>
      <c r="O18" s="116">
        <f>IF($C$4="Neattiecināmās izmaksas",IF('3a+c+n'!$Q18="N",'3a+c+n'!O18,0))</f>
        <v>0</v>
      </c>
      <c r="P18" s="117">
        <f>IF($C$4="Neattiecināmās izmaksas",IF('3a+c+n'!$Q18="N",'3a+c+n'!P18,0))</f>
        <v>0</v>
      </c>
    </row>
    <row r="19" spans="1:16" x14ac:dyDescent="0.2">
      <c r="A19" s="51">
        <f>IF(P19=0,0,IF(COUNTBLANK(P19)=1,0,COUNTA($P$14:P19)))</f>
        <v>0</v>
      </c>
      <c r="B19" s="24">
        <f>IF($C$4="Neattiecināmās izmaksas",IF('3a+c+n'!$Q19="N",'3a+c+n'!B19,0))</f>
        <v>0</v>
      </c>
      <c r="C19" s="24">
        <f>IF($C$4="Neattiecināmās izmaksas",IF('3a+c+n'!$Q19="N",'3a+c+n'!C19,0))</f>
        <v>0</v>
      </c>
      <c r="D19" s="24">
        <f>IF($C$4="Neattiecināmās izmaksas",IF('3a+c+n'!$Q19="N",'3a+c+n'!D19,0))</f>
        <v>0</v>
      </c>
      <c r="E19" s="46"/>
      <c r="F19" s="65"/>
      <c r="G19" s="116"/>
      <c r="H19" s="116">
        <f>IF($C$4="Neattiecināmās izmaksas",IF('3a+c+n'!$Q19="N",'3a+c+n'!H19,0))</f>
        <v>0</v>
      </c>
      <c r="I19" s="116"/>
      <c r="J19" s="116"/>
      <c r="K19" s="117">
        <f>IF($C$4="Neattiecināmās izmaksas",IF('3a+c+n'!$Q19="N",'3a+c+n'!K19,0))</f>
        <v>0</v>
      </c>
      <c r="L19" s="81">
        <f>IF($C$4="Neattiecināmās izmaksas",IF('3a+c+n'!$Q19="N",'3a+c+n'!L19,0))</f>
        <v>0</v>
      </c>
      <c r="M19" s="116">
        <f>IF($C$4="Neattiecināmās izmaksas",IF('3a+c+n'!$Q19="N",'3a+c+n'!M19,0))</f>
        <v>0</v>
      </c>
      <c r="N19" s="116">
        <f>IF($C$4="Neattiecināmās izmaksas",IF('3a+c+n'!$Q19="N",'3a+c+n'!N19,0))</f>
        <v>0</v>
      </c>
      <c r="O19" s="116">
        <f>IF($C$4="Neattiecināmās izmaksas",IF('3a+c+n'!$Q19="N",'3a+c+n'!O19,0))</f>
        <v>0</v>
      </c>
      <c r="P19" s="117">
        <f>IF($C$4="Neattiecināmās izmaksas",IF('3a+c+n'!$Q19="N",'3a+c+n'!P19,0))</f>
        <v>0</v>
      </c>
    </row>
    <row r="20" spans="1:16" x14ac:dyDescent="0.2">
      <c r="A20" s="51">
        <f>IF(P20=0,0,IF(COUNTBLANK(P20)=1,0,COUNTA($P$14:P20)))</f>
        <v>0</v>
      </c>
      <c r="B20" s="24">
        <f>IF($C$4="Neattiecināmās izmaksas",IF('3a+c+n'!$Q20="N",'3a+c+n'!B20,0))</f>
        <v>0</v>
      </c>
      <c r="C20" s="24">
        <f>IF($C$4="Neattiecināmās izmaksas",IF('3a+c+n'!$Q20="N",'3a+c+n'!C20,0))</f>
        <v>0</v>
      </c>
      <c r="D20" s="24">
        <f>IF($C$4="Neattiecināmās izmaksas",IF('3a+c+n'!$Q20="N",'3a+c+n'!D20,0))</f>
        <v>0</v>
      </c>
      <c r="E20" s="46"/>
      <c r="F20" s="65"/>
      <c r="G20" s="116"/>
      <c r="H20" s="116">
        <f>IF($C$4="Neattiecināmās izmaksas",IF('3a+c+n'!$Q20="N",'3a+c+n'!H20,0))</f>
        <v>0</v>
      </c>
      <c r="I20" s="116"/>
      <c r="J20" s="116"/>
      <c r="K20" s="117">
        <f>IF($C$4="Neattiecināmās izmaksas",IF('3a+c+n'!$Q20="N",'3a+c+n'!K20,0))</f>
        <v>0</v>
      </c>
      <c r="L20" s="81">
        <f>IF($C$4="Neattiecināmās izmaksas",IF('3a+c+n'!$Q20="N",'3a+c+n'!L20,0))</f>
        <v>0</v>
      </c>
      <c r="M20" s="116">
        <f>IF($C$4="Neattiecināmās izmaksas",IF('3a+c+n'!$Q20="N",'3a+c+n'!M20,0))</f>
        <v>0</v>
      </c>
      <c r="N20" s="116">
        <f>IF($C$4="Neattiecināmās izmaksas",IF('3a+c+n'!$Q20="N",'3a+c+n'!N20,0))</f>
        <v>0</v>
      </c>
      <c r="O20" s="116">
        <f>IF($C$4="Neattiecināmās izmaksas",IF('3a+c+n'!$Q20="N",'3a+c+n'!O20,0))</f>
        <v>0</v>
      </c>
      <c r="P20" s="117">
        <f>IF($C$4="Neattiecināmās izmaksas",IF('3a+c+n'!$Q20="N",'3a+c+n'!P20,0))</f>
        <v>0</v>
      </c>
    </row>
    <row r="21" spans="1:16" x14ac:dyDescent="0.2">
      <c r="A21" s="51">
        <f>IF(P21=0,0,IF(COUNTBLANK(P21)=1,0,COUNTA($P$14:P21)))</f>
        <v>0</v>
      </c>
      <c r="B21" s="24">
        <f>IF($C$4="Neattiecināmās izmaksas",IF('3a+c+n'!$Q21="N",'3a+c+n'!B21,0))</f>
        <v>0</v>
      </c>
      <c r="C21" s="24">
        <f>IF($C$4="Neattiecināmās izmaksas",IF('3a+c+n'!$Q21="N",'3a+c+n'!C21,0))</f>
        <v>0</v>
      </c>
      <c r="D21" s="24">
        <f>IF($C$4="Neattiecināmās izmaksas",IF('3a+c+n'!$Q21="N",'3a+c+n'!D21,0))</f>
        <v>0</v>
      </c>
      <c r="E21" s="46"/>
      <c r="F21" s="65"/>
      <c r="G21" s="116"/>
      <c r="H21" s="116">
        <f>IF($C$4="Neattiecināmās izmaksas",IF('3a+c+n'!$Q21="N",'3a+c+n'!H21,0))</f>
        <v>0</v>
      </c>
      <c r="I21" s="116"/>
      <c r="J21" s="116"/>
      <c r="K21" s="117">
        <f>IF($C$4="Neattiecināmās izmaksas",IF('3a+c+n'!$Q21="N",'3a+c+n'!K21,0))</f>
        <v>0</v>
      </c>
      <c r="L21" s="81">
        <f>IF($C$4="Neattiecināmās izmaksas",IF('3a+c+n'!$Q21="N",'3a+c+n'!L21,0))</f>
        <v>0</v>
      </c>
      <c r="M21" s="116">
        <f>IF($C$4="Neattiecināmās izmaksas",IF('3a+c+n'!$Q21="N",'3a+c+n'!M21,0))</f>
        <v>0</v>
      </c>
      <c r="N21" s="116">
        <f>IF($C$4="Neattiecināmās izmaksas",IF('3a+c+n'!$Q21="N",'3a+c+n'!N21,0))</f>
        <v>0</v>
      </c>
      <c r="O21" s="116">
        <f>IF($C$4="Neattiecināmās izmaksas",IF('3a+c+n'!$Q21="N",'3a+c+n'!O21,0))</f>
        <v>0</v>
      </c>
      <c r="P21" s="117">
        <f>IF($C$4="Neattiecināmās izmaksas",IF('3a+c+n'!$Q21="N",'3a+c+n'!P21,0))</f>
        <v>0</v>
      </c>
    </row>
    <row r="22" spans="1:16" x14ac:dyDescent="0.2">
      <c r="A22" s="51">
        <f>IF(P22=0,0,IF(COUNTBLANK(P22)=1,0,COUNTA($P$14:P22)))</f>
        <v>0</v>
      </c>
      <c r="B22" s="24">
        <f>IF($C$4="Neattiecināmās izmaksas",IF('3a+c+n'!$Q22="N",'3a+c+n'!B22,0))</f>
        <v>0</v>
      </c>
      <c r="C22" s="24">
        <f>IF($C$4="Neattiecināmās izmaksas",IF('3a+c+n'!$Q22="N",'3a+c+n'!C22,0))</f>
        <v>0</v>
      </c>
      <c r="D22" s="24">
        <f>IF($C$4="Neattiecināmās izmaksas",IF('3a+c+n'!$Q22="N",'3a+c+n'!D22,0))</f>
        <v>0</v>
      </c>
      <c r="E22" s="46"/>
      <c r="F22" s="65"/>
      <c r="G22" s="116"/>
      <c r="H22" s="116">
        <f>IF($C$4="Neattiecināmās izmaksas",IF('3a+c+n'!$Q22="N",'3a+c+n'!H22,0))</f>
        <v>0</v>
      </c>
      <c r="I22" s="116"/>
      <c r="J22" s="116"/>
      <c r="K22" s="117">
        <f>IF($C$4="Neattiecināmās izmaksas",IF('3a+c+n'!$Q22="N",'3a+c+n'!K22,0))</f>
        <v>0</v>
      </c>
      <c r="L22" s="81">
        <f>IF($C$4="Neattiecināmās izmaksas",IF('3a+c+n'!$Q22="N",'3a+c+n'!L22,0))</f>
        <v>0</v>
      </c>
      <c r="M22" s="116">
        <f>IF($C$4="Neattiecināmās izmaksas",IF('3a+c+n'!$Q22="N",'3a+c+n'!M22,0))</f>
        <v>0</v>
      </c>
      <c r="N22" s="116">
        <f>IF($C$4="Neattiecināmās izmaksas",IF('3a+c+n'!$Q22="N",'3a+c+n'!N22,0))</f>
        <v>0</v>
      </c>
      <c r="O22" s="116">
        <f>IF($C$4="Neattiecināmās izmaksas",IF('3a+c+n'!$Q22="N",'3a+c+n'!O22,0))</f>
        <v>0</v>
      </c>
      <c r="P22" s="117">
        <f>IF($C$4="Neattiecināmās izmaksas",IF('3a+c+n'!$Q22="N",'3a+c+n'!P22,0))</f>
        <v>0</v>
      </c>
    </row>
    <row r="23" spans="1:16" x14ac:dyDescent="0.2">
      <c r="A23" s="51">
        <f>IF(P23=0,0,IF(COUNTBLANK(P23)=1,0,COUNTA($P$14:P23)))</f>
        <v>0</v>
      </c>
      <c r="B23" s="24">
        <f>IF($C$4="Neattiecināmās izmaksas",IF('3a+c+n'!$Q23="N",'3a+c+n'!B23,0))</f>
        <v>0</v>
      </c>
      <c r="C23" s="24">
        <f>IF($C$4="Neattiecināmās izmaksas",IF('3a+c+n'!$Q23="N",'3a+c+n'!C23,0))</f>
        <v>0</v>
      </c>
      <c r="D23" s="24">
        <f>IF($C$4="Neattiecināmās izmaksas",IF('3a+c+n'!$Q23="N",'3a+c+n'!D23,0))</f>
        <v>0</v>
      </c>
      <c r="E23" s="46"/>
      <c r="F23" s="65"/>
      <c r="G23" s="116"/>
      <c r="H23" s="116">
        <f>IF($C$4="Neattiecināmās izmaksas",IF('3a+c+n'!$Q23="N",'3a+c+n'!H23,0))</f>
        <v>0</v>
      </c>
      <c r="I23" s="116"/>
      <c r="J23" s="116"/>
      <c r="K23" s="117">
        <f>IF($C$4="Neattiecināmās izmaksas",IF('3a+c+n'!$Q23="N",'3a+c+n'!K23,0))</f>
        <v>0</v>
      </c>
      <c r="L23" s="81">
        <f>IF($C$4="Neattiecināmās izmaksas",IF('3a+c+n'!$Q23="N",'3a+c+n'!L23,0))</f>
        <v>0</v>
      </c>
      <c r="M23" s="116">
        <f>IF($C$4="Neattiecināmās izmaksas",IF('3a+c+n'!$Q23="N",'3a+c+n'!M23,0))</f>
        <v>0</v>
      </c>
      <c r="N23" s="116">
        <f>IF($C$4="Neattiecināmās izmaksas",IF('3a+c+n'!$Q23="N",'3a+c+n'!N23,0))</f>
        <v>0</v>
      </c>
      <c r="O23" s="116">
        <f>IF($C$4="Neattiecināmās izmaksas",IF('3a+c+n'!$Q23="N",'3a+c+n'!O23,0))</f>
        <v>0</v>
      </c>
      <c r="P23" s="117">
        <f>IF($C$4="Neattiecināmās izmaksas",IF('3a+c+n'!$Q23="N",'3a+c+n'!P23,0))</f>
        <v>0</v>
      </c>
    </row>
    <row r="24" spans="1:16" x14ac:dyDescent="0.2">
      <c r="A24" s="51">
        <f>IF(P24=0,0,IF(COUNTBLANK(P24)=1,0,COUNTA($P$14:P24)))</f>
        <v>0</v>
      </c>
      <c r="B24" s="24">
        <f>IF($C$4="Neattiecināmās izmaksas",IF('3a+c+n'!$Q24="N",'3a+c+n'!B24,0))</f>
        <v>0</v>
      </c>
      <c r="C24" s="24">
        <f>IF($C$4="Neattiecināmās izmaksas",IF('3a+c+n'!$Q24="N",'3a+c+n'!C24,0))</f>
        <v>0</v>
      </c>
      <c r="D24" s="24">
        <f>IF($C$4="Neattiecināmās izmaksas",IF('3a+c+n'!$Q24="N",'3a+c+n'!D24,0))</f>
        <v>0</v>
      </c>
      <c r="E24" s="46"/>
      <c r="F24" s="65"/>
      <c r="G24" s="116"/>
      <c r="H24" s="116">
        <f>IF($C$4="Neattiecināmās izmaksas",IF('3a+c+n'!$Q24="N",'3a+c+n'!H24,0))</f>
        <v>0</v>
      </c>
      <c r="I24" s="116"/>
      <c r="J24" s="116"/>
      <c r="K24" s="117">
        <f>IF($C$4="Neattiecināmās izmaksas",IF('3a+c+n'!$Q24="N",'3a+c+n'!K24,0))</f>
        <v>0</v>
      </c>
      <c r="L24" s="81">
        <f>IF($C$4="Neattiecināmās izmaksas",IF('3a+c+n'!$Q24="N",'3a+c+n'!L24,0))</f>
        <v>0</v>
      </c>
      <c r="M24" s="116">
        <f>IF($C$4="Neattiecināmās izmaksas",IF('3a+c+n'!$Q24="N",'3a+c+n'!M24,0))</f>
        <v>0</v>
      </c>
      <c r="N24" s="116">
        <f>IF($C$4="Neattiecināmās izmaksas",IF('3a+c+n'!$Q24="N",'3a+c+n'!N24,0))</f>
        <v>0</v>
      </c>
      <c r="O24" s="116">
        <f>IF($C$4="Neattiecināmās izmaksas",IF('3a+c+n'!$Q24="N",'3a+c+n'!O24,0))</f>
        <v>0</v>
      </c>
      <c r="P24" s="117">
        <f>IF($C$4="Neattiecināmās izmaksas",IF('3a+c+n'!$Q24="N",'3a+c+n'!P24,0))</f>
        <v>0</v>
      </c>
    </row>
    <row r="25" spans="1:16" x14ac:dyDescent="0.2">
      <c r="A25" s="51">
        <f>IF(P25=0,0,IF(COUNTBLANK(P25)=1,0,COUNTA($P$14:P25)))</f>
        <v>0</v>
      </c>
      <c r="B25" s="24">
        <f>IF($C$4="Neattiecināmās izmaksas",IF('3a+c+n'!$Q25="N",'3a+c+n'!B25,0))</f>
        <v>0</v>
      </c>
      <c r="C25" s="24">
        <f>IF($C$4="Neattiecināmās izmaksas",IF('3a+c+n'!$Q25="N",'3a+c+n'!C25,0))</f>
        <v>0</v>
      </c>
      <c r="D25" s="24">
        <f>IF($C$4="Neattiecināmās izmaksas",IF('3a+c+n'!$Q25="N",'3a+c+n'!D25,0))</f>
        <v>0</v>
      </c>
      <c r="E25" s="46"/>
      <c r="F25" s="65"/>
      <c r="G25" s="116"/>
      <c r="H25" s="116">
        <f>IF($C$4="Neattiecināmās izmaksas",IF('3a+c+n'!$Q25="N",'3a+c+n'!H25,0))</f>
        <v>0</v>
      </c>
      <c r="I25" s="116"/>
      <c r="J25" s="116"/>
      <c r="K25" s="117">
        <f>IF($C$4="Neattiecināmās izmaksas",IF('3a+c+n'!$Q25="N",'3a+c+n'!K25,0))</f>
        <v>0</v>
      </c>
      <c r="L25" s="81">
        <f>IF($C$4="Neattiecināmās izmaksas",IF('3a+c+n'!$Q25="N",'3a+c+n'!L25,0))</f>
        <v>0</v>
      </c>
      <c r="M25" s="116">
        <f>IF($C$4="Neattiecināmās izmaksas",IF('3a+c+n'!$Q25="N",'3a+c+n'!M25,0))</f>
        <v>0</v>
      </c>
      <c r="N25" s="116">
        <f>IF($C$4="Neattiecināmās izmaksas",IF('3a+c+n'!$Q25="N",'3a+c+n'!N25,0))</f>
        <v>0</v>
      </c>
      <c r="O25" s="116">
        <f>IF($C$4="Neattiecināmās izmaksas",IF('3a+c+n'!$Q25="N",'3a+c+n'!O25,0))</f>
        <v>0</v>
      </c>
      <c r="P25" s="117">
        <f>IF($C$4="Neattiecināmās izmaksas",IF('3a+c+n'!$Q25="N",'3a+c+n'!P25,0))</f>
        <v>0</v>
      </c>
    </row>
    <row r="26" spans="1:16" x14ac:dyDescent="0.2">
      <c r="A26" s="51">
        <f>IF(P26=0,0,IF(COUNTBLANK(P26)=1,0,COUNTA($P$14:P26)))</f>
        <v>0</v>
      </c>
      <c r="B26" s="24">
        <f>IF($C$4="Neattiecināmās izmaksas",IF('3a+c+n'!$Q26="N",'3a+c+n'!B26,0))</f>
        <v>0</v>
      </c>
      <c r="C26" s="24">
        <f>IF($C$4="Neattiecināmās izmaksas",IF('3a+c+n'!$Q26="N",'3a+c+n'!C26,0))</f>
        <v>0</v>
      </c>
      <c r="D26" s="24">
        <f>IF($C$4="Neattiecināmās izmaksas",IF('3a+c+n'!$Q26="N",'3a+c+n'!D26,0))</f>
        <v>0</v>
      </c>
      <c r="E26" s="46"/>
      <c r="F26" s="65"/>
      <c r="G26" s="116"/>
      <c r="H26" s="116">
        <f>IF($C$4="Neattiecināmās izmaksas",IF('3a+c+n'!$Q26="N",'3a+c+n'!H26,0))</f>
        <v>0</v>
      </c>
      <c r="I26" s="116"/>
      <c r="J26" s="116"/>
      <c r="K26" s="117">
        <f>IF($C$4="Neattiecināmās izmaksas",IF('3a+c+n'!$Q26="N",'3a+c+n'!K26,0))</f>
        <v>0</v>
      </c>
      <c r="L26" s="81">
        <f>IF($C$4="Neattiecināmās izmaksas",IF('3a+c+n'!$Q26="N",'3a+c+n'!L26,0))</f>
        <v>0</v>
      </c>
      <c r="M26" s="116">
        <f>IF($C$4="Neattiecināmās izmaksas",IF('3a+c+n'!$Q26="N",'3a+c+n'!M26,0))</f>
        <v>0</v>
      </c>
      <c r="N26" s="116">
        <f>IF($C$4="Neattiecināmās izmaksas",IF('3a+c+n'!$Q26="N",'3a+c+n'!N26,0))</f>
        <v>0</v>
      </c>
      <c r="O26" s="116">
        <f>IF($C$4="Neattiecināmās izmaksas",IF('3a+c+n'!$Q26="N",'3a+c+n'!O26,0))</f>
        <v>0</v>
      </c>
      <c r="P26" s="117">
        <f>IF($C$4="Neattiecināmās izmaksas",IF('3a+c+n'!$Q26="N",'3a+c+n'!P26,0))</f>
        <v>0</v>
      </c>
    </row>
    <row r="27" spans="1:16" x14ac:dyDescent="0.2">
      <c r="A27" s="51">
        <f>IF(P27=0,0,IF(COUNTBLANK(P27)=1,0,COUNTA($P$14:P27)))</f>
        <v>0</v>
      </c>
      <c r="B27" s="24">
        <f>IF($C$4="Neattiecināmās izmaksas",IF('3a+c+n'!$Q27="N",'3a+c+n'!B27,0))</f>
        <v>0</v>
      </c>
      <c r="C27" s="24">
        <f>IF($C$4="Neattiecināmās izmaksas",IF('3a+c+n'!$Q27="N",'3a+c+n'!C27,0))</f>
        <v>0</v>
      </c>
      <c r="D27" s="24">
        <f>IF($C$4="Neattiecināmās izmaksas",IF('3a+c+n'!$Q27="N",'3a+c+n'!D27,0))</f>
        <v>0</v>
      </c>
      <c r="E27" s="46"/>
      <c r="F27" s="65"/>
      <c r="G27" s="116"/>
      <c r="H27" s="116">
        <f>IF($C$4="Neattiecināmās izmaksas",IF('3a+c+n'!$Q27="N",'3a+c+n'!H27,0))</f>
        <v>0</v>
      </c>
      <c r="I27" s="116"/>
      <c r="J27" s="116"/>
      <c r="K27" s="117">
        <f>IF($C$4="Neattiecināmās izmaksas",IF('3a+c+n'!$Q27="N",'3a+c+n'!K27,0))</f>
        <v>0</v>
      </c>
      <c r="L27" s="81">
        <f>IF($C$4="Neattiecināmās izmaksas",IF('3a+c+n'!$Q27="N",'3a+c+n'!L27,0))</f>
        <v>0</v>
      </c>
      <c r="M27" s="116">
        <f>IF($C$4="Neattiecināmās izmaksas",IF('3a+c+n'!$Q27="N",'3a+c+n'!M27,0))</f>
        <v>0</v>
      </c>
      <c r="N27" s="116">
        <f>IF($C$4="Neattiecināmās izmaksas",IF('3a+c+n'!$Q27="N",'3a+c+n'!N27,0))</f>
        <v>0</v>
      </c>
      <c r="O27" s="116">
        <f>IF($C$4="Neattiecināmās izmaksas",IF('3a+c+n'!$Q27="N",'3a+c+n'!O27,0))</f>
        <v>0</v>
      </c>
      <c r="P27" s="117">
        <f>IF($C$4="Neattiecināmās izmaksas",IF('3a+c+n'!$Q27="N",'3a+c+n'!P27,0))</f>
        <v>0</v>
      </c>
    </row>
    <row r="28" spans="1:16" x14ac:dyDescent="0.2">
      <c r="A28" s="51">
        <f>IF(P28=0,0,IF(COUNTBLANK(P28)=1,0,COUNTA($P$14:P28)))</f>
        <v>0</v>
      </c>
      <c r="B28" s="24">
        <f>IF($C$4="Neattiecināmās izmaksas",IF('3a+c+n'!$Q28="N",'3a+c+n'!B28,0))</f>
        <v>0</v>
      </c>
      <c r="C28" s="24">
        <f>IF($C$4="Neattiecināmās izmaksas",IF('3a+c+n'!$Q28="N",'3a+c+n'!C28,0))</f>
        <v>0</v>
      </c>
      <c r="D28" s="24">
        <f>IF($C$4="Neattiecināmās izmaksas",IF('3a+c+n'!$Q28="N",'3a+c+n'!D28,0))</f>
        <v>0</v>
      </c>
      <c r="E28" s="46"/>
      <c r="F28" s="65"/>
      <c r="G28" s="116"/>
      <c r="H28" s="116">
        <f>IF($C$4="Neattiecināmās izmaksas",IF('3a+c+n'!$Q28="N",'3a+c+n'!H28,0))</f>
        <v>0</v>
      </c>
      <c r="I28" s="116"/>
      <c r="J28" s="116"/>
      <c r="K28" s="117">
        <f>IF($C$4="Neattiecināmās izmaksas",IF('3a+c+n'!$Q28="N",'3a+c+n'!K28,0))</f>
        <v>0</v>
      </c>
      <c r="L28" s="81">
        <f>IF($C$4="Neattiecināmās izmaksas",IF('3a+c+n'!$Q28="N",'3a+c+n'!L28,0))</f>
        <v>0</v>
      </c>
      <c r="M28" s="116">
        <f>IF($C$4="Neattiecināmās izmaksas",IF('3a+c+n'!$Q28="N",'3a+c+n'!M28,0))</f>
        <v>0</v>
      </c>
      <c r="N28" s="116">
        <f>IF($C$4="Neattiecināmās izmaksas",IF('3a+c+n'!$Q28="N",'3a+c+n'!N28,0))</f>
        <v>0</v>
      </c>
      <c r="O28" s="116">
        <f>IF($C$4="Neattiecināmās izmaksas",IF('3a+c+n'!$Q28="N",'3a+c+n'!O28,0))</f>
        <v>0</v>
      </c>
      <c r="P28" s="117">
        <f>IF($C$4="Neattiecināmās izmaksas",IF('3a+c+n'!$Q28="N",'3a+c+n'!P28,0))</f>
        <v>0</v>
      </c>
    </row>
    <row r="29" spans="1:16" x14ac:dyDescent="0.2">
      <c r="A29" s="51">
        <f>IF(P29=0,0,IF(COUNTBLANK(P29)=1,0,COUNTA($P$14:P29)))</f>
        <v>0</v>
      </c>
      <c r="B29" s="24">
        <f>IF($C$4="Neattiecināmās izmaksas",IF('3a+c+n'!$Q29="N",'3a+c+n'!B29,0))</f>
        <v>0</v>
      </c>
      <c r="C29" s="24">
        <f>IF($C$4="Neattiecināmās izmaksas",IF('3a+c+n'!$Q29="N",'3a+c+n'!C29,0))</f>
        <v>0</v>
      </c>
      <c r="D29" s="24">
        <f>IF($C$4="Neattiecināmās izmaksas",IF('3a+c+n'!$Q29="N",'3a+c+n'!D29,0))</f>
        <v>0</v>
      </c>
      <c r="E29" s="46"/>
      <c r="F29" s="65"/>
      <c r="G29" s="116"/>
      <c r="H29" s="116">
        <f>IF($C$4="Neattiecināmās izmaksas",IF('3a+c+n'!$Q29="N",'3a+c+n'!H29,0))</f>
        <v>0</v>
      </c>
      <c r="I29" s="116"/>
      <c r="J29" s="116"/>
      <c r="K29" s="117">
        <f>IF($C$4="Neattiecināmās izmaksas",IF('3a+c+n'!$Q29="N",'3a+c+n'!K29,0))</f>
        <v>0</v>
      </c>
      <c r="L29" s="81">
        <f>IF($C$4="Neattiecināmās izmaksas",IF('3a+c+n'!$Q29="N",'3a+c+n'!L29,0))</f>
        <v>0</v>
      </c>
      <c r="M29" s="116">
        <f>IF($C$4="Neattiecināmās izmaksas",IF('3a+c+n'!$Q29="N",'3a+c+n'!M29,0))</f>
        <v>0</v>
      </c>
      <c r="N29" s="116">
        <f>IF($C$4="Neattiecināmās izmaksas",IF('3a+c+n'!$Q29="N",'3a+c+n'!N29,0))</f>
        <v>0</v>
      </c>
      <c r="O29" s="116">
        <f>IF($C$4="Neattiecināmās izmaksas",IF('3a+c+n'!$Q29="N",'3a+c+n'!O29,0))</f>
        <v>0</v>
      </c>
      <c r="P29" s="117">
        <f>IF($C$4="Neattiecināmās izmaksas",IF('3a+c+n'!$Q29="N",'3a+c+n'!P29,0))</f>
        <v>0</v>
      </c>
    </row>
    <row r="30" spans="1:16" x14ac:dyDescent="0.2">
      <c r="A30" s="51">
        <f>IF(P30=0,0,IF(COUNTBLANK(P30)=1,0,COUNTA($P$14:P30)))</f>
        <v>0</v>
      </c>
      <c r="B30" s="24">
        <f>IF($C$4="Neattiecināmās izmaksas",IF('3a+c+n'!$Q30="N",'3a+c+n'!B30,0))</f>
        <v>0</v>
      </c>
      <c r="C30" s="24">
        <f>IF($C$4="Neattiecināmās izmaksas",IF('3a+c+n'!$Q30="N",'3a+c+n'!C30,0))</f>
        <v>0</v>
      </c>
      <c r="D30" s="24">
        <f>IF($C$4="Neattiecināmās izmaksas",IF('3a+c+n'!$Q30="N",'3a+c+n'!D30,0))</f>
        <v>0</v>
      </c>
      <c r="E30" s="46"/>
      <c r="F30" s="65"/>
      <c r="G30" s="116"/>
      <c r="H30" s="116">
        <f>IF($C$4="Neattiecināmās izmaksas",IF('3a+c+n'!$Q30="N",'3a+c+n'!H30,0))</f>
        <v>0</v>
      </c>
      <c r="I30" s="116"/>
      <c r="J30" s="116"/>
      <c r="K30" s="117">
        <f>IF($C$4="Neattiecināmās izmaksas",IF('3a+c+n'!$Q30="N",'3a+c+n'!K30,0))</f>
        <v>0</v>
      </c>
      <c r="L30" s="81">
        <f>IF($C$4="Neattiecināmās izmaksas",IF('3a+c+n'!$Q30="N",'3a+c+n'!L30,0))</f>
        <v>0</v>
      </c>
      <c r="M30" s="116">
        <f>IF($C$4="Neattiecināmās izmaksas",IF('3a+c+n'!$Q30="N",'3a+c+n'!M30,0))</f>
        <v>0</v>
      </c>
      <c r="N30" s="116">
        <f>IF($C$4="Neattiecināmās izmaksas",IF('3a+c+n'!$Q30="N",'3a+c+n'!N30,0))</f>
        <v>0</v>
      </c>
      <c r="O30" s="116">
        <f>IF($C$4="Neattiecināmās izmaksas",IF('3a+c+n'!$Q30="N",'3a+c+n'!O30,0))</f>
        <v>0</v>
      </c>
      <c r="P30" s="117">
        <f>IF($C$4="Neattiecināmās izmaksas",IF('3a+c+n'!$Q30="N",'3a+c+n'!P30,0))</f>
        <v>0</v>
      </c>
    </row>
    <row r="31" spans="1:16" x14ac:dyDescent="0.2">
      <c r="A31" s="51">
        <f>IF(P31=0,0,IF(COUNTBLANK(P31)=1,0,COUNTA($P$14:P31)))</f>
        <v>0</v>
      </c>
      <c r="B31" s="24">
        <f>IF($C$4="Neattiecināmās izmaksas",IF('3a+c+n'!$Q31="N",'3a+c+n'!B31,0))</f>
        <v>0</v>
      </c>
      <c r="C31" s="24">
        <f>IF($C$4="Neattiecināmās izmaksas",IF('3a+c+n'!$Q31="N",'3a+c+n'!C31,0))</f>
        <v>0</v>
      </c>
      <c r="D31" s="24">
        <f>IF($C$4="Neattiecināmās izmaksas",IF('3a+c+n'!$Q31="N",'3a+c+n'!D31,0))</f>
        <v>0</v>
      </c>
      <c r="E31" s="46"/>
      <c r="F31" s="65"/>
      <c r="G31" s="116"/>
      <c r="H31" s="116">
        <f>IF($C$4="Neattiecināmās izmaksas",IF('3a+c+n'!$Q31="N",'3a+c+n'!H31,0))</f>
        <v>0</v>
      </c>
      <c r="I31" s="116"/>
      <c r="J31" s="116"/>
      <c r="K31" s="117">
        <f>IF($C$4="Neattiecināmās izmaksas",IF('3a+c+n'!$Q31="N",'3a+c+n'!K31,0))</f>
        <v>0</v>
      </c>
      <c r="L31" s="81">
        <f>IF($C$4="Neattiecināmās izmaksas",IF('3a+c+n'!$Q31="N",'3a+c+n'!L31,0))</f>
        <v>0</v>
      </c>
      <c r="M31" s="116">
        <f>IF($C$4="Neattiecināmās izmaksas",IF('3a+c+n'!$Q31="N",'3a+c+n'!M31,0))</f>
        <v>0</v>
      </c>
      <c r="N31" s="116">
        <f>IF($C$4="Neattiecināmās izmaksas",IF('3a+c+n'!$Q31="N",'3a+c+n'!N31,0))</f>
        <v>0</v>
      </c>
      <c r="O31" s="116">
        <f>IF($C$4="Neattiecināmās izmaksas",IF('3a+c+n'!$Q31="N",'3a+c+n'!O31,0))</f>
        <v>0</v>
      </c>
      <c r="P31" s="117">
        <f>IF($C$4="Neattiecināmās izmaksas",IF('3a+c+n'!$Q31="N",'3a+c+n'!P31,0))</f>
        <v>0</v>
      </c>
    </row>
    <row r="32" spans="1:16" x14ac:dyDescent="0.2">
      <c r="A32" s="51">
        <f>IF(P32=0,0,IF(COUNTBLANK(P32)=1,0,COUNTA($P$14:P32)))</f>
        <v>0</v>
      </c>
      <c r="B32" s="24">
        <f>IF($C$4="Neattiecināmās izmaksas",IF('3a+c+n'!$Q32="N",'3a+c+n'!B32,0))</f>
        <v>0</v>
      </c>
      <c r="C32" s="24">
        <f>IF($C$4="Neattiecināmās izmaksas",IF('3a+c+n'!$Q32="N",'3a+c+n'!C32,0))</f>
        <v>0</v>
      </c>
      <c r="D32" s="24">
        <f>IF($C$4="Neattiecināmās izmaksas",IF('3a+c+n'!$Q32="N",'3a+c+n'!D32,0))</f>
        <v>0</v>
      </c>
      <c r="E32" s="46"/>
      <c r="F32" s="65"/>
      <c r="G32" s="116"/>
      <c r="H32" s="116">
        <f>IF($C$4="Neattiecināmās izmaksas",IF('3a+c+n'!$Q32="N",'3a+c+n'!H32,0))</f>
        <v>0</v>
      </c>
      <c r="I32" s="116"/>
      <c r="J32" s="116"/>
      <c r="K32" s="117">
        <f>IF($C$4="Neattiecināmās izmaksas",IF('3a+c+n'!$Q32="N",'3a+c+n'!K32,0))</f>
        <v>0</v>
      </c>
      <c r="L32" s="81">
        <f>IF($C$4="Neattiecināmās izmaksas",IF('3a+c+n'!$Q32="N",'3a+c+n'!L32,0))</f>
        <v>0</v>
      </c>
      <c r="M32" s="116">
        <f>IF($C$4="Neattiecināmās izmaksas",IF('3a+c+n'!$Q32="N",'3a+c+n'!M32,0))</f>
        <v>0</v>
      </c>
      <c r="N32" s="116">
        <f>IF($C$4="Neattiecināmās izmaksas",IF('3a+c+n'!$Q32="N",'3a+c+n'!N32,0))</f>
        <v>0</v>
      </c>
      <c r="O32" s="116">
        <f>IF($C$4="Neattiecināmās izmaksas",IF('3a+c+n'!$Q32="N",'3a+c+n'!O32,0))</f>
        <v>0</v>
      </c>
      <c r="P32" s="117">
        <f>IF($C$4="Neattiecināmās izmaksas",IF('3a+c+n'!$Q32="N",'3a+c+n'!P32,0))</f>
        <v>0</v>
      </c>
    </row>
    <row r="33" spans="1:16" x14ac:dyDescent="0.2">
      <c r="A33" s="51">
        <f>IF(P33=0,0,IF(COUNTBLANK(P33)=1,0,COUNTA($P$14:P33)))</f>
        <v>0</v>
      </c>
      <c r="B33" s="24">
        <f>IF($C$4="Neattiecināmās izmaksas",IF('3a+c+n'!$Q33="N",'3a+c+n'!B33,0))</f>
        <v>0</v>
      </c>
      <c r="C33" s="24">
        <f>IF($C$4="Neattiecināmās izmaksas",IF('3a+c+n'!$Q33="N",'3a+c+n'!C33,0))</f>
        <v>0</v>
      </c>
      <c r="D33" s="24">
        <f>IF($C$4="Neattiecināmās izmaksas",IF('3a+c+n'!$Q33="N",'3a+c+n'!D33,0))</f>
        <v>0</v>
      </c>
      <c r="E33" s="46"/>
      <c r="F33" s="65"/>
      <c r="G33" s="116"/>
      <c r="H33" s="116">
        <f>IF($C$4="Neattiecināmās izmaksas",IF('3a+c+n'!$Q33="N",'3a+c+n'!H33,0))</f>
        <v>0</v>
      </c>
      <c r="I33" s="116"/>
      <c r="J33" s="116"/>
      <c r="K33" s="117">
        <f>IF($C$4="Neattiecināmās izmaksas",IF('3a+c+n'!$Q33="N",'3a+c+n'!K33,0))</f>
        <v>0</v>
      </c>
      <c r="L33" s="81">
        <f>IF($C$4="Neattiecināmās izmaksas",IF('3a+c+n'!$Q33="N",'3a+c+n'!L33,0))</f>
        <v>0</v>
      </c>
      <c r="M33" s="116">
        <f>IF($C$4="Neattiecināmās izmaksas",IF('3a+c+n'!$Q33="N",'3a+c+n'!M33,0))</f>
        <v>0</v>
      </c>
      <c r="N33" s="116">
        <f>IF($C$4="Neattiecināmās izmaksas",IF('3a+c+n'!$Q33="N",'3a+c+n'!N33,0))</f>
        <v>0</v>
      </c>
      <c r="O33" s="116">
        <f>IF($C$4="Neattiecināmās izmaksas",IF('3a+c+n'!$Q33="N",'3a+c+n'!O33,0))</f>
        <v>0</v>
      </c>
      <c r="P33" s="117">
        <f>IF($C$4="Neattiecināmās izmaksas",IF('3a+c+n'!$Q33="N",'3a+c+n'!P33,0))</f>
        <v>0</v>
      </c>
    </row>
    <row r="34" spans="1:16" x14ac:dyDescent="0.2">
      <c r="A34" s="51">
        <f>IF(P34=0,0,IF(COUNTBLANK(P34)=1,0,COUNTA($P$14:P34)))</f>
        <v>0</v>
      </c>
      <c r="B34" s="24">
        <f>IF($C$4="Neattiecināmās izmaksas",IF('3a+c+n'!$Q34="N",'3a+c+n'!B34,0))</f>
        <v>0</v>
      </c>
      <c r="C34" s="24">
        <f>IF($C$4="Neattiecināmās izmaksas",IF('3a+c+n'!$Q34="N",'3a+c+n'!C34,0))</f>
        <v>0</v>
      </c>
      <c r="D34" s="24">
        <f>IF($C$4="Neattiecināmās izmaksas",IF('3a+c+n'!$Q34="N",'3a+c+n'!D34,0))</f>
        <v>0</v>
      </c>
      <c r="E34" s="46"/>
      <c r="F34" s="65"/>
      <c r="G34" s="116"/>
      <c r="H34" s="116">
        <f>IF($C$4="Neattiecināmās izmaksas",IF('3a+c+n'!$Q34="N",'3a+c+n'!H34,0))</f>
        <v>0</v>
      </c>
      <c r="I34" s="116"/>
      <c r="J34" s="116"/>
      <c r="K34" s="117">
        <f>IF($C$4="Neattiecināmās izmaksas",IF('3a+c+n'!$Q34="N",'3a+c+n'!K34,0))</f>
        <v>0</v>
      </c>
      <c r="L34" s="81">
        <f>IF($C$4="Neattiecināmās izmaksas",IF('3a+c+n'!$Q34="N",'3a+c+n'!L34,0))</f>
        <v>0</v>
      </c>
      <c r="M34" s="116">
        <f>IF($C$4="Neattiecināmās izmaksas",IF('3a+c+n'!$Q34="N",'3a+c+n'!M34,0))</f>
        <v>0</v>
      </c>
      <c r="N34" s="116">
        <f>IF($C$4="Neattiecināmās izmaksas",IF('3a+c+n'!$Q34="N",'3a+c+n'!N34,0))</f>
        <v>0</v>
      </c>
      <c r="O34" s="116">
        <f>IF($C$4="Neattiecināmās izmaksas",IF('3a+c+n'!$Q34="N",'3a+c+n'!O34,0))</f>
        <v>0</v>
      </c>
      <c r="P34" s="117">
        <f>IF($C$4="Neattiecināmās izmaksas",IF('3a+c+n'!$Q34="N",'3a+c+n'!P34,0))</f>
        <v>0</v>
      </c>
    </row>
    <row r="35" spans="1:16" x14ac:dyDescent="0.2">
      <c r="A35" s="51">
        <f>IF(P35=0,0,IF(COUNTBLANK(P35)=1,0,COUNTA($P$14:P35)))</f>
        <v>0</v>
      </c>
      <c r="B35" s="24">
        <f>IF($C$4="Neattiecināmās izmaksas",IF('3a+c+n'!$Q35="N",'3a+c+n'!B35,0))</f>
        <v>0</v>
      </c>
      <c r="C35" s="24">
        <f>IF($C$4="Neattiecināmās izmaksas",IF('3a+c+n'!$Q35="N",'3a+c+n'!C35,0))</f>
        <v>0</v>
      </c>
      <c r="D35" s="24">
        <f>IF($C$4="Neattiecināmās izmaksas",IF('3a+c+n'!$Q35="N",'3a+c+n'!D35,0))</f>
        <v>0</v>
      </c>
      <c r="E35" s="46"/>
      <c r="F35" s="65"/>
      <c r="G35" s="116"/>
      <c r="H35" s="116">
        <f>IF($C$4="Neattiecināmās izmaksas",IF('3a+c+n'!$Q35="N",'3a+c+n'!H35,0))</f>
        <v>0</v>
      </c>
      <c r="I35" s="116"/>
      <c r="J35" s="116"/>
      <c r="K35" s="117">
        <f>IF($C$4="Neattiecināmās izmaksas",IF('3a+c+n'!$Q35="N",'3a+c+n'!K35,0))</f>
        <v>0</v>
      </c>
      <c r="L35" s="81">
        <f>IF($C$4="Neattiecināmās izmaksas",IF('3a+c+n'!$Q35="N",'3a+c+n'!L35,0))</f>
        <v>0</v>
      </c>
      <c r="M35" s="116">
        <f>IF($C$4="Neattiecināmās izmaksas",IF('3a+c+n'!$Q35="N",'3a+c+n'!M35,0))</f>
        <v>0</v>
      </c>
      <c r="N35" s="116">
        <f>IF($C$4="Neattiecināmās izmaksas",IF('3a+c+n'!$Q35="N",'3a+c+n'!N35,0))</f>
        <v>0</v>
      </c>
      <c r="O35" s="116">
        <f>IF($C$4="Neattiecināmās izmaksas",IF('3a+c+n'!$Q35="N",'3a+c+n'!O35,0))</f>
        <v>0</v>
      </c>
      <c r="P35" s="117">
        <f>IF($C$4="Neattiecināmās izmaksas",IF('3a+c+n'!$Q35="N",'3a+c+n'!P35,0))</f>
        <v>0</v>
      </c>
    </row>
    <row r="36" spans="1:16" x14ac:dyDescent="0.2">
      <c r="A36" s="51">
        <f>IF(P36=0,0,IF(COUNTBLANK(P36)=1,0,COUNTA($P$14:P36)))</f>
        <v>0</v>
      </c>
      <c r="B36" s="24">
        <f>IF($C$4="Neattiecināmās izmaksas",IF('3a+c+n'!$Q36="N",'3a+c+n'!B36,0))</f>
        <v>0</v>
      </c>
      <c r="C36" s="24">
        <f>IF($C$4="Neattiecināmās izmaksas",IF('3a+c+n'!$Q36="N",'3a+c+n'!C36,0))</f>
        <v>0</v>
      </c>
      <c r="D36" s="24">
        <f>IF($C$4="Neattiecināmās izmaksas",IF('3a+c+n'!$Q36="N",'3a+c+n'!D36,0))</f>
        <v>0</v>
      </c>
      <c r="E36" s="46"/>
      <c r="F36" s="65"/>
      <c r="G36" s="116"/>
      <c r="H36" s="116">
        <f>IF($C$4="Neattiecināmās izmaksas",IF('3a+c+n'!$Q36="N",'3a+c+n'!H36,0))</f>
        <v>0</v>
      </c>
      <c r="I36" s="116"/>
      <c r="J36" s="116"/>
      <c r="K36" s="117">
        <f>IF($C$4="Neattiecināmās izmaksas",IF('3a+c+n'!$Q36="N",'3a+c+n'!K36,0))</f>
        <v>0</v>
      </c>
      <c r="L36" s="81">
        <f>IF($C$4="Neattiecināmās izmaksas",IF('3a+c+n'!$Q36="N",'3a+c+n'!L36,0))</f>
        <v>0</v>
      </c>
      <c r="M36" s="116">
        <f>IF($C$4="Neattiecināmās izmaksas",IF('3a+c+n'!$Q36="N",'3a+c+n'!M36,0))</f>
        <v>0</v>
      </c>
      <c r="N36" s="116">
        <f>IF($C$4="Neattiecināmās izmaksas",IF('3a+c+n'!$Q36="N",'3a+c+n'!N36,0))</f>
        <v>0</v>
      </c>
      <c r="O36" s="116">
        <f>IF($C$4="Neattiecināmās izmaksas",IF('3a+c+n'!$Q36="N",'3a+c+n'!O36,0))</f>
        <v>0</v>
      </c>
      <c r="P36" s="117">
        <f>IF($C$4="Neattiecināmās izmaksas",IF('3a+c+n'!$Q36="N",'3a+c+n'!P36,0))</f>
        <v>0</v>
      </c>
    </row>
    <row r="37" spans="1:16" x14ac:dyDescent="0.2">
      <c r="A37" s="51">
        <f>IF(P37=0,0,IF(COUNTBLANK(P37)=1,0,COUNTA($P$14:P37)))</f>
        <v>0</v>
      </c>
      <c r="B37" s="24">
        <f>IF($C$4="Neattiecināmās izmaksas",IF('3a+c+n'!$Q37="N",'3a+c+n'!B37,0))</f>
        <v>0</v>
      </c>
      <c r="C37" s="24">
        <f>IF($C$4="Neattiecināmās izmaksas",IF('3a+c+n'!$Q37="N",'3a+c+n'!C37,0))</f>
        <v>0</v>
      </c>
      <c r="D37" s="24">
        <f>IF($C$4="Neattiecināmās izmaksas",IF('3a+c+n'!$Q37="N",'3a+c+n'!D37,0))</f>
        <v>0</v>
      </c>
      <c r="E37" s="46"/>
      <c r="F37" s="65"/>
      <c r="G37" s="116"/>
      <c r="H37" s="116">
        <f>IF($C$4="Neattiecināmās izmaksas",IF('3a+c+n'!$Q37="N",'3a+c+n'!H37,0))</f>
        <v>0</v>
      </c>
      <c r="I37" s="116"/>
      <c r="J37" s="116"/>
      <c r="K37" s="117">
        <f>IF($C$4="Neattiecināmās izmaksas",IF('3a+c+n'!$Q37="N",'3a+c+n'!K37,0))</f>
        <v>0</v>
      </c>
      <c r="L37" s="81">
        <f>IF($C$4="Neattiecināmās izmaksas",IF('3a+c+n'!$Q37="N",'3a+c+n'!L37,0))</f>
        <v>0</v>
      </c>
      <c r="M37" s="116">
        <f>IF($C$4="Neattiecināmās izmaksas",IF('3a+c+n'!$Q37="N",'3a+c+n'!M37,0))</f>
        <v>0</v>
      </c>
      <c r="N37" s="116">
        <f>IF($C$4="Neattiecināmās izmaksas",IF('3a+c+n'!$Q37="N",'3a+c+n'!N37,0))</f>
        <v>0</v>
      </c>
      <c r="O37" s="116">
        <f>IF($C$4="Neattiecināmās izmaksas",IF('3a+c+n'!$Q37="N",'3a+c+n'!O37,0))</f>
        <v>0</v>
      </c>
      <c r="P37" s="117">
        <f>IF($C$4="Neattiecināmās izmaksas",IF('3a+c+n'!$Q37="N",'3a+c+n'!P37,0))</f>
        <v>0</v>
      </c>
    </row>
    <row r="38" spans="1:16" x14ac:dyDescent="0.2">
      <c r="A38" s="51">
        <f>IF(P38=0,0,IF(COUNTBLANK(P38)=1,0,COUNTA($P$14:P38)))</f>
        <v>0</v>
      </c>
      <c r="B38" s="24">
        <f>IF($C$4="Neattiecināmās izmaksas",IF('3a+c+n'!$Q38="N",'3a+c+n'!B38,0))</f>
        <v>0</v>
      </c>
      <c r="C38" s="24">
        <f>IF($C$4="Neattiecināmās izmaksas",IF('3a+c+n'!$Q38="N",'3a+c+n'!C38,0))</f>
        <v>0</v>
      </c>
      <c r="D38" s="24">
        <f>IF($C$4="Neattiecināmās izmaksas",IF('3a+c+n'!$Q38="N",'3a+c+n'!D38,0))</f>
        <v>0</v>
      </c>
      <c r="E38" s="46"/>
      <c r="F38" s="65"/>
      <c r="G38" s="116"/>
      <c r="H38" s="116">
        <f>IF($C$4="Neattiecināmās izmaksas",IF('3a+c+n'!$Q38="N",'3a+c+n'!H38,0))</f>
        <v>0</v>
      </c>
      <c r="I38" s="116"/>
      <c r="J38" s="116"/>
      <c r="K38" s="117">
        <f>IF($C$4="Neattiecināmās izmaksas",IF('3a+c+n'!$Q38="N",'3a+c+n'!K38,0))</f>
        <v>0</v>
      </c>
      <c r="L38" s="81">
        <f>IF($C$4="Neattiecināmās izmaksas",IF('3a+c+n'!$Q38="N",'3a+c+n'!L38,0))</f>
        <v>0</v>
      </c>
      <c r="M38" s="116">
        <f>IF($C$4="Neattiecināmās izmaksas",IF('3a+c+n'!$Q38="N",'3a+c+n'!M38,0))</f>
        <v>0</v>
      </c>
      <c r="N38" s="116">
        <f>IF($C$4="Neattiecināmās izmaksas",IF('3a+c+n'!$Q38="N",'3a+c+n'!N38,0))</f>
        <v>0</v>
      </c>
      <c r="O38" s="116">
        <f>IF($C$4="Neattiecināmās izmaksas",IF('3a+c+n'!$Q38="N",'3a+c+n'!O38,0))</f>
        <v>0</v>
      </c>
      <c r="P38" s="117">
        <f>IF($C$4="Neattiecināmās izmaksas",IF('3a+c+n'!$Q38="N",'3a+c+n'!P38,0))</f>
        <v>0</v>
      </c>
    </row>
    <row r="39" spans="1:16" x14ac:dyDescent="0.2">
      <c r="A39" s="51">
        <f>IF(P39=0,0,IF(COUNTBLANK(P39)=1,0,COUNTA($P$14:P39)))</f>
        <v>0</v>
      </c>
      <c r="B39" s="24">
        <f>IF($C$4="Neattiecināmās izmaksas",IF('3a+c+n'!$Q39="N",'3a+c+n'!B39,0))</f>
        <v>0</v>
      </c>
      <c r="C39" s="24">
        <f>IF($C$4="Neattiecināmās izmaksas",IF('3a+c+n'!$Q39="N",'3a+c+n'!C39,0))</f>
        <v>0</v>
      </c>
      <c r="D39" s="24">
        <f>IF($C$4="Neattiecināmās izmaksas",IF('3a+c+n'!$Q39="N",'3a+c+n'!D39,0))</f>
        <v>0</v>
      </c>
      <c r="E39" s="46"/>
      <c r="F39" s="65"/>
      <c r="G39" s="116"/>
      <c r="H39" s="116">
        <f>IF($C$4="Neattiecināmās izmaksas",IF('3a+c+n'!$Q39="N",'3a+c+n'!H39,0))</f>
        <v>0</v>
      </c>
      <c r="I39" s="116"/>
      <c r="J39" s="116"/>
      <c r="K39" s="117">
        <f>IF($C$4="Neattiecināmās izmaksas",IF('3a+c+n'!$Q39="N",'3a+c+n'!K39,0))</f>
        <v>0</v>
      </c>
      <c r="L39" s="81">
        <f>IF($C$4="Neattiecināmās izmaksas",IF('3a+c+n'!$Q39="N",'3a+c+n'!L39,0))</f>
        <v>0</v>
      </c>
      <c r="M39" s="116">
        <f>IF($C$4="Neattiecināmās izmaksas",IF('3a+c+n'!$Q39="N",'3a+c+n'!M39,0))</f>
        <v>0</v>
      </c>
      <c r="N39" s="116">
        <f>IF($C$4="Neattiecināmās izmaksas",IF('3a+c+n'!$Q39="N",'3a+c+n'!N39,0))</f>
        <v>0</v>
      </c>
      <c r="O39" s="116">
        <f>IF($C$4="Neattiecināmās izmaksas",IF('3a+c+n'!$Q39="N",'3a+c+n'!O39,0))</f>
        <v>0</v>
      </c>
      <c r="P39" s="117">
        <f>IF($C$4="Neattiecināmās izmaksas",IF('3a+c+n'!$Q39="N",'3a+c+n'!P39,0))</f>
        <v>0</v>
      </c>
    </row>
    <row r="40" spans="1:16" x14ac:dyDescent="0.2">
      <c r="A40" s="51">
        <f>IF(P40=0,0,IF(COUNTBLANK(P40)=1,0,COUNTA($P$14:P40)))</f>
        <v>0</v>
      </c>
      <c r="B40" s="24">
        <f>IF($C$4="Neattiecināmās izmaksas",IF('3a+c+n'!$Q40="N",'3a+c+n'!B40,0))</f>
        <v>0</v>
      </c>
      <c r="C40" s="24">
        <f>IF($C$4="Neattiecināmās izmaksas",IF('3a+c+n'!$Q40="N",'3a+c+n'!C40,0))</f>
        <v>0</v>
      </c>
      <c r="D40" s="24">
        <f>IF($C$4="Neattiecināmās izmaksas",IF('3a+c+n'!$Q40="N",'3a+c+n'!D40,0))</f>
        <v>0</v>
      </c>
      <c r="E40" s="46"/>
      <c r="F40" s="65"/>
      <c r="G40" s="116"/>
      <c r="H40" s="116">
        <f>IF($C$4="Neattiecināmās izmaksas",IF('3a+c+n'!$Q40="N",'3a+c+n'!H40,0))</f>
        <v>0</v>
      </c>
      <c r="I40" s="116"/>
      <c r="J40" s="116"/>
      <c r="K40" s="117">
        <f>IF($C$4="Neattiecināmās izmaksas",IF('3a+c+n'!$Q40="N",'3a+c+n'!K40,0))</f>
        <v>0</v>
      </c>
      <c r="L40" s="81">
        <f>IF($C$4="Neattiecināmās izmaksas",IF('3a+c+n'!$Q40="N",'3a+c+n'!L40,0))</f>
        <v>0</v>
      </c>
      <c r="M40" s="116">
        <f>IF($C$4="Neattiecināmās izmaksas",IF('3a+c+n'!$Q40="N",'3a+c+n'!M40,0))</f>
        <v>0</v>
      </c>
      <c r="N40" s="116">
        <f>IF($C$4="Neattiecināmās izmaksas",IF('3a+c+n'!$Q40="N",'3a+c+n'!N40,0))</f>
        <v>0</v>
      </c>
      <c r="O40" s="116">
        <f>IF($C$4="Neattiecināmās izmaksas",IF('3a+c+n'!$Q40="N",'3a+c+n'!O40,0))</f>
        <v>0</v>
      </c>
      <c r="P40" s="117">
        <f>IF($C$4="Neattiecināmās izmaksas",IF('3a+c+n'!$Q40="N",'3a+c+n'!P40,0))</f>
        <v>0</v>
      </c>
    </row>
    <row r="41" spans="1:16" x14ac:dyDescent="0.2">
      <c r="A41" s="51">
        <f>IF(P41=0,0,IF(COUNTBLANK(P41)=1,0,COUNTA($P$14:P41)))</f>
        <v>0</v>
      </c>
      <c r="B41" s="24">
        <f>IF($C$4="Neattiecināmās izmaksas",IF('3a+c+n'!$Q41="N",'3a+c+n'!B41,0))</f>
        <v>0</v>
      </c>
      <c r="C41" s="24">
        <f>IF($C$4="Neattiecināmās izmaksas",IF('3a+c+n'!$Q41="N",'3a+c+n'!C41,0))</f>
        <v>0</v>
      </c>
      <c r="D41" s="24">
        <f>IF($C$4="Neattiecināmās izmaksas",IF('3a+c+n'!$Q41="N",'3a+c+n'!D41,0))</f>
        <v>0</v>
      </c>
      <c r="E41" s="46"/>
      <c r="F41" s="65"/>
      <c r="G41" s="116"/>
      <c r="H41" s="116">
        <f>IF($C$4="Neattiecināmās izmaksas",IF('3a+c+n'!$Q41="N",'3a+c+n'!H41,0))</f>
        <v>0</v>
      </c>
      <c r="I41" s="116"/>
      <c r="J41" s="116"/>
      <c r="K41" s="117">
        <f>IF($C$4="Neattiecināmās izmaksas",IF('3a+c+n'!$Q41="N",'3a+c+n'!K41,0))</f>
        <v>0</v>
      </c>
      <c r="L41" s="81">
        <f>IF($C$4="Neattiecināmās izmaksas",IF('3a+c+n'!$Q41="N",'3a+c+n'!L41,0))</f>
        <v>0</v>
      </c>
      <c r="M41" s="116">
        <f>IF($C$4="Neattiecināmās izmaksas",IF('3a+c+n'!$Q41="N",'3a+c+n'!M41,0))</f>
        <v>0</v>
      </c>
      <c r="N41" s="116">
        <f>IF($C$4="Neattiecināmās izmaksas",IF('3a+c+n'!$Q41="N",'3a+c+n'!N41,0))</f>
        <v>0</v>
      </c>
      <c r="O41" s="116">
        <f>IF($C$4="Neattiecināmās izmaksas",IF('3a+c+n'!$Q41="N",'3a+c+n'!O41,0))</f>
        <v>0</v>
      </c>
      <c r="P41" s="117">
        <f>IF($C$4="Neattiecināmās izmaksas",IF('3a+c+n'!$Q41="N",'3a+c+n'!P41,0))</f>
        <v>0</v>
      </c>
    </row>
    <row r="42" spans="1:16" x14ac:dyDescent="0.2">
      <c r="A42" s="51">
        <f>IF(P42=0,0,IF(COUNTBLANK(P42)=1,0,COUNTA($P$14:P42)))</f>
        <v>0</v>
      </c>
      <c r="B42" s="24">
        <f>IF($C$4="Neattiecināmās izmaksas",IF('3a+c+n'!$Q42="N",'3a+c+n'!B42,0))</f>
        <v>0</v>
      </c>
      <c r="C42" s="24">
        <f>IF($C$4="Neattiecināmās izmaksas",IF('3a+c+n'!$Q42="N",'3a+c+n'!C42,0))</f>
        <v>0</v>
      </c>
      <c r="D42" s="24">
        <f>IF($C$4="Neattiecināmās izmaksas",IF('3a+c+n'!$Q42="N",'3a+c+n'!D42,0))</f>
        <v>0</v>
      </c>
      <c r="E42" s="46"/>
      <c r="F42" s="65"/>
      <c r="G42" s="116"/>
      <c r="H42" s="116">
        <f>IF($C$4="Neattiecināmās izmaksas",IF('3a+c+n'!$Q42="N",'3a+c+n'!H42,0))</f>
        <v>0</v>
      </c>
      <c r="I42" s="116"/>
      <c r="J42" s="116"/>
      <c r="K42" s="117">
        <f>IF($C$4="Neattiecināmās izmaksas",IF('3a+c+n'!$Q42="N",'3a+c+n'!K42,0))</f>
        <v>0</v>
      </c>
      <c r="L42" s="81">
        <f>IF($C$4="Neattiecināmās izmaksas",IF('3a+c+n'!$Q42="N",'3a+c+n'!L42,0))</f>
        <v>0</v>
      </c>
      <c r="M42" s="116">
        <f>IF($C$4="Neattiecināmās izmaksas",IF('3a+c+n'!$Q42="N",'3a+c+n'!M42,0))</f>
        <v>0</v>
      </c>
      <c r="N42" s="116">
        <f>IF($C$4="Neattiecināmās izmaksas",IF('3a+c+n'!$Q42="N",'3a+c+n'!N42,0))</f>
        <v>0</v>
      </c>
      <c r="O42" s="116">
        <f>IF($C$4="Neattiecināmās izmaksas",IF('3a+c+n'!$Q42="N",'3a+c+n'!O42,0))</f>
        <v>0</v>
      </c>
      <c r="P42" s="117">
        <f>IF($C$4="Neattiecināmās izmaksas",IF('3a+c+n'!$Q42="N",'3a+c+n'!P42,0))</f>
        <v>0</v>
      </c>
    </row>
    <row r="43" spans="1:16" x14ac:dyDescent="0.2">
      <c r="A43" s="51">
        <f>IF(P43=0,0,IF(COUNTBLANK(P43)=1,0,COUNTA($P$14:P43)))</f>
        <v>0</v>
      </c>
      <c r="B43" s="24">
        <f>IF($C$4="Neattiecināmās izmaksas",IF('3a+c+n'!$Q43="N",'3a+c+n'!B43,0))</f>
        <v>0</v>
      </c>
      <c r="C43" s="24">
        <f>IF($C$4="Neattiecināmās izmaksas",IF('3a+c+n'!$Q43="N",'3a+c+n'!C43,0))</f>
        <v>0</v>
      </c>
      <c r="D43" s="24">
        <f>IF($C$4="Neattiecināmās izmaksas",IF('3a+c+n'!$Q43="N",'3a+c+n'!D43,0))</f>
        <v>0</v>
      </c>
      <c r="E43" s="46"/>
      <c r="F43" s="65"/>
      <c r="G43" s="116"/>
      <c r="H43" s="116">
        <f>IF($C$4="Neattiecināmās izmaksas",IF('3a+c+n'!$Q43="N",'3a+c+n'!H43,0))</f>
        <v>0</v>
      </c>
      <c r="I43" s="116"/>
      <c r="J43" s="116"/>
      <c r="K43" s="117">
        <f>IF($C$4="Neattiecināmās izmaksas",IF('3a+c+n'!$Q43="N",'3a+c+n'!K43,0))</f>
        <v>0</v>
      </c>
      <c r="L43" s="81">
        <f>IF($C$4="Neattiecināmās izmaksas",IF('3a+c+n'!$Q43="N",'3a+c+n'!L43,0))</f>
        <v>0</v>
      </c>
      <c r="M43" s="116">
        <f>IF($C$4="Neattiecināmās izmaksas",IF('3a+c+n'!$Q43="N",'3a+c+n'!M43,0))</f>
        <v>0</v>
      </c>
      <c r="N43" s="116">
        <f>IF($C$4="Neattiecināmās izmaksas",IF('3a+c+n'!$Q43="N",'3a+c+n'!N43,0))</f>
        <v>0</v>
      </c>
      <c r="O43" s="116">
        <f>IF($C$4="Neattiecināmās izmaksas",IF('3a+c+n'!$Q43="N",'3a+c+n'!O43,0))</f>
        <v>0</v>
      </c>
      <c r="P43" s="117">
        <f>IF($C$4="Neattiecināmās izmaksas",IF('3a+c+n'!$Q43="N",'3a+c+n'!P43,0))</f>
        <v>0</v>
      </c>
    </row>
    <row r="44" spans="1:16" x14ac:dyDescent="0.2">
      <c r="A44" s="51">
        <f>IF(P44=0,0,IF(COUNTBLANK(P44)=1,0,COUNTA($P$14:P44)))</f>
        <v>0</v>
      </c>
      <c r="B44" s="24">
        <f>IF($C$4="Neattiecināmās izmaksas",IF('3a+c+n'!$Q44="N",'3a+c+n'!B44,0))</f>
        <v>0</v>
      </c>
      <c r="C44" s="24">
        <f>IF($C$4="Neattiecināmās izmaksas",IF('3a+c+n'!$Q44="N",'3a+c+n'!C44,0))</f>
        <v>0</v>
      </c>
      <c r="D44" s="24">
        <f>IF($C$4="Neattiecināmās izmaksas",IF('3a+c+n'!$Q44="N",'3a+c+n'!D44,0))</f>
        <v>0</v>
      </c>
      <c r="E44" s="46"/>
      <c r="F44" s="65"/>
      <c r="G44" s="116"/>
      <c r="H44" s="116">
        <f>IF($C$4="Neattiecināmās izmaksas",IF('3a+c+n'!$Q44="N",'3a+c+n'!H44,0))</f>
        <v>0</v>
      </c>
      <c r="I44" s="116"/>
      <c r="J44" s="116"/>
      <c r="K44" s="117">
        <f>IF($C$4="Neattiecināmās izmaksas",IF('3a+c+n'!$Q44="N",'3a+c+n'!K44,0))</f>
        <v>0</v>
      </c>
      <c r="L44" s="81">
        <f>IF($C$4="Neattiecināmās izmaksas",IF('3a+c+n'!$Q44="N",'3a+c+n'!L44,0))</f>
        <v>0</v>
      </c>
      <c r="M44" s="116">
        <f>IF($C$4="Neattiecināmās izmaksas",IF('3a+c+n'!$Q44="N",'3a+c+n'!M44,0))</f>
        <v>0</v>
      </c>
      <c r="N44" s="116">
        <f>IF($C$4="Neattiecināmās izmaksas",IF('3a+c+n'!$Q44="N",'3a+c+n'!N44,0))</f>
        <v>0</v>
      </c>
      <c r="O44" s="116">
        <f>IF($C$4="Neattiecināmās izmaksas",IF('3a+c+n'!$Q44="N",'3a+c+n'!O44,0))</f>
        <v>0</v>
      </c>
      <c r="P44" s="117">
        <f>IF($C$4="Neattiecināmās izmaksas",IF('3a+c+n'!$Q44="N",'3a+c+n'!P44,0))</f>
        <v>0</v>
      </c>
    </row>
    <row r="45" spans="1:16" x14ac:dyDescent="0.2">
      <c r="A45" s="51">
        <f>IF(P45=0,0,IF(COUNTBLANK(P45)=1,0,COUNTA($P$14:P45)))</f>
        <v>0</v>
      </c>
      <c r="B45" s="24">
        <f>IF($C$4="Neattiecināmās izmaksas",IF('3a+c+n'!$Q45="N",'3a+c+n'!B45,0))</f>
        <v>0</v>
      </c>
      <c r="C45" s="24">
        <f>IF($C$4="Neattiecināmās izmaksas",IF('3a+c+n'!$Q45="N",'3a+c+n'!C45,0))</f>
        <v>0</v>
      </c>
      <c r="D45" s="24">
        <f>IF($C$4="Neattiecināmās izmaksas",IF('3a+c+n'!$Q45="N",'3a+c+n'!D45,0))</f>
        <v>0</v>
      </c>
      <c r="E45" s="46"/>
      <c r="F45" s="65"/>
      <c r="G45" s="116"/>
      <c r="H45" s="116">
        <f>IF($C$4="Neattiecināmās izmaksas",IF('3a+c+n'!$Q45="N",'3a+c+n'!H45,0))</f>
        <v>0</v>
      </c>
      <c r="I45" s="116"/>
      <c r="J45" s="116"/>
      <c r="K45" s="117">
        <f>IF($C$4="Neattiecināmās izmaksas",IF('3a+c+n'!$Q45="N",'3a+c+n'!K45,0))</f>
        <v>0</v>
      </c>
      <c r="L45" s="81">
        <f>IF($C$4="Neattiecināmās izmaksas",IF('3a+c+n'!$Q45="N",'3a+c+n'!L45,0))</f>
        <v>0</v>
      </c>
      <c r="M45" s="116">
        <f>IF($C$4="Neattiecināmās izmaksas",IF('3a+c+n'!$Q45="N",'3a+c+n'!M45,0))</f>
        <v>0</v>
      </c>
      <c r="N45" s="116">
        <f>IF($C$4="Neattiecināmās izmaksas",IF('3a+c+n'!$Q45="N",'3a+c+n'!N45,0))</f>
        <v>0</v>
      </c>
      <c r="O45" s="116">
        <f>IF($C$4="Neattiecināmās izmaksas",IF('3a+c+n'!$Q45="N",'3a+c+n'!O45,0))</f>
        <v>0</v>
      </c>
      <c r="P45" s="117">
        <f>IF($C$4="Neattiecināmās izmaksas",IF('3a+c+n'!$Q45="N",'3a+c+n'!P45,0))</f>
        <v>0</v>
      </c>
    </row>
    <row r="46" spans="1:16" x14ac:dyDescent="0.2">
      <c r="A46" s="51">
        <f>IF(P46=0,0,IF(COUNTBLANK(P46)=1,0,COUNTA($P$14:P46)))</f>
        <v>0</v>
      </c>
      <c r="B46" s="24">
        <f>IF($C$4="Neattiecināmās izmaksas",IF('3a+c+n'!$Q46="N",'3a+c+n'!B46,0))</f>
        <v>0</v>
      </c>
      <c r="C46" s="24">
        <f>IF($C$4="Neattiecināmās izmaksas",IF('3a+c+n'!$Q46="N",'3a+c+n'!C46,0))</f>
        <v>0</v>
      </c>
      <c r="D46" s="24">
        <f>IF($C$4="Neattiecināmās izmaksas",IF('3a+c+n'!$Q46="N",'3a+c+n'!D46,0))</f>
        <v>0</v>
      </c>
      <c r="E46" s="46"/>
      <c r="F46" s="65"/>
      <c r="G46" s="116"/>
      <c r="H46" s="116">
        <f>IF($C$4="Neattiecināmās izmaksas",IF('3a+c+n'!$Q46="N",'3a+c+n'!H46,0))</f>
        <v>0</v>
      </c>
      <c r="I46" s="116"/>
      <c r="J46" s="116"/>
      <c r="K46" s="117">
        <f>IF($C$4="Neattiecināmās izmaksas",IF('3a+c+n'!$Q46="N",'3a+c+n'!K46,0))</f>
        <v>0</v>
      </c>
      <c r="L46" s="81">
        <f>IF($C$4="Neattiecināmās izmaksas",IF('3a+c+n'!$Q46="N",'3a+c+n'!L46,0))</f>
        <v>0</v>
      </c>
      <c r="M46" s="116">
        <f>IF($C$4="Neattiecināmās izmaksas",IF('3a+c+n'!$Q46="N",'3a+c+n'!M46,0))</f>
        <v>0</v>
      </c>
      <c r="N46" s="116">
        <f>IF($C$4="Neattiecināmās izmaksas",IF('3a+c+n'!$Q46="N",'3a+c+n'!N46,0))</f>
        <v>0</v>
      </c>
      <c r="O46" s="116">
        <f>IF($C$4="Neattiecināmās izmaksas",IF('3a+c+n'!$Q46="N",'3a+c+n'!O46,0))</f>
        <v>0</v>
      </c>
      <c r="P46" s="117">
        <f>IF($C$4="Neattiecināmās izmaksas",IF('3a+c+n'!$Q46="N",'3a+c+n'!P46,0))</f>
        <v>0</v>
      </c>
    </row>
    <row r="47" spans="1:16" x14ac:dyDescent="0.2">
      <c r="A47" s="51">
        <f>IF(P47=0,0,IF(COUNTBLANK(P47)=1,0,COUNTA($P$14:P47)))</f>
        <v>0</v>
      </c>
      <c r="B47" s="24">
        <f>IF($C$4="Neattiecināmās izmaksas",IF('3a+c+n'!$Q47="N",'3a+c+n'!B47,0))</f>
        <v>0</v>
      </c>
      <c r="C47" s="24">
        <f>IF($C$4="Neattiecināmās izmaksas",IF('3a+c+n'!$Q47="N",'3a+c+n'!C47,0))</f>
        <v>0</v>
      </c>
      <c r="D47" s="24">
        <f>IF($C$4="Neattiecināmās izmaksas",IF('3a+c+n'!$Q47="N",'3a+c+n'!D47,0))</f>
        <v>0</v>
      </c>
      <c r="E47" s="46"/>
      <c r="F47" s="65"/>
      <c r="G47" s="116"/>
      <c r="H47" s="116">
        <f>IF($C$4="Neattiecināmās izmaksas",IF('3a+c+n'!$Q47="N",'3a+c+n'!H47,0))</f>
        <v>0</v>
      </c>
      <c r="I47" s="116"/>
      <c r="J47" s="116"/>
      <c r="K47" s="117">
        <f>IF($C$4="Neattiecināmās izmaksas",IF('3a+c+n'!$Q47="N",'3a+c+n'!K47,0))</f>
        <v>0</v>
      </c>
      <c r="L47" s="81">
        <f>IF($C$4="Neattiecināmās izmaksas",IF('3a+c+n'!$Q47="N",'3a+c+n'!L47,0))</f>
        <v>0</v>
      </c>
      <c r="M47" s="116">
        <f>IF($C$4="Neattiecināmās izmaksas",IF('3a+c+n'!$Q47="N",'3a+c+n'!M47,0))</f>
        <v>0</v>
      </c>
      <c r="N47" s="116">
        <f>IF($C$4="Neattiecināmās izmaksas",IF('3a+c+n'!$Q47="N",'3a+c+n'!N47,0))</f>
        <v>0</v>
      </c>
      <c r="O47" s="116">
        <f>IF($C$4="Neattiecināmās izmaksas",IF('3a+c+n'!$Q47="N",'3a+c+n'!O47,0))</f>
        <v>0</v>
      </c>
      <c r="P47" s="117">
        <f>IF($C$4="Neattiecināmās izmaksas",IF('3a+c+n'!$Q47="N",'3a+c+n'!P47,0))</f>
        <v>0</v>
      </c>
    </row>
    <row r="48" spans="1:16" x14ac:dyDescent="0.2">
      <c r="A48" s="51">
        <f>IF(P48=0,0,IF(COUNTBLANK(P48)=1,0,COUNTA($P$14:P48)))</f>
        <v>0</v>
      </c>
      <c r="B48" s="24">
        <f>IF($C$4="Neattiecināmās izmaksas",IF('3a+c+n'!$Q48="N",'3a+c+n'!B48,0))</f>
        <v>0</v>
      </c>
      <c r="C48" s="24">
        <f>IF($C$4="Neattiecināmās izmaksas",IF('3a+c+n'!$Q48="N",'3a+c+n'!C48,0))</f>
        <v>0</v>
      </c>
      <c r="D48" s="24">
        <f>IF($C$4="Neattiecināmās izmaksas",IF('3a+c+n'!$Q48="N",'3a+c+n'!D48,0))</f>
        <v>0</v>
      </c>
      <c r="E48" s="46"/>
      <c r="F48" s="65"/>
      <c r="G48" s="116"/>
      <c r="H48" s="116">
        <f>IF($C$4="Neattiecināmās izmaksas",IF('3a+c+n'!$Q48="N",'3a+c+n'!H48,0))</f>
        <v>0</v>
      </c>
      <c r="I48" s="116"/>
      <c r="J48" s="116"/>
      <c r="K48" s="117">
        <f>IF($C$4="Neattiecināmās izmaksas",IF('3a+c+n'!$Q48="N",'3a+c+n'!K48,0))</f>
        <v>0</v>
      </c>
      <c r="L48" s="81">
        <f>IF($C$4="Neattiecināmās izmaksas",IF('3a+c+n'!$Q48="N",'3a+c+n'!L48,0))</f>
        <v>0</v>
      </c>
      <c r="M48" s="116">
        <f>IF($C$4="Neattiecināmās izmaksas",IF('3a+c+n'!$Q48="N",'3a+c+n'!M48,0))</f>
        <v>0</v>
      </c>
      <c r="N48" s="116">
        <f>IF($C$4="Neattiecināmās izmaksas",IF('3a+c+n'!$Q48="N",'3a+c+n'!N48,0))</f>
        <v>0</v>
      </c>
      <c r="O48" s="116">
        <f>IF($C$4="Neattiecināmās izmaksas",IF('3a+c+n'!$Q48="N",'3a+c+n'!O48,0))</f>
        <v>0</v>
      </c>
      <c r="P48" s="117">
        <f>IF($C$4="Neattiecināmās izmaksas",IF('3a+c+n'!$Q48="N",'3a+c+n'!P48,0))</f>
        <v>0</v>
      </c>
    </row>
    <row r="49" spans="1:16" x14ac:dyDescent="0.2">
      <c r="A49" s="51">
        <f>IF(P49=0,0,IF(COUNTBLANK(P49)=1,0,COUNTA($P$14:P49)))</f>
        <v>0</v>
      </c>
      <c r="B49" s="24">
        <f>IF($C$4="Neattiecināmās izmaksas",IF('3a+c+n'!$Q49="N",'3a+c+n'!B49,0))</f>
        <v>0</v>
      </c>
      <c r="C49" s="24">
        <f>IF($C$4="Neattiecināmās izmaksas",IF('3a+c+n'!$Q49="N",'3a+c+n'!C49,0))</f>
        <v>0</v>
      </c>
      <c r="D49" s="24">
        <f>IF($C$4="Neattiecināmās izmaksas",IF('3a+c+n'!$Q49="N",'3a+c+n'!D49,0))</f>
        <v>0</v>
      </c>
      <c r="E49" s="46"/>
      <c r="F49" s="65"/>
      <c r="G49" s="116"/>
      <c r="H49" s="116">
        <f>IF($C$4="Neattiecināmās izmaksas",IF('3a+c+n'!$Q49="N",'3a+c+n'!H49,0))</f>
        <v>0</v>
      </c>
      <c r="I49" s="116"/>
      <c r="J49" s="116"/>
      <c r="K49" s="117">
        <f>IF($C$4="Neattiecināmās izmaksas",IF('3a+c+n'!$Q49="N",'3a+c+n'!K49,0))</f>
        <v>0</v>
      </c>
      <c r="L49" s="81">
        <f>IF($C$4="Neattiecināmās izmaksas",IF('3a+c+n'!$Q49="N",'3a+c+n'!L49,0))</f>
        <v>0</v>
      </c>
      <c r="M49" s="116">
        <f>IF($C$4="Neattiecināmās izmaksas",IF('3a+c+n'!$Q49="N",'3a+c+n'!M49,0))</f>
        <v>0</v>
      </c>
      <c r="N49" s="116">
        <f>IF($C$4="Neattiecināmās izmaksas",IF('3a+c+n'!$Q49="N",'3a+c+n'!N49,0))</f>
        <v>0</v>
      </c>
      <c r="O49" s="116">
        <f>IF($C$4="Neattiecināmās izmaksas",IF('3a+c+n'!$Q49="N",'3a+c+n'!O49,0))</f>
        <v>0</v>
      </c>
      <c r="P49" s="117">
        <f>IF($C$4="Neattiecināmās izmaksas",IF('3a+c+n'!$Q49="N",'3a+c+n'!P49,0))</f>
        <v>0</v>
      </c>
    </row>
    <row r="50" spans="1:16" x14ac:dyDescent="0.2">
      <c r="A50" s="51">
        <f>IF(P50=0,0,IF(COUNTBLANK(P50)=1,0,COUNTA($P$14:P50)))</f>
        <v>0</v>
      </c>
      <c r="B50" s="24">
        <f>IF($C$4="Neattiecināmās izmaksas",IF('3a+c+n'!$Q50="N",'3a+c+n'!B50,0))</f>
        <v>0</v>
      </c>
      <c r="C50" s="24">
        <f>IF($C$4="Neattiecināmās izmaksas",IF('3a+c+n'!$Q50="N",'3a+c+n'!C50,0))</f>
        <v>0</v>
      </c>
      <c r="D50" s="24">
        <f>IF($C$4="Neattiecināmās izmaksas",IF('3a+c+n'!$Q50="N",'3a+c+n'!D50,0))</f>
        <v>0</v>
      </c>
      <c r="E50" s="46"/>
      <c r="F50" s="65"/>
      <c r="G50" s="116"/>
      <c r="H50" s="116">
        <f>IF($C$4="Neattiecināmās izmaksas",IF('3a+c+n'!$Q50="N",'3a+c+n'!H50,0))</f>
        <v>0</v>
      </c>
      <c r="I50" s="116"/>
      <c r="J50" s="116"/>
      <c r="K50" s="117">
        <f>IF($C$4="Neattiecināmās izmaksas",IF('3a+c+n'!$Q50="N",'3a+c+n'!K50,0))</f>
        <v>0</v>
      </c>
      <c r="L50" s="81">
        <f>IF($C$4="Neattiecināmās izmaksas",IF('3a+c+n'!$Q50="N",'3a+c+n'!L50,0))</f>
        <v>0</v>
      </c>
      <c r="M50" s="116">
        <f>IF($C$4="Neattiecināmās izmaksas",IF('3a+c+n'!$Q50="N",'3a+c+n'!M50,0))</f>
        <v>0</v>
      </c>
      <c r="N50" s="116">
        <f>IF($C$4="Neattiecināmās izmaksas",IF('3a+c+n'!$Q50="N",'3a+c+n'!N50,0))</f>
        <v>0</v>
      </c>
      <c r="O50" s="116">
        <f>IF($C$4="Neattiecināmās izmaksas",IF('3a+c+n'!$Q50="N",'3a+c+n'!O50,0))</f>
        <v>0</v>
      </c>
      <c r="P50" s="117">
        <f>IF($C$4="Neattiecināmās izmaksas",IF('3a+c+n'!$Q50="N",'3a+c+n'!P50,0))</f>
        <v>0</v>
      </c>
    </row>
    <row r="51" spans="1:16" x14ac:dyDescent="0.2">
      <c r="A51" s="51">
        <f>IF(P51=0,0,IF(COUNTBLANK(P51)=1,0,COUNTA($P$14:P51)))</f>
        <v>0</v>
      </c>
      <c r="B51" s="24">
        <f>IF($C$4="Neattiecināmās izmaksas",IF('3a+c+n'!$Q51="N",'3a+c+n'!B51,0))</f>
        <v>0</v>
      </c>
      <c r="C51" s="24">
        <f>IF($C$4="Neattiecināmās izmaksas",IF('3a+c+n'!$Q51="N",'3a+c+n'!C51,0))</f>
        <v>0</v>
      </c>
      <c r="D51" s="24">
        <f>IF($C$4="Neattiecināmās izmaksas",IF('3a+c+n'!$Q51="N",'3a+c+n'!D51,0))</f>
        <v>0</v>
      </c>
      <c r="E51" s="46"/>
      <c r="F51" s="65"/>
      <c r="G51" s="116"/>
      <c r="H51" s="116">
        <f>IF($C$4="Neattiecināmās izmaksas",IF('3a+c+n'!$Q51="N",'3a+c+n'!H51,0))</f>
        <v>0</v>
      </c>
      <c r="I51" s="116"/>
      <c r="J51" s="116"/>
      <c r="K51" s="117">
        <f>IF($C$4="Neattiecināmās izmaksas",IF('3a+c+n'!$Q51="N",'3a+c+n'!K51,0))</f>
        <v>0</v>
      </c>
      <c r="L51" s="81">
        <f>IF($C$4="Neattiecināmās izmaksas",IF('3a+c+n'!$Q51="N",'3a+c+n'!L51,0))</f>
        <v>0</v>
      </c>
      <c r="M51" s="116">
        <f>IF($C$4="Neattiecināmās izmaksas",IF('3a+c+n'!$Q51="N",'3a+c+n'!M51,0))</f>
        <v>0</v>
      </c>
      <c r="N51" s="116">
        <f>IF($C$4="Neattiecināmās izmaksas",IF('3a+c+n'!$Q51="N",'3a+c+n'!N51,0))</f>
        <v>0</v>
      </c>
      <c r="O51" s="116">
        <f>IF($C$4="Neattiecināmās izmaksas",IF('3a+c+n'!$Q51="N",'3a+c+n'!O51,0))</f>
        <v>0</v>
      </c>
      <c r="P51" s="117">
        <f>IF($C$4="Neattiecināmās izmaksas",IF('3a+c+n'!$Q51="N",'3a+c+n'!P51,0))</f>
        <v>0</v>
      </c>
    </row>
    <row r="52" spans="1:16" x14ac:dyDescent="0.2">
      <c r="A52" s="51">
        <f>IF(P52=0,0,IF(COUNTBLANK(P52)=1,0,COUNTA($P$14:P52)))</f>
        <v>0</v>
      </c>
      <c r="B52" s="24">
        <f>IF($C$4="Neattiecināmās izmaksas",IF('3a+c+n'!$Q52="N",'3a+c+n'!B52,0))</f>
        <v>0</v>
      </c>
      <c r="C52" s="24">
        <f>IF($C$4="Neattiecināmās izmaksas",IF('3a+c+n'!$Q52="N",'3a+c+n'!C52,0))</f>
        <v>0</v>
      </c>
      <c r="D52" s="24">
        <f>IF($C$4="Neattiecināmās izmaksas",IF('3a+c+n'!$Q52="N",'3a+c+n'!D52,0))</f>
        <v>0</v>
      </c>
      <c r="E52" s="46"/>
      <c r="F52" s="65"/>
      <c r="G52" s="116"/>
      <c r="H52" s="116">
        <f>IF($C$4="Neattiecināmās izmaksas",IF('3a+c+n'!$Q52="N",'3a+c+n'!H52,0))</f>
        <v>0</v>
      </c>
      <c r="I52" s="116"/>
      <c r="J52" s="116"/>
      <c r="K52" s="117">
        <f>IF($C$4="Neattiecināmās izmaksas",IF('3a+c+n'!$Q52="N",'3a+c+n'!K52,0))</f>
        <v>0</v>
      </c>
      <c r="L52" s="81">
        <f>IF($C$4="Neattiecināmās izmaksas",IF('3a+c+n'!$Q52="N",'3a+c+n'!L52,0))</f>
        <v>0</v>
      </c>
      <c r="M52" s="116">
        <f>IF($C$4="Neattiecināmās izmaksas",IF('3a+c+n'!$Q52="N",'3a+c+n'!M52,0))</f>
        <v>0</v>
      </c>
      <c r="N52" s="116">
        <f>IF($C$4="Neattiecināmās izmaksas",IF('3a+c+n'!$Q52="N",'3a+c+n'!N52,0))</f>
        <v>0</v>
      </c>
      <c r="O52" s="116">
        <f>IF($C$4="Neattiecināmās izmaksas",IF('3a+c+n'!$Q52="N",'3a+c+n'!O52,0))</f>
        <v>0</v>
      </c>
      <c r="P52" s="117">
        <f>IF($C$4="Neattiecināmās izmaksas",IF('3a+c+n'!$Q52="N",'3a+c+n'!P52,0))</f>
        <v>0</v>
      </c>
    </row>
    <row r="53" spans="1:16" x14ac:dyDescent="0.2">
      <c r="A53" s="51">
        <f>IF(P53=0,0,IF(COUNTBLANK(P53)=1,0,COUNTA($P$14:P53)))</f>
        <v>0</v>
      </c>
      <c r="B53" s="24">
        <f>IF($C$4="Neattiecināmās izmaksas",IF('3a+c+n'!$Q53="N",'3a+c+n'!B53,0))</f>
        <v>0</v>
      </c>
      <c r="C53" s="24">
        <f>IF($C$4="Neattiecināmās izmaksas",IF('3a+c+n'!$Q53="N",'3a+c+n'!C53,0))</f>
        <v>0</v>
      </c>
      <c r="D53" s="24">
        <f>IF($C$4="Neattiecināmās izmaksas",IF('3a+c+n'!$Q53="N",'3a+c+n'!D53,0))</f>
        <v>0</v>
      </c>
      <c r="E53" s="46"/>
      <c r="F53" s="65"/>
      <c r="G53" s="116"/>
      <c r="H53" s="116">
        <f>IF($C$4="Neattiecināmās izmaksas",IF('3a+c+n'!$Q53="N",'3a+c+n'!H53,0))</f>
        <v>0</v>
      </c>
      <c r="I53" s="116"/>
      <c r="J53" s="116"/>
      <c r="K53" s="117">
        <f>IF($C$4="Neattiecināmās izmaksas",IF('3a+c+n'!$Q53="N",'3a+c+n'!K53,0))</f>
        <v>0</v>
      </c>
      <c r="L53" s="81">
        <f>IF($C$4="Neattiecināmās izmaksas",IF('3a+c+n'!$Q53="N",'3a+c+n'!L53,0))</f>
        <v>0</v>
      </c>
      <c r="M53" s="116">
        <f>IF($C$4="Neattiecināmās izmaksas",IF('3a+c+n'!$Q53="N",'3a+c+n'!M53,0))</f>
        <v>0</v>
      </c>
      <c r="N53" s="116">
        <f>IF($C$4="Neattiecināmās izmaksas",IF('3a+c+n'!$Q53="N",'3a+c+n'!N53,0))</f>
        <v>0</v>
      </c>
      <c r="O53" s="116">
        <f>IF($C$4="Neattiecināmās izmaksas",IF('3a+c+n'!$Q53="N",'3a+c+n'!O53,0))</f>
        <v>0</v>
      </c>
      <c r="P53" s="117">
        <f>IF($C$4="Neattiecināmās izmaksas",IF('3a+c+n'!$Q53="N",'3a+c+n'!P53,0))</f>
        <v>0</v>
      </c>
    </row>
    <row r="54" spans="1:16" x14ac:dyDescent="0.2">
      <c r="A54" s="51">
        <f>IF(P54=0,0,IF(COUNTBLANK(P54)=1,0,COUNTA($P$14:P54)))</f>
        <v>0</v>
      </c>
      <c r="B54" s="24">
        <f>IF($C$4="Neattiecināmās izmaksas",IF('3a+c+n'!$Q54="N",'3a+c+n'!B54,0))</f>
        <v>0</v>
      </c>
      <c r="C54" s="24">
        <f>IF($C$4="Neattiecināmās izmaksas",IF('3a+c+n'!$Q54="N",'3a+c+n'!C54,0))</f>
        <v>0</v>
      </c>
      <c r="D54" s="24">
        <f>IF($C$4="Neattiecināmās izmaksas",IF('3a+c+n'!$Q54="N",'3a+c+n'!D54,0))</f>
        <v>0</v>
      </c>
      <c r="E54" s="46"/>
      <c r="F54" s="65"/>
      <c r="G54" s="116"/>
      <c r="H54" s="116">
        <f>IF($C$4="Neattiecināmās izmaksas",IF('3a+c+n'!$Q54="N",'3a+c+n'!H54,0))</f>
        <v>0</v>
      </c>
      <c r="I54" s="116"/>
      <c r="J54" s="116"/>
      <c r="K54" s="117">
        <f>IF($C$4="Neattiecināmās izmaksas",IF('3a+c+n'!$Q54="N",'3a+c+n'!K54,0))</f>
        <v>0</v>
      </c>
      <c r="L54" s="81">
        <f>IF($C$4="Neattiecināmās izmaksas",IF('3a+c+n'!$Q54="N",'3a+c+n'!L54,0))</f>
        <v>0</v>
      </c>
      <c r="M54" s="116">
        <f>IF($C$4="Neattiecināmās izmaksas",IF('3a+c+n'!$Q54="N",'3a+c+n'!M54,0))</f>
        <v>0</v>
      </c>
      <c r="N54" s="116">
        <f>IF($C$4="Neattiecināmās izmaksas",IF('3a+c+n'!$Q54="N",'3a+c+n'!N54,0))</f>
        <v>0</v>
      </c>
      <c r="O54" s="116">
        <f>IF($C$4="Neattiecināmās izmaksas",IF('3a+c+n'!$Q54="N",'3a+c+n'!O54,0))</f>
        <v>0</v>
      </c>
      <c r="P54" s="117">
        <f>IF($C$4="Neattiecināmās izmaksas",IF('3a+c+n'!$Q54="N",'3a+c+n'!P54,0))</f>
        <v>0</v>
      </c>
    </row>
    <row r="55" spans="1:16" x14ac:dyDescent="0.2">
      <c r="A55" s="51">
        <f>IF(P55=0,0,IF(COUNTBLANK(P55)=1,0,COUNTA($P$14:P55)))</f>
        <v>0</v>
      </c>
      <c r="B55" s="24">
        <f>IF($C$4="Neattiecināmās izmaksas",IF('3a+c+n'!$Q55="N",'3a+c+n'!B55,0))</f>
        <v>0</v>
      </c>
      <c r="C55" s="24">
        <f>IF($C$4="Neattiecināmās izmaksas",IF('3a+c+n'!$Q55="N",'3a+c+n'!C55,0))</f>
        <v>0</v>
      </c>
      <c r="D55" s="24">
        <f>IF($C$4="Neattiecināmās izmaksas",IF('3a+c+n'!$Q55="N",'3a+c+n'!D55,0))</f>
        <v>0</v>
      </c>
      <c r="E55" s="46"/>
      <c r="F55" s="65"/>
      <c r="G55" s="116"/>
      <c r="H55" s="116">
        <f>IF($C$4="Neattiecināmās izmaksas",IF('3a+c+n'!$Q55="N",'3a+c+n'!H55,0))</f>
        <v>0</v>
      </c>
      <c r="I55" s="116"/>
      <c r="J55" s="116"/>
      <c r="K55" s="117">
        <f>IF($C$4="Neattiecināmās izmaksas",IF('3a+c+n'!$Q55="N",'3a+c+n'!K55,0))</f>
        <v>0</v>
      </c>
      <c r="L55" s="81">
        <f>IF($C$4="Neattiecināmās izmaksas",IF('3a+c+n'!$Q55="N",'3a+c+n'!L55,0))</f>
        <v>0</v>
      </c>
      <c r="M55" s="116">
        <f>IF($C$4="Neattiecināmās izmaksas",IF('3a+c+n'!$Q55="N",'3a+c+n'!M55,0))</f>
        <v>0</v>
      </c>
      <c r="N55" s="116">
        <f>IF($C$4="Neattiecināmās izmaksas",IF('3a+c+n'!$Q55="N",'3a+c+n'!N55,0))</f>
        <v>0</v>
      </c>
      <c r="O55" s="116">
        <f>IF($C$4="Neattiecināmās izmaksas",IF('3a+c+n'!$Q55="N",'3a+c+n'!O55,0))</f>
        <v>0</v>
      </c>
      <c r="P55" s="117">
        <f>IF($C$4="Neattiecināmās izmaksas",IF('3a+c+n'!$Q55="N",'3a+c+n'!P55,0))</f>
        <v>0</v>
      </c>
    </row>
    <row r="56" spans="1:16" x14ac:dyDescent="0.2">
      <c r="A56" s="51">
        <f>IF(P56=0,0,IF(COUNTBLANK(P56)=1,0,COUNTA($P$14:P56)))</f>
        <v>0</v>
      </c>
      <c r="B56" s="24">
        <f>IF($C$4="Neattiecināmās izmaksas",IF('3a+c+n'!$Q56="N",'3a+c+n'!B56,0))</f>
        <v>0</v>
      </c>
      <c r="C56" s="24">
        <f>IF($C$4="Neattiecināmās izmaksas",IF('3a+c+n'!$Q56="N",'3a+c+n'!C56,0))</f>
        <v>0</v>
      </c>
      <c r="D56" s="24">
        <f>IF($C$4="Neattiecināmās izmaksas",IF('3a+c+n'!$Q56="N",'3a+c+n'!D56,0))</f>
        <v>0</v>
      </c>
      <c r="E56" s="46"/>
      <c r="F56" s="65"/>
      <c r="G56" s="116"/>
      <c r="H56" s="116">
        <f>IF($C$4="Neattiecināmās izmaksas",IF('3a+c+n'!$Q56="N",'3a+c+n'!H56,0))</f>
        <v>0</v>
      </c>
      <c r="I56" s="116"/>
      <c r="J56" s="116"/>
      <c r="K56" s="117">
        <f>IF($C$4="Neattiecināmās izmaksas",IF('3a+c+n'!$Q56="N",'3a+c+n'!K56,0))</f>
        <v>0</v>
      </c>
      <c r="L56" s="81">
        <f>IF($C$4="Neattiecināmās izmaksas",IF('3a+c+n'!$Q56="N",'3a+c+n'!L56,0))</f>
        <v>0</v>
      </c>
      <c r="M56" s="116">
        <f>IF($C$4="Neattiecināmās izmaksas",IF('3a+c+n'!$Q56="N",'3a+c+n'!M56,0))</f>
        <v>0</v>
      </c>
      <c r="N56" s="116">
        <f>IF($C$4="Neattiecināmās izmaksas",IF('3a+c+n'!$Q56="N",'3a+c+n'!N56,0))</f>
        <v>0</v>
      </c>
      <c r="O56" s="116">
        <f>IF($C$4="Neattiecināmās izmaksas",IF('3a+c+n'!$Q56="N",'3a+c+n'!O56,0))</f>
        <v>0</v>
      </c>
      <c r="P56" s="117">
        <f>IF($C$4="Neattiecināmās izmaksas",IF('3a+c+n'!$Q56="N",'3a+c+n'!P56,0))</f>
        <v>0</v>
      </c>
    </row>
    <row r="57" spans="1:16" x14ac:dyDescent="0.2">
      <c r="A57" s="51">
        <f>IF(P57=0,0,IF(COUNTBLANK(P57)=1,0,COUNTA($P$14:P57)))</f>
        <v>0</v>
      </c>
      <c r="B57" s="24">
        <f>IF($C$4="Neattiecināmās izmaksas",IF('3a+c+n'!$Q57="N",'3a+c+n'!B57,0))</f>
        <v>0</v>
      </c>
      <c r="C57" s="24">
        <f>IF($C$4="Neattiecināmās izmaksas",IF('3a+c+n'!$Q57="N",'3a+c+n'!C57,0))</f>
        <v>0</v>
      </c>
      <c r="D57" s="24">
        <f>IF($C$4="Neattiecināmās izmaksas",IF('3a+c+n'!$Q57="N",'3a+c+n'!D57,0))</f>
        <v>0</v>
      </c>
      <c r="E57" s="46"/>
      <c r="F57" s="65"/>
      <c r="G57" s="116"/>
      <c r="H57" s="116">
        <f>IF($C$4="Neattiecināmās izmaksas",IF('3a+c+n'!$Q57="N",'3a+c+n'!H57,0))</f>
        <v>0</v>
      </c>
      <c r="I57" s="116"/>
      <c r="J57" s="116"/>
      <c r="K57" s="117">
        <f>IF($C$4="Neattiecināmās izmaksas",IF('3a+c+n'!$Q57="N",'3a+c+n'!K57,0))</f>
        <v>0</v>
      </c>
      <c r="L57" s="81">
        <f>IF($C$4="Neattiecināmās izmaksas",IF('3a+c+n'!$Q57="N",'3a+c+n'!L57,0))</f>
        <v>0</v>
      </c>
      <c r="M57" s="116">
        <f>IF($C$4="Neattiecināmās izmaksas",IF('3a+c+n'!$Q57="N",'3a+c+n'!M57,0))</f>
        <v>0</v>
      </c>
      <c r="N57" s="116">
        <f>IF($C$4="Neattiecināmās izmaksas",IF('3a+c+n'!$Q57="N",'3a+c+n'!N57,0))</f>
        <v>0</v>
      </c>
      <c r="O57" s="116">
        <f>IF($C$4="Neattiecināmās izmaksas",IF('3a+c+n'!$Q57="N",'3a+c+n'!O57,0))</f>
        <v>0</v>
      </c>
      <c r="P57" s="117">
        <f>IF($C$4="Neattiecināmās izmaksas",IF('3a+c+n'!$Q57="N",'3a+c+n'!P57,0))</f>
        <v>0</v>
      </c>
    </row>
    <row r="58" spans="1:16" x14ac:dyDescent="0.2">
      <c r="A58" s="51">
        <f>IF(P58=0,0,IF(COUNTBLANK(P58)=1,0,COUNTA($P$14:P58)))</f>
        <v>0</v>
      </c>
      <c r="B58" s="24">
        <f>IF($C$4="Neattiecināmās izmaksas",IF('3a+c+n'!$Q58="N",'3a+c+n'!B58,0))</f>
        <v>0</v>
      </c>
      <c r="C58" s="24">
        <f>IF($C$4="Neattiecināmās izmaksas",IF('3a+c+n'!$Q58="N",'3a+c+n'!C58,0))</f>
        <v>0</v>
      </c>
      <c r="D58" s="24">
        <f>IF($C$4="Neattiecināmās izmaksas",IF('3a+c+n'!$Q58="N",'3a+c+n'!D58,0))</f>
        <v>0</v>
      </c>
      <c r="E58" s="46"/>
      <c r="F58" s="65"/>
      <c r="G58" s="116"/>
      <c r="H58" s="116">
        <f>IF($C$4="Neattiecināmās izmaksas",IF('3a+c+n'!$Q58="N",'3a+c+n'!H58,0))</f>
        <v>0</v>
      </c>
      <c r="I58" s="116"/>
      <c r="J58" s="116"/>
      <c r="K58" s="117">
        <f>IF($C$4="Neattiecināmās izmaksas",IF('3a+c+n'!$Q58="N",'3a+c+n'!K58,0))</f>
        <v>0</v>
      </c>
      <c r="L58" s="81">
        <f>IF($C$4="Neattiecināmās izmaksas",IF('3a+c+n'!$Q58="N",'3a+c+n'!L58,0))</f>
        <v>0</v>
      </c>
      <c r="M58" s="116">
        <f>IF($C$4="Neattiecināmās izmaksas",IF('3a+c+n'!$Q58="N",'3a+c+n'!M58,0))</f>
        <v>0</v>
      </c>
      <c r="N58" s="116">
        <f>IF($C$4="Neattiecināmās izmaksas",IF('3a+c+n'!$Q58="N",'3a+c+n'!N58,0))</f>
        <v>0</v>
      </c>
      <c r="O58" s="116">
        <f>IF($C$4="Neattiecināmās izmaksas",IF('3a+c+n'!$Q58="N",'3a+c+n'!O58,0))</f>
        <v>0</v>
      </c>
      <c r="P58" s="117">
        <f>IF($C$4="Neattiecināmās izmaksas",IF('3a+c+n'!$Q58="N",'3a+c+n'!P58,0))</f>
        <v>0</v>
      </c>
    </row>
    <row r="59" spans="1:16" x14ac:dyDescent="0.2">
      <c r="A59" s="51">
        <f>IF(P59=0,0,IF(COUNTBLANK(P59)=1,0,COUNTA($P$14:P59)))</f>
        <v>0</v>
      </c>
      <c r="B59" s="24">
        <f>IF($C$4="Neattiecināmās izmaksas",IF('3a+c+n'!$Q59="N",'3a+c+n'!B59,0))</f>
        <v>0</v>
      </c>
      <c r="C59" s="24">
        <f>IF($C$4="Neattiecināmās izmaksas",IF('3a+c+n'!$Q59="N",'3a+c+n'!C59,0))</f>
        <v>0</v>
      </c>
      <c r="D59" s="24">
        <f>IF($C$4="Neattiecināmās izmaksas",IF('3a+c+n'!$Q59="N",'3a+c+n'!D59,0))</f>
        <v>0</v>
      </c>
      <c r="E59" s="46"/>
      <c r="F59" s="65"/>
      <c r="G59" s="116"/>
      <c r="H59" s="116">
        <f>IF($C$4="Neattiecināmās izmaksas",IF('3a+c+n'!$Q59="N",'3a+c+n'!H59,0))</f>
        <v>0</v>
      </c>
      <c r="I59" s="116"/>
      <c r="J59" s="116"/>
      <c r="K59" s="117">
        <f>IF($C$4="Neattiecināmās izmaksas",IF('3a+c+n'!$Q59="N",'3a+c+n'!K59,0))</f>
        <v>0</v>
      </c>
      <c r="L59" s="81">
        <f>IF($C$4="Neattiecināmās izmaksas",IF('3a+c+n'!$Q59="N",'3a+c+n'!L59,0))</f>
        <v>0</v>
      </c>
      <c r="M59" s="116">
        <f>IF($C$4="Neattiecināmās izmaksas",IF('3a+c+n'!$Q59="N",'3a+c+n'!M59,0))</f>
        <v>0</v>
      </c>
      <c r="N59" s="116">
        <f>IF($C$4="Neattiecināmās izmaksas",IF('3a+c+n'!$Q59="N",'3a+c+n'!N59,0))</f>
        <v>0</v>
      </c>
      <c r="O59" s="116">
        <f>IF($C$4="Neattiecināmās izmaksas",IF('3a+c+n'!$Q59="N",'3a+c+n'!O59,0))</f>
        <v>0</v>
      </c>
      <c r="P59" s="117">
        <f>IF($C$4="Neattiecināmās izmaksas",IF('3a+c+n'!$Q59="N",'3a+c+n'!P59,0))</f>
        <v>0</v>
      </c>
    </row>
    <row r="60" spans="1:16" x14ac:dyDescent="0.2">
      <c r="A60" s="51">
        <f>IF(P60=0,0,IF(COUNTBLANK(P60)=1,0,COUNTA($P$14:P60)))</f>
        <v>0</v>
      </c>
      <c r="B60" s="24">
        <f>IF($C$4="Neattiecināmās izmaksas",IF('3a+c+n'!$Q60="N",'3a+c+n'!B60,0))</f>
        <v>0</v>
      </c>
      <c r="C60" s="24">
        <f>IF($C$4="Neattiecināmās izmaksas",IF('3a+c+n'!$Q60="N",'3a+c+n'!C60,0))</f>
        <v>0</v>
      </c>
      <c r="D60" s="24">
        <f>IF($C$4="Neattiecināmās izmaksas",IF('3a+c+n'!$Q60="N",'3a+c+n'!D60,0))</f>
        <v>0</v>
      </c>
      <c r="E60" s="46"/>
      <c r="F60" s="65"/>
      <c r="G60" s="116"/>
      <c r="H60" s="116">
        <f>IF($C$4="Neattiecināmās izmaksas",IF('3a+c+n'!$Q60="N",'3a+c+n'!H60,0))</f>
        <v>0</v>
      </c>
      <c r="I60" s="116"/>
      <c r="J60" s="116"/>
      <c r="K60" s="117">
        <f>IF($C$4="Neattiecināmās izmaksas",IF('3a+c+n'!$Q60="N",'3a+c+n'!K60,0))</f>
        <v>0</v>
      </c>
      <c r="L60" s="81">
        <f>IF($C$4="Neattiecināmās izmaksas",IF('3a+c+n'!$Q60="N",'3a+c+n'!L60,0))</f>
        <v>0</v>
      </c>
      <c r="M60" s="116">
        <f>IF($C$4="Neattiecināmās izmaksas",IF('3a+c+n'!$Q60="N",'3a+c+n'!M60,0))</f>
        <v>0</v>
      </c>
      <c r="N60" s="116">
        <f>IF($C$4="Neattiecināmās izmaksas",IF('3a+c+n'!$Q60="N",'3a+c+n'!N60,0))</f>
        <v>0</v>
      </c>
      <c r="O60" s="116">
        <f>IF($C$4="Neattiecināmās izmaksas",IF('3a+c+n'!$Q60="N",'3a+c+n'!O60,0))</f>
        <v>0</v>
      </c>
      <c r="P60" s="117">
        <f>IF($C$4="Neattiecināmās izmaksas",IF('3a+c+n'!$Q60="N",'3a+c+n'!P60,0))</f>
        <v>0</v>
      </c>
    </row>
    <row r="61" spans="1:16" x14ac:dyDescent="0.2">
      <c r="A61" s="51">
        <f>IF(P61=0,0,IF(COUNTBLANK(P61)=1,0,COUNTA($P$14:P61)))</f>
        <v>0</v>
      </c>
      <c r="B61" s="24">
        <f>IF($C$4="Neattiecināmās izmaksas",IF('3a+c+n'!$Q61="N",'3a+c+n'!B61,0))</f>
        <v>0</v>
      </c>
      <c r="C61" s="24">
        <f>IF($C$4="Neattiecināmās izmaksas",IF('3a+c+n'!$Q61="N",'3a+c+n'!C61,0))</f>
        <v>0</v>
      </c>
      <c r="D61" s="24">
        <f>IF($C$4="Neattiecināmās izmaksas",IF('3a+c+n'!$Q61="N",'3a+c+n'!D61,0))</f>
        <v>0</v>
      </c>
      <c r="E61" s="46"/>
      <c r="F61" s="65"/>
      <c r="G61" s="116"/>
      <c r="H61" s="116">
        <f>IF($C$4="Neattiecināmās izmaksas",IF('3a+c+n'!$Q61="N",'3a+c+n'!H61,0))</f>
        <v>0</v>
      </c>
      <c r="I61" s="116"/>
      <c r="J61" s="116"/>
      <c r="K61" s="117">
        <f>IF($C$4="Neattiecināmās izmaksas",IF('3a+c+n'!$Q61="N",'3a+c+n'!K61,0))</f>
        <v>0</v>
      </c>
      <c r="L61" s="81">
        <f>IF($C$4="Neattiecināmās izmaksas",IF('3a+c+n'!$Q61="N",'3a+c+n'!L61,0))</f>
        <v>0</v>
      </c>
      <c r="M61" s="116">
        <f>IF($C$4="Neattiecināmās izmaksas",IF('3a+c+n'!$Q61="N",'3a+c+n'!M61,0))</f>
        <v>0</v>
      </c>
      <c r="N61" s="116">
        <f>IF($C$4="Neattiecināmās izmaksas",IF('3a+c+n'!$Q61="N",'3a+c+n'!N61,0))</f>
        <v>0</v>
      </c>
      <c r="O61" s="116">
        <f>IF($C$4="Neattiecināmās izmaksas",IF('3a+c+n'!$Q61="N",'3a+c+n'!O61,0))</f>
        <v>0</v>
      </c>
      <c r="P61" s="117">
        <f>IF($C$4="Neattiecināmās izmaksas",IF('3a+c+n'!$Q61="N",'3a+c+n'!P61,0))</f>
        <v>0</v>
      </c>
    </row>
    <row r="62" spans="1:16" x14ac:dyDescent="0.2">
      <c r="A62" s="51">
        <f>IF(P62=0,0,IF(COUNTBLANK(P62)=1,0,COUNTA($P$14:P62)))</f>
        <v>0</v>
      </c>
      <c r="B62" s="24">
        <f>IF($C$4="Neattiecināmās izmaksas",IF('3a+c+n'!$Q62="N",'3a+c+n'!B62,0))</f>
        <v>0</v>
      </c>
      <c r="C62" s="24">
        <f>IF($C$4="Neattiecināmās izmaksas",IF('3a+c+n'!$Q62="N",'3a+c+n'!C62,0))</f>
        <v>0</v>
      </c>
      <c r="D62" s="24">
        <f>IF($C$4="Neattiecināmās izmaksas",IF('3a+c+n'!$Q62="N",'3a+c+n'!D62,0))</f>
        <v>0</v>
      </c>
      <c r="E62" s="46"/>
      <c r="F62" s="65"/>
      <c r="G62" s="116"/>
      <c r="H62" s="116">
        <f>IF($C$4="Neattiecināmās izmaksas",IF('3a+c+n'!$Q62="N",'3a+c+n'!H62,0))</f>
        <v>0</v>
      </c>
      <c r="I62" s="116"/>
      <c r="J62" s="116"/>
      <c r="K62" s="117">
        <f>IF($C$4="Neattiecināmās izmaksas",IF('3a+c+n'!$Q62="N",'3a+c+n'!K62,0))</f>
        <v>0</v>
      </c>
      <c r="L62" s="81">
        <f>IF($C$4="Neattiecināmās izmaksas",IF('3a+c+n'!$Q62="N",'3a+c+n'!L62,0))</f>
        <v>0</v>
      </c>
      <c r="M62" s="116">
        <f>IF($C$4="Neattiecināmās izmaksas",IF('3a+c+n'!$Q62="N",'3a+c+n'!M62,0))</f>
        <v>0</v>
      </c>
      <c r="N62" s="116">
        <f>IF($C$4="Neattiecināmās izmaksas",IF('3a+c+n'!$Q62="N",'3a+c+n'!N62,0))</f>
        <v>0</v>
      </c>
      <c r="O62" s="116">
        <f>IF($C$4="Neattiecināmās izmaksas",IF('3a+c+n'!$Q62="N",'3a+c+n'!O62,0))</f>
        <v>0</v>
      </c>
      <c r="P62" s="117">
        <f>IF($C$4="Neattiecināmās izmaksas",IF('3a+c+n'!$Q62="N",'3a+c+n'!P62,0))</f>
        <v>0</v>
      </c>
    </row>
    <row r="63" spans="1:16" x14ac:dyDescent="0.2">
      <c r="A63" s="51">
        <f>IF(P63=0,0,IF(COUNTBLANK(P63)=1,0,COUNTA($P$14:P63)))</f>
        <v>0</v>
      </c>
      <c r="B63" s="24">
        <f>IF($C$4="Neattiecināmās izmaksas",IF('3a+c+n'!$Q63="N",'3a+c+n'!B63,0))</f>
        <v>0</v>
      </c>
      <c r="C63" s="24">
        <f>IF($C$4="Neattiecināmās izmaksas",IF('3a+c+n'!$Q63="N",'3a+c+n'!C63,0))</f>
        <v>0</v>
      </c>
      <c r="D63" s="24">
        <f>IF($C$4="Neattiecināmās izmaksas",IF('3a+c+n'!$Q63="N",'3a+c+n'!D63,0))</f>
        <v>0</v>
      </c>
      <c r="E63" s="46"/>
      <c r="F63" s="65"/>
      <c r="G63" s="116"/>
      <c r="H63" s="116">
        <f>IF($C$4="Neattiecināmās izmaksas",IF('3a+c+n'!$Q63="N",'3a+c+n'!H63,0))</f>
        <v>0</v>
      </c>
      <c r="I63" s="116"/>
      <c r="J63" s="116"/>
      <c r="K63" s="117">
        <f>IF($C$4="Neattiecināmās izmaksas",IF('3a+c+n'!$Q63="N",'3a+c+n'!K63,0))</f>
        <v>0</v>
      </c>
      <c r="L63" s="81">
        <f>IF($C$4="Neattiecināmās izmaksas",IF('3a+c+n'!$Q63="N",'3a+c+n'!L63,0))</f>
        <v>0</v>
      </c>
      <c r="M63" s="116">
        <f>IF($C$4="Neattiecināmās izmaksas",IF('3a+c+n'!$Q63="N",'3a+c+n'!M63,0))</f>
        <v>0</v>
      </c>
      <c r="N63" s="116">
        <f>IF($C$4="Neattiecināmās izmaksas",IF('3a+c+n'!$Q63="N",'3a+c+n'!N63,0))</f>
        <v>0</v>
      </c>
      <c r="O63" s="116">
        <f>IF($C$4="Neattiecināmās izmaksas",IF('3a+c+n'!$Q63="N",'3a+c+n'!O63,0))</f>
        <v>0</v>
      </c>
      <c r="P63" s="117">
        <f>IF($C$4="Neattiecināmās izmaksas",IF('3a+c+n'!$Q63="N",'3a+c+n'!P63,0))</f>
        <v>0</v>
      </c>
    </row>
    <row r="64" spans="1:16" x14ac:dyDescent="0.2">
      <c r="A64" s="51">
        <f>IF(P64=0,0,IF(COUNTBLANK(P64)=1,0,COUNTA($P$14:P64)))</f>
        <v>0</v>
      </c>
      <c r="B64" s="24">
        <f>IF($C$4="Neattiecināmās izmaksas",IF('3a+c+n'!$Q64="N",'3a+c+n'!B64,0))</f>
        <v>0</v>
      </c>
      <c r="C64" s="24">
        <f>IF($C$4="Neattiecināmās izmaksas",IF('3a+c+n'!$Q64="N",'3a+c+n'!C64,0))</f>
        <v>0</v>
      </c>
      <c r="D64" s="24">
        <f>IF($C$4="Neattiecināmās izmaksas",IF('3a+c+n'!$Q64="N",'3a+c+n'!D64,0))</f>
        <v>0</v>
      </c>
      <c r="E64" s="46"/>
      <c r="F64" s="65"/>
      <c r="G64" s="116"/>
      <c r="H64" s="116">
        <f>IF($C$4="Neattiecināmās izmaksas",IF('3a+c+n'!$Q64="N",'3a+c+n'!H64,0))</f>
        <v>0</v>
      </c>
      <c r="I64" s="116"/>
      <c r="J64" s="116"/>
      <c r="K64" s="117">
        <f>IF($C$4="Neattiecināmās izmaksas",IF('3a+c+n'!$Q64="N",'3a+c+n'!K64,0))</f>
        <v>0</v>
      </c>
      <c r="L64" s="81">
        <f>IF($C$4="Neattiecināmās izmaksas",IF('3a+c+n'!$Q64="N",'3a+c+n'!L64,0))</f>
        <v>0</v>
      </c>
      <c r="M64" s="116">
        <f>IF($C$4="Neattiecināmās izmaksas",IF('3a+c+n'!$Q64="N",'3a+c+n'!M64,0))</f>
        <v>0</v>
      </c>
      <c r="N64" s="116">
        <f>IF($C$4="Neattiecināmās izmaksas",IF('3a+c+n'!$Q64="N",'3a+c+n'!N64,0))</f>
        <v>0</v>
      </c>
      <c r="O64" s="116">
        <f>IF($C$4="Neattiecināmās izmaksas",IF('3a+c+n'!$Q64="N",'3a+c+n'!O64,0))</f>
        <v>0</v>
      </c>
      <c r="P64" s="117">
        <f>IF($C$4="Neattiecināmās izmaksas",IF('3a+c+n'!$Q64="N",'3a+c+n'!P64,0))</f>
        <v>0</v>
      </c>
    </row>
    <row r="65" spans="1:16" x14ac:dyDescent="0.2">
      <c r="A65" s="51">
        <f>IF(P65=0,0,IF(COUNTBLANK(P65)=1,0,COUNTA($P$14:P65)))</f>
        <v>0</v>
      </c>
      <c r="B65" s="24">
        <f>IF($C$4="Neattiecināmās izmaksas",IF('3a+c+n'!$Q65="N",'3a+c+n'!B65,0))</f>
        <v>0</v>
      </c>
      <c r="C65" s="24">
        <f>IF($C$4="Neattiecināmās izmaksas",IF('3a+c+n'!$Q65="N",'3a+c+n'!C65,0))</f>
        <v>0</v>
      </c>
      <c r="D65" s="24">
        <f>IF($C$4="Neattiecināmās izmaksas",IF('3a+c+n'!$Q65="N",'3a+c+n'!D65,0))</f>
        <v>0</v>
      </c>
      <c r="E65" s="46"/>
      <c r="F65" s="65"/>
      <c r="G65" s="116"/>
      <c r="H65" s="116">
        <f>IF($C$4="Neattiecināmās izmaksas",IF('3a+c+n'!$Q65="N",'3a+c+n'!H65,0))</f>
        <v>0</v>
      </c>
      <c r="I65" s="116"/>
      <c r="J65" s="116"/>
      <c r="K65" s="117">
        <f>IF($C$4="Neattiecināmās izmaksas",IF('3a+c+n'!$Q65="N",'3a+c+n'!K65,0))</f>
        <v>0</v>
      </c>
      <c r="L65" s="81">
        <f>IF($C$4="Neattiecināmās izmaksas",IF('3a+c+n'!$Q65="N",'3a+c+n'!L65,0))</f>
        <v>0</v>
      </c>
      <c r="M65" s="116">
        <f>IF($C$4="Neattiecināmās izmaksas",IF('3a+c+n'!$Q65="N",'3a+c+n'!M65,0))</f>
        <v>0</v>
      </c>
      <c r="N65" s="116">
        <f>IF($C$4="Neattiecināmās izmaksas",IF('3a+c+n'!$Q65="N",'3a+c+n'!N65,0))</f>
        <v>0</v>
      </c>
      <c r="O65" s="116">
        <f>IF($C$4="Neattiecināmās izmaksas",IF('3a+c+n'!$Q65="N",'3a+c+n'!O65,0))</f>
        <v>0</v>
      </c>
      <c r="P65" s="117">
        <f>IF($C$4="Neattiecināmās izmaksas",IF('3a+c+n'!$Q65="N",'3a+c+n'!P65,0))</f>
        <v>0</v>
      </c>
    </row>
    <row r="66" spans="1:16" x14ac:dyDescent="0.2">
      <c r="A66" s="51">
        <f>IF(P66=0,0,IF(COUNTBLANK(P66)=1,0,COUNTA($P$14:P66)))</f>
        <v>0</v>
      </c>
      <c r="B66" s="24">
        <f>IF($C$4="Neattiecināmās izmaksas",IF('3a+c+n'!$Q66="N",'3a+c+n'!B66,0))</f>
        <v>0</v>
      </c>
      <c r="C66" s="24">
        <f>IF($C$4="Neattiecināmās izmaksas",IF('3a+c+n'!$Q66="N",'3a+c+n'!C66,0))</f>
        <v>0</v>
      </c>
      <c r="D66" s="24">
        <f>IF($C$4="Neattiecināmās izmaksas",IF('3a+c+n'!$Q66="N",'3a+c+n'!D66,0))</f>
        <v>0</v>
      </c>
      <c r="E66" s="46"/>
      <c r="F66" s="65"/>
      <c r="G66" s="116"/>
      <c r="H66" s="116">
        <f>IF($C$4="Neattiecināmās izmaksas",IF('3a+c+n'!$Q66="N",'3a+c+n'!H66,0))</f>
        <v>0</v>
      </c>
      <c r="I66" s="116"/>
      <c r="J66" s="116"/>
      <c r="K66" s="117">
        <f>IF($C$4="Neattiecināmās izmaksas",IF('3a+c+n'!$Q66="N",'3a+c+n'!K66,0))</f>
        <v>0</v>
      </c>
      <c r="L66" s="81">
        <f>IF($C$4="Neattiecināmās izmaksas",IF('3a+c+n'!$Q66="N",'3a+c+n'!L66,0))</f>
        <v>0</v>
      </c>
      <c r="M66" s="116">
        <f>IF($C$4="Neattiecināmās izmaksas",IF('3a+c+n'!$Q66="N",'3a+c+n'!M66,0))</f>
        <v>0</v>
      </c>
      <c r="N66" s="116">
        <f>IF($C$4="Neattiecināmās izmaksas",IF('3a+c+n'!$Q66="N",'3a+c+n'!N66,0))</f>
        <v>0</v>
      </c>
      <c r="O66" s="116">
        <f>IF($C$4="Neattiecināmās izmaksas",IF('3a+c+n'!$Q66="N",'3a+c+n'!O66,0))</f>
        <v>0</v>
      </c>
      <c r="P66" s="117">
        <f>IF($C$4="Neattiecināmās izmaksas",IF('3a+c+n'!$Q66="N",'3a+c+n'!P66,0))</f>
        <v>0</v>
      </c>
    </row>
    <row r="67" spans="1:16" x14ac:dyDescent="0.2">
      <c r="A67" s="51">
        <f>IF(P67=0,0,IF(COUNTBLANK(P67)=1,0,COUNTA($P$14:P67)))</f>
        <v>0</v>
      </c>
      <c r="B67" s="24">
        <f>IF($C$4="Neattiecināmās izmaksas",IF('3a+c+n'!$Q67="N",'3a+c+n'!B67,0))</f>
        <v>0</v>
      </c>
      <c r="C67" s="24">
        <f>IF($C$4="Neattiecināmās izmaksas",IF('3a+c+n'!$Q67="N",'3a+c+n'!C67,0))</f>
        <v>0</v>
      </c>
      <c r="D67" s="24">
        <f>IF($C$4="Neattiecināmās izmaksas",IF('3a+c+n'!$Q67="N",'3a+c+n'!D67,0))</f>
        <v>0</v>
      </c>
      <c r="E67" s="46"/>
      <c r="F67" s="65"/>
      <c r="G67" s="116"/>
      <c r="H67" s="116">
        <f>IF($C$4="Neattiecināmās izmaksas",IF('3a+c+n'!$Q67="N",'3a+c+n'!H67,0))</f>
        <v>0</v>
      </c>
      <c r="I67" s="116"/>
      <c r="J67" s="116"/>
      <c r="K67" s="117">
        <f>IF($C$4="Neattiecināmās izmaksas",IF('3a+c+n'!$Q67="N",'3a+c+n'!K67,0))</f>
        <v>0</v>
      </c>
      <c r="L67" s="81">
        <f>IF($C$4="Neattiecināmās izmaksas",IF('3a+c+n'!$Q67="N",'3a+c+n'!L67,0))</f>
        <v>0</v>
      </c>
      <c r="M67" s="116">
        <f>IF($C$4="Neattiecināmās izmaksas",IF('3a+c+n'!$Q67="N",'3a+c+n'!M67,0))</f>
        <v>0</v>
      </c>
      <c r="N67" s="116">
        <f>IF($C$4="Neattiecināmās izmaksas",IF('3a+c+n'!$Q67="N",'3a+c+n'!N67,0))</f>
        <v>0</v>
      </c>
      <c r="O67" s="116">
        <f>IF($C$4="Neattiecināmās izmaksas",IF('3a+c+n'!$Q67="N",'3a+c+n'!O67,0))</f>
        <v>0</v>
      </c>
      <c r="P67" s="117">
        <f>IF($C$4="Neattiecināmās izmaksas",IF('3a+c+n'!$Q67="N",'3a+c+n'!P67,0))</f>
        <v>0</v>
      </c>
    </row>
    <row r="68" spans="1:16" x14ac:dyDescent="0.2">
      <c r="A68" s="51">
        <f>IF(P68=0,0,IF(COUNTBLANK(P68)=1,0,COUNTA($P$14:P68)))</f>
        <v>0</v>
      </c>
      <c r="B68" s="24">
        <f>IF($C$4="Neattiecināmās izmaksas",IF('3a+c+n'!$Q68="N",'3a+c+n'!B68,0))</f>
        <v>0</v>
      </c>
      <c r="C68" s="24">
        <f>IF($C$4="Neattiecināmās izmaksas",IF('3a+c+n'!$Q68="N",'3a+c+n'!C68,0))</f>
        <v>0</v>
      </c>
      <c r="D68" s="24">
        <f>IF($C$4="Neattiecināmās izmaksas",IF('3a+c+n'!$Q68="N",'3a+c+n'!D68,0))</f>
        <v>0</v>
      </c>
      <c r="E68" s="46"/>
      <c r="F68" s="65"/>
      <c r="G68" s="116"/>
      <c r="H68" s="116">
        <f>IF($C$4="Neattiecināmās izmaksas",IF('3a+c+n'!$Q68="N",'3a+c+n'!H68,0))</f>
        <v>0</v>
      </c>
      <c r="I68" s="116"/>
      <c r="J68" s="116"/>
      <c r="K68" s="117">
        <f>IF($C$4="Neattiecināmās izmaksas",IF('3a+c+n'!$Q68="N",'3a+c+n'!K68,0))</f>
        <v>0</v>
      </c>
      <c r="L68" s="81">
        <f>IF($C$4="Neattiecināmās izmaksas",IF('3a+c+n'!$Q68="N",'3a+c+n'!L68,0))</f>
        <v>0</v>
      </c>
      <c r="M68" s="116">
        <f>IF($C$4="Neattiecināmās izmaksas",IF('3a+c+n'!$Q68="N",'3a+c+n'!M68,0))</f>
        <v>0</v>
      </c>
      <c r="N68" s="116">
        <f>IF($C$4="Neattiecināmās izmaksas",IF('3a+c+n'!$Q68="N",'3a+c+n'!N68,0))</f>
        <v>0</v>
      </c>
      <c r="O68" s="116">
        <f>IF($C$4="Neattiecināmās izmaksas",IF('3a+c+n'!$Q68="N",'3a+c+n'!O68,0))</f>
        <v>0</v>
      </c>
      <c r="P68" s="117">
        <f>IF($C$4="Neattiecināmās izmaksas",IF('3a+c+n'!$Q68="N",'3a+c+n'!P68,0))</f>
        <v>0</v>
      </c>
    </row>
    <row r="69" spans="1:16" x14ac:dyDescent="0.2">
      <c r="A69" s="51">
        <f>IF(P69=0,0,IF(COUNTBLANK(P69)=1,0,COUNTA($P$14:P69)))</f>
        <v>0</v>
      </c>
      <c r="B69" s="24">
        <f>IF($C$4="Neattiecināmās izmaksas",IF('3a+c+n'!$Q69="N",'3a+c+n'!B69,0))</f>
        <v>0</v>
      </c>
      <c r="C69" s="24">
        <f>IF($C$4="Neattiecināmās izmaksas",IF('3a+c+n'!$Q69="N",'3a+c+n'!C69,0))</f>
        <v>0</v>
      </c>
      <c r="D69" s="24">
        <f>IF($C$4="Neattiecināmās izmaksas",IF('3a+c+n'!$Q69="N",'3a+c+n'!D69,0))</f>
        <v>0</v>
      </c>
      <c r="E69" s="46"/>
      <c r="F69" s="65"/>
      <c r="G69" s="116"/>
      <c r="H69" s="116">
        <f>IF($C$4="Neattiecināmās izmaksas",IF('3a+c+n'!$Q69="N",'3a+c+n'!H69,0))</f>
        <v>0</v>
      </c>
      <c r="I69" s="116"/>
      <c r="J69" s="116"/>
      <c r="K69" s="117">
        <f>IF($C$4="Neattiecināmās izmaksas",IF('3a+c+n'!$Q69="N",'3a+c+n'!K69,0))</f>
        <v>0</v>
      </c>
      <c r="L69" s="81">
        <f>IF($C$4="Neattiecināmās izmaksas",IF('3a+c+n'!$Q69="N",'3a+c+n'!L69,0))</f>
        <v>0</v>
      </c>
      <c r="M69" s="116">
        <f>IF($C$4="Neattiecināmās izmaksas",IF('3a+c+n'!$Q69="N",'3a+c+n'!M69,0))</f>
        <v>0</v>
      </c>
      <c r="N69" s="116">
        <f>IF($C$4="Neattiecināmās izmaksas",IF('3a+c+n'!$Q69="N",'3a+c+n'!N69,0))</f>
        <v>0</v>
      </c>
      <c r="O69" s="116">
        <f>IF($C$4="Neattiecināmās izmaksas",IF('3a+c+n'!$Q69="N",'3a+c+n'!O69,0))</f>
        <v>0</v>
      </c>
      <c r="P69" s="117">
        <f>IF($C$4="Neattiecināmās izmaksas",IF('3a+c+n'!$Q69="N",'3a+c+n'!P69,0))</f>
        <v>0</v>
      </c>
    </row>
    <row r="70" spans="1:16" x14ac:dyDescent="0.2">
      <c r="A70" s="51">
        <f>IF(P70=0,0,IF(COUNTBLANK(P70)=1,0,COUNTA($P$14:P70)))</f>
        <v>0</v>
      </c>
      <c r="B70" s="24">
        <f>IF($C$4="Neattiecināmās izmaksas",IF('3a+c+n'!$Q70="N",'3a+c+n'!B70,0))</f>
        <v>0</v>
      </c>
      <c r="C70" s="24">
        <f>IF($C$4="Neattiecināmās izmaksas",IF('3a+c+n'!$Q70="N",'3a+c+n'!C70,0))</f>
        <v>0</v>
      </c>
      <c r="D70" s="24">
        <f>IF($C$4="Neattiecināmās izmaksas",IF('3a+c+n'!$Q70="N",'3a+c+n'!D70,0))</f>
        <v>0</v>
      </c>
      <c r="E70" s="46"/>
      <c r="F70" s="65"/>
      <c r="G70" s="116"/>
      <c r="H70" s="116">
        <f>IF($C$4="Neattiecināmās izmaksas",IF('3a+c+n'!$Q70="N",'3a+c+n'!H70,0))</f>
        <v>0</v>
      </c>
      <c r="I70" s="116"/>
      <c r="J70" s="116"/>
      <c r="K70" s="117">
        <f>IF($C$4="Neattiecināmās izmaksas",IF('3a+c+n'!$Q70="N",'3a+c+n'!K70,0))</f>
        <v>0</v>
      </c>
      <c r="L70" s="81">
        <f>IF($C$4="Neattiecināmās izmaksas",IF('3a+c+n'!$Q70="N",'3a+c+n'!L70,0))</f>
        <v>0</v>
      </c>
      <c r="M70" s="116">
        <f>IF($C$4="Neattiecināmās izmaksas",IF('3a+c+n'!$Q70="N",'3a+c+n'!M70,0))</f>
        <v>0</v>
      </c>
      <c r="N70" s="116">
        <f>IF($C$4="Neattiecināmās izmaksas",IF('3a+c+n'!$Q70="N",'3a+c+n'!N70,0))</f>
        <v>0</v>
      </c>
      <c r="O70" s="116">
        <f>IF($C$4="Neattiecināmās izmaksas",IF('3a+c+n'!$Q70="N",'3a+c+n'!O70,0))</f>
        <v>0</v>
      </c>
      <c r="P70" s="117">
        <f>IF($C$4="Neattiecināmās izmaksas",IF('3a+c+n'!$Q70="N",'3a+c+n'!P70,0))</f>
        <v>0</v>
      </c>
    </row>
    <row r="71" spans="1:16" x14ac:dyDescent="0.2">
      <c r="A71" s="51">
        <f>IF(P71=0,0,IF(COUNTBLANK(P71)=1,0,COUNTA($P$14:P71)))</f>
        <v>0</v>
      </c>
      <c r="B71" s="24">
        <f>IF($C$4="Neattiecināmās izmaksas",IF('3a+c+n'!$Q71="N",'3a+c+n'!B71,0))</f>
        <v>0</v>
      </c>
      <c r="C71" s="24">
        <f>IF($C$4="Neattiecināmās izmaksas",IF('3a+c+n'!$Q71="N",'3a+c+n'!C71,0))</f>
        <v>0</v>
      </c>
      <c r="D71" s="24">
        <f>IF($C$4="Neattiecināmās izmaksas",IF('3a+c+n'!$Q71="N",'3a+c+n'!D71,0))</f>
        <v>0</v>
      </c>
      <c r="E71" s="46"/>
      <c r="F71" s="65"/>
      <c r="G71" s="116"/>
      <c r="H71" s="116">
        <f>IF($C$4="Neattiecināmās izmaksas",IF('3a+c+n'!$Q71="N",'3a+c+n'!H71,0))</f>
        <v>0</v>
      </c>
      <c r="I71" s="116"/>
      <c r="J71" s="116"/>
      <c r="K71" s="117">
        <f>IF($C$4="Neattiecināmās izmaksas",IF('3a+c+n'!$Q71="N",'3a+c+n'!K71,0))</f>
        <v>0</v>
      </c>
      <c r="L71" s="81">
        <f>IF($C$4="Neattiecināmās izmaksas",IF('3a+c+n'!$Q71="N",'3a+c+n'!L71,0))</f>
        <v>0</v>
      </c>
      <c r="M71" s="116">
        <f>IF($C$4="Neattiecināmās izmaksas",IF('3a+c+n'!$Q71="N",'3a+c+n'!M71,0))</f>
        <v>0</v>
      </c>
      <c r="N71" s="116">
        <f>IF($C$4="Neattiecināmās izmaksas",IF('3a+c+n'!$Q71="N",'3a+c+n'!N71,0))</f>
        <v>0</v>
      </c>
      <c r="O71" s="116">
        <f>IF($C$4="Neattiecināmās izmaksas",IF('3a+c+n'!$Q71="N",'3a+c+n'!O71,0))</f>
        <v>0</v>
      </c>
      <c r="P71" s="117">
        <f>IF($C$4="Neattiecināmās izmaksas",IF('3a+c+n'!$Q71="N",'3a+c+n'!P71,0))</f>
        <v>0</v>
      </c>
    </row>
    <row r="72" spans="1:16" x14ac:dyDescent="0.2">
      <c r="A72" s="51">
        <f>IF(P72=0,0,IF(COUNTBLANK(P72)=1,0,COUNTA($P$14:P72)))</f>
        <v>0</v>
      </c>
      <c r="B72" s="24">
        <f>IF($C$4="Neattiecināmās izmaksas",IF('3a+c+n'!$Q72="N",'3a+c+n'!B72,0))</f>
        <v>0</v>
      </c>
      <c r="C72" s="24">
        <f>IF($C$4="Neattiecināmās izmaksas",IF('3a+c+n'!$Q72="N",'3a+c+n'!C72,0))</f>
        <v>0</v>
      </c>
      <c r="D72" s="24">
        <f>IF($C$4="Neattiecināmās izmaksas",IF('3a+c+n'!$Q72="N",'3a+c+n'!D72,0))</f>
        <v>0</v>
      </c>
      <c r="E72" s="46"/>
      <c r="F72" s="65"/>
      <c r="G72" s="116"/>
      <c r="H72" s="116">
        <f>IF($C$4="Neattiecināmās izmaksas",IF('3a+c+n'!$Q72="N",'3a+c+n'!H72,0))</f>
        <v>0</v>
      </c>
      <c r="I72" s="116"/>
      <c r="J72" s="116"/>
      <c r="K72" s="117">
        <f>IF($C$4="Neattiecināmās izmaksas",IF('3a+c+n'!$Q72="N",'3a+c+n'!K72,0))</f>
        <v>0</v>
      </c>
      <c r="L72" s="81">
        <f>IF($C$4="Neattiecināmās izmaksas",IF('3a+c+n'!$Q72="N",'3a+c+n'!L72,0))</f>
        <v>0</v>
      </c>
      <c r="M72" s="116">
        <f>IF($C$4="Neattiecināmās izmaksas",IF('3a+c+n'!$Q72="N",'3a+c+n'!M72,0))</f>
        <v>0</v>
      </c>
      <c r="N72" s="116">
        <f>IF($C$4="Neattiecināmās izmaksas",IF('3a+c+n'!$Q72="N",'3a+c+n'!N72,0))</f>
        <v>0</v>
      </c>
      <c r="O72" s="116">
        <f>IF($C$4="Neattiecināmās izmaksas",IF('3a+c+n'!$Q72="N",'3a+c+n'!O72,0))</f>
        <v>0</v>
      </c>
      <c r="P72" s="117">
        <f>IF($C$4="Neattiecināmās izmaksas",IF('3a+c+n'!$Q72="N",'3a+c+n'!P72,0))</f>
        <v>0</v>
      </c>
    </row>
    <row r="73" spans="1:16" x14ac:dyDescent="0.2">
      <c r="A73" s="51">
        <f>IF(P73=0,0,IF(COUNTBLANK(P73)=1,0,COUNTA($P$14:P73)))</f>
        <v>0</v>
      </c>
      <c r="B73" s="24">
        <f>IF($C$4="Neattiecināmās izmaksas",IF('3a+c+n'!$Q73="N",'3a+c+n'!B73,0))</f>
        <v>0</v>
      </c>
      <c r="C73" s="24">
        <f>IF($C$4="Neattiecināmās izmaksas",IF('3a+c+n'!$Q73="N",'3a+c+n'!C73,0))</f>
        <v>0</v>
      </c>
      <c r="D73" s="24">
        <f>IF($C$4="Neattiecināmās izmaksas",IF('3a+c+n'!$Q73="N",'3a+c+n'!D73,0))</f>
        <v>0</v>
      </c>
      <c r="E73" s="46"/>
      <c r="F73" s="65"/>
      <c r="G73" s="116"/>
      <c r="H73" s="116">
        <f>IF($C$4="Neattiecināmās izmaksas",IF('3a+c+n'!$Q73="N",'3a+c+n'!H73,0))</f>
        <v>0</v>
      </c>
      <c r="I73" s="116"/>
      <c r="J73" s="116"/>
      <c r="K73" s="117">
        <f>IF($C$4="Neattiecināmās izmaksas",IF('3a+c+n'!$Q73="N",'3a+c+n'!K73,0))</f>
        <v>0</v>
      </c>
      <c r="L73" s="81">
        <f>IF($C$4="Neattiecināmās izmaksas",IF('3a+c+n'!$Q73="N",'3a+c+n'!L73,0))</f>
        <v>0</v>
      </c>
      <c r="M73" s="116">
        <f>IF($C$4="Neattiecināmās izmaksas",IF('3a+c+n'!$Q73="N",'3a+c+n'!M73,0))</f>
        <v>0</v>
      </c>
      <c r="N73" s="116">
        <f>IF($C$4="Neattiecināmās izmaksas",IF('3a+c+n'!$Q73="N",'3a+c+n'!N73,0))</f>
        <v>0</v>
      </c>
      <c r="O73" s="116">
        <f>IF($C$4="Neattiecināmās izmaksas",IF('3a+c+n'!$Q73="N",'3a+c+n'!O73,0))</f>
        <v>0</v>
      </c>
      <c r="P73" s="117">
        <f>IF($C$4="Neattiecināmās izmaksas",IF('3a+c+n'!$Q73="N",'3a+c+n'!P73,0))</f>
        <v>0</v>
      </c>
    </row>
    <row r="74" spans="1:16" x14ac:dyDescent="0.2">
      <c r="A74" s="51">
        <f>IF(P74=0,0,IF(COUNTBLANK(P74)=1,0,COUNTA($P$14:P74)))</f>
        <v>0</v>
      </c>
      <c r="B74" s="24">
        <f>IF($C$4="Neattiecināmās izmaksas",IF('3a+c+n'!$Q74="N",'3a+c+n'!B74,0))</f>
        <v>0</v>
      </c>
      <c r="C74" s="24">
        <f>IF($C$4="Neattiecināmās izmaksas",IF('3a+c+n'!$Q74="N",'3a+c+n'!C74,0))</f>
        <v>0</v>
      </c>
      <c r="D74" s="24">
        <f>IF($C$4="Neattiecināmās izmaksas",IF('3a+c+n'!$Q74="N",'3a+c+n'!D74,0))</f>
        <v>0</v>
      </c>
      <c r="E74" s="46"/>
      <c r="F74" s="65"/>
      <c r="G74" s="116"/>
      <c r="H74" s="116">
        <f>IF($C$4="Neattiecināmās izmaksas",IF('3a+c+n'!$Q74="N",'3a+c+n'!H74,0))</f>
        <v>0</v>
      </c>
      <c r="I74" s="116"/>
      <c r="J74" s="116"/>
      <c r="K74" s="117">
        <f>IF($C$4="Neattiecināmās izmaksas",IF('3a+c+n'!$Q74="N",'3a+c+n'!K74,0))</f>
        <v>0</v>
      </c>
      <c r="L74" s="81">
        <f>IF($C$4="Neattiecināmās izmaksas",IF('3a+c+n'!$Q74="N",'3a+c+n'!L74,0))</f>
        <v>0</v>
      </c>
      <c r="M74" s="116">
        <f>IF($C$4="Neattiecināmās izmaksas",IF('3a+c+n'!$Q74="N",'3a+c+n'!M74,0))</f>
        <v>0</v>
      </c>
      <c r="N74" s="116">
        <f>IF($C$4="Neattiecināmās izmaksas",IF('3a+c+n'!$Q74="N",'3a+c+n'!N74,0))</f>
        <v>0</v>
      </c>
      <c r="O74" s="116">
        <f>IF($C$4="Neattiecināmās izmaksas",IF('3a+c+n'!$Q74="N",'3a+c+n'!O74,0))</f>
        <v>0</v>
      </c>
      <c r="P74" s="117">
        <f>IF($C$4="Neattiecināmās izmaksas",IF('3a+c+n'!$Q74="N",'3a+c+n'!P74,0))</f>
        <v>0</v>
      </c>
    </row>
    <row r="75" spans="1:16" x14ac:dyDescent="0.2">
      <c r="A75" s="51">
        <f>IF(P75=0,0,IF(COUNTBLANK(P75)=1,0,COUNTA($P$14:P75)))</f>
        <v>0</v>
      </c>
      <c r="B75" s="24">
        <f>IF($C$4="Neattiecināmās izmaksas",IF('3a+c+n'!$Q75="N",'3a+c+n'!B75,0))</f>
        <v>0</v>
      </c>
      <c r="C75" s="24">
        <f>IF($C$4="Neattiecināmās izmaksas",IF('3a+c+n'!$Q75="N",'3a+c+n'!C75,0))</f>
        <v>0</v>
      </c>
      <c r="D75" s="24">
        <f>IF($C$4="Neattiecināmās izmaksas",IF('3a+c+n'!$Q75="N",'3a+c+n'!D75,0))</f>
        <v>0</v>
      </c>
      <c r="E75" s="46"/>
      <c r="F75" s="65"/>
      <c r="G75" s="116"/>
      <c r="H75" s="116">
        <f>IF($C$4="Neattiecināmās izmaksas",IF('3a+c+n'!$Q75="N",'3a+c+n'!H75,0))</f>
        <v>0</v>
      </c>
      <c r="I75" s="116"/>
      <c r="J75" s="116"/>
      <c r="K75" s="117">
        <f>IF($C$4="Neattiecināmās izmaksas",IF('3a+c+n'!$Q75="N",'3a+c+n'!K75,0))</f>
        <v>0</v>
      </c>
      <c r="L75" s="81">
        <f>IF($C$4="Neattiecināmās izmaksas",IF('3a+c+n'!$Q75="N",'3a+c+n'!L75,0))</f>
        <v>0</v>
      </c>
      <c r="M75" s="116">
        <f>IF($C$4="Neattiecināmās izmaksas",IF('3a+c+n'!$Q75="N",'3a+c+n'!M75,0))</f>
        <v>0</v>
      </c>
      <c r="N75" s="116">
        <f>IF($C$4="Neattiecināmās izmaksas",IF('3a+c+n'!$Q75="N",'3a+c+n'!N75,0))</f>
        <v>0</v>
      </c>
      <c r="O75" s="116">
        <f>IF($C$4="Neattiecināmās izmaksas",IF('3a+c+n'!$Q75="N",'3a+c+n'!O75,0))</f>
        <v>0</v>
      </c>
      <c r="P75" s="117">
        <f>IF($C$4="Neattiecināmās izmaksas",IF('3a+c+n'!$Q75="N",'3a+c+n'!P75,0))</f>
        <v>0</v>
      </c>
    </row>
    <row r="76" spans="1:16" x14ac:dyDescent="0.2">
      <c r="A76" s="51">
        <f>IF(P76=0,0,IF(COUNTBLANK(P76)=1,0,COUNTA($P$14:P76)))</f>
        <v>0</v>
      </c>
      <c r="B76" s="24">
        <f>IF($C$4="Neattiecināmās izmaksas",IF('3a+c+n'!$Q76="N",'3a+c+n'!B76,0))</f>
        <v>0</v>
      </c>
      <c r="C76" s="24">
        <f>IF($C$4="Neattiecināmās izmaksas",IF('3a+c+n'!$Q76="N",'3a+c+n'!C76,0))</f>
        <v>0</v>
      </c>
      <c r="D76" s="24">
        <f>IF($C$4="Neattiecināmās izmaksas",IF('3a+c+n'!$Q76="N",'3a+c+n'!D76,0))</f>
        <v>0</v>
      </c>
      <c r="E76" s="46"/>
      <c r="F76" s="65"/>
      <c r="G76" s="116"/>
      <c r="H76" s="116">
        <f>IF($C$4="Neattiecināmās izmaksas",IF('3a+c+n'!$Q76="N",'3a+c+n'!H76,0))</f>
        <v>0</v>
      </c>
      <c r="I76" s="116"/>
      <c r="J76" s="116"/>
      <c r="K76" s="117">
        <f>IF($C$4="Neattiecināmās izmaksas",IF('3a+c+n'!$Q76="N",'3a+c+n'!K76,0))</f>
        <v>0</v>
      </c>
      <c r="L76" s="81">
        <f>IF($C$4="Neattiecināmās izmaksas",IF('3a+c+n'!$Q76="N",'3a+c+n'!L76,0))</f>
        <v>0</v>
      </c>
      <c r="M76" s="116">
        <f>IF($C$4="Neattiecināmās izmaksas",IF('3a+c+n'!$Q76="N",'3a+c+n'!M76,0))</f>
        <v>0</v>
      </c>
      <c r="N76" s="116">
        <f>IF($C$4="Neattiecināmās izmaksas",IF('3a+c+n'!$Q76="N",'3a+c+n'!N76,0))</f>
        <v>0</v>
      </c>
      <c r="O76" s="116">
        <f>IF($C$4="Neattiecināmās izmaksas",IF('3a+c+n'!$Q76="N",'3a+c+n'!O76,0))</f>
        <v>0</v>
      </c>
      <c r="P76" s="117">
        <f>IF($C$4="Neattiecināmās izmaksas",IF('3a+c+n'!$Q76="N",'3a+c+n'!P76,0))</f>
        <v>0</v>
      </c>
    </row>
    <row r="77" spans="1:16" x14ac:dyDescent="0.2">
      <c r="A77" s="51">
        <f>IF(P77=0,0,IF(COUNTBLANK(P77)=1,0,COUNTA($P$14:P77)))</f>
        <v>0</v>
      </c>
      <c r="B77" s="24">
        <f>IF($C$4="Neattiecināmās izmaksas",IF('3a+c+n'!$Q77="N",'3a+c+n'!B77,0))</f>
        <v>0</v>
      </c>
      <c r="C77" s="24">
        <f>IF($C$4="Neattiecināmās izmaksas",IF('3a+c+n'!$Q77="N",'3a+c+n'!C77,0))</f>
        <v>0</v>
      </c>
      <c r="D77" s="24">
        <f>IF($C$4="Neattiecināmās izmaksas",IF('3a+c+n'!$Q77="N",'3a+c+n'!D77,0))</f>
        <v>0</v>
      </c>
      <c r="E77" s="46"/>
      <c r="F77" s="65"/>
      <c r="G77" s="116"/>
      <c r="H77" s="116">
        <f>IF($C$4="Neattiecināmās izmaksas",IF('3a+c+n'!$Q77="N",'3a+c+n'!H77,0))</f>
        <v>0</v>
      </c>
      <c r="I77" s="116"/>
      <c r="J77" s="116"/>
      <c r="K77" s="117">
        <f>IF($C$4="Neattiecināmās izmaksas",IF('3a+c+n'!$Q77="N",'3a+c+n'!K77,0))</f>
        <v>0</v>
      </c>
      <c r="L77" s="81">
        <f>IF($C$4="Neattiecināmās izmaksas",IF('3a+c+n'!$Q77="N",'3a+c+n'!L77,0))</f>
        <v>0</v>
      </c>
      <c r="M77" s="116">
        <f>IF($C$4="Neattiecināmās izmaksas",IF('3a+c+n'!$Q77="N",'3a+c+n'!M77,0))</f>
        <v>0</v>
      </c>
      <c r="N77" s="116">
        <f>IF($C$4="Neattiecināmās izmaksas",IF('3a+c+n'!$Q77="N",'3a+c+n'!N77,0))</f>
        <v>0</v>
      </c>
      <c r="O77" s="116">
        <f>IF($C$4="Neattiecināmās izmaksas",IF('3a+c+n'!$Q77="N",'3a+c+n'!O77,0))</f>
        <v>0</v>
      </c>
      <c r="P77" s="117">
        <f>IF($C$4="Neattiecināmās izmaksas",IF('3a+c+n'!$Q77="N",'3a+c+n'!P77,0))</f>
        <v>0</v>
      </c>
    </row>
    <row r="78" spans="1:16" x14ac:dyDescent="0.2">
      <c r="A78" s="51">
        <f>IF(P78=0,0,IF(COUNTBLANK(P78)=1,0,COUNTA($P$14:P78)))</f>
        <v>0</v>
      </c>
      <c r="B78" s="24">
        <f>IF($C$4="Neattiecināmās izmaksas",IF('3a+c+n'!$Q78="N",'3a+c+n'!B78,0))</f>
        <v>0</v>
      </c>
      <c r="C78" s="24">
        <f>IF($C$4="Neattiecināmās izmaksas",IF('3a+c+n'!$Q78="N",'3a+c+n'!C78,0))</f>
        <v>0</v>
      </c>
      <c r="D78" s="24">
        <f>IF($C$4="Neattiecināmās izmaksas",IF('3a+c+n'!$Q78="N",'3a+c+n'!D78,0))</f>
        <v>0</v>
      </c>
      <c r="E78" s="46"/>
      <c r="F78" s="65"/>
      <c r="G78" s="116"/>
      <c r="H78" s="116">
        <f>IF($C$4="Neattiecināmās izmaksas",IF('3a+c+n'!$Q78="N",'3a+c+n'!H78,0))</f>
        <v>0</v>
      </c>
      <c r="I78" s="116"/>
      <c r="J78" s="116"/>
      <c r="K78" s="117">
        <f>IF($C$4="Neattiecināmās izmaksas",IF('3a+c+n'!$Q78="N",'3a+c+n'!K78,0))</f>
        <v>0</v>
      </c>
      <c r="L78" s="81">
        <f>IF($C$4="Neattiecināmās izmaksas",IF('3a+c+n'!$Q78="N",'3a+c+n'!L78,0))</f>
        <v>0</v>
      </c>
      <c r="M78" s="116">
        <f>IF($C$4="Neattiecināmās izmaksas",IF('3a+c+n'!$Q78="N",'3a+c+n'!M78,0))</f>
        <v>0</v>
      </c>
      <c r="N78" s="116">
        <f>IF($C$4="Neattiecināmās izmaksas",IF('3a+c+n'!$Q78="N",'3a+c+n'!N78,0))</f>
        <v>0</v>
      </c>
      <c r="O78" s="116">
        <f>IF($C$4="Neattiecināmās izmaksas",IF('3a+c+n'!$Q78="N",'3a+c+n'!O78,0))</f>
        <v>0</v>
      </c>
      <c r="P78" s="117">
        <f>IF($C$4="Neattiecināmās izmaksas",IF('3a+c+n'!$Q78="N",'3a+c+n'!P78,0))</f>
        <v>0</v>
      </c>
    </row>
    <row r="79" spans="1:16" x14ac:dyDescent="0.2">
      <c r="A79" s="51">
        <f>IF(P79=0,0,IF(COUNTBLANK(P79)=1,0,COUNTA($P$14:P79)))</f>
        <v>0</v>
      </c>
      <c r="B79" s="24">
        <f>IF($C$4="Neattiecināmās izmaksas",IF('3a+c+n'!$Q79="N",'3a+c+n'!B79,0))</f>
        <v>0</v>
      </c>
      <c r="C79" s="24">
        <f>IF($C$4="Neattiecināmās izmaksas",IF('3a+c+n'!$Q79="N",'3a+c+n'!C79,0))</f>
        <v>0</v>
      </c>
      <c r="D79" s="24">
        <f>IF($C$4="Neattiecināmās izmaksas",IF('3a+c+n'!$Q79="N",'3a+c+n'!D79,0))</f>
        <v>0</v>
      </c>
      <c r="E79" s="46"/>
      <c r="F79" s="65"/>
      <c r="G79" s="116"/>
      <c r="H79" s="116">
        <f>IF($C$4="Neattiecināmās izmaksas",IF('3a+c+n'!$Q79="N",'3a+c+n'!H79,0))</f>
        <v>0</v>
      </c>
      <c r="I79" s="116"/>
      <c r="J79" s="116"/>
      <c r="K79" s="117">
        <f>IF($C$4="Neattiecināmās izmaksas",IF('3a+c+n'!$Q79="N",'3a+c+n'!K79,0))</f>
        <v>0</v>
      </c>
      <c r="L79" s="81">
        <f>IF($C$4="Neattiecināmās izmaksas",IF('3a+c+n'!$Q79="N",'3a+c+n'!L79,0))</f>
        <v>0</v>
      </c>
      <c r="M79" s="116">
        <f>IF($C$4="Neattiecināmās izmaksas",IF('3a+c+n'!$Q79="N",'3a+c+n'!M79,0))</f>
        <v>0</v>
      </c>
      <c r="N79" s="116">
        <f>IF($C$4="Neattiecināmās izmaksas",IF('3a+c+n'!$Q79="N",'3a+c+n'!N79,0))</f>
        <v>0</v>
      </c>
      <c r="O79" s="116">
        <f>IF($C$4="Neattiecināmās izmaksas",IF('3a+c+n'!$Q79="N",'3a+c+n'!O79,0))</f>
        <v>0</v>
      </c>
      <c r="P79" s="117">
        <f>IF($C$4="Neattiecināmās izmaksas",IF('3a+c+n'!$Q79="N",'3a+c+n'!P79,0))</f>
        <v>0</v>
      </c>
    </row>
    <row r="80" spans="1:16" x14ac:dyDescent="0.2">
      <c r="A80" s="51">
        <f>IF(P80=0,0,IF(COUNTBLANK(P80)=1,0,COUNTA($P$14:P80)))</f>
        <v>0</v>
      </c>
      <c r="B80" s="24">
        <f>IF($C$4="Neattiecināmās izmaksas",IF('3a+c+n'!$Q80="N",'3a+c+n'!B80,0))</f>
        <v>0</v>
      </c>
      <c r="C80" s="24">
        <f>IF($C$4="Neattiecināmās izmaksas",IF('3a+c+n'!$Q80="N",'3a+c+n'!C80,0))</f>
        <v>0</v>
      </c>
      <c r="D80" s="24">
        <f>IF($C$4="Neattiecināmās izmaksas",IF('3a+c+n'!$Q80="N",'3a+c+n'!D80,0))</f>
        <v>0</v>
      </c>
      <c r="E80" s="46"/>
      <c r="F80" s="65"/>
      <c r="G80" s="116"/>
      <c r="H80" s="116">
        <f>IF($C$4="Neattiecināmās izmaksas",IF('3a+c+n'!$Q80="N",'3a+c+n'!H80,0))</f>
        <v>0</v>
      </c>
      <c r="I80" s="116"/>
      <c r="J80" s="116"/>
      <c r="K80" s="117">
        <f>IF($C$4="Neattiecināmās izmaksas",IF('3a+c+n'!$Q80="N",'3a+c+n'!K80,0))</f>
        <v>0</v>
      </c>
      <c r="L80" s="81">
        <f>IF($C$4="Neattiecināmās izmaksas",IF('3a+c+n'!$Q80="N",'3a+c+n'!L80,0))</f>
        <v>0</v>
      </c>
      <c r="M80" s="116">
        <f>IF($C$4="Neattiecināmās izmaksas",IF('3a+c+n'!$Q80="N",'3a+c+n'!M80,0))</f>
        <v>0</v>
      </c>
      <c r="N80" s="116">
        <f>IF($C$4="Neattiecināmās izmaksas",IF('3a+c+n'!$Q80="N",'3a+c+n'!N80,0))</f>
        <v>0</v>
      </c>
      <c r="O80" s="116">
        <f>IF($C$4="Neattiecināmās izmaksas",IF('3a+c+n'!$Q80="N",'3a+c+n'!O80,0))</f>
        <v>0</v>
      </c>
      <c r="P80" s="117">
        <f>IF($C$4="Neattiecināmās izmaksas",IF('3a+c+n'!$Q80="N",'3a+c+n'!P80,0))</f>
        <v>0</v>
      </c>
    </row>
    <row r="81" spans="1:16" x14ac:dyDescent="0.2">
      <c r="A81" s="51">
        <f>IF(P81=0,0,IF(COUNTBLANK(P81)=1,0,COUNTA($P$14:P81)))</f>
        <v>0</v>
      </c>
      <c r="B81" s="24">
        <f>IF($C$4="Neattiecināmās izmaksas",IF('3a+c+n'!$Q81="N",'3a+c+n'!B81,0))</f>
        <v>0</v>
      </c>
      <c r="C81" s="24">
        <f>IF($C$4="Neattiecināmās izmaksas",IF('3a+c+n'!$Q81="N",'3a+c+n'!C81,0))</f>
        <v>0</v>
      </c>
      <c r="D81" s="24">
        <f>IF($C$4="Neattiecināmās izmaksas",IF('3a+c+n'!$Q81="N",'3a+c+n'!D81,0))</f>
        <v>0</v>
      </c>
      <c r="E81" s="46"/>
      <c r="F81" s="65"/>
      <c r="G81" s="116"/>
      <c r="H81" s="116">
        <f>IF($C$4="Neattiecināmās izmaksas",IF('3a+c+n'!$Q81="N",'3a+c+n'!H81,0))</f>
        <v>0</v>
      </c>
      <c r="I81" s="116"/>
      <c r="J81" s="116"/>
      <c r="K81" s="117">
        <f>IF($C$4="Neattiecināmās izmaksas",IF('3a+c+n'!$Q81="N",'3a+c+n'!K81,0))</f>
        <v>0</v>
      </c>
      <c r="L81" s="81">
        <f>IF($C$4="Neattiecināmās izmaksas",IF('3a+c+n'!$Q81="N",'3a+c+n'!L81,0))</f>
        <v>0</v>
      </c>
      <c r="M81" s="116">
        <f>IF($C$4="Neattiecināmās izmaksas",IF('3a+c+n'!$Q81="N",'3a+c+n'!M81,0))</f>
        <v>0</v>
      </c>
      <c r="N81" s="116">
        <f>IF($C$4="Neattiecināmās izmaksas",IF('3a+c+n'!$Q81="N",'3a+c+n'!N81,0))</f>
        <v>0</v>
      </c>
      <c r="O81" s="116">
        <f>IF($C$4="Neattiecināmās izmaksas",IF('3a+c+n'!$Q81="N",'3a+c+n'!O81,0))</f>
        <v>0</v>
      </c>
      <c r="P81" s="117">
        <f>IF($C$4="Neattiecināmās izmaksas",IF('3a+c+n'!$Q81="N",'3a+c+n'!P81,0))</f>
        <v>0</v>
      </c>
    </row>
    <row r="82" spans="1:16" x14ac:dyDescent="0.2">
      <c r="A82" s="51">
        <f>IF(P82=0,0,IF(COUNTBLANK(P82)=1,0,COUNTA($P$14:P82)))</f>
        <v>0</v>
      </c>
      <c r="B82" s="24">
        <f>IF($C$4="Neattiecināmās izmaksas",IF('3a+c+n'!$Q82="N",'3a+c+n'!B82,0))</f>
        <v>0</v>
      </c>
      <c r="C82" s="24">
        <f>IF($C$4="Neattiecināmās izmaksas",IF('3a+c+n'!$Q82="N",'3a+c+n'!C82,0))</f>
        <v>0</v>
      </c>
      <c r="D82" s="24">
        <f>IF($C$4="Neattiecināmās izmaksas",IF('3a+c+n'!$Q82="N",'3a+c+n'!D82,0))</f>
        <v>0</v>
      </c>
      <c r="E82" s="46"/>
      <c r="F82" s="65"/>
      <c r="G82" s="116"/>
      <c r="H82" s="116">
        <f>IF($C$4="Neattiecināmās izmaksas",IF('3a+c+n'!$Q82="N",'3a+c+n'!H82,0))</f>
        <v>0</v>
      </c>
      <c r="I82" s="116"/>
      <c r="J82" s="116"/>
      <c r="K82" s="117">
        <f>IF($C$4="Neattiecināmās izmaksas",IF('3a+c+n'!$Q82="N",'3a+c+n'!K82,0))</f>
        <v>0</v>
      </c>
      <c r="L82" s="81">
        <f>IF($C$4="Neattiecināmās izmaksas",IF('3a+c+n'!$Q82="N",'3a+c+n'!L82,0))</f>
        <v>0</v>
      </c>
      <c r="M82" s="116">
        <f>IF($C$4="Neattiecināmās izmaksas",IF('3a+c+n'!$Q82="N",'3a+c+n'!M82,0))</f>
        <v>0</v>
      </c>
      <c r="N82" s="116">
        <f>IF($C$4="Neattiecināmās izmaksas",IF('3a+c+n'!$Q82="N",'3a+c+n'!N82,0))</f>
        <v>0</v>
      </c>
      <c r="O82" s="116">
        <f>IF($C$4="Neattiecināmās izmaksas",IF('3a+c+n'!$Q82="N",'3a+c+n'!O82,0))</f>
        <v>0</v>
      </c>
      <c r="P82" s="117">
        <f>IF($C$4="Neattiecināmās izmaksas",IF('3a+c+n'!$Q82="N",'3a+c+n'!P82,0))</f>
        <v>0</v>
      </c>
    </row>
    <row r="83" spans="1:16" x14ac:dyDescent="0.2">
      <c r="A83" s="51">
        <f>IF(P83=0,0,IF(COUNTBLANK(P83)=1,0,COUNTA($P$14:P83)))</f>
        <v>0</v>
      </c>
      <c r="B83" s="24">
        <f>IF($C$4="Neattiecināmās izmaksas",IF('3a+c+n'!$Q83="N",'3a+c+n'!B83,0))</f>
        <v>0</v>
      </c>
      <c r="C83" s="24">
        <f>IF($C$4="Neattiecināmās izmaksas",IF('3a+c+n'!$Q83="N",'3a+c+n'!C83,0))</f>
        <v>0</v>
      </c>
      <c r="D83" s="24">
        <f>IF($C$4="Neattiecināmās izmaksas",IF('3a+c+n'!$Q83="N",'3a+c+n'!D83,0))</f>
        <v>0</v>
      </c>
      <c r="E83" s="46"/>
      <c r="F83" s="65"/>
      <c r="G83" s="116"/>
      <c r="H83" s="116">
        <f>IF($C$4="Neattiecināmās izmaksas",IF('3a+c+n'!$Q83="N",'3a+c+n'!H83,0))</f>
        <v>0</v>
      </c>
      <c r="I83" s="116"/>
      <c r="J83" s="116"/>
      <c r="K83" s="117">
        <f>IF($C$4="Neattiecināmās izmaksas",IF('3a+c+n'!$Q83="N",'3a+c+n'!K83,0))</f>
        <v>0</v>
      </c>
      <c r="L83" s="81">
        <f>IF($C$4="Neattiecināmās izmaksas",IF('3a+c+n'!$Q83="N",'3a+c+n'!L83,0))</f>
        <v>0</v>
      </c>
      <c r="M83" s="116">
        <f>IF($C$4="Neattiecināmās izmaksas",IF('3a+c+n'!$Q83="N",'3a+c+n'!M83,0))</f>
        <v>0</v>
      </c>
      <c r="N83" s="116">
        <f>IF($C$4="Neattiecināmās izmaksas",IF('3a+c+n'!$Q83="N",'3a+c+n'!N83,0))</f>
        <v>0</v>
      </c>
      <c r="O83" s="116">
        <f>IF($C$4="Neattiecināmās izmaksas",IF('3a+c+n'!$Q83="N",'3a+c+n'!O83,0))</f>
        <v>0</v>
      </c>
      <c r="P83" s="117">
        <f>IF($C$4="Neattiecināmās izmaksas",IF('3a+c+n'!$Q83="N",'3a+c+n'!P83,0))</f>
        <v>0</v>
      </c>
    </row>
    <row r="84" spans="1:16" x14ac:dyDescent="0.2">
      <c r="A84" s="51">
        <f>IF(P84=0,0,IF(COUNTBLANK(P84)=1,0,COUNTA($P$14:P84)))</f>
        <v>0</v>
      </c>
      <c r="B84" s="24">
        <f>IF($C$4="Neattiecināmās izmaksas",IF('3a+c+n'!$Q84="N",'3a+c+n'!B84,0))</f>
        <v>0</v>
      </c>
      <c r="C84" s="24">
        <f>IF($C$4="Neattiecināmās izmaksas",IF('3a+c+n'!$Q84="N",'3a+c+n'!C84,0))</f>
        <v>0</v>
      </c>
      <c r="D84" s="24">
        <f>IF($C$4="Neattiecināmās izmaksas",IF('3a+c+n'!$Q84="N",'3a+c+n'!D84,0))</f>
        <v>0</v>
      </c>
      <c r="E84" s="46"/>
      <c r="F84" s="65"/>
      <c r="G84" s="116"/>
      <c r="H84" s="116">
        <f>IF($C$4="Neattiecināmās izmaksas",IF('3a+c+n'!$Q84="N",'3a+c+n'!H84,0))</f>
        <v>0</v>
      </c>
      <c r="I84" s="116"/>
      <c r="J84" s="116"/>
      <c r="K84" s="117">
        <f>IF($C$4="Neattiecināmās izmaksas",IF('3a+c+n'!$Q84="N",'3a+c+n'!K84,0))</f>
        <v>0</v>
      </c>
      <c r="L84" s="81">
        <f>IF($C$4="Neattiecināmās izmaksas",IF('3a+c+n'!$Q84="N",'3a+c+n'!L84,0))</f>
        <v>0</v>
      </c>
      <c r="M84" s="116">
        <f>IF($C$4="Neattiecināmās izmaksas",IF('3a+c+n'!$Q84="N",'3a+c+n'!M84,0))</f>
        <v>0</v>
      </c>
      <c r="N84" s="116">
        <f>IF($C$4="Neattiecināmās izmaksas",IF('3a+c+n'!$Q84="N",'3a+c+n'!N84,0))</f>
        <v>0</v>
      </c>
      <c r="O84" s="116">
        <f>IF($C$4="Neattiecināmās izmaksas",IF('3a+c+n'!$Q84="N",'3a+c+n'!O84,0))</f>
        <v>0</v>
      </c>
      <c r="P84" s="117">
        <f>IF($C$4="Neattiecināmās izmaksas",IF('3a+c+n'!$Q84="N",'3a+c+n'!P84,0))</f>
        <v>0</v>
      </c>
    </row>
    <row r="85" spans="1:16" ht="10.8" thickBot="1" x14ac:dyDescent="0.25">
      <c r="A85" s="51">
        <f>IF(P85=0,0,IF(COUNTBLANK(P85)=1,0,COUNTA($P$14:P85)))</f>
        <v>0</v>
      </c>
      <c r="B85" s="24">
        <f>IF($C$4="Neattiecināmās izmaksas",IF('3a+c+n'!$Q85="N",'3a+c+n'!B85,0))</f>
        <v>0</v>
      </c>
      <c r="C85" s="24">
        <f>IF($C$4="Neattiecināmās izmaksas",IF('3a+c+n'!$Q85="N",'3a+c+n'!C85,0))</f>
        <v>0</v>
      </c>
      <c r="D85" s="24">
        <f>IF($C$4="Neattiecināmās izmaksas",IF('3a+c+n'!$Q85="N",'3a+c+n'!D85,0))</f>
        <v>0</v>
      </c>
      <c r="E85" s="46"/>
      <c r="F85" s="65"/>
      <c r="G85" s="116"/>
      <c r="H85" s="116">
        <f>IF($C$4="Neattiecināmās izmaksas",IF('3a+c+n'!$Q85="N",'3a+c+n'!H85,0))</f>
        <v>0</v>
      </c>
      <c r="I85" s="116"/>
      <c r="J85" s="116"/>
      <c r="K85" s="117">
        <f>IF($C$4="Neattiecināmās izmaksas",IF('3a+c+n'!$Q85="N",'3a+c+n'!K85,0))</f>
        <v>0</v>
      </c>
      <c r="L85" s="81">
        <f>IF($C$4="Neattiecināmās izmaksas",IF('3a+c+n'!$Q85="N",'3a+c+n'!L85,0))</f>
        <v>0</v>
      </c>
      <c r="M85" s="116">
        <f>IF($C$4="Neattiecināmās izmaksas",IF('3a+c+n'!$Q85="N",'3a+c+n'!M85,0))</f>
        <v>0</v>
      </c>
      <c r="N85" s="116">
        <f>IF($C$4="Neattiecināmās izmaksas",IF('3a+c+n'!$Q85="N",'3a+c+n'!N85,0))</f>
        <v>0</v>
      </c>
      <c r="O85" s="116">
        <f>IF($C$4="Neattiecināmās izmaksas",IF('3a+c+n'!$Q85="N",'3a+c+n'!O85,0))</f>
        <v>0</v>
      </c>
      <c r="P85" s="117">
        <f>IF($C$4="Neattiecināmās izmaksas",IF('3a+c+n'!$Q85="N",'3a+c+n'!P85,0))</f>
        <v>0</v>
      </c>
    </row>
    <row r="86" spans="1:16" ht="12" customHeight="1" thickBot="1" x14ac:dyDescent="0.25">
      <c r="A86" s="259" t="s">
        <v>62</v>
      </c>
      <c r="B86" s="260"/>
      <c r="C86" s="260"/>
      <c r="D86" s="260"/>
      <c r="E86" s="260"/>
      <c r="F86" s="260"/>
      <c r="G86" s="260"/>
      <c r="H86" s="260"/>
      <c r="I86" s="260"/>
      <c r="J86" s="260"/>
      <c r="K86" s="261"/>
      <c r="L86" s="130">
        <f>SUM(L14:L85)</f>
        <v>0</v>
      </c>
      <c r="M86" s="131">
        <f>SUM(M14:M85)</f>
        <v>0</v>
      </c>
      <c r="N86" s="131">
        <f>SUM(N14:N85)</f>
        <v>0</v>
      </c>
      <c r="O86" s="131">
        <f>SUM(O14:O85)</f>
        <v>0</v>
      </c>
      <c r="P86" s="132">
        <f>SUM(P14:P85)</f>
        <v>0</v>
      </c>
    </row>
    <row r="87" spans="1:16" x14ac:dyDescent="0.2">
      <c r="A87" s="16"/>
      <c r="B87" s="16"/>
      <c r="C87" s="16"/>
      <c r="D87" s="16"/>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row r="89" spans="1:16" x14ac:dyDescent="0.2">
      <c r="A89" s="1" t="s">
        <v>14</v>
      </c>
      <c r="B89" s="16"/>
      <c r="C89" s="262" t="str">
        <f>'Kops n'!C33:H33</f>
        <v>Gundega Ābelīte 15.03.2024</v>
      </c>
      <c r="D89" s="262"/>
      <c r="E89" s="262"/>
      <c r="F89" s="262"/>
      <c r="G89" s="262"/>
      <c r="H89" s="262"/>
      <c r="I89" s="16"/>
      <c r="J89" s="16"/>
      <c r="K89" s="16"/>
      <c r="L89" s="16"/>
      <c r="M89" s="16"/>
      <c r="N89" s="16"/>
      <c r="O89" s="16"/>
      <c r="P89" s="16"/>
    </row>
    <row r="90" spans="1:16" x14ac:dyDescent="0.2">
      <c r="A90" s="16"/>
      <c r="B90" s="16"/>
      <c r="C90" s="188" t="s">
        <v>15</v>
      </c>
      <c r="D90" s="188"/>
      <c r="E90" s="188"/>
      <c r="F90" s="188"/>
      <c r="G90" s="188"/>
      <c r="H90" s="188"/>
      <c r="I90" s="16"/>
      <c r="J90" s="16"/>
      <c r="K90" s="16"/>
      <c r="L90" s="16"/>
      <c r="M90" s="16"/>
      <c r="N90" s="16"/>
      <c r="O90" s="16"/>
      <c r="P90" s="16"/>
    </row>
    <row r="91" spans="1:16" x14ac:dyDescent="0.2">
      <c r="A91" s="16"/>
      <c r="B91" s="16"/>
      <c r="C91" s="16"/>
      <c r="D91" s="16"/>
      <c r="E91" s="16"/>
      <c r="F91" s="16"/>
      <c r="G91" s="16"/>
      <c r="H91" s="16"/>
      <c r="I91" s="16"/>
      <c r="J91" s="16"/>
      <c r="K91" s="16"/>
      <c r="L91" s="16"/>
      <c r="M91" s="16"/>
      <c r="N91" s="16"/>
      <c r="O91" s="16"/>
      <c r="P91" s="16"/>
    </row>
    <row r="92" spans="1:16" x14ac:dyDescent="0.2">
      <c r="A92" s="204" t="str">
        <f>'Kops n'!A36:D36</f>
        <v>Tāme sastādīta 2024. gada 15. martā</v>
      </c>
      <c r="B92" s="205"/>
      <c r="C92" s="205"/>
      <c r="D92" s="205"/>
      <c r="E92" s="16"/>
      <c r="F92" s="16"/>
      <c r="G92" s="16"/>
      <c r="H92" s="16"/>
      <c r="I92" s="16"/>
      <c r="J92" s="16"/>
      <c r="K92" s="16"/>
      <c r="L92" s="16"/>
      <c r="M92" s="16"/>
      <c r="N92" s="16"/>
      <c r="O92" s="16"/>
      <c r="P92" s="16"/>
    </row>
    <row r="93" spans="1:16" x14ac:dyDescent="0.2">
      <c r="A93" s="16"/>
      <c r="B93" s="16"/>
      <c r="C93" s="16"/>
      <c r="D93" s="16"/>
      <c r="E93" s="16"/>
      <c r="F93" s="16"/>
      <c r="G93" s="16"/>
      <c r="H93" s="16"/>
      <c r="I93" s="16"/>
      <c r="J93" s="16"/>
      <c r="K93" s="16"/>
      <c r="L93" s="16"/>
      <c r="M93" s="16"/>
      <c r="N93" s="16"/>
      <c r="O93" s="16"/>
      <c r="P93" s="16"/>
    </row>
    <row r="94" spans="1:16" x14ac:dyDescent="0.2">
      <c r="A94" s="1" t="s">
        <v>41</v>
      </c>
      <c r="B94" s="16"/>
      <c r="C94" s="262" t="str">
        <f>'Kops n'!C38:H38</f>
        <v>Gundega Ābelīte 15.03.2024</v>
      </c>
      <c r="D94" s="262"/>
      <c r="E94" s="262"/>
      <c r="F94" s="262"/>
      <c r="G94" s="262"/>
      <c r="H94" s="262"/>
      <c r="I94" s="16"/>
      <c r="J94" s="16"/>
      <c r="K94" s="16"/>
      <c r="L94" s="16"/>
      <c r="M94" s="16"/>
      <c r="N94" s="16"/>
      <c r="O94" s="16"/>
      <c r="P94" s="16"/>
    </row>
    <row r="95" spans="1:16" x14ac:dyDescent="0.2">
      <c r="A95" s="16"/>
      <c r="B95" s="16"/>
      <c r="C95" s="188" t="s">
        <v>15</v>
      </c>
      <c r="D95" s="188"/>
      <c r="E95" s="188"/>
      <c r="F95" s="188"/>
      <c r="G95" s="188"/>
      <c r="H95" s="188"/>
      <c r="I95" s="16"/>
      <c r="J95" s="16"/>
      <c r="K95" s="16"/>
      <c r="L95" s="16"/>
      <c r="M95" s="16"/>
      <c r="N95" s="16"/>
      <c r="O95" s="16"/>
      <c r="P95" s="16"/>
    </row>
    <row r="96" spans="1:16" x14ac:dyDescent="0.2">
      <c r="A96" s="16"/>
      <c r="B96" s="16"/>
      <c r="C96" s="16"/>
      <c r="D96" s="16"/>
      <c r="E96" s="16"/>
      <c r="F96" s="16"/>
      <c r="G96" s="16"/>
      <c r="H96" s="16"/>
      <c r="I96" s="16"/>
      <c r="J96" s="16"/>
      <c r="K96" s="16"/>
      <c r="L96" s="16"/>
      <c r="M96" s="16"/>
      <c r="N96" s="16"/>
      <c r="O96" s="16"/>
      <c r="P96" s="16"/>
    </row>
    <row r="97" spans="1:16" x14ac:dyDescent="0.2">
      <c r="A97" s="77" t="s">
        <v>16</v>
      </c>
      <c r="B97" s="42"/>
      <c r="C97" s="84" t="str">
        <f>'Kops n'!C41</f>
        <v>1-00180</v>
      </c>
      <c r="D97" s="42"/>
      <c r="E97" s="16"/>
      <c r="F97" s="16"/>
      <c r="G97" s="16"/>
      <c r="H97" s="16"/>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sheetData>
  <mergeCells count="23">
    <mergeCell ref="C2:I2"/>
    <mergeCell ref="C3:I3"/>
    <mergeCell ref="C4:I4"/>
    <mergeCell ref="D5:L5"/>
    <mergeCell ref="D6:L6"/>
    <mergeCell ref="D8:L8"/>
    <mergeCell ref="A9:F9"/>
    <mergeCell ref="J9:M9"/>
    <mergeCell ref="N9:O9"/>
    <mergeCell ref="D7:L7"/>
    <mergeCell ref="C95:H95"/>
    <mergeCell ref="L12:P12"/>
    <mergeCell ref="A86:K86"/>
    <mergeCell ref="C89:H89"/>
    <mergeCell ref="C90:H90"/>
    <mergeCell ref="A92:D92"/>
    <mergeCell ref="C94:H94"/>
    <mergeCell ref="A12:A13"/>
    <mergeCell ref="B12:B13"/>
    <mergeCell ref="C12:C13"/>
    <mergeCell ref="D12:D13"/>
    <mergeCell ref="E12:E13"/>
    <mergeCell ref="F12:K12"/>
  </mergeCells>
  <conditionalFormatting sqref="A86:K86">
    <cfRule type="containsText" dxfId="181" priority="3" operator="containsText" text="Tiešās izmaksas kopā, t. sk. darba devēja sociālais nodoklis __.__% ">
      <formula>NOT(ISERROR(SEARCH("Tiešās izmaksas kopā, t. sk. darba devēja sociālais nodoklis __.__% ",A86)))</formula>
    </cfRule>
  </conditionalFormatting>
  <conditionalFormatting sqref="A14:P85">
    <cfRule type="cellIs" dxfId="180" priority="1" operator="equal">
      <formula>0</formula>
    </cfRule>
  </conditionalFormatting>
  <conditionalFormatting sqref="C2:I2 D5:L8 N9:O9 L86:P86 C89:H89 C94:H94 C97">
    <cfRule type="cellIs" dxfId="179"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Q44"/>
  <sheetViews>
    <sheetView topLeftCell="A14" workbookViewId="0">
      <selection activeCell="I15" sqref="I15:J3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4</v>
      </c>
      <c r="E1" s="22"/>
      <c r="F1" s="22"/>
      <c r="G1" s="22"/>
      <c r="H1" s="22"/>
      <c r="I1" s="22"/>
      <c r="J1" s="22"/>
      <c r="N1" s="26"/>
      <c r="O1" s="27"/>
      <c r="P1" s="28"/>
    </row>
    <row r="2" spans="1:17" x14ac:dyDescent="0.2">
      <c r="A2" s="29"/>
      <c r="B2" s="29"/>
      <c r="C2" s="274" t="s">
        <v>309</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307</v>
      </c>
      <c r="B9" s="271"/>
      <c r="C9" s="271"/>
      <c r="D9" s="271"/>
      <c r="E9" s="271"/>
      <c r="F9" s="271"/>
      <c r="G9" s="31"/>
      <c r="H9" s="31"/>
      <c r="I9" s="31"/>
      <c r="J9" s="272" t="s">
        <v>45</v>
      </c>
      <c r="K9" s="272"/>
      <c r="L9" s="272"/>
      <c r="M9" s="272"/>
      <c r="N9" s="273">
        <f>P32</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0" t="s">
        <v>165</v>
      </c>
      <c r="D14" s="23"/>
      <c r="E14" s="45"/>
      <c r="F14" s="70"/>
      <c r="G14" s="137"/>
      <c r="H14" s="108">
        <f>F14*G14</f>
        <v>0</v>
      </c>
      <c r="I14" s="137"/>
      <c r="J14" s="137"/>
      <c r="K14" s="112">
        <f>SUM(H14:J14)</f>
        <v>0</v>
      </c>
      <c r="L14" s="70">
        <f>E14*F14</f>
        <v>0</v>
      </c>
      <c r="M14" s="108">
        <f>H14*E14</f>
        <v>0</v>
      </c>
      <c r="N14" s="108">
        <f>I14*E14</f>
        <v>0</v>
      </c>
      <c r="O14" s="108">
        <f>J14*E14</f>
        <v>0</v>
      </c>
      <c r="P14" s="109">
        <f>SUM(M14:O14)</f>
        <v>0</v>
      </c>
      <c r="Q14" s="57"/>
    </row>
    <row r="15" spans="1:17" ht="20.399999999999999" x14ac:dyDescent="0.2">
      <c r="A15" s="36">
        <v>1</v>
      </c>
      <c r="B15" s="24" t="s">
        <v>96</v>
      </c>
      <c r="C15" s="153" t="s">
        <v>166</v>
      </c>
      <c r="D15" s="154" t="s">
        <v>66</v>
      </c>
      <c r="E15" s="174">
        <v>916.08</v>
      </c>
      <c r="F15" s="155"/>
      <c r="G15" s="156"/>
      <c r="H15" s="110">
        <f>F15*G15</f>
        <v>0</v>
      </c>
      <c r="I15" s="162"/>
      <c r="J15" s="163"/>
      <c r="K15" s="113">
        <f t="shared" ref="K15:K31" si="0">SUM(H15:J15)</f>
        <v>0</v>
      </c>
      <c r="L15" s="41">
        <f t="shared" ref="L15:L31" si="1">E15*F15</f>
        <v>0</v>
      </c>
      <c r="M15" s="110">
        <f t="shared" ref="M15:M31" si="2">H15*E15</f>
        <v>0</v>
      </c>
      <c r="N15" s="110">
        <f t="shared" ref="N15:N31" si="3">I15*E15</f>
        <v>0</v>
      </c>
      <c r="O15" s="110">
        <f t="shared" ref="O15:O31" si="4">J15*E15</f>
        <v>0</v>
      </c>
      <c r="P15" s="111">
        <f t="shared" ref="P15:P31" si="5">SUM(M15:O15)</f>
        <v>0</v>
      </c>
      <c r="Q15" s="61" t="s">
        <v>46</v>
      </c>
    </row>
    <row r="16" spans="1:17" ht="40.799999999999997" x14ac:dyDescent="0.2">
      <c r="A16" s="36">
        <v>2</v>
      </c>
      <c r="B16" s="24" t="s">
        <v>96</v>
      </c>
      <c r="C16" s="153" t="s">
        <v>167</v>
      </c>
      <c r="D16" s="154" t="s">
        <v>168</v>
      </c>
      <c r="E16" s="184">
        <v>3</v>
      </c>
      <c r="F16" s="157"/>
      <c r="G16" s="156"/>
      <c r="H16" s="110">
        <f t="shared" ref="H16:H31" si="6">F16*G16</f>
        <v>0</v>
      </c>
      <c r="I16" s="156"/>
      <c r="J16" s="156"/>
      <c r="K16" s="113">
        <f t="shared" si="0"/>
        <v>0</v>
      </c>
      <c r="L16" s="41">
        <f t="shared" si="1"/>
        <v>0</v>
      </c>
      <c r="M16" s="110">
        <f t="shared" si="2"/>
        <v>0</v>
      </c>
      <c r="N16" s="110">
        <f t="shared" si="3"/>
        <v>0</v>
      </c>
      <c r="O16" s="110">
        <f t="shared" si="4"/>
        <v>0</v>
      </c>
      <c r="P16" s="111">
        <f t="shared" si="5"/>
        <v>0</v>
      </c>
      <c r="Q16" s="61" t="s">
        <v>46</v>
      </c>
    </row>
    <row r="17" spans="1:17" ht="40.799999999999997" x14ac:dyDescent="0.2">
      <c r="A17" s="36">
        <v>3</v>
      </c>
      <c r="B17" s="24" t="s">
        <v>96</v>
      </c>
      <c r="C17" s="153" t="s">
        <v>169</v>
      </c>
      <c r="D17" s="154" t="s">
        <v>168</v>
      </c>
      <c r="E17" s="184">
        <v>2</v>
      </c>
      <c r="F17" s="157"/>
      <c r="G17" s="156"/>
      <c r="H17" s="110">
        <f t="shared" si="6"/>
        <v>0</v>
      </c>
      <c r="I17" s="156"/>
      <c r="J17" s="156"/>
      <c r="K17" s="113">
        <f t="shared" si="0"/>
        <v>0</v>
      </c>
      <c r="L17" s="41">
        <f t="shared" si="1"/>
        <v>0</v>
      </c>
      <c r="M17" s="110">
        <f t="shared" si="2"/>
        <v>0</v>
      </c>
      <c r="N17" s="110">
        <f t="shared" si="3"/>
        <v>0</v>
      </c>
      <c r="O17" s="110">
        <f t="shared" si="4"/>
        <v>0</v>
      </c>
      <c r="P17" s="111">
        <f t="shared" si="5"/>
        <v>0</v>
      </c>
      <c r="Q17" s="61" t="s">
        <v>46</v>
      </c>
    </row>
    <row r="18" spans="1:17" ht="20.399999999999999" x14ac:dyDescent="0.2">
      <c r="A18" s="36">
        <v>7</v>
      </c>
      <c r="B18" s="24" t="s">
        <v>96</v>
      </c>
      <c r="C18" s="158" t="s">
        <v>170</v>
      </c>
      <c r="D18" s="154" t="s">
        <v>168</v>
      </c>
      <c r="E18" s="184">
        <v>138</v>
      </c>
      <c r="F18" s="157"/>
      <c r="G18" s="156"/>
      <c r="H18" s="110">
        <f t="shared" si="6"/>
        <v>0</v>
      </c>
      <c r="I18" s="156"/>
      <c r="J18" s="156"/>
      <c r="K18" s="113">
        <f t="shared" si="0"/>
        <v>0</v>
      </c>
      <c r="L18" s="41">
        <f t="shared" si="1"/>
        <v>0</v>
      </c>
      <c r="M18" s="110">
        <f t="shared" si="2"/>
        <v>0</v>
      </c>
      <c r="N18" s="110">
        <f t="shared" si="3"/>
        <v>0</v>
      </c>
      <c r="O18" s="110">
        <f t="shared" si="4"/>
        <v>0</v>
      </c>
      <c r="P18" s="111">
        <f t="shared" si="5"/>
        <v>0</v>
      </c>
      <c r="Q18" s="61" t="s">
        <v>46</v>
      </c>
    </row>
    <row r="19" spans="1:17" x14ac:dyDescent="0.2">
      <c r="A19" s="36">
        <v>8</v>
      </c>
      <c r="B19" s="71"/>
      <c r="C19" s="159" t="s">
        <v>171</v>
      </c>
      <c r="D19" s="24"/>
      <c r="E19" s="46"/>
      <c r="F19" s="41"/>
      <c r="G19" s="142"/>
      <c r="H19" s="110">
        <f t="shared" si="6"/>
        <v>0</v>
      </c>
      <c r="I19" s="142"/>
      <c r="J19" s="142"/>
      <c r="K19" s="113">
        <f t="shared" si="0"/>
        <v>0</v>
      </c>
      <c r="L19" s="41">
        <f t="shared" si="1"/>
        <v>0</v>
      </c>
      <c r="M19" s="110">
        <f t="shared" si="2"/>
        <v>0</v>
      </c>
      <c r="N19" s="110">
        <f t="shared" si="3"/>
        <v>0</v>
      </c>
      <c r="O19" s="110">
        <f t="shared" si="4"/>
        <v>0</v>
      </c>
      <c r="P19" s="111">
        <f t="shared" si="5"/>
        <v>0</v>
      </c>
      <c r="Q19" s="61"/>
    </row>
    <row r="20" spans="1:17" ht="51" x14ac:dyDescent="0.2">
      <c r="A20" s="36">
        <v>9</v>
      </c>
      <c r="B20" s="24" t="s">
        <v>96</v>
      </c>
      <c r="C20" s="153" t="s">
        <v>172</v>
      </c>
      <c r="D20" s="154" t="s">
        <v>168</v>
      </c>
      <c r="E20" s="185">
        <v>3</v>
      </c>
      <c r="F20" s="157"/>
      <c r="G20" s="156"/>
      <c r="H20" s="110">
        <f t="shared" si="6"/>
        <v>0</v>
      </c>
      <c r="I20" s="156"/>
      <c r="J20" s="156"/>
      <c r="K20" s="113">
        <f t="shared" si="0"/>
        <v>0</v>
      </c>
      <c r="L20" s="41">
        <f t="shared" si="1"/>
        <v>0</v>
      </c>
      <c r="M20" s="110">
        <f t="shared" si="2"/>
        <v>0</v>
      </c>
      <c r="N20" s="110">
        <f t="shared" si="3"/>
        <v>0</v>
      </c>
      <c r="O20" s="110">
        <f t="shared" si="4"/>
        <v>0</v>
      </c>
      <c r="P20" s="111">
        <f t="shared" si="5"/>
        <v>0</v>
      </c>
      <c r="Q20" s="61" t="s">
        <v>46</v>
      </c>
    </row>
    <row r="21" spans="1:17" ht="30.6" x14ac:dyDescent="0.2">
      <c r="A21" s="36">
        <v>9</v>
      </c>
      <c r="B21" s="24" t="s">
        <v>96</v>
      </c>
      <c r="C21" s="153" t="s">
        <v>173</v>
      </c>
      <c r="D21" s="154" t="s">
        <v>168</v>
      </c>
      <c r="E21" s="185">
        <v>3</v>
      </c>
      <c r="F21" s="157"/>
      <c r="G21" s="156"/>
      <c r="H21" s="110">
        <f t="shared" si="6"/>
        <v>0</v>
      </c>
      <c r="I21" s="156"/>
      <c r="J21" s="156"/>
      <c r="K21" s="113">
        <f t="shared" si="0"/>
        <v>0</v>
      </c>
      <c r="L21" s="41">
        <f t="shared" si="1"/>
        <v>0</v>
      </c>
      <c r="M21" s="110">
        <f t="shared" si="2"/>
        <v>0</v>
      </c>
      <c r="N21" s="110">
        <f t="shared" si="3"/>
        <v>0</v>
      </c>
      <c r="O21" s="110">
        <f t="shared" si="4"/>
        <v>0</v>
      </c>
      <c r="P21" s="111">
        <f t="shared" si="5"/>
        <v>0</v>
      </c>
      <c r="Q21" s="61" t="s">
        <v>46</v>
      </c>
    </row>
    <row r="22" spans="1:17" ht="20.399999999999999" x14ac:dyDescent="0.2">
      <c r="A22" s="36">
        <v>10</v>
      </c>
      <c r="B22" s="24" t="s">
        <v>96</v>
      </c>
      <c r="C22" s="153" t="s">
        <v>174</v>
      </c>
      <c r="D22" s="154" t="s">
        <v>168</v>
      </c>
      <c r="E22" s="185">
        <v>6</v>
      </c>
      <c r="F22" s="41"/>
      <c r="G22" s="110"/>
      <c r="H22" s="110">
        <f t="shared" si="6"/>
        <v>0</v>
      </c>
      <c r="I22" s="110"/>
      <c r="J22" s="110"/>
      <c r="K22" s="113">
        <f t="shared" si="0"/>
        <v>0</v>
      </c>
      <c r="L22" s="41">
        <f t="shared" si="1"/>
        <v>0</v>
      </c>
      <c r="M22" s="110">
        <f t="shared" si="2"/>
        <v>0</v>
      </c>
      <c r="N22" s="110">
        <f t="shared" si="3"/>
        <v>0</v>
      </c>
      <c r="O22" s="110">
        <f t="shared" si="4"/>
        <v>0</v>
      </c>
      <c r="P22" s="111">
        <f t="shared" si="5"/>
        <v>0</v>
      </c>
      <c r="Q22" s="61" t="s">
        <v>47</v>
      </c>
    </row>
    <row r="23" spans="1:17" ht="20.399999999999999" x14ac:dyDescent="0.2">
      <c r="A23" s="36">
        <v>11</v>
      </c>
      <c r="B23" s="24" t="s">
        <v>96</v>
      </c>
      <c r="C23" s="153" t="s">
        <v>175</v>
      </c>
      <c r="D23" s="154" t="s">
        <v>168</v>
      </c>
      <c r="E23" s="185">
        <v>6</v>
      </c>
      <c r="F23" s="41"/>
      <c r="G23" s="110"/>
      <c r="H23" s="110">
        <f t="shared" si="6"/>
        <v>0</v>
      </c>
      <c r="I23" s="110"/>
      <c r="J23" s="110"/>
      <c r="K23" s="113">
        <f t="shared" si="0"/>
        <v>0</v>
      </c>
      <c r="L23" s="41">
        <f t="shared" si="1"/>
        <v>0</v>
      </c>
      <c r="M23" s="110">
        <f t="shared" si="2"/>
        <v>0</v>
      </c>
      <c r="N23" s="110">
        <f t="shared" si="3"/>
        <v>0</v>
      </c>
      <c r="O23" s="110">
        <f t="shared" si="4"/>
        <v>0</v>
      </c>
      <c r="P23" s="111">
        <f t="shared" si="5"/>
        <v>0</v>
      </c>
      <c r="Q23" s="61" t="s">
        <v>47</v>
      </c>
    </row>
    <row r="24" spans="1:17" ht="20.399999999999999" x14ac:dyDescent="0.2">
      <c r="A24" s="36">
        <v>12</v>
      </c>
      <c r="B24" s="24" t="s">
        <v>96</v>
      </c>
      <c r="C24" s="153" t="s">
        <v>176</v>
      </c>
      <c r="D24" s="154" t="s">
        <v>168</v>
      </c>
      <c r="E24" s="185">
        <v>3</v>
      </c>
      <c r="F24" s="41"/>
      <c r="G24" s="110"/>
      <c r="H24" s="110">
        <f t="shared" si="6"/>
        <v>0</v>
      </c>
      <c r="I24" s="110"/>
      <c r="J24" s="110"/>
      <c r="K24" s="113">
        <f t="shared" si="0"/>
        <v>0</v>
      </c>
      <c r="L24" s="41">
        <f t="shared" si="1"/>
        <v>0</v>
      </c>
      <c r="M24" s="110">
        <f t="shared" si="2"/>
        <v>0</v>
      </c>
      <c r="N24" s="110">
        <f t="shared" si="3"/>
        <v>0</v>
      </c>
      <c r="O24" s="110">
        <f t="shared" si="4"/>
        <v>0</v>
      </c>
      <c r="P24" s="111">
        <f t="shared" si="5"/>
        <v>0</v>
      </c>
      <c r="Q24" s="61" t="s">
        <v>47</v>
      </c>
    </row>
    <row r="25" spans="1:17" x14ac:dyDescent="0.2">
      <c r="A25" s="36">
        <v>13</v>
      </c>
      <c r="B25" s="71"/>
      <c r="C25" s="159" t="s">
        <v>177</v>
      </c>
      <c r="D25" s="24"/>
      <c r="E25" s="46"/>
      <c r="F25" s="41"/>
      <c r="G25" s="142"/>
      <c r="H25" s="110">
        <f t="shared" si="6"/>
        <v>0</v>
      </c>
      <c r="I25" s="142"/>
      <c r="J25" s="142"/>
      <c r="K25" s="113">
        <f t="shared" si="0"/>
        <v>0</v>
      </c>
      <c r="L25" s="41">
        <f t="shared" si="1"/>
        <v>0</v>
      </c>
      <c r="M25" s="110">
        <f t="shared" si="2"/>
        <v>0</v>
      </c>
      <c r="N25" s="110">
        <f t="shared" si="3"/>
        <v>0</v>
      </c>
      <c r="O25" s="110">
        <f t="shared" si="4"/>
        <v>0</v>
      </c>
      <c r="P25" s="111">
        <f t="shared" si="5"/>
        <v>0</v>
      </c>
      <c r="Q25" s="61"/>
    </row>
    <row r="26" spans="1:17" ht="20.399999999999999" x14ac:dyDescent="0.2">
      <c r="A26" s="36">
        <v>14</v>
      </c>
      <c r="B26" s="24" t="s">
        <v>96</v>
      </c>
      <c r="C26" s="158" t="s">
        <v>178</v>
      </c>
      <c r="D26" s="160" t="s">
        <v>66</v>
      </c>
      <c r="E26" s="186">
        <v>29.5</v>
      </c>
      <c r="F26" s="157"/>
      <c r="G26" s="156"/>
      <c r="H26" s="110">
        <f t="shared" si="6"/>
        <v>0</v>
      </c>
      <c r="I26" s="156"/>
      <c r="J26" s="156"/>
      <c r="K26" s="113">
        <f t="shared" si="0"/>
        <v>0</v>
      </c>
      <c r="L26" s="41">
        <f t="shared" si="1"/>
        <v>0</v>
      </c>
      <c r="M26" s="110">
        <f t="shared" si="2"/>
        <v>0</v>
      </c>
      <c r="N26" s="110">
        <f t="shared" si="3"/>
        <v>0</v>
      </c>
      <c r="O26" s="110">
        <f t="shared" si="4"/>
        <v>0</v>
      </c>
      <c r="P26" s="111">
        <f t="shared" si="5"/>
        <v>0</v>
      </c>
      <c r="Q26" s="61" t="s">
        <v>46</v>
      </c>
    </row>
    <row r="27" spans="1:17" ht="40.799999999999997" x14ac:dyDescent="0.2">
      <c r="A27" s="36">
        <v>15</v>
      </c>
      <c r="B27" s="24" t="s">
        <v>96</v>
      </c>
      <c r="C27" s="161" t="s">
        <v>179</v>
      </c>
      <c r="D27" s="160" t="s">
        <v>68</v>
      </c>
      <c r="E27" s="186">
        <v>5</v>
      </c>
      <c r="F27" s="157"/>
      <c r="G27" s="156"/>
      <c r="H27" s="110">
        <f t="shared" si="6"/>
        <v>0</v>
      </c>
      <c r="I27" s="156"/>
      <c r="J27" s="156"/>
      <c r="K27" s="113">
        <f t="shared" si="0"/>
        <v>0</v>
      </c>
      <c r="L27" s="41">
        <f t="shared" si="1"/>
        <v>0</v>
      </c>
      <c r="M27" s="110">
        <f t="shared" si="2"/>
        <v>0</v>
      </c>
      <c r="N27" s="110">
        <f t="shared" si="3"/>
        <v>0</v>
      </c>
      <c r="O27" s="110">
        <f t="shared" si="4"/>
        <v>0</v>
      </c>
      <c r="P27" s="111">
        <f t="shared" si="5"/>
        <v>0</v>
      </c>
      <c r="Q27" s="61" t="s">
        <v>46</v>
      </c>
    </row>
    <row r="28" spans="1:17" x14ac:dyDescent="0.2">
      <c r="A28" s="36">
        <v>16</v>
      </c>
      <c r="B28" s="71"/>
      <c r="C28" s="159" t="s">
        <v>180</v>
      </c>
      <c r="D28" s="24"/>
      <c r="E28" s="46"/>
      <c r="F28" s="41"/>
      <c r="G28" s="142"/>
      <c r="H28" s="110">
        <f t="shared" si="6"/>
        <v>0</v>
      </c>
      <c r="I28" s="142"/>
      <c r="J28" s="142"/>
      <c r="K28" s="113">
        <f t="shared" si="0"/>
        <v>0</v>
      </c>
      <c r="L28" s="41">
        <f t="shared" si="1"/>
        <v>0</v>
      </c>
      <c r="M28" s="110">
        <f t="shared" si="2"/>
        <v>0</v>
      </c>
      <c r="N28" s="110">
        <f t="shared" si="3"/>
        <v>0</v>
      </c>
      <c r="O28" s="110">
        <f t="shared" si="4"/>
        <v>0</v>
      </c>
      <c r="P28" s="111">
        <f t="shared" si="5"/>
        <v>0</v>
      </c>
      <c r="Q28" s="61"/>
    </row>
    <row r="29" spans="1:17" ht="20.399999999999999" x14ac:dyDescent="0.2">
      <c r="A29" s="36">
        <v>17</v>
      </c>
      <c r="B29" s="24" t="s">
        <v>96</v>
      </c>
      <c r="C29" s="161" t="s">
        <v>181</v>
      </c>
      <c r="D29" s="160" t="s">
        <v>168</v>
      </c>
      <c r="E29" s="186">
        <v>10</v>
      </c>
      <c r="F29" s="157"/>
      <c r="G29" s="156"/>
      <c r="H29" s="110">
        <f t="shared" si="6"/>
        <v>0</v>
      </c>
      <c r="I29" s="156"/>
      <c r="J29" s="156"/>
      <c r="K29" s="113">
        <f t="shared" si="0"/>
        <v>0</v>
      </c>
      <c r="L29" s="41">
        <f t="shared" si="1"/>
        <v>0</v>
      </c>
      <c r="M29" s="110">
        <f t="shared" si="2"/>
        <v>0</v>
      </c>
      <c r="N29" s="110">
        <f t="shared" si="3"/>
        <v>0</v>
      </c>
      <c r="O29" s="110">
        <f t="shared" si="4"/>
        <v>0</v>
      </c>
      <c r="P29" s="111">
        <f t="shared" si="5"/>
        <v>0</v>
      </c>
      <c r="Q29" s="61" t="s">
        <v>46</v>
      </c>
    </row>
    <row r="30" spans="1:17" ht="20.399999999999999" x14ac:dyDescent="0.2">
      <c r="A30" s="36">
        <v>19</v>
      </c>
      <c r="B30" s="24" t="s">
        <v>96</v>
      </c>
      <c r="C30" s="161" t="s">
        <v>182</v>
      </c>
      <c r="D30" s="154" t="s">
        <v>168</v>
      </c>
      <c r="E30" s="186">
        <v>36</v>
      </c>
      <c r="F30" s="157"/>
      <c r="G30" s="156"/>
      <c r="H30" s="110">
        <f t="shared" si="6"/>
        <v>0</v>
      </c>
      <c r="I30" s="156"/>
      <c r="J30" s="156"/>
      <c r="K30" s="113">
        <f t="shared" si="0"/>
        <v>0</v>
      </c>
      <c r="L30" s="41">
        <f t="shared" si="1"/>
        <v>0</v>
      </c>
      <c r="M30" s="110">
        <f t="shared" si="2"/>
        <v>0</v>
      </c>
      <c r="N30" s="110">
        <f t="shared" si="3"/>
        <v>0</v>
      </c>
      <c r="O30" s="110">
        <f t="shared" si="4"/>
        <v>0</v>
      </c>
      <c r="P30" s="111">
        <f t="shared" si="5"/>
        <v>0</v>
      </c>
      <c r="Q30" s="61" t="s">
        <v>46</v>
      </c>
    </row>
    <row r="31" spans="1:17" ht="30.6" x14ac:dyDescent="0.2">
      <c r="A31" s="36">
        <v>20</v>
      </c>
      <c r="B31" s="24" t="s">
        <v>96</v>
      </c>
      <c r="C31" s="161" t="s">
        <v>183</v>
      </c>
      <c r="D31" s="154" t="s">
        <v>168</v>
      </c>
      <c r="E31" s="186">
        <v>40</v>
      </c>
      <c r="F31" s="157"/>
      <c r="G31" s="156"/>
      <c r="H31" s="110">
        <f t="shared" si="6"/>
        <v>0</v>
      </c>
      <c r="I31" s="156"/>
      <c r="J31" s="156"/>
      <c r="K31" s="113">
        <f t="shared" si="0"/>
        <v>0</v>
      </c>
      <c r="L31" s="41">
        <f t="shared" si="1"/>
        <v>0</v>
      </c>
      <c r="M31" s="110">
        <f t="shared" si="2"/>
        <v>0</v>
      </c>
      <c r="N31" s="110">
        <f t="shared" si="3"/>
        <v>0</v>
      </c>
      <c r="O31" s="110">
        <f t="shared" si="4"/>
        <v>0</v>
      </c>
      <c r="P31" s="111">
        <f t="shared" si="5"/>
        <v>0</v>
      </c>
      <c r="Q31" s="61" t="s">
        <v>46</v>
      </c>
    </row>
    <row r="32" spans="1:17" ht="12" customHeight="1" thickBot="1" x14ac:dyDescent="0.25">
      <c r="A32" s="259" t="s">
        <v>62</v>
      </c>
      <c r="B32" s="260"/>
      <c r="C32" s="260"/>
      <c r="D32" s="260"/>
      <c r="E32" s="260"/>
      <c r="F32" s="260"/>
      <c r="G32" s="260"/>
      <c r="H32" s="260"/>
      <c r="I32" s="260"/>
      <c r="J32" s="260"/>
      <c r="K32" s="261"/>
      <c r="L32" s="127">
        <f>SUM(L14:L31)</f>
        <v>0</v>
      </c>
      <c r="M32" s="128">
        <f>SUM(M14:M31)</f>
        <v>0</v>
      </c>
      <c r="N32" s="128">
        <f>SUM(N14:N31)</f>
        <v>0</v>
      </c>
      <c r="O32" s="128">
        <f>SUM(O14:O31)</f>
        <v>0</v>
      </c>
      <c r="P32" s="129">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n'!C33:H33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n'!C38:H38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n'!C41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C2:I2"/>
    <mergeCell ref="C3:I3"/>
    <mergeCell ref="C4:I4"/>
    <mergeCell ref="D5:L5"/>
    <mergeCell ref="D6:L6"/>
    <mergeCell ref="D8:L8"/>
    <mergeCell ref="A9:F9"/>
    <mergeCell ref="J9:M9"/>
    <mergeCell ref="N9:O9"/>
    <mergeCell ref="D7:L7"/>
    <mergeCell ref="C41:H41"/>
    <mergeCell ref="L12:P12"/>
    <mergeCell ref="A32:K32"/>
    <mergeCell ref="C35:H35"/>
    <mergeCell ref="C36:H36"/>
    <mergeCell ref="A38:D38"/>
    <mergeCell ref="C40:H40"/>
    <mergeCell ref="A12:A13"/>
    <mergeCell ref="B12:B13"/>
    <mergeCell ref="C12:C13"/>
    <mergeCell ref="D12:D13"/>
    <mergeCell ref="E12:E13"/>
    <mergeCell ref="F12:K12"/>
  </mergeCells>
  <conditionalFormatting sqref="A9:F9">
    <cfRule type="containsText" dxfId="178" priority="2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1">
    <cfRule type="cellIs" dxfId="177" priority="3" operator="equal">
      <formula>0</formula>
    </cfRule>
  </conditionalFormatting>
  <conditionalFormatting sqref="A32:K32">
    <cfRule type="containsText" dxfId="176" priority="8" operator="containsText" text="Tiešās izmaksas kopā, t. sk. darba devēja sociālais nodoklis __.__% ">
      <formula>NOT(ISERROR(SEARCH("Tiešās izmaksas kopā, t. sk. darba devēja sociālais nodoklis __.__% ",A32)))</formula>
    </cfRule>
  </conditionalFormatting>
  <conditionalFormatting sqref="C35:H35">
    <cfRule type="cellIs" dxfId="175" priority="15" operator="equal">
      <formula>0</formula>
    </cfRule>
  </conditionalFormatting>
  <conditionalFormatting sqref="C40:H40">
    <cfRule type="cellIs" dxfId="174" priority="16" operator="equal">
      <formula>0</formula>
    </cfRule>
  </conditionalFormatting>
  <conditionalFormatting sqref="C2:I2">
    <cfRule type="cellIs" dxfId="173" priority="21" operator="equal">
      <formula>0</formula>
    </cfRule>
  </conditionalFormatting>
  <conditionalFormatting sqref="C4:I4">
    <cfRule type="cellIs" dxfId="172" priority="13" operator="equal">
      <formula>0</formula>
    </cfRule>
  </conditionalFormatting>
  <conditionalFormatting sqref="D1">
    <cfRule type="cellIs" dxfId="171" priority="10" operator="equal">
      <formula>0</formula>
    </cfRule>
  </conditionalFormatting>
  <conditionalFormatting sqref="D5:L8">
    <cfRule type="cellIs" dxfId="170" priority="11" operator="equal">
      <formula>0</formula>
    </cfRule>
  </conditionalFormatting>
  <conditionalFormatting sqref="H14:H31">
    <cfRule type="cellIs" dxfId="169" priority="6" operator="equal">
      <formula>0</formula>
    </cfRule>
  </conditionalFormatting>
  <conditionalFormatting sqref="I14:J31">
    <cfRule type="cellIs" dxfId="168" priority="2" operator="equal">
      <formula>0</formula>
    </cfRule>
  </conditionalFormatting>
  <conditionalFormatting sqref="K14:P31">
    <cfRule type="cellIs" dxfId="167" priority="5" operator="equal">
      <formula>0</formula>
    </cfRule>
  </conditionalFormatting>
  <conditionalFormatting sqref="L32:P32">
    <cfRule type="cellIs" dxfId="166" priority="14" operator="equal">
      <formula>0</formula>
    </cfRule>
  </conditionalFormatting>
  <conditionalFormatting sqref="N9:O9">
    <cfRule type="cellIs" dxfId="165" priority="23" operator="equal">
      <formula>0</formula>
    </cfRule>
  </conditionalFormatting>
  <conditionalFormatting sqref="Q14:Q31">
    <cfRule type="cellIs" dxfId="164" priority="1" operator="equal">
      <formula>0</formula>
    </cfRule>
  </conditionalFormatting>
  <dataValidations count="1">
    <dataValidation type="list" allowBlank="1" showInputMessage="1" showErrorMessage="1" sqref="Q14:Q31">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id="{7AFE1358-F0C6-4B02-90B5-EC3498E5DD2A}">
            <xm:f>NOT(ISERROR(SEARCH("Tāme sastādīta ____. gada ___. ______________",A38)))</xm:f>
            <xm:f>"Tāme sastādīta ____. gada ___. ______________"</xm:f>
            <x14:dxf>
              <font>
                <color auto="1"/>
              </font>
              <fill>
                <patternFill>
                  <bgColor rgb="FFC6EFCE"/>
                </patternFill>
              </fill>
            </x14:dxf>
          </x14:cfRule>
          <xm:sqref>A38</xm:sqref>
        </x14:conditionalFormatting>
        <x14:conditionalFormatting xmlns:xm="http://schemas.microsoft.com/office/excel/2006/main">
          <x14:cfRule type="containsText" priority="17" operator="containsText" id="{35435533-1B4F-4789-B7B2-252E4C407158}">
            <xm:f>NOT(ISERROR(SEARCH("Sertifikāta Nr. _________________________________",A43)))</xm:f>
            <xm:f>"Sertifikāta Nr. _________________________________"</xm:f>
            <x14:dxf>
              <font>
                <color auto="1"/>
              </font>
              <fill>
                <patternFill>
                  <bgColor rgb="FFC6EFCE"/>
                </patternFill>
              </fill>
            </x14:dxf>
          </x14:cfRule>
          <xm:sqref>A43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P44"/>
  <sheetViews>
    <sheetView topLeftCell="A14" workbookViewId="0">
      <selection activeCell="A32" sqref="A32: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'4a+c+n'!D1</f>
        <v>4</v>
      </c>
      <c r="E1" s="22"/>
      <c r="F1" s="22"/>
      <c r="G1" s="22"/>
      <c r="H1" s="22"/>
      <c r="I1" s="22"/>
      <c r="J1" s="22"/>
      <c r="N1" s="26"/>
      <c r="O1" s="27"/>
      <c r="P1" s="28"/>
    </row>
    <row r="2" spans="1:16" x14ac:dyDescent="0.2">
      <c r="A2" s="29"/>
      <c r="B2" s="29"/>
      <c r="C2" s="274" t="str">
        <f>'4a+c+n'!C2:I2</f>
        <v>Logi un durvis</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'4a+c+n'!A9</f>
        <v>Tāme sastādīta  2024. gada tirgus cenās, pamatojoties uz AR daļas rasējumiem</v>
      </c>
      <c r="B9" s="271"/>
      <c r="C9" s="271"/>
      <c r="D9" s="271"/>
      <c r="E9" s="271"/>
      <c r="F9" s="271"/>
      <c r="G9" s="31"/>
      <c r="H9" s="31"/>
      <c r="I9" s="31"/>
      <c r="J9" s="272" t="s">
        <v>45</v>
      </c>
      <c r="K9" s="272"/>
      <c r="L9" s="272"/>
      <c r="M9" s="272"/>
      <c r="N9" s="273">
        <f>P32</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izmaksas",IF('4a+c+n'!$Q14="A",'4a+c+n'!B14,0),0)</f>
        <v>0</v>
      </c>
      <c r="C14" s="23">
        <f>IF($C$4="Attiecināmās izmaksas",IF('4a+c+n'!$Q14="A",'4a+c+n'!C14,0),0)</f>
        <v>0</v>
      </c>
      <c r="D14" s="23">
        <f>IF($C$4="Attiecināmās izmaksas",IF('4a+c+n'!$Q14="A",'4a+c+n'!D14,0),0)</f>
        <v>0</v>
      </c>
      <c r="E14" s="45"/>
      <c r="F14" s="63"/>
      <c r="G14" s="114"/>
      <c r="H14" s="114">
        <f>IF($C$4="Attiecināmās izmaksas",IF('4a+c+n'!$Q14="A",'4a+c+n'!H14,0),0)</f>
        <v>0</v>
      </c>
      <c r="I14" s="114"/>
      <c r="J14" s="114"/>
      <c r="K14" s="115">
        <f>IF($C$4="Attiecināmās izmaksas",IF('4a+c+n'!$Q14="A",'4a+c+n'!K14,0),0)</f>
        <v>0</v>
      </c>
      <c r="L14" s="63">
        <f>IF($C$4="Attiecināmās izmaksas",IF('4a+c+n'!$Q14="A",'4a+c+n'!L14,0),0)</f>
        <v>0</v>
      </c>
      <c r="M14" s="114">
        <f>IF($C$4="Attiecināmās izmaksas",IF('4a+c+n'!$Q14="A",'4a+c+n'!M14,0),0)</f>
        <v>0</v>
      </c>
      <c r="N14" s="114">
        <f>IF($C$4="Attiecināmās izmaksas",IF('4a+c+n'!$Q14="A",'4a+c+n'!N14,0),0)</f>
        <v>0</v>
      </c>
      <c r="O14" s="114">
        <f>IF($C$4="Attiecināmās izmaksas",IF('4a+c+n'!$Q14="A",'4a+c+n'!O14,0),0)</f>
        <v>0</v>
      </c>
      <c r="P14" s="115">
        <f>IF($C$4="Attiecināmās izmaksas",IF('4a+c+n'!$Q14="A",'4a+c+n'!P14,0),0)</f>
        <v>0</v>
      </c>
    </row>
    <row r="15" spans="1:16" ht="20.399999999999999" x14ac:dyDescent="0.2">
      <c r="A15" s="51">
        <f>IF(P15=0,0,IF(COUNTBLANK(P15)=1,0,COUNTA($P$14:P15)))</f>
        <v>0</v>
      </c>
      <c r="B15" s="24" t="str">
        <f>IF($C$4="Attiecināmās izmaksas",IF('4a+c+n'!$Q15="A",'4a+c+n'!B15,0),0)</f>
        <v>13-00000</v>
      </c>
      <c r="C15" s="24" t="str">
        <f>IF($C$4="Attiecināmās izmaksas",IF('4a+c+n'!$Q15="A",'4a+c+n'!C15,0),0)</f>
        <v>Hidroizolējošas lentas CONTEGA Exo vai ekvivalentas iestrāde pa loga perimetru (visiem logiem)</v>
      </c>
      <c r="D15" s="24" t="str">
        <f>IF($C$4="Attiecināmās izmaksas",IF('4a+c+n'!$Q15="A",'4a+c+n'!D15,0),0)</f>
        <v>tm</v>
      </c>
      <c r="E15" s="46"/>
      <c r="F15" s="65"/>
      <c r="G15" s="116"/>
      <c r="H15" s="116">
        <f>IF($C$4="Attiecināmās izmaksas",IF('4a+c+n'!$Q15="A",'4a+c+n'!H15,0),0)</f>
        <v>0</v>
      </c>
      <c r="I15" s="116"/>
      <c r="J15" s="116"/>
      <c r="K15" s="117">
        <f>IF($C$4="Attiecināmās izmaksas",IF('4a+c+n'!$Q15="A",'4a+c+n'!K15,0),0)</f>
        <v>0</v>
      </c>
      <c r="L15" s="65">
        <f>IF($C$4="Attiecināmās izmaksas",IF('4a+c+n'!$Q15="A",'4a+c+n'!L15,0),0)</f>
        <v>0</v>
      </c>
      <c r="M15" s="116">
        <f>IF($C$4="Attiecināmās izmaksas",IF('4a+c+n'!$Q15="A",'4a+c+n'!M15,0),0)</f>
        <v>0</v>
      </c>
      <c r="N15" s="116">
        <f>IF($C$4="Attiecināmās izmaksas",IF('4a+c+n'!$Q15="A",'4a+c+n'!N15,0),0)</f>
        <v>0</v>
      </c>
      <c r="O15" s="116">
        <f>IF($C$4="Attiecināmās izmaksas",IF('4a+c+n'!$Q15="A",'4a+c+n'!O15,0),0)</f>
        <v>0</v>
      </c>
      <c r="P15" s="117">
        <f>IF($C$4="Attiecināmās izmaksas",IF('4a+c+n'!$Q15="A",'4a+c+n'!P15,0),0)</f>
        <v>0</v>
      </c>
    </row>
    <row r="16" spans="1:16" ht="40.799999999999997" x14ac:dyDescent="0.2">
      <c r="A16" s="51">
        <f>IF(P16=0,0,IF(COUNTBLANK(P16)=1,0,COUNTA($P$14:P16)))</f>
        <v>0</v>
      </c>
      <c r="B16" s="24" t="str">
        <f>IF($C$4="Attiecināmās izmaksas",IF('4a+c+n'!$Q16="A",'4a+c+n'!B16,0),0)</f>
        <v>13-00000</v>
      </c>
      <c r="C16" s="24" t="str">
        <f>IF($C$4="Attiecināmās izmaksas",IF('4a+c+n'!$Q16="A",'4a+c+n'!C16,0),0)</f>
        <v>Jaunu trīs stikla pakešu PVC logu bloku uzstādīšana ( U≤1,1 (W/m2 K). Rāmja profilā paredzēt Temix tipa distanceri. Krāsa atbilstoši krāsu pasai, iekšpuse balta. L01 logu bloks (1100x1450), t.sk, furnitūra</v>
      </c>
      <c r="D16" s="24" t="str">
        <f>IF($C$4="Attiecināmās izmaksas",IF('4a+c+n'!$Q16="A",'4a+c+n'!D16,0),0)</f>
        <v>gab.</v>
      </c>
      <c r="E16" s="46"/>
      <c r="F16" s="65"/>
      <c r="G16" s="116"/>
      <c r="H16" s="116">
        <f>IF($C$4="Attiecināmās izmaksas",IF('4a+c+n'!$Q16="A",'4a+c+n'!H16,0),0)</f>
        <v>0</v>
      </c>
      <c r="I16" s="116"/>
      <c r="J16" s="116"/>
      <c r="K16" s="117">
        <f>IF($C$4="Attiecināmās izmaksas",IF('4a+c+n'!$Q16="A",'4a+c+n'!K16,0),0)</f>
        <v>0</v>
      </c>
      <c r="L16" s="65">
        <f>IF($C$4="Attiecināmās izmaksas",IF('4a+c+n'!$Q16="A",'4a+c+n'!L16,0),0)</f>
        <v>0</v>
      </c>
      <c r="M16" s="116">
        <f>IF($C$4="Attiecināmās izmaksas",IF('4a+c+n'!$Q16="A",'4a+c+n'!M16,0),0)</f>
        <v>0</v>
      </c>
      <c r="N16" s="116">
        <f>IF($C$4="Attiecināmās izmaksas",IF('4a+c+n'!$Q16="A",'4a+c+n'!N16,0),0)</f>
        <v>0</v>
      </c>
      <c r="O16" s="116">
        <f>IF($C$4="Attiecināmās izmaksas",IF('4a+c+n'!$Q16="A",'4a+c+n'!O16,0),0)</f>
        <v>0</v>
      </c>
      <c r="P16" s="117">
        <f>IF($C$4="Attiecināmās izmaksas",IF('4a+c+n'!$Q16="A",'4a+c+n'!P16,0),0)</f>
        <v>0</v>
      </c>
    </row>
    <row r="17" spans="1:16" ht="40.799999999999997" x14ac:dyDescent="0.2">
      <c r="A17" s="51">
        <f>IF(P17=0,0,IF(COUNTBLANK(P17)=1,0,COUNTA($P$14:P17)))</f>
        <v>0</v>
      </c>
      <c r="B17" s="24" t="str">
        <f>IF($C$4="Attiecināmās izmaksas",IF('4a+c+n'!$Q17="A",'4a+c+n'!B17,0),0)</f>
        <v>13-00000</v>
      </c>
      <c r="C17" s="24" t="str">
        <f>IF($C$4="Attiecināmās izmaksas",IF('4a+c+n'!$Q17="A",'4a+c+n'!C17,0),0)</f>
        <v>Jaunu trīs stikla pakešu PVC logu bloku uzstādīšana ( U≤1,1 (W/m2 K). Rāmja profilā paredzēt Temix tipa distanceri. Krāsa atbilstoši krāsu pasai, iekšpuse balta. L02 logu bloks (1400x2150), t.sk, furnitūra</v>
      </c>
      <c r="D17" s="24" t="str">
        <f>IF($C$4="Attiecināmās izmaksas",IF('4a+c+n'!$Q17="A",'4a+c+n'!D17,0),0)</f>
        <v>gab.</v>
      </c>
      <c r="E17" s="46"/>
      <c r="F17" s="65"/>
      <c r="G17" s="116"/>
      <c r="H17" s="116">
        <f>IF($C$4="Attiecināmās izmaksas",IF('4a+c+n'!$Q17="A",'4a+c+n'!H17,0),0)</f>
        <v>0</v>
      </c>
      <c r="I17" s="116"/>
      <c r="J17" s="116"/>
      <c r="K17" s="117">
        <f>IF($C$4="Attiecināmās izmaksas",IF('4a+c+n'!$Q17="A",'4a+c+n'!K17,0),0)</f>
        <v>0</v>
      </c>
      <c r="L17" s="65">
        <f>IF($C$4="Attiecināmās izmaksas",IF('4a+c+n'!$Q17="A",'4a+c+n'!L17,0),0)</f>
        <v>0</v>
      </c>
      <c r="M17" s="116">
        <f>IF($C$4="Attiecināmās izmaksas",IF('4a+c+n'!$Q17="A",'4a+c+n'!M17,0),0)</f>
        <v>0</v>
      </c>
      <c r="N17" s="116">
        <f>IF($C$4="Attiecināmās izmaksas",IF('4a+c+n'!$Q17="A",'4a+c+n'!N17,0),0)</f>
        <v>0</v>
      </c>
      <c r="O17" s="116">
        <f>IF($C$4="Attiecināmās izmaksas",IF('4a+c+n'!$Q17="A",'4a+c+n'!O17,0),0)</f>
        <v>0</v>
      </c>
      <c r="P17" s="117">
        <f>IF($C$4="Attiecināmās izmaksas",IF('4a+c+n'!$Q17="A",'4a+c+n'!P17,0),0)</f>
        <v>0</v>
      </c>
    </row>
    <row r="18" spans="1:16" ht="20.399999999999999" x14ac:dyDescent="0.2">
      <c r="A18" s="51">
        <f>IF(P18=0,0,IF(COUNTBLANK(P18)=1,0,COUNTA($P$14:P18)))</f>
        <v>0</v>
      </c>
      <c r="B18" s="24" t="str">
        <f>IF($C$4="Attiecināmās izmaksas",IF('4a+c+n'!$Q18="A",'4a+c+n'!B18,0),0)</f>
        <v>13-00000</v>
      </c>
      <c r="C18" s="24" t="str">
        <f>IF($C$4="Attiecināmās izmaksas",IF('4a+c+n'!$Q18="A",'4a+c+n'!C18,0),0)</f>
        <v>Esošo un maināmo logu aprīkošana ar ventilācijas iekārtu VentSys vai ekvivalentu</v>
      </c>
      <c r="D18" s="24" t="str">
        <f>IF($C$4="Attiecināmās izmaksas",IF('4a+c+n'!$Q18="A",'4a+c+n'!D18,0),0)</f>
        <v>gab.</v>
      </c>
      <c r="E18" s="46"/>
      <c r="F18" s="65"/>
      <c r="G18" s="116"/>
      <c r="H18" s="116">
        <f>IF($C$4="Attiecināmās izmaksas",IF('4a+c+n'!$Q18="A",'4a+c+n'!H18,0),0)</f>
        <v>0</v>
      </c>
      <c r="I18" s="116"/>
      <c r="J18" s="116"/>
      <c r="K18" s="117">
        <f>IF($C$4="Attiecināmās izmaksas",IF('4a+c+n'!$Q18="A",'4a+c+n'!K18,0),0)</f>
        <v>0</v>
      </c>
      <c r="L18" s="65">
        <f>IF($C$4="Attiecināmās izmaksas",IF('4a+c+n'!$Q18="A",'4a+c+n'!L18,0),0)</f>
        <v>0</v>
      </c>
      <c r="M18" s="116">
        <f>IF($C$4="Attiecināmās izmaksas",IF('4a+c+n'!$Q18="A",'4a+c+n'!M18,0),0)</f>
        <v>0</v>
      </c>
      <c r="N18" s="116">
        <f>IF($C$4="Attiecināmās izmaksas",IF('4a+c+n'!$Q18="A",'4a+c+n'!N18,0),0)</f>
        <v>0</v>
      </c>
      <c r="O18" s="116">
        <f>IF($C$4="Attiecināmās izmaksas",IF('4a+c+n'!$Q18="A",'4a+c+n'!O18,0),0)</f>
        <v>0</v>
      </c>
      <c r="P18" s="117">
        <f>IF($C$4="Attiecināmās izmaksas",IF('4a+c+n'!$Q18="A",'4a+c+n'!P18,0),0)</f>
        <v>0</v>
      </c>
    </row>
    <row r="19" spans="1:16" x14ac:dyDescent="0.2">
      <c r="A19" s="51">
        <f>IF(P19=0,0,IF(COUNTBLANK(P19)=1,0,COUNTA($P$14:P19)))</f>
        <v>0</v>
      </c>
      <c r="B19" s="24">
        <f>IF($C$4="Attiecināmās izmaksas",IF('4a+c+n'!$Q19="A",'4a+c+n'!B19,0),0)</f>
        <v>0</v>
      </c>
      <c r="C19" s="24">
        <f>IF($C$4="Attiecināmās izmaksas",IF('4a+c+n'!$Q19="A",'4a+c+n'!C19,0),0)</f>
        <v>0</v>
      </c>
      <c r="D19" s="24">
        <f>IF($C$4="Attiecināmās izmaksas",IF('4a+c+n'!$Q19="A",'4a+c+n'!D19,0),0)</f>
        <v>0</v>
      </c>
      <c r="E19" s="46"/>
      <c r="F19" s="65"/>
      <c r="G19" s="116"/>
      <c r="H19" s="116">
        <f>IF($C$4="Attiecināmās izmaksas",IF('4a+c+n'!$Q19="A",'4a+c+n'!H19,0),0)</f>
        <v>0</v>
      </c>
      <c r="I19" s="116"/>
      <c r="J19" s="116"/>
      <c r="K19" s="117">
        <f>IF($C$4="Attiecināmās izmaksas",IF('4a+c+n'!$Q19="A",'4a+c+n'!K19,0),0)</f>
        <v>0</v>
      </c>
      <c r="L19" s="65">
        <f>IF($C$4="Attiecināmās izmaksas",IF('4a+c+n'!$Q19="A",'4a+c+n'!L19,0),0)</f>
        <v>0</v>
      </c>
      <c r="M19" s="116">
        <f>IF($C$4="Attiecināmās izmaksas",IF('4a+c+n'!$Q19="A",'4a+c+n'!M19,0),0)</f>
        <v>0</v>
      </c>
      <c r="N19" s="116">
        <f>IF($C$4="Attiecināmās izmaksas",IF('4a+c+n'!$Q19="A",'4a+c+n'!N19,0),0)</f>
        <v>0</v>
      </c>
      <c r="O19" s="116">
        <f>IF($C$4="Attiecināmās izmaksas",IF('4a+c+n'!$Q19="A",'4a+c+n'!O19,0),0)</f>
        <v>0</v>
      </c>
      <c r="P19" s="117">
        <f>IF($C$4="Attiecināmās izmaksas",IF('4a+c+n'!$Q19="A",'4a+c+n'!P19,0),0)</f>
        <v>0</v>
      </c>
    </row>
    <row r="20" spans="1:16" ht="51" x14ac:dyDescent="0.2">
      <c r="A20" s="51">
        <f>IF(P20=0,0,IF(COUNTBLANK(P20)=1,0,COUNTA($P$14:P20)))</f>
        <v>0</v>
      </c>
      <c r="B20" s="24" t="str">
        <f>IF($C$4="Attiecināmās izmaksas",IF('4a+c+n'!$Q20="A",'4a+c+n'!B20,0),0)</f>
        <v>13-00000</v>
      </c>
      <c r="C20" s="24" t="str">
        <f>IF($C$4="Attiecināmās izmaksas",IF('4a+c+n'!$Q20="A",'4a+c+n'!C20,0),0)</f>
        <v xml:space="preserve">Jaunu  metāla durvju bloka uzstādīšana (U≤1,6 (W/m2 K), t.sk. iekšējā apdare.  D01 metāla durvju bloks  (2075 x 2200), t.sk, furnitūra Aprīkojamas ar aizvērējmehānismu, durvju atduru, koda atslēgu un čipu. Pagraba durvis slēdzamas. </v>
      </c>
      <c r="D20" s="24" t="str">
        <f>IF($C$4="Attiecināmās izmaksas",IF('4a+c+n'!$Q20="A",'4a+c+n'!D20,0),0)</f>
        <v>gab.</v>
      </c>
      <c r="E20" s="46"/>
      <c r="F20" s="65"/>
      <c r="G20" s="116"/>
      <c r="H20" s="116">
        <f>IF($C$4="Attiecināmās izmaksas",IF('4a+c+n'!$Q20="A",'4a+c+n'!H20,0),0)</f>
        <v>0</v>
      </c>
      <c r="I20" s="116"/>
      <c r="J20" s="116"/>
      <c r="K20" s="117">
        <f>IF($C$4="Attiecināmās izmaksas",IF('4a+c+n'!$Q20="A",'4a+c+n'!K20,0),0)</f>
        <v>0</v>
      </c>
      <c r="L20" s="65">
        <f>IF($C$4="Attiecināmās izmaksas",IF('4a+c+n'!$Q20="A",'4a+c+n'!L20,0),0)</f>
        <v>0</v>
      </c>
      <c r="M20" s="116">
        <f>IF($C$4="Attiecināmās izmaksas",IF('4a+c+n'!$Q20="A",'4a+c+n'!M20,0),0)</f>
        <v>0</v>
      </c>
      <c r="N20" s="116">
        <f>IF($C$4="Attiecināmās izmaksas",IF('4a+c+n'!$Q20="A",'4a+c+n'!N20,0),0)</f>
        <v>0</v>
      </c>
      <c r="O20" s="116">
        <f>IF($C$4="Attiecināmās izmaksas",IF('4a+c+n'!$Q20="A",'4a+c+n'!O20,0),0)</f>
        <v>0</v>
      </c>
      <c r="P20" s="117">
        <f>IF($C$4="Attiecināmās izmaksas",IF('4a+c+n'!$Q20="A",'4a+c+n'!P20,0),0)</f>
        <v>0</v>
      </c>
    </row>
    <row r="21" spans="1:16" ht="30.6" x14ac:dyDescent="0.2">
      <c r="A21" s="51">
        <f>IF(P21=0,0,IF(COUNTBLANK(P21)=1,0,COUNTA($P$14:P21)))</f>
        <v>0</v>
      </c>
      <c r="B21" s="24" t="str">
        <f>IF($C$4="Attiecināmās izmaksas",IF('4a+c+n'!$Q21="A",'4a+c+n'!B21,0),0)</f>
        <v>13-00000</v>
      </c>
      <c r="C21" s="24" t="str">
        <f>IF($C$4="Attiecināmās izmaksas",IF('4a+c+n'!$Q21="A",'4a+c+n'!C21,0),0)</f>
        <v>Jaunu  PVC durvju bloka uzstādīšana, t.sk. iekšējā apdare.  D02 PVC durvju bloks ar stiklu (2050x900), t.sk, furnitūra Aprīkojamas ar aizvērējmehānismu, durvju atduru</v>
      </c>
      <c r="D21" s="24" t="str">
        <f>IF($C$4="Attiecināmās izmaksas",IF('4a+c+n'!$Q21="A",'4a+c+n'!D21,0),0)</f>
        <v>gab.</v>
      </c>
      <c r="E21" s="46"/>
      <c r="F21" s="65"/>
      <c r="G21" s="116"/>
      <c r="H21" s="116">
        <f>IF($C$4="Attiecināmās izmaksas",IF('4a+c+n'!$Q21="A",'4a+c+n'!H21,0),0)</f>
        <v>0</v>
      </c>
      <c r="I21" s="116"/>
      <c r="J21" s="116"/>
      <c r="K21" s="117">
        <f>IF($C$4="Attiecināmās izmaksas",IF('4a+c+n'!$Q21="A",'4a+c+n'!K21,0),0)</f>
        <v>0</v>
      </c>
      <c r="L21" s="65">
        <f>IF($C$4="Attiecināmās izmaksas",IF('4a+c+n'!$Q21="A",'4a+c+n'!L21,0),0)</f>
        <v>0</v>
      </c>
      <c r="M21" s="116">
        <f>IF($C$4="Attiecināmās izmaksas",IF('4a+c+n'!$Q21="A",'4a+c+n'!M21,0),0)</f>
        <v>0</v>
      </c>
      <c r="N21" s="116">
        <f>IF($C$4="Attiecināmās izmaksas",IF('4a+c+n'!$Q21="A",'4a+c+n'!N21,0),0)</f>
        <v>0</v>
      </c>
      <c r="O21" s="116">
        <f>IF($C$4="Attiecināmās izmaksas",IF('4a+c+n'!$Q21="A",'4a+c+n'!O21,0),0)</f>
        <v>0</v>
      </c>
      <c r="P21" s="117">
        <f>IF($C$4="Attiecināmās izmaksas",IF('4a+c+n'!$Q21="A",'4a+c+n'!P21,0),0)</f>
        <v>0</v>
      </c>
    </row>
    <row r="22" spans="1:16" x14ac:dyDescent="0.2">
      <c r="A22" s="51">
        <f>IF(P22=0,0,IF(COUNTBLANK(P22)=1,0,COUNTA($P$14:P22)))</f>
        <v>0</v>
      </c>
      <c r="B22" s="24">
        <f>IF($C$4="Attiecināmās izmaksas",IF('4a+c+n'!$Q22="A",'4a+c+n'!B22,0),0)</f>
        <v>0</v>
      </c>
      <c r="C22" s="24">
        <f>IF($C$4="Attiecināmās izmaksas",IF('4a+c+n'!$Q22="A",'4a+c+n'!C22,0),0)</f>
        <v>0</v>
      </c>
      <c r="D22" s="24">
        <f>IF($C$4="Attiecināmās izmaksas",IF('4a+c+n'!$Q22="A",'4a+c+n'!D22,0),0)</f>
        <v>0</v>
      </c>
      <c r="E22" s="46"/>
      <c r="F22" s="65"/>
      <c r="G22" s="116"/>
      <c r="H22" s="116">
        <f>IF($C$4="Attiecināmās izmaksas",IF('4a+c+n'!$Q22="A",'4a+c+n'!H22,0),0)</f>
        <v>0</v>
      </c>
      <c r="I22" s="116"/>
      <c r="J22" s="116"/>
      <c r="K22" s="117">
        <f>IF($C$4="Attiecināmās izmaksas",IF('4a+c+n'!$Q22="A",'4a+c+n'!K22,0),0)</f>
        <v>0</v>
      </c>
      <c r="L22" s="65">
        <f>IF($C$4="Attiecināmās izmaksas",IF('4a+c+n'!$Q22="A",'4a+c+n'!L22,0),0)</f>
        <v>0</v>
      </c>
      <c r="M22" s="116">
        <f>IF($C$4="Attiecināmās izmaksas",IF('4a+c+n'!$Q22="A",'4a+c+n'!M22,0),0)</f>
        <v>0</v>
      </c>
      <c r="N22" s="116">
        <f>IF($C$4="Attiecināmās izmaksas",IF('4a+c+n'!$Q22="A",'4a+c+n'!N22,0),0)</f>
        <v>0</v>
      </c>
      <c r="O22" s="116">
        <f>IF($C$4="Attiecināmās izmaksas",IF('4a+c+n'!$Q22="A",'4a+c+n'!O22,0),0)</f>
        <v>0</v>
      </c>
      <c r="P22" s="117">
        <f>IF($C$4="Attiecināmās izmaksas",IF('4a+c+n'!$Q22="A",'4a+c+n'!P22,0),0)</f>
        <v>0</v>
      </c>
    </row>
    <row r="23" spans="1:16" x14ac:dyDescent="0.2">
      <c r="A23" s="51">
        <f>IF(P23=0,0,IF(COUNTBLANK(P23)=1,0,COUNTA($P$14:P23)))</f>
        <v>0</v>
      </c>
      <c r="B23" s="24">
        <f>IF($C$4="Attiecināmās izmaksas",IF('4a+c+n'!$Q23="A",'4a+c+n'!B23,0),0)</f>
        <v>0</v>
      </c>
      <c r="C23" s="24">
        <f>IF($C$4="Attiecināmās izmaksas",IF('4a+c+n'!$Q23="A",'4a+c+n'!C23,0),0)</f>
        <v>0</v>
      </c>
      <c r="D23" s="24">
        <f>IF($C$4="Attiecināmās izmaksas",IF('4a+c+n'!$Q23="A",'4a+c+n'!D23,0),0)</f>
        <v>0</v>
      </c>
      <c r="E23" s="46"/>
      <c r="F23" s="65"/>
      <c r="G23" s="116"/>
      <c r="H23" s="116">
        <f>IF($C$4="Attiecināmās izmaksas",IF('4a+c+n'!$Q23="A",'4a+c+n'!H23,0),0)</f>
        <v>0</v>
      </c>
      <c r="I23" s="116"/>
      <c r="J23" s="116"/>
      <c r="K23" s="117">
        <f>IF($C$4="Attiecināmās izmaksas",IF('4a+c+n'!$Q23="A",'4a+c+n'!K23,0),0)</f>
        <v>0</v>
      </c>
      <c r="L23" s="65">
        <f>IF($C$4="Attiecināmās izmaksas",IF('4a+c+n'!$Q23="A",'4a+c+n'!L23,0),0)</f>
        <v>0</v>
      </c>
      <c r="M23" s="116">
        <f>IF($C$4="Attiecināmās izmaksas",IF('4a+c+n'!$Q23="A",'4a+c+n'!M23,0),0)</f>
        <v>0</v>
      </c>
      <c r="N23" s="116">
        <f>IF($C$4="Attiecināmās izmaksas",IF('4a+c+n'!$Q23="A",'4a+c+n'!N23,0),0)</f>
        <v>0</v>
      </c>
      <c r="O23" s="116">
        <f>IF($C$4="Attiecināmās izmaksas",IF('4a+c+n'!$Q23="A",'4a+c+n'!O23,0),0)</f>
        <v>0</v>
      </c>
      <c r="P23" s="117">
        <f>IF($C$4="Attiecināmās izmaksas",IF('4a+c+n'!$Q23="A",'4a+c+n'!P23,0),0)</f>
        <v>0</v>
      </c>
    </row>
    <row r="24" spans="1:16" x14ac:dyDescent="0.2">
      <c r="A24" s="51">
        <f>IF(P24=0,0,IF(COUNTBLANK(P24)=1,0,COUNTA($P$14:P24)))</f>
        <v>0</v>
      </c>
      <c r="B24" s="24">
        <f>IF($C$4="Attiecināmās izmaksas",IF('4a+c+n'!$Q24="A",'4a+c+n'!B24,0),0)</f>
        <v>0</v>
      </c>
      <c r="C24" s="24">
        <f>IF($C$4="Attiecināmās izmaksas",IF('4a+c+n'!$Q24="A",'4a+c+n'!C24,0),0)</f>
        <v>0</v>
      </c>
      <c r="D24" s="24">
        <f>IF($C$4="Attiecināmās izmaksas",IF('4a+c+n'!$Q24="A",'4a+c+n'!D24,0),0)</f>
        <v>0</v>
      </c>
      <c r="E24" s="46"/>
      <c r="F24" s="65"/>
      <c r="G24" s="116"/>
      <c r="H24" s="116">
        <f>IF($C$4="Attiecināmās izmaksas",IF('4a+c+n'!$Q24="A",'4a+c+n'!H24,0),0)</f>
        <v>0</v>
      </c>
      <c r="I24" s="116"/>
      <c r="J24" s="116"/>
      <c r="K24" s="117">
        <f>IF($C$4="Attiecināmās izmaksas",IF('4a+c+n'!$Q24="A",'4a+c+n'!K24,0),0)</f>
        <v>0</v>
      </c>
      <c r="L24" s="65">
        <f>IF($C$4="Attiecināmās izmaksas",IF('4a+c+n'!$Q24="A",'4a+c+n'!L24,0),0)</f>
        <v>0</v>
      </c>
      <c r="M24" s="116">
        <f>IF($C$4="Attiecināmās izmaksas",IF('4a+c+n'!$Q24="A",'4a+c+n'!M24,0),0)</f>
        <v>0</v>
      </c>
      <c r="N24" s="116">
        <f>IF($C$4="Attiecināmās izmaksas",IF('4a+c+n'!$Q24="A",'4a+c+n'!N24,0),0)</f>
        <v>0</v>
      </c>
      <c r="O24" s="116">
        <f>IF($C$4="Attiecināmās izmaksas",IF('4a+c+n'!$Q24="A",'4a+c+n'!O24,0),0)</f>
        <v>0</v>
      </c>
      <c r="P24" s="117">
        <f>IF($C$4="Attiecināmās izmaksas",IF('4a+c+n'!$Q24="A",'4a+c+n'!P24,0),0)</f>
        <v>0</v>
      </c>
    </row>
    <row r="25" spans="1:16" x14ac:dyDescent="0.2">
      <c r="A25" s="51">
        <f>IF(P25=0,0,IF(COUNTBLANK(P25)=1,0,COUNTA($P$14:P25)))</f>
        <v>0</v>
      </c>
      <c r="B25" s="24">
        <f>IF($C$4="Attiecināmās izmaksas",IF('4a+c+n'!$Q25="A",'4a+c+n'!B25,0),0)</f>
        <v>0</v>
      </c>
      <c r="C25" s="24">
        <f>IF($C$4="Attiecināmās izmaksas",IF('4a+c+n'!$Q25="A",'4a+c+n'!C25,0),0)</f>
        <v>0</v>
      </c>
      <c r="D25" s="24">
        <f>IF($C$4="Attiecināmās izmaksas",IF('4a+c+n'!$Q25="A",'4a+c+n'!D25,0),0)</f>
        <v>0</v>
      </c>
      <c r="E25" s="46"/>
      <c r="F25" s="65"/>
      <c r="G25" s="116"/>
      <c r="H25" s="116">
        <f>IF($C$4="Attiecināmās izmaksas",IF('4a+c+n'!$Q25="A",'4a+c+n'!H25,0),0)</f>
        <v>0</v>
      </c>
      <c r="I25" s="116"/>
      <c r="J25" s="116"/>
      <c r="K25" s="117">
        <f>IF($C$4="Attiecināmās izmaksas",IF('4a+c+n'!$Q25="A",'4a+c+n'!K25,0),0)</f>
        <v>0</v>
      </c>
      <c r="L25" s="65">
        <f>IF($C$4="Attiecināmās izmaksas",IF('4a+c+n'!$Q25="A",'4a+c+n'!L25,0),0)</f>
        <v>0</v>
      </c>
      <c r="M25" s="116">
        <f>IF($C$4="Attiecināmās izmaksas",IF('4a+c+n'!$Q25="A",'4a+c+n'!M25,0),0)</f>
        <v>0</v>
      </c>
      <c r="N25" s="116">
        <f>IF($C$4="Attiecināmās izmaksas",IF('4a+c+n'!$Q25="A",'4a+c+n'!N25,0),0)</f>
        <v>0</v>
      </c>
      <c r="O25" s="116">
        <f>IF($C$4="Attiecināmās izmaksas",IF('4a+c+n'!$Q25="A",'4a+c+n'!O25,0),0)</f>
        <v>0</v>
      </c>
      <c r="P25" s="117">
        <f>IF($C$4="Attiecināmās izmaksas",IF('4a+c+n'!$Q25="A",'4a+c+n'!P25,0),0)</f>
        <v>0</v>
      </c>
    </row>
    <row r="26" spans="1:16" ht="20.399999999999999" x14ac:dyDescent="0.2">
      <c r="A26" s="51">
        <f>IF(P26=0,0,IF(COUNTBLANK(P26)=1,0,COUNTA($P$14:P26)))</f>
        <v>0</v>
      </c>
      <c r="B26" s="24" t="str">
        <f>IF($C$4="Attiecināmās izmaksas",IF('4a+c+n'!$Q26="A",'4a+c+n'!B26,0),0)</f>
        <v>13-00000</v>
      </c>
      <c r="C26" s="24" t="str">
        <f>IF($C$4="Attiecināmās izmaksas",IF('4a+c+n'!$Q26="A",'4a+c+n'!C26,0),0)</f>
        <v>Difūzijas lentas CONTEGA SL vai ekvivalentas iestrāde pa perimetru</v>
      </c>
      <c r="D26" s="24" t="str">
        <f>IF($C$4="Attiecināmās izmaksas",IF('4a+c+n'!$Q26="A",'4a+c+n'!D26,0),0)</f>
        <v>tm</v>
      </c>
      <c r="E26" s="46"/>
      <c r="F26" s="65"/>
      <c r="G26" s="116"/>
      <c r="H26" s="116">
        <f>IF($C$4="Attiecināmās izmaksas",IF('4a+c+n'!$Q26="A",'4a+c+n'!H26,0),0)</f>
        <v>0</v>
      </c>
      <c r="I26" s="116"/>
      <c r="J26" s="116"/>
      <c r="K26" s="117">
        <f>IF($C$4="Attiecināmās izmaksas",IF('4a+c+n'!$Q26="A",'4a+c+n'!K26,0),0)</f>
        <v>0</v>
      </c>
      <c r="L26" s="65">
        <f>IF($C$4="Attiecināmās izmaksas",IF('4a+c+n'!$Q26="A",'4a+c+n'!L26,0),0)</f>
        <v>0</v>
      </c>
      <c r="M26" s="116">
        <f>IF($C$4="Attiecināmās izmaksas",IF('4a+c+n'!$Q26="A",'4a+c+n'!M26,0),0)</f>
        <v>0</v>
      </c>
      <c r="N26" s="116">
        <f>IF($C$4="Attiecināmās izmaksas",IF('4a+c+n'!$Q26="A",'4a+c+n'!N26,0),0)</f>
        <v>0</v>
      </c>
      <c r="O26" s="116">
        <f>IF($C$4="Attiecināmās izmaksas",IF('4a+c+n'!$Q26="A",'4a+c+n'!O26,0),0)</f>
        <v>0</v>
      </c>
      <c r="P26" s="117">
        <f>IF($C$4="Attiecināmās izmaksas",IF('4a+c+n'!$Q26="A",'4a+c+n'!P26,0),0)</f>
        <v>0</v>
      </c>
    </row>
    <row r="27" spans="1:16" ht="40.799999999999997" x14ac:dyDescent="0.2">
      <c r="A27" s="51">
        <f>IF(P27=0,0,IF(COUNTBLANK(P27)=1,0,COUNTA($P$14:P27)))</f>
        <v>0</v>
      </c>
      <c r="B27" s="24" t="str">
        <f>IF($C$4="Attiecināmās izmaksas",IF('4a+c+n'!$Q27="A",'4a+c+n'!B27,0),0)</f>
        <v>13-00000</v>
      </c>
      <c r="C27" s="24" t="str">
        <f>IF($C$4="Attiecināmās izmaksas",IF('4a+c+n'!$Q27="A",'4a+c+n'!C27,0),0)</f>
        <v>Dzīvokļu un gaiteņu logu iekšējā apdare, t.sk. PVC palodze (balta), riģipša plāksnes apšūšanai, kā arī špaktele  virsmas sagatavošanai, kā arī krāsošana toni saskaņojot ar Pasūtāju.</v>
      </c>
      <c r="D27" s="24" t="str">
        <f>IF($C$4="Attiecināmās izmaksas",IF('4a+c+n'!$Q27="A",'4a+c+n'!D27,0),0)</f>
        <v>kompl</v>
      </c>
      <c r="E27" s="46"/>
      <c r="F27" s="65"/>
      <c r="G27" s="116"/>
      <c r="H27" s="116">
        <f>IF($C$4="Attiecināmās izmaksas",IF('4a+c+n'!$Q27="A",'4a+c+n'!H27,0),0)</f>
        <v>0</v>
      </c>
      <c r="I27" s="116"/>
      <c r="J27" s="116"/>
      <c r="K27" s="117">
        <f>IF($C$4="Attiecināmās izmaksas",IF('4a+c+n'!$Q27="A",'4a+c+n'!K27,0),0)</f>
        <v>0</v>
      </c>
      <c r="L27" s="65">
        <f>IF($C$4="Attiecināmās izmaksas",IF('4a+c+n'!$Q27="A",'4a+c+n'!L27,0),0)</f>
        <v>0</v>
      </c>
      <c r="M27" s="116">
        <f>IF($C$4="Attiecināmās izmaksas",IF('4a+c+n'!$Q27="A",'4a+c+n'!M27,0),0)</f>
        <v>0</v>
      </c>
      <c r="N27" s="116">
        <f>IF($C$4="Attiecināmās izmaksas",IF('4a+c+n'!$Q27="A",'4a+c+n'!N27,0),0)</f>
        <v>0</v>
      </c>
      <c r="O27" s="116">
        <f>IF($C$4="Attiecināmās izmaksas",IF('4a+c+n'!$Q27="A",'4a+c+n'!O27,0),0)</f>
        <v>0</v>
      </c>
      <c r="P27" s="117">
        <f>IF($C$4="Attiecināmās izmaksas",IF('4a+c+n'!$Q27="A",'4a+c+n'!P27,0),0)</f>
        <v>0</v>
      </c>
    </row>
    <row r="28" spans="1:16" x14ac:dyDescent="0.2">
      <c r="A28" s="51">
        <f>IF(P28=0,0,IF(COUNTBLANK(P28)=1,0,COUNTA($P$14:P28)))</f>
        <v>0</v>
      </c>
      <c r="B28" s="24">
        <f>IF($C$4="Attiecināmās izmaksas",IF('4a+c+n'!$Q28="A",'4a+c+n'!B28,0),0)</f>
        <v>0</v>
      </c>
      <c r="C28" s="24">
        <f>IF($C$4="Attiecināmās izmaksas",IF('4a+c+n'!$Q28="A",'4a+c+n'!C28,0),0)</f>
        <v>0</v>
      </c>
      <c r="D28" s="24">
        <f>IF($C$4="Attiecināmās izmaksas",IF('4a+c+n'!$Q28="A",'4a+c+n'!D28,0),0)</f>
        <v>0</v>
      </c>
      <c r="E28" s="46"/>
      <c r="F28" s="65"/>
      <c r="G28" s="116"/>
      <c r="H28" s="116">
        <f>IF($C$4="Attiecināmās izmaksas",IF('4a+c+n'!$Q28="A",'4a+c+n'!H28,0),0)</f>
        <v>0</v>
      </c>
      <c r="I28" s="116"/>
      <c r="J28" s="116"/>
      <c r="K28" s="117">
        <f>IF($C$4="Attiecināmās izmaksas",IF('4a+c+n'!$Q28="A",'4a+c+n'!K28,0),0)</f>
        <v>0</v>
      </c>
      <c r="L28" s="65">
        <f>IF($C$4="Attiecināmās izmaksas",IF('4a+c+n'!$Q28="A",'4a+c+n'!L28,0),0)</f>
        <v>0</v>
      </c>
      <c r="M28" s="116">
        <f>IF($C$4="Attiecināmās izmaksas",IF('4a+c+n'!$Q28="A",'4a+c+n'!M28,0),0)</f>
        <v>0</v>
      </c>
      <c r="N28" s="116">
        <f>IF($C$4="Attiecināmās izmaksas",IF('4a+c+n'!$Q28="A",'4a+c+n'!N28,0),0)</f>
        <v>0</v>
      </c>
      <c r="O28" s="116">
        <f>IF($C$4="Attiecināmās izmaksas",IF('4a+c+n'!$Q28="A",'4a+c+n'!O28,0),0)</f>
        <v>0</v>
      </c>
      <c r="P28" s="117">
        <f>IF($C$4="Attiecināmās izmaksas",IF('4a+c+n'!$Q28="A",'4a+c+n'!P28,0),0)</f>
        <v>0</v>
      </c>
    </row>
    <row r="29" spans="1:16" ht="20.399999999999999" x14ac:dyDescent="0.2">
      <c r="A29" s="51">
        <f>IF(P29=0,0,IF(COUNTBLANK(P29)=1,0,COUNTA($P$14:P29)))</f>
        <v>0</v>
      </c>
      <c r="B29" s="24" t="str">
        <f>IF($C$4="Attiecināmās izmaksas",IF('4a+c+n'!$Q29="A",'4a+c+n'!B29,0),0)</f>
        <v>13-00000</v>
      </c>
      <c r="C29" s="24" t="str">
        <f>IF($C$4="Attiecināmās izmaksas",IF('4a+c+n'!$Q29="A",'4a+c+n'!C29,0),0)</f>
        <v>Metāla ventilācijas reste R01 900x400mm montāža, t.sk. stiprinājumi. Krāsa atbilstoši krāsu pasei.</v>
      </c>
      <c r="D29" s="24" t="str">
        <f>IF($C$4="Attiecināmās izmaksas",IF('4a+c+n'!$Q29="A",'4a+c+n'!D29,0),0)</f>
        <v>gab.</v>
      </c>
      <c r="E29" s="46"/>
      <c r="F29" s="65"/>
      <c r="G29" s="116"/>
      <c r="H29" s="116">
        <f>IF($C$4="Attiecināmās izmaksas",IF('4a+c+n'!$Q29="A",'4a+c+n'!H29,0),0)</f>
        <v>0</v>
      </c>
      <c r="I29" s="116"/>
      <c r="J29" s="116"/>
      <c r="K29" s="117">
        <f>IF($C$4="Attiecināmās izmaksas",IF('4a+c+n'!$Q29="A",'4a+c+n'!K29,0),0)</f>
        <v>0</v>
      </c>
      <c r="L29" s="65">
        <f>IF($C$4="Attiecināmās izmaksas",IF('4a+c+n'!$Q29="A",'4a+c+n'!L29,0),0)</f>
        <v>0</v>
      </c>
      <c r="M29" s="116">
        <f>IF($C$4="Attiecināmās izmaksas",IF('4a+c+n'!$Q29="A",'4a+c+n'!M29,0),0)</f>
        <v>0</v>
      </c>
      <c r="N29" s="116">
        <f>IF($C$4="Attiecināmās izmaksas",IF('4a+c+n'!$Q29="A",'4a+c+n'!N29,0),0)</f>
        <v>0</v>
      </c>
      <c r="O29" s="116">
        <f>IF($C$4="Attiecināmās izmaksas",IF('4a+c+n'!$Q29="A",'4a+c+n'!O29,0),0)</f>
        <v>0</v>
      </c>
      <c r="P29" s="117">
        <f>IF($C$4="Attiecināmās izmaksas",IF('4a+c+n'!$Q29="A",'4a+c+n'!P29,0),0)</f>
        <v>0</v>
      </c>
    </row>
    <row r="30" spans="1:16" ht="20.399999999999999" x14ac:dyDescent="0.2">
      <c r="A30" s="51">
        <f>IF(P30=0,0,IF(COUNTBLANK(P30)=1,0,COUNTA($P$14:P30)))</f>
        <v>0</v>
      </c>
      <c r="B30" s="24" t="str">
        <f>IF($C$4="Attiecināmās izmaksas",IF('4a+c+n'!$Q30="A",'4a+c+n'!B30,0),0)</f>
        <v>13-00000</v>
      </c>
      <c r="C30" s="24" t="str">
        <f>IF($C$4="Attiecināmās izmaksas",IF('4a+c+n'!$Q30="A",'4a+c+n'!C30,0),0)</f>
        <v>Gaisa kanāla VTK-100 iebūve, t.sk. atvēruma izkalšana/samzināšana, armēšanas java un siets.</v>
      </c>
      <c r="D30" s="24" t="str">
        <f>IF($C$4="Attiecināmās izmaksas",IF('4a+c+n'!$Q30="A",'4a+c+n'!D30,0),0)</f>
        <v>gab.</v>
      </c>
      <c r="E30" s="46"/>
      <c r="F30" s="65"/>
      <c r="G30" s="116"/>
      <c r="H30" s="116">
        <f>IF($C$4="Attiecināmās izmaksas",IF('4a+c+n'!$Q30="A",'4a+c+n'!H30,0),0)</f>
        <v>0</v>
      </c>
      <c r="I30" s="116"/>
      <c r="J30" s="116"/>
      <c r="K30" s="117">
        <f>IF($C$4="Attiecināmās izmaksas",IF('4a+c+n'!$Q30="A",'4a+c+n'!K30,0),0)</f>
        <v>0</v>
      </c>
      <c r="L30" s="65">
        <f>IF($C$4="Attiecināmās izmaksas",IF('4a+c+n'!$Q30="A",'4a+c+n'!L30,0),0)</f>
        <v>0</v>
      </c>
      <c r="M30" s="116">
        <f>IF($C$4="Attiecināmās izmaksas",IF('4a+c+n'!$Q30="A",'4a+c+n'!M30,0),0)</f>
        <v>0</v>
      </c>
      <c r="N30" s="116">
        <f>IF($C$4="Attiecināmās izmaksas",IF('4a+c+n'!$Q30="A",'4a+c+n'!N30,0),0)</f>
        <v>0</v>
      </c>
      <c r="O30" s="116">
        <f>IF($C$4="Attiecināmās izmaksas",IF('4a+c+n'!$Q30="A",'4a+c+n'!O30,0),0)</f>
        <v>0</v>
      </c>
      <c r="P30" s="117">
        <f>IF($C$4="Attiecināmās izmaksas",IF('4a+c+n'!$Q30="A",'4a+c+n'!P30,0),0)</f>
        <v>0</v>
      </c>
    </row>
    <row r="31" spans="1:16" ht="30.6" x14ac:dyDescent="0.2">
      <c r="A31" s="51">
        <f>IF(P31=0,0,IF(COUNTBLANK(P31)=1,0,COUNTA($P$14:P31)))</f>
        <v>0</v>
      </c>
      <c r="B31" s="24" t="str">
        <f>IF($C$4="Attiecināmās izmaksas",IF('4a+c+n'!$Q31="A",'4a+c+n'!B31,0),0)</f>
        <v>13-00000</v>
      </c>
      <c r="C31" s="24" t="str">
        <f>IF($C$4="Attiecināmās izmaksas",IF('4a+c+n'!$Q31="A",'4a+c+n'!C31,0),0)</f>
        <v>Plastmasas ventilācijas reste R03 100x100mm montāža, t.sk. stiprinājumi, gofrēta caurule. Krāsa atbilstoši krāsu pasei.</v>
      </c>
      <c r="D31" s="24" t="str">
        <f>IF($C$4="Attiecināmās izmaksas",IF('4a+c+n'!$Q31="A",'4a+c+n'!D31,0),0)</f>
        <v>gab.</v>
      </c>
      <c r="E31" s="46"/>
      <c r="F31" s="65"/>
      <c r="G31" s="116"/>
      <c r="H31" s="116">
        <f>IF($C$4="Attiecināmās izmaksas",IF('4a+c+n'!$Q31="A",'4a+c+n'!H31,0),0)</f>
        <v>0</v>
      </c>
      <c r="I31" s="116"/>
      <c r="J31" s="116"/>
      <c r="K31" s="117">
        <f>IF($C$4="Attiecināmās izmaksas",IF('4a+c+n'!$Q31="A",'4a+c+n'!K31,0),0)</f>
        <v>0</v>
      </c>
      <c r="L31" s="65">
        <f>IF($C$4="Attiecināmās izmaksas",IF('4a+c+n'!$Q31="A",'4a+c+n'!L31,0),0)</f>
        <v>0</v>
      </c>
      <c r="M31" s="116">
        <f>IF($C$4="Attiecināmās izmaksas",IF('4a+c+n'!$Q31="A",'4a+c+n'!M31,0),0)</f>
        <v>0</v>
      </c>
      <c r="N31" s="116">
        <f>IF($C$4="Attiecināmās izmaksas",IF('4a+c+n'!$Q31="A",'4a+c+n'!N31,0),0)</f>
        <v>0</v>
      </c>
      <c r="O31" s="116">
        <f>IF($C$4="Attiecināmās izmaksas",IF('4a+c+n'!$Q31="A",'4a+c+n'!O31,0),0)</f>
        <v>0</v>
      </c>
      <c r="P31" s="117">
        <f>IF($C$4="Attiecināmās izmaksas",IF('4a+c+n'!$Q31="A",'4a+c+n'!P31,0),0)</f>
        <v>0</v>
      </c>
    </row>
    <row r="32" spans="1:16" ht="12" customHeight="1" thickBot="1" x14ac:dyDescent="0.25">
      <c r="A32" s="259" t="s">
        <v>62</v>
      </c>
      <c r="B32" s="260"/>
      <c r="C32" s="260"/>
      <c r="D32" s="260"/>
      <c r="E32" s="260"/>
      <c r="F32" s="260"/>
      <c r="G32" s="260"/>
      <c r="H32" s="260"/>
      <c r="I32" s="260"/>
      <c r="J32" s="260"/>
      <c r="K32" s="261"/>
      <c r="L32" s="127">
        <f>SUM(L14:L31)</f>
        <v>0</v>
      </c>
      <c r="M32" s="128">
        <f>SUM(M14:M31)</f>
        <v>0</v>
      </c>
      <c r="N32" s="128">
        <f>SUM(N14:N31)</f>
        <v>0</v>
      </c>
      <c r="O32" s="128">
        <f>SUM(O14:O31)</f>
        <v>0</v>
      </c>
      <c r="P32" s="129">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n'!C33:H33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n'!C38:H38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n'!C41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1:H41"/>
    <mergeCell ref="C4:I4"/>
    <mergeCell ref="F12:K12"/>
    <mergeCell ref="A9:F9"/>
    <mergeCell ref="J9:M9"/>
    <mergeCell ref="D8:L8"/>
    <mergeCell ref="A32:K32"/>
    <mergeCell ref="C35:H35"/>
    <mergeCell ref="C36:H36"/>
    <mergeCell ref="A38:D38"/>
    <mergeCell ref="C40:H40"/>
  </mergeCells>
  <conditionalFormatting sqref="A32:K32">
    <cfRule type="containsText" dxfId="161"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160" priority="1" operator="equal">
      <formula>0</formula>
    </cfRule>
  </conditionalFormatting>
  <conditionalFormatting sqref="C2:I2 D5:L8 N9:O9 L32:P32 C35:H35 C40:H40 C43">
    <cfRule type="cellIs" dxfId="159"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4"/>
  <sheetViews>
    <sheetView topLeftCell="A14" workbookViewId="0">
      <selection activeCell="A32" sqref="A32: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'4a+c+n'!D1</f>
        <v>4</v>
      </c>
      <c r="E1" s="22"/>
      <c r="F1" s="22"/>
      <c r="G1" s="22"/>
      <c r="H1" s="22"/>
      <c r="I1" s="22"/>
      <c r="J1" s="22"/>
      <c r="N1" s="26"/>
      <c r="O1" s="27"/>
      <c r="P1" s="28"/>
    </row>
    <row r="2" spans="1:16" x14ac:dyDescent="0.2">
      <c r="A2" s="29"/>
      <c r="B2" s="29"/>
      <c r="C2" s="274" t="str">
        <f>'4a+c+n'!C2:I2</f>
        <v>Logi un durvis</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'4a+c+n'!A9</f>
        <v>Tāme sastādīta  2024. gada tirgus cenās, pamatojoties uz AR daļas rasējumiem</v>
      </c>
      <c r="B9" s="271"/>
      <c r="C9" s="271"/>
      <c r="D9" s="271"/>
      <c r="E9" s="271"/>
      <c r="F9" s="271"/>
      <c r="G9" s="31"/>
      <c r="H9" s="31"/>
      <c r="I9" s="31"/>
      <c r="J9" s="272" t="s">
        <v>45</v>
      </c>
      <c r="K9" s="272"/>
      <c r="L9" s="272"/>
      <c r="M9" s="272"/>
      <c r="N9" s="273">
        <f>P32</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izmaksas",IF('4a+c+n'!$Q14="C",'4a+c+n'!B14,0))</f>
        <v>0</v>
      </c>
      <c r="C14" s="23">
        <f>IF($C$4="citu pasākumu izmaksas",IF('4a+c+n'!$Q14="C",'4a+c+n'!C14,0))</f>
        <v>0</v>
      </c>
      <c r="D14" s="23">
        <f>IF($C$4="citu pasākumu izmaksas",IF('4a+c+n'!$Q14="C",'4a+c+n'!D14,0))</f>
        <v>0</v>
      </c>
      <c r="E14" s="45"/>
      <c r="F14" s="63"/>
      <c r="G14" s="114"/>
      <c r="H14" s="114">
        <f>IF($C$4="citu pasākumu izmaksas",IF('4a+c+n'!$Q14="C",'4a+c+n'!H14,0))</f>
        <v>0</v>
      </c>
      <c r="I14" s="114"/>
      <c r="J14" s="114"/>
      <c r="K14" s="115">
        <f>IF($C$4="citu pasākumu izmaksas",IF('4a+c+n'!$Q14="C",'4a+c+n'!K14,0))</f>
        <v>0</v>
      </c>
      <c r="L14" s="80">
        <f>IF($C$4="citu pasākumu izmaksas",IF('4a+c+n'!$Q14="C",'4a+c+n'!L14,0))</f>
        <v>0</v>
      </c>
      <c r="M14" s="114">
        <f>IF($C$4="citu pasākumu izmaksas",IF('4a+c+n'!$Q14="C",'4a+c+n'!M14,0))</f>
        <v>0</v>
      </c>
      <c r="N14" s="114">
        <f>IF($C$4="citu pasākumu izmaksas",IF('4a+c+n'!$Q14="C",'4a+c+n'!N14,0))</f>
        <v>0</v>
      </c>
      <c r="O14" s="114">
        <f>IF($C$4="citu pasākumu izmaksas",IF('4a+c+n'!$Q14="C",'4a+c+n'!O14,0))</f>
        <v>0</v>
      </c>
      <c r="P14" s="115">
        <f>IF($C$4="citu pasākumu izmaksas",IF('4a+c+n'!$Q14="C",'4a+c+n'!P14,0))</f>
        <v>0</v>
      </c>
    </row>
    <row r="15" spans="1:16" x14ac:dyDescent="0.2">
      <c r="A15" s="51">
        <f>IF(P15=0,0,IF(COUNTBLANK(P15)=1,0,COUNTA($P$14:P15)))</f>
        <v>0</v>
      </c>
      <c r="B15" s="24">
        <f>IF($C$4="citu pasākumu izmaksas",IF('4a+c+n'!$Q15="C",'4a+c+n'!B15,0))</f>
        <v>0</v>
      </c>
      <c r="C15" s="24">
        <f>IF($C$4="citu pasākumu izmaksas",IF('4a+c+n'!$Q15="C",'4a+c+n'!C15,0))</f>
        <v>0</v>
      </c>
      <c r="D15" s="24">
        <f>IF($C$4="citu pasākumu izmaksas",IF('4a+c+n'!$Q15="C",'4a+c+n'!D15,0))</f>
        <v>0</v>
      </c>
      <c r="E15" s="46"/>
      <c r="F15" s="65"/>
      <c r="G15" s="116"/>
      <c r="H15" s="116">
        <f>IF($C$4="citu pasākumu izmaksas",IF('4a+c+n'!$Q15="C",'4a+c+n'!H15,0))</f>
        <v>0</v>
      </c>
      <c r="I15" s="116"/>
      <c r="J15" s="116"/>
      <c r="K15" s="117">
        <f>IF($C$4="citu pasākumu izmaksas",IF('4a+c+n'!$Q15="C",'4a+c+n'!K15,0))</f>
        <v>0</v>
      </c>
      <c r="L15" s="81">
        <f>IF($C$4="citu pasākumu izmaksas",IF('4a+c+n'!$Q15="C",'4a+c+n'!L15,0))</f>
        <v>0</v>
      </c>
      <c r="M15" s="116">
        <f>IF($C$4="citu pasākumu izmaksas",IF('4a+c+n'!$Q15="C",'4a+c+n'!M15,0))</f>
        <v>0</v>
      </c>
      <c r="N15" s="116">
        <f>IF($C$4="citu pasākumu izmaksas",IF('4a+c+n'!$Q15="C",'4a+c+n'!N15,0))</f>
        <v>0</v>
      </c>
      <c r="O15" s="116">
        <f>IF($C$4="citu pasākumu izmaksas",IF('4a+c+n'!$Q15="C",'4a+c+n'!O15,0))</f>
        <v>0</v>
      </c>
      <c r="P15" s="117">
        <f>IF($C$4="citu pasākumu izmaksas",IF('4a+c+n'!$Q15="C",'4a+c+n'!P15,0))</f>
        <v>0</v>
      </c>
    </row>
    <row r="16" spans="1:16" x14ac:dyDescent="0.2">
      <c r="A16" s="51">
        <f>IF(P16=0,0,IF(COUNTBLANK(P16)=1,0,COUNTA($P$14:P16)))</f>
        <v>0</v>
      </c>
      <c r="B16" s="24">
        <f>IF($C$4="citu pasākumu izmaksas",IF('4a+c+n'!$Q16="C",'4a+c+n'!B16,0))</f>
        <v>0</v>
      </c>
      <c r="C16" s="24">
        <f>IF($C$4="citu pasākumu izmaksas",IF('4a+c+n'!$Q16="C",'4a+c+n'!C16,0))</f>
        <v>0</v>
      </c>
      <c r="D16" s="24">
        <f>IF($C$4="citu pasākumu izmaksas",IF('4a+c+n'!$Q16="C",'4a+c+n'!D16,0))</f>
        <v>0</v>
      </c>
      <c r="E16" s="46"/>
      <c r="F16" s="65"/>
      <c r="G16" s="116"/>
      <c r="H16" s="116">
        <f>IF($C$4="citu pasākumu izmaksas",IF('4a+c+n'!$Q16="C",'4a+c+n'!H16,0))</f>
        <v>0</v>
      </c>
      <c r="I16" s="116"/>
      <c r="J16" s="116"/>
      <c r="K16" s="117">
        <f>IF($C$4="citu pasākumu izmaksas",IF('4a+c+n'!$Q16="C",'4a+c+n'!K16,0))</f>
        <v>0</v>
      </c>
      <c r="L16" s="81">
        <f>IF($C$4="citu pasākumu izmaksas",IF('4a+c+n'!$Q16="C",'4a+c+n'!L16,0))</f>
        <v>0</v>
      </c>
      <c r="M16" s="116">
        <f>IF($C$4="citu pasākumu izmaksas",IF('4a+c+n'!$Q16="C",'4a+c+n'!M16,0))</f>
        <v>0</v>
      </c>
      <c r="N16" s="116">
        <f>IF($C$4="citu pasākumu izmaksas",IF('4a+c+n'!$Q16="C",'4a+c+n'!N16,0))</f>
        <v>0</v>
      </c>
      <c r="O16" s="116">
        <f>IF($C$4="citu pasākumu izmaksas",IF('4a+c+n'!$Q16="C",'4a+c+n'!O16,0))</f>
        <v>0</v>
      </c>
      <c r="P16" s="117">
        <f>IF($C$4="citu pasākumu izmaksas",IF('4a+c+n'!$Q16="C",'4a+c+n'!P16,0))</f>
        <v>0</v>
      </c>
    </row>
    <row r="17" spans="1:16" x14ac:dyDescent="0.2">
      <c r="A17" s="51">
        <f>IF(P17=0,0,IF(COUNTBLANK(P17)=1,0,COUNTA($P$14:P17)))</f>
        <v>0</v>
      </c>
      <c r="B17" s="24">
        <f>IF($C$4="citu pasākumu izmaksas",IF('4a+c+n'!$Q17="C",'4a+c+n'!B17,0))</f>
        <v>0</v>
      </c>
      <c r="C17" s="24">
        <f>IF($C$4="citu pasākumu izmaksas",IF('4a+c+n'!$Q17="C",'4a+c+n'!C17,0))</f>
        <v>0</v>
      </c>
      <c r="D17" s="24">
        <f>IF($C$4="citu pasākumu izmaksas",IF('4a+c+n'!$Q17="C",'4a+c+n'!D17,0))</f>
        <v>0</v>
      </c>
      <c r="E17" s="46"/>
      <c r="F17" s="65"/>
      <c r="G17" s="116"/>
      <c r="H17" s="116">
        <f>IF($C$4="citu pasākumu izmaksas",IF('4a+c+n'!$Q17="C",'4a+c+n'!H17,0))</f>
        <v>0</v>
      </c>
      <c r="I17" s="116"/>
      <c r="J17" s="116"/>
      <c r="K17" s="117">
        <f>IF($C$4="citu pasākumu izmaksas",IF('4a+c+n'!$Q17="C",'4a+c+n'!K17,0))</f>
        <v>0</v>
      </c>
      <c r="L17" s="81">
        <f>IF($C$4="citu pasākumu izmaksas",IF('4a+c+n'!$Q17="C",'4a+c+n'!L17,0))</f>
        <v>0</v>
      </c>
      <c r="M17" s="116">
        <f>IF($C$4="citu pasākumu izmaksas",IF('4a+c+n'!$Q17="C",'4a+c+n'!M17,0))</f>
        <v>0</v>
      </c>
      <c r="N17" s="116">
        <f>IF($C$4="citu pasākumu izmaksas",IF('4a+c+n'!$Q17="C",'4a+c+n'!N17,0))</f>
        <v>0</v>
      </c>
      <c r="O17" s="116">
        <f>IF($C$4="citu pasākumu izmaksas",IF('4a+c+n'!$Q17="C",'4a+c+n'!O17,0))</f>
        <v>0</v>
      </c>
      <c r="P17" s="117">
        <f>IF($C$4="citu pasākumu izmaksas",IF('4a+c+n'!$Q17="C",'4a+c+n'!P17,0))</f>
        <v>0</v>
      </c>
    </row>
    <row r="18" spans="1:16" x14ac:dyDescent="0.2">
      <c r="A18" s="51">
        <f>IF(P18=0,0,IF(COUNTBLANK(P18)=1,0,COUNTA($P$14:P18)))</f>
        <v>0</v>
      </c>
      <c r="B18" s="24">
        <f>IF($C$4="citu pasākumu izmaksas",IF('4a+c+n'!$Q18="C",'4a+c+n'!B18,0))</f>
        <v>0</v>
      </c>
      <c r="C18" s="24">
        <f>IF($C$4="citu pasākumu izmaksas",IF('4a+c+n'!$Q18="C",'4a+c+n'!C18,0))</f>
        <v>0</v>
      </c>
      <c r="D18" s="24">
        <f>IF($C$4="citu pasākumu izmaksas",IF('4a+c+n'!$Q18="C",'4a+c+n'!D18,0))</f>
        <v>0</v>
      </c>
      <c r="E18" s="46"/>
      <c r="F18" s="65"/>
      <c r="G18" s="116"/>
      <c r="H18" s="116">
        <f>IF($C$4="citu pasākumu izmaksas",IF('4a+c+n'!$Q18="C",'4a+c+n'!H18,0))</f>
        <v>0</v>
      </c>
      <c r="I18" s="116"/>
      <c r="J18" s="116"/>
      <c r="K18" s="117">
        <f>IF($C$4="citu pasākumu izmaksas",IF('4a+c+n'!$Q18="C",'4a+c+n'!K18,0))</f>
        <v>0</v>
      </c>
      <c r="L18" s="81">
        <f>IF($C$4="citu pasākumu izmaksas",IF('4a+c+n'!$Q18="C",'4a+c+n'!L18,0))</f>
        <v>0</v>
      </c>
      <c r="M18" s="116">
        <f>IF($C$4="citu pasākumu izmaksas",IF('4a+c+n'!$Q18="C",'4a+c+n'!M18,0))</f>
        <v>0</v>
      </c>
      <c r="N18" s="116">
        <f>IF($C$4="citu pasākumu izmaksas",IF('4a+c+n'!$Q18="C",'4a+c+n'!N18,0))</f>
        <v>0</v>
      </c>
      <c r="O18" s="116">
        <f>IF($C$4="citu pasākumu izmaksas",IF('4a+c+n'!$Q18="C",'4a+c+n'!O18,0))</f>
        <v>0</v>
      </c>
      <c r="P18" s="117">
        <f>IF($C$4="citu pasākumu izmaksas",IF('4a+c+n'!$Q18="C",'4a+c+n'!P18,0))</f>
        <v>0</v>
      </c>
    </row>
    <row r="19" spans="1:16" x14ac:dyDescent="0.2">
      <c r="A19" s="51">
        <f>IF(P19=0,0,IF(COUNTBLANK(P19)=1,0,COUNTA($P$14:P19)))</f>
        <v>0</v>
      </c>
      <c r="B19" s="24">
        <f>IF($C$4="citu pasākumu izmaksas",IF('4a+c+n'!$Q19="C",'4a+c+n'!B19,0))</f>
        <v>0</v>
      </c>
      <c r="C19" s="24">
        <f>IF($C$4="citu pasākumu izmaksas",IF('4a+c+n'!$Q19="C",'4a+c+n'!C19,0))</f>
        <v>0</v>
      </c>
      <c r="D19" s="24">
        <f>IF($C$4="citu pasākumu izmaksas",IF('4a+c+n'!$Q19="C",'4a+c+n'!D19,0))</f>
        <v>0</v>
      </c>
      <c r="E19" s="46"/>
      <c r="F19" s="65"/>
      <c r="G19" s="116"/>
      <c r="H19" s="116">
        <f>IF($C$4="citu pasākumu izmaksas",IF('4a+c+n'!$Q19="C",'4a+c+n'!H19,0))</f>
        <v>0</v>
      </c>
      <c r="I19" s="116"/>
      <c r="J19" s="116"/>
      <c r="K19" s="117">
        <f>IF($C$4="citu pasākumu izmaksas",IF('4a+c+n'!$Q19="C",'4a+c+n'!K19,0))</f>
        <v>0</v>
      </c>
      <c r="L19" s="81">
        <f>IF($C$4="citu pasākumu izmaksas",IF('4a+c+n'!$Q19="C",'4a+c+n'!L19,0))</f>
        <v>0</v>
      </c>
      <c r="M19" s="116">
        <f>IF($C$4="citu pasākumu izmaksas",IF('4a+c+n'!$Q19="C",'4a+c+n'!M19,0))</f>
        <v>0</v>
      </c>
      <c r="N19" s="116">
        <f>IF($C$4="citu pasākumu izmaksas",IF('4a+c+n'!$Q19="C",'4a+c+n'!N19,0))</f>
        <v>0</v>
      </c>
      <c r="O19" s="116">
        <f>IF($C$4="citu pasākumu izmaksas",IF('4a+c+n'!$Q19="C",'4a+c+n'!O19,0))</f>
        <v>0</v>
      </c>
      <c r="P19" s="117">
        <f>IF($C$4="citu pasākumu izmaksas",IF('4a+c+n'!$Q19="C",'4a+c+n'!P19,0))</f>
        <v>0</v>
      </c>
    </row>
    <row r="20" spans="1:16" x14ac:dyDescent="0.2">
      <c r="A20" s="51">
        <f>IF(P20=0,0,IF(COUNTBLANK(P20)=1,0,COUNTA($P$14:P20)))</f>
        <v>0</v>
      </c>
      <c r="B20" s="24">
        <f>IF($C$4="citu pasākumu izmaksas",IF('4a+c+n'!$Q20="C",'4a+c+n'!B20,0))</f>
        <v>0</v>
      </c>
      <c r="C20" s="24">
        <f>IF($C$4="citu pasākumu izmaksas",IF('4a+c+n'!$Q20="C",'4a+c+n'!C20,0))</f>
        <v>0</v>
      </c>
      <c r="D20" s="24">
        <f>IF($C$4="citu pasākumu izmaksas",IF('4a+c+n'!$Q20="C",'4a+c+n'!D20,0))</f>
        <v>0</v>
      </c>
      <c r="E20" s="46"/>
      <c r="F20" s="65"/>
      <c r="G20" s="116"/>
      <c r="H20" s="116">
        <f>IF($C$4="citu pasākumu izmaksas",IF('4a+c+n'!$Q20="C",'4a+c+n'!H20,0))</f>
        <v>0</v>
      </c>
      <c r="I20" s="116"/>
      <c r="J20" s="116"/>
      <c r="K20" s="117">
        <f>IF($C$4="citu pasākumu izmaksas",IF('4a+c+n'!$Q20="C",'4a+c+n'!K20,0))</f>
        <v>0</v>
      </c>
      <c r="L20" s="81">
        <f>IF($C$4="citu pasākumu izmaksas",IF('4a+c+n'!$Q20="C",'4a+c+n'!L20,0))</f>
        <v>0</v>
      </c>
      <c r="M20" s="116">
        <f>IF($C$4="citu pasākumu izmaksas",IF('4a+c+n'!$Q20="C",'4a+c+n'!M20,0))</f>
        <v>0</v>
      </c>
      <c r="N20" s="116">
        <f>IF($C$4="citu pasākumu izmaksas",IF('4a+c+n'!$Q20="C",'4a+c+n'!N20,0))</f>
        <v>0</v>
      </c>
      <c r="O20" s="116">
        <f>IF($C$4="citu pasākumu izmaksas",IF('4a+c+n'!$Q20="C",'4a+c+n'!O20,0))</f>
        <v>0</v>
      </c>
      <c r="P20" s="117">
        <f>IF($C$4="citu pasākumu izmaksas",IF('4a+c+n'!$Q20="C",'4a+c+n'!P20,0))</f>
        <v>0</v>
      </c>
    </row>
    <row r="21" spans="1:16" x14ac:dyDescent="0.2">
      <c r="A21" s="51">
        <f>IF(P21=0,0,IF(COUNTBLANK(P21)=1,0,COUNTA($P$14:P21)))</f>
        <v>0</v>
      </c>
      <c r="B21" s="24">
        <f>IF($C$4="citu pasākumu izmaksas",IF('4a+c+n'!$Q21="C",'4a+c+n'!B21,0))</f>
        <v>0</v>
      </c>
      <c r="C21" s="24">
        <f>IF($C$4="citu pasākumu izmaksas",IF('4a+c+n'!$Q21="C",'4a+c+n'!C21,0))</f>
        <v>0</v>
      </c>
      <c r="D21" s="24">
        <f>IF($C$4="citu pasākumu izmaksas",IF('4a+c+n'!$Q21="C",'4a+c+n'!D21,0))</f>
        <v>0</v>
      </c>
      <c r="E21" s="46"/>
      <c r="F21" s="65"/>
      <c r="G21" s="116"/>
      <c r="H21" s="116">
        <f>IF($C$4="citu pasākumu izmaksas",IF('4a+c+n'!$Q21="C",'4a+c+n'!H21,0))</f>
        <v>0</v>
      </c>
      <c r="I21" s="116"/>
      <c r="J21" s="116"/>
      <c r="K21" s="117">
        <f>IF($C$4="citu pasākumu izmaksas",IF('4a+c+n'!$Q21="C",'4a+c+n'!K21,0))</f>
        <v>0</v>
      </c>
      <c r="L21" s="81">
        <f>IF($C$4="citu pasākumu izmaksas",IF('4a+c+n'!$Q21="C",'4a+c+n'!L21,0))</f>
        <v>0</v>
      </c>
      <c r="M21" s="116">
        <f>IF($C$4="citu pasākumu izmaksas",IF('4a+c+n'!$Q21="C",'4a+c+n'!M21,0))</f>
        <v>0</v>
      </c>
      <c r="N21" s="116">
        <f>IF($C$4="citu pasākumu izmaksas",IF('4a+c+n'!$Q21="C",'4a+c+n'!N21,0))</f>
        <v>0</v>
      </c>
      <c r="O21" s="116">
        <f>IF($C$4="citu pasākumu izmaksas",IF('4a+c+n'!$Q21="C",'4a+c+n'!O21,0))</f>
        <v>0</v>
      </c>
      <c r="P21" s="117">
        <f>IF($C$4="citu pasākumu izmaksas",IF('4a+c+n'!$Q21="C",'4a+c+n'!P21,0))</f>
        <v>0</v>
      </c>
    </row>
    <row r="22" spans="1:16" ht="20.399999999999999" x14ac:dyDescent="0.2">
      <c r="A22" s="51">
        <f>IF(P22=0,0,IF(COUNTBLANK(P22)=1,0,COUNTA($P$14:P22)))</f>
        <v>0</v>
      </c>
      <c r="B22" s="24" t="str">
        <f>IF($C$4="citu pasākumu izmaksas",IF('4a+c+n'!$Q22="C",'4a+c+n'!B22,0))</f>
        <v>13-00000</v>
      </c>
      <c r="C22" s="24" t="str">
        <f>IF($C$4="citu pasākumu izmaksas",IF('4a+c+n'!$Q22="C",'4a+c+n'!C22,0))</f>
        <v>Aizvērējmehānismi</v>
      </c>
      <c r="D22" s="24" t="str">
        <f>IF($C$4="citu pasākumu izmaksas",IF('4a+c+n'!$Q22="C",'4a+c+n'!D22,0))</f>
        <v>gab.</v>
      </c>
      <c r="E22" s="46"/>
      <c r="F22" s="65"/>
      <c r="G22" s="116"/>
      <c r="H22" s="116">
        <f>IF($C$4="citu pasākumu izmaksas",IF('4a+c+n'!$Q22="C",'4a+c+n'!H22,0))</f>
        <v>0</v>
      </c>
      <c r="I22" s="116"/>
      <c r="J22" s="116"/>
      <c r="K22" s="117">
        <f>IF($C$4="citu pasākumu izmaksas",IF('4a+c+n'!$Q22="C",'4a+c+n'!K22,0))</f>
        <v>0</v>
      </c>
      <c r="L22" s="81">
        <f>IF($C$4="citu pasākumu izmaksas",IF('4a+c+n'!$Q22="C",'4a+c+n'!L22,0))</f>
        <v>0</v>
      </c>
      <c r="M22" s="116">
        <f>IF($C$4="citu pasākumu izmaksas",IF('4a+c+n'!$Q22="C",'4a+c+n'!M22,0))</f>
        <v>0</v>
      </c>
      <c r="N22" s="116">
        <f>IF($C$4="citu pasākumu izmaksas",IF('4a+c+n'!$Q22="C",'4a+c+n'!N22,0))</f>
        <v>0</v>
      </c>
      <c r="O22" s="116">
        <f>IF($C$4="citu pasākumu izmaksas",IF('4a+c+n'!$Q22="C",'4a+c+n'!O22,0))</f>
        <v>0</v>
      </c>
      <c r="P22" s="117">
        <f>IF($C$4="citu pasākumu izmaksas",IF('4a+c+n'!$Q22="C",'4a+c+n'!P22,0))</f>
        <v>0</v>
      </c>
    </row>
    <row r="23" spans="1:16" ht="20.399999999999999" x14ac:dyDescent="0.2">
      <c r="A23" s="51">
        <f>IF(P23=0,0,IF(COUNTBLANK(P23)=1,0,COUNTA($P$14:P23)))</f>
        <v>0</v>
      </c>
      <c r="B23" s="24" t="str">
        <f>IF($C$4="citu pasākumu izmaksas",IF('4a+c+n'!$Q23="C",'4a+c+n'!B23,0))</f>
        <v>13-00000</v>
      </c>
      <c r="C23" s="24" t="str">
        <f>IF($C$4="citu pasākumu izmaksas",IF('4a+c+n'!$Q23="C",'4a+c+n'!C23,0))</f>
        <v>Durvju atdure</v>
      </c>
      <c r="D23" s="24" t="str">
        <f>IF($C$4="citu pasākumu izmaksas",IF('4a+c+n'!$Q23="C",'4a+c+n'!D23,0))</f>
        <v>gab.</v>
      </c>
      <c r="E23" s="46"/>
      <c r="F23" s="65"/>
      <c r="G23" s="116"/>
      <c r="H23" s="116">
        <f>IF($C$4="citu pasākumu izmaksas",IF('4a+c+n'!$Q23="C",'4a+c+n'!H23,0))</f>
        <v>0</v>
      </c>
      <c r="I23" s="116"/>
      <c r="J23" s="116"/>
      <c r="K23" s="117">
        <f>IF($C$4="citu pasākumu izmaksas",IF('4a+c+n'!$Q23="C",'4a+c+n'!K23,0))</f>
        <v>0</v>
      </c>
      <c r="L23" s="81">
        <f>IF($C$4="citu pasākumu izmaksas",IF('4a+c+n'!$Q23="C",'4a+c+n'!L23,0))</f>
        <v>0</v>
      </c>
      <c r="M23" s="116">
        <f>IF($C$4="citu pasākumu izmaksas",IF('4a+c+n'!$Q23="C",'4a+c+n'!M23,0))</f>
        <v>0</v>
      </c>
      <c r="N23" s="116">
        <f>IF($C$4="citu pasākumu izmaksas",IF('4a+c+n'!$Q23="C",'4a+c+n'!N23,0))</f>
        <v>0</v>
      </c>
      <c r="O23" s="116">
        <f>IF($C$4="citu pasākumu izmaksas",IF('4a+c+n'!$Q23="C",'4a+c+n'!O23,0))</f>
        <v>0</v>
      </c>
      <c r="P23" s="117">
        <f>IF($C$4="citu pasākumu izmaksas",IF('4a+c+n'!$Q23="C",'4a+c+n'!P23,0))</f>
        <v>0</v>
      </c>
    </row>
    <row r="24" spans="1:16" ht="20.399999999999999" x14ac:dyDescent="0.2">
      <c r="A24" s="51">
        <f>IF(P24=0,0,IF(COUNTBLANK(P24)=1,0,COUNTA($P$14:P24)))</f>
        <v>0</v>
      </c>
      <c r="B24" s="24" t="str">
        <f>IF($C$4="citu pasākumu izmaksas",IF('4a+c+n'!$Q24="C",'4a+c+n'!B24,0))</f>
        <v>13-00000</v>
      </c>
      <c r="C24" s="24" t="str">
        <f>IF($C$4="citu pasākumu izmaksas",IF('4a+c+n'!$Q24="C",'4a+c+n'!C24,0))</f>
        <v>Durvju kods ar čipu, t.sk. pieslēgšana un kābeļi</v>
      </c>
      <c r="D24" s="24" t="str">
        <f>IF($C$4="citu pasākumu izmaksas",IF('4a+c+n'!$Q24="C",'4a+c+n'!D24,0))</f>
        <v>gab.</v>
      </c>
      <c r="E24" s="46"/>
      <c r="F24" s="65"/>
      <c r="G24" s="116"/>
      <c r="H24" s="116">
        <f>IF($C$4="citu pasākumu izmaksas",IF('4a+c+n'!$Q24="C",'4a+c+n'!H24,0))</f>
        <v>0</v>
      </c>
      <c r="I24" s="116"/>
      <c r="J24" s="116"/>
      <c r="K24" s="117">
        <f>IF($C$4="citu pasākumu izmaksas",IF('4a+c+n'!$Q24="C",'4a+c+n'!K24,0))</f>
        <v>0</v>
      </c>
      <c r="L24" s="81">
        <f>IF($C$4="citu pasākumu izmaksas",IF('4a+c+n'!$Q24="C",'4a+c+n'!L24,0))</f>
        <v>0</v>
      </c>
      <c r="M24" s="116">
        <f>IF($C$4="citu pasākumu izmaksas",IF('4a+c+n'!$Q24="C",'4a+c+n'!M24,0))</f>
        <v>0</v>
      </c>
      <c r="N24" s="116">
        <f>IF($C$4="citu pasākumu izmaksas",IF('4a+c+n'!$Q24="C",'4a+c+n'!N24,0))</f>
        <v>0</v>
      </c>
      <c r="O24" s="116">
        <f>IF($C$4="citu pasākumu izmaksas",IF('4a+c+n'!$Q24="C",'4a+c+n'!O24,0))</f>
        <v>0</v>
      </c>
      <c r="P24" s="117">
        <f>IF($C$4="citu pasākumu izmaksas",IF('4a+c+n'!$Q24="C",'4a+c+n'!P24,0))</f>
        <v>0</v>
      </c>
    </row>
    <row r="25" spans="1:16" x14ac:dyDescent="0.2">
      <c r="A25" s="51">
        <f>IF(P25=0,0,IF(COUNTBLANK(P25)=1,0,COUNTA($P$14:P25)))</f>
        <v>0</v>
      </c>
      <c r="B25" s="24">
        <f>IF($C$4="citu pasākumu izmaksas",IF('4a+c+n'!$Q25="C",'4a+c+n'!B25,0))</f>
        <v>0</v>
      </c>
      <c r="C25" s="24">
        <f>IF($C$4="citu pasākumu izmaksas",IF('4a+c+n'!$Q25="C",'4a+c+n'!C25,0))</f>
        <v>0</v>
      </c>
      <c r="D25" s="24">
        <f>IF($C$4="citu pasākumu izmaksas",IF('4a+c+n'!$Q25="C",'4a+c+n'!D25,0))</f>
        <v>0</v>
      </c>
      <c r="E25" s="46"/>
      <c r="F25" s="65"/>
      <c r="G25" s="116"/>
      <c r="H25" s="116">
        <f>IF($C$4="citu pasākumu izmaksas",IF('4a+c+n'!$Q25="C",'4a+c+n'!H25,0))</f>
        <v>0</v>
      </c>
      <c r="I25" s="116"/>
      <c r="J25" s="116"/>
      <c r="K25" s="117">
        <f>IF($C$4="citu pasākumu izmaksas",IF('4a+c+n'!$Q25="C",'4a+c+n'!K25,0))</f>
        <v>0</v>
      </c>
      <c r="L25" s="81">
        <f>IF($C$4="citu pasākumu izmaksas",IF('4a+c+n'!$Q25="C",'4a+c+n'!L25,0))</f>
        <v>0</v>
      </c>
      <c r="M25" s="116">
        <f>IF($C$4="citu pasākumu izmaksas",IF('4a+c+n'!$Q25="C",'4a+c+n'!M25,0))</f>
        <v>0</v>
      </c>
      <c r="N25" s="116">
        <f>IF($C$4="citu pasākumu izmaksas",IF('4a+c+n'!$Q25="C",'4a+c+n'!N25,0))</f>
        <v>0</v>
      </c>
      <c r="O25" s="116">
        <f>IF($C$4="citu pasākumu izmaksas",IF('4a+c+n'!$Q25="C",'4a+c+n'!O25,0))</f>
        <v>0</v>
      </c>
      <c r="P25" s="117">
        <f>IF($C$4="citu pasākumu izmaksas",IF('4a+c+n'!$Q25="C",'4a+c+n'!P25,0))</f>
        <v>0</v>
      </c>
    </row>
    <row r="26" spans="1:16" x14ac:dyDescent="0.2">
      <c r="A26" s="51">
        <f>IF(P26=0,0,IF(COUNTBLANK(P26)=1,0,COUNTA($P$14:P26)))</f>
        <v>0</v>
      </c>
      <c r="B26" s="24">
        <f>IF($C$4="citu pasākumu izmaksas",IF('4a+c+n'!$Q26="C",'4a+c+n'!B26,0))</f>
        <v>0</v>
      </c>
      <c r="C26" s="24">
        <f>IF($C$4="citu pasākumu izmaksas",IF('4a+c+n'!$Q26="C",'4a+c+n'!C26,0))</f>
        <v>0</v>
      </c>
      <c r="D26" s="24">
        <f>IF($C$4="citu pasākumu izmaksas",IF('4a+c+n'!$Q26="C",'4a+c+n'!D26,0))</f>
        <v>0</v>
      </c>
      <c r="E26" s="46"/>
      <c r="F26" s="65"/>
      <c r="G26" s="116"/>
      <c r="H26" s="116">
        <f>IF($C$4="citu pasākumu izmaksas",IF('4a+c+n'!$Q26="C",'4a+c+n'!H26,0))</f>
        <v>0</v>
      </c>
      <c r="I26" s="116"/>
      <c r="J26" s="116"/>
      <c r="K26" s="117">
        <f>IF($C$4="citu pasākumu izmaksas",IF('4a+c+n'!$Q26="C",'4a+c+n'!K26,0))</f>
        <v>0</v>
      </c>
      <c r="L26" s="81">
        <f>IF($C$4="citu pasākumu izmaksas",IF('4a+c+n'!$Q26="C",'4a+c+n'!L26,0))</f>
        <v>0</v>
      </c>
      <c r="M26" s="116">
        <f>IF($C$4="citu pasākumu izmaksas",IF('4a+c+n'!$Q26="C",'4a+c+n'!M26,0))</f>
        <v>0</v>
      </c>
      <c r="N26" s="116">
        <f>IF($C$4="citu pasākumu izmaksas",IF('4a+c+n'!$Q26="C",'4a+c+n'!N26,0))</f>
        <v>0</v>
      </c>
      <c r="O26" s="116">
        <f>IF($C$4="citu pasākumu izmaksas",IF('4a+c+n'!$Q26="C",'4a+c+n'!O26,0))</f>
        <v>0</v>
      </c>
      <c r="P26" s="117">
        <f>IF($C$4="citu pasākumu izmaksas",IF('4a+c+n'!$Q26="C",'4a+c+n'!P26,0))</f>
        <v>0</v>
      </c>
    </row>
    <row r="27" spans="1:16" x14ac:dyDescent="0.2">
      <c r="A27" s="51">
        <f>IF(P27=0,0,IF(COUNTBLANK(P27)=1,0,COUNTA($P$14:P27)))</f>
        <v>0</v>
      </c>
      <c r="B27" s="24">
        <f>IF($C$4="citu pasākumu izmaksas",IF('4a+c+n'!$Q27="C",'4a+c+n'!B27,0))</f>
        <v>0</v>
      </c>
      <c r="C27" s="24">
        <f>IF($C$4="citu pasākumu izmaksas",IF('4a+c+n'!$Q27="C",'4a+c+n'!C27,0))</f>
        <v>0</v>
      </c>
      <c r="D27" s="24">
        <f>IF($C$4="citu pasākumu izmaksas",IF('4a+c+n'!$Q27="C",'4a+c+n'!D27,0))</f>
        <v>0</v>
      </c>
      <c r="E27" s="46"/>
      <c r="F27" s="65"/>
      <c r="G27" s="116"/>
      <c r="H27" s="116">
        <f>IF($C$4="citu pasākumu izmaksas",IF('4a+c+n'!$Q27="C",'4a+c+n'!H27,0))</f>
        <v>0</v>
      </c>
      <c r="I27" s="116"/>
      <c r="J27" s="116"/>
      <c r="K27" s="117">
        <f>IF($C$4="citu pasākumu izmaksas",IF('4a+c+n'!$Q27="C",'4a+c+n'!K27,0))</f>
        <v>0</v>
      </c>
      <c r="L27" s="81">
        <f>IF($C$4="citu pasākumu izmaksas",IF('4a+c+n'!$Q27="C",'4a+c+n'!L27,0))</f>
        <v>0</v>
      </c>
      <c r="M27" s="116">
        <f>IF($C$4="citu pasākumu izmaksas",IF('4a+c+n'!$Q27="C",'4a+c+n'!M27,0))</f>
        <v>0</v>
      </c>
      <c r="N27" s="116">
        <f>IF($C$4="citu pasākumu izmaksas",IF('4a+c+n'!$Q27="C",'4a+c+n'!N27,0))</f>
        <v>0</v>
      </c>
      <c r="O27" s="116">
        <f>IF($C$4="citu pasākumu izmaksas",IF('4a+c+n'!$Q27="C",'4a+c+n'!O27,0))</f>
        <v>0</v>
      </c>
      <c r="P27" s="117">
        <f>IF($C$4="citu pasākumu izmaksas",IF('4a+c+n'!$Q27="C",'4a+c+n'!P27,0))</f>
        <v>0</v>
      </c>
    </row>
    <row r="28" spans="1:16" x14ac:dyDescent="0.2">
      <c r="A28" s="51">
        <f>IF(P28=0,0,IF(COUNTBLANK(P28)=1,0,COUNTA($P$14:P28)))</f>
        <v>0</v>
      </c>
      <c r="B28" s="24">
        <f>IF($C$4="citu pasākumu izmaksas",IF('4a+c+n'!$Q28="C",'4a+c+n'!B28,0))</f>
        <v>0</v>
      </c>
      <c r="C28" s="24">
        <f>IF($C$4="citu pasākumu izmaksas",IF('4a+c+n'!$Q28="C",'4a+c+n'!C28,0))</f>
        <v>0</v>
      </c>
      <c r="D28" s="24">
        <f>IF($C$4="citu pasākumu izmaksas",IF('4a+c+n'!$Q28="C",'4a+c+n'!D28,0))</f>
        <v>0</v>
      </c>
      <c r="E28" s="46"/>
      <c r="F28" s="65"/>
      <c r="G28" s="116"/>
      <c r="H28" s="116">
        <f>IF($C$4="citu pasākumu izmaksas",IF('4a+c+n'!$Q28="C",'4a+c+n'!H28,0))</f>
        <v>0</v>
      </c>
      <c r="I28" s="116"/>
      <c r="J28" s="116"/>
      <c r="K28" s="117">
        <f>IF($C$4="citu pasākumu izmaksas",IF('4a+c+n'!$Q28="C",'4a+c+n'!K28,0))</f>
        <v>0</v>
      </c>
      <c r="L28" s="81">
        <f>IF($C$4="citu pasākumu izmaksas",IF('4a+c+n'!$Q28="C",'4a+c+n'!L28,0))</f>
        <v>0</v>
      </c>
      <c r="M28" s="116">
        <f>IF($C$4="citu pasākumu izmaksas",IF('4a+c+n'!$Q28="C",'4a+c+n'!M28,0))</f>
        <v>0</v>
      </c>
      <c r="N28" s="116">
        <f>IF($C$4="citu pasākumu izmaksas",IF('4a+c+n'!$Q28="C",'4a+c+n'!N28,0))</f>
        <v>0</v>
      </c>
      <c r="O28" s="116">
        <f>IF($C$4="citu pasākumu izmaksas",IF('4a+c+n'!$Q28="C",'4a+c+n'!O28,0))</f>
        <v>0</v>
      </c>
      <c r="P28" s="117">
        <f>IF($C$4="citu pasākumu izmaksas",IF('4a+c+n'!$Q28="C",'4a+c+n'!P28,0))</f>
        <v>0</v>
      </c>
    </row>
    <row r="29" spans="1:16" x14ac:dyDescent="0.2">
      <c r="A29" s="51">
        <f>IF(P29=0,0,IF(COUNTBLANK(P29)=1,0,COUNTA($P$14:P29)))</f>
        <v>0</v>
      </c>
      <c r="B29" s="24">
        <f>IF($C$4="citu pasākumu izmaksas",IF('4a+c+n'!$Q29="C",'4a+c+n'!B29,0))</f>
        <v>0</v>
      </c>
      <c r="C29" s="24">
        <f>IF($C$4="citu pasākumu izmaksas",IF('4a+c+n'!$Q29="C",'4a+c+n'!C29,0))</f>
        <v>0</v>
      </c>
      <c r="D29" s="24">
        <f>IF($C$4="citu pasākumu izmaksas",IF('4a+c+n'!$Q29="C",'4a+c+n'!D29,0))</f>
        <v>0</v>
      </c>
      <c r="E29" s="46"/>
      <c r="F29" s="65"/>
      <c r="G29" s="116"/>
      <c r="H29" s="116">
        <f>IF($C$4="citu pasākumu izmaksas",IF('4a+c+n'!$Q29="C",'4a+c+n'!H29,0))</f>
        <v>0</v>
      </c>
      <c r="I29" s="116"/>
      <c r="J29" s="116"/>
      <c r="K29" s="117">
        <f>IF($C$4="citu pasākumu izmaksas",IF('4a+c+n'!$Q29="C",'4a+c+n'!K29,0))</f>
        <v>0</v>
      </c>
      <c r="L29" s="81">
        <f>IF($C$4="citu pasākumu izmaksas",IF('4a+c+n'!$Q29="C",'4a+c+n'!L29,0))</f>
        <v>0</v>
      </c>
      <c r="M29" s="116">
        <f>IF($C$4="citu pasākumu izmaksas",IF('4a+c+n'!$Q29="C",'4a+c+n'!M29,0))</f>
        <v>0</v>
      </c>
      <c r="N29" s="116">
        <f>IF($C$4="citu pasākumu izmaksas",IF('4a+c+n'!$Q29="C",'4a+c+n'!N29,0))</f>
        <v>0</v>
      </c>
      <c r="O29" s="116">
        <f>IF($C$4="citu pasākumu izmaksas",IF('4a+c+n'!$Q29="C",'4a+c+n'!O29,0))</f>
        <v>0</v>
      </c>
      <c r="P29" s="117">
        <f>IF($C$4="citu pasākumu izmaksas",IF('4a+c+n'!$Q29="C",'4a+c+n'!P29,0))</f>
        <v>0</v>
      </c>
    </row>
    <row r="30" spans="1:16" x14ac:dyDescent="0.2">
      <c r="A30" s="51">
        <f>IF(P30=0,0,IF(COUNTBLANK(P30)=1,0,COUNTA($P$14:P30)))</f>
        <v>0</v>
      </c>
      <c r="B30" s="24">
        <f>IF($C$4="citu pasākumu izmaksas",IF('4a+c+n'!$Q30="C",'4a+c+n'!B30,0))</f>
        <v>0</v>
      </c>
      <c r="C30" s="24">
        <f>IF($C$4="citu pasākumu izmaksas",IF('4a+c+n'!$Q30="C",'4a+c+n'!C30,0))</f>
        <v>0</v>
      </c>
      <c r="D30" s="24">
        <f>IF($C$4="citu pasākumu izmaksas",IF('4a+c+n'!$Q30="C",'4a+c+n'!D30,0))</f>
        <v>0</v>
      </c>
      <c r="E30" s="46"/>
      <c r="F30" s="65"/>
      <c r="G30" s="116"/>
      <c r="H30" s="116">
        <f>IF($C$4="citu pasākumu izmaksas",IF('4a+c+n'!$Q30="C",'4a+c+n'!H30,0))</f>
        <v>0</v>
      </c>
      <c r="I30" s="116"/>
      <c r="J30" s="116"/>
      <c r="K30" s="117">
        <f>IF($C$4="citu pasākumu izmaksas",IF('4a+c+n'!$Q30="C",'4a+c+n'!K30,0))</f>
        <v>0</v>
      </c>
      <c r="L30" s="81">
        <f>IF($C$4="citu pasākumu izmaksas",IF('4a+c+n'!$Q30="C",'4a+c+n'!L30,0))</f>
        <v>0</v>
      </c>
      <c r="M30" s="116">
        <f>IF($C$4="citu pasākumu izmaksas",IF('4a+c+n'!$Q30="C",'4a+c+n'!M30,0))</f>
        <v>0</v>
      </c>
      <c r="N30" s="116">
        <f>IF($C$4="citu pasākumu izmaksas",IF('4a+c+n'!$Q30="C",'4a+c+n'!N30,0))</f>
        <v>0</v>
      </c>
      <c r="O30" s="116">
        <f>IF($C$4="citu pasākumu izmaksas",IF('4a+c+n'!$Q30="C",'4a+c+n'!O30,0))</f>
        <v>0</v>
      </c>
      <c r="P30" s="117">
        <f>IF($C$4="citu pasākumu izmaksas",IF('4a+c+n'!$Q30="C",'4a+c+n'!P30,0))</f>
        <v>0</v>
      </c>
    </row>
    <row r="31" spans="1:16" ht="10.8" thickBot="1" x14ac:dyDescent="0.25">
      <c r="A31" s="51">
        <f>IF(P31=0,0,IF(COUNTBLANK(P31)=1,0,COUNTA($P$14:P31)))</f>
        <v>0</v>
      </c>
      <c r="B31" s="24">
        <f>IF($C$4="citu pasākumu izmaksas",IF('4a+c+n'!$Q31="C",'4a+c+n'!B31,0))</f>
        <v>0</v>
      </c>
      <c r="C31" s="24">
        <f>IF($C$4="citu pasākumu izmaksas",IF('4a+c+n'!$Q31="C",'4a+c+n'!C31,0))</f>
        <v>0</v>
      </c>
      <c r="D31" s="24">
        <f>IF($C$4="citu pasākumu izmaksas",IF('4a+c+n'!$Q31="C",'4a+c+n'!D31,0))</f>
        <v>0</v>
      </c>
      <c r="E31" s="46"/>
      <c r="F31" s="65"/>
      <c r="G31" s="116"/>
      <c r="H31" s="116">
        <f>IF($C$4="citu pasākumu izmaksas",IF('4a+c+n'!$Q31="C",'4a+c+n'!H31,0))</f>
        <v>0</v>
      </c>
      <c r="I31" s="116"/>
      <c r="J31" s="116"/>
      <c r="K31" s="117">
        <f>IF($C$4="citu pasākumu izmaksas",IF('4a+c+n'!$Q31="C",'4a+c+n'!K31,0))</f>
        <v>0</v>
      </c>
      <c r="L31" s="81">
        <f>IF($C$4="citu pasākumu izmaksas",IF('4a+c+n'!$Q31="C",'4a+c+n'!L31,0))</f>
        <v>0</v>
      </c>
      <c r="M31" s="116">
        <f>IF($C$4="citu pasākumu izmaksas",IF('4a+c+n'!$Q31="C",'4a+c+n'!M31,0))</f>
        <v>0</v>
      </c>
      <c r="N31" s="116">
        <f>IF($C$4="citu pasākumu izmaksas",IF('4a+c+n'!$Q31="C",'4a+c+n'!N31,0))</f>
        <v>0</v>
      </c>
      <c r="O31" s="116">
        <f>IF($C$4="citu pasākumu izmaksas",IF('4a+c+n'!$Q31="C",'4a+c+n'!O31,0))</f>
        <v>0</v>
      </c>
      <c r="P31" s="117">
        <f>IF($C$4="citu pasākumu izmaksas",IF('4a+c+n'!$Q31="C",'4a+c+n'!P31,0))</f>
        <v>0</v>
      </c>
    </row>
    <row r="32" spans="1:16" ht="12" customHeight="1" thickBot="1" x14ac:dyDescent="0.25">
      <c r="A32" s="259" t="s">
        <v>62</v>
      </c>
      <c r="B32" s="260"/>
      <c r="C32" s="260"/>
      <c r="D32" s="260"/>
      <c r="E32" s="260"/>
      <c r="F32" s="260"/>
      <c r="G32" s="260"/>
      <c r="H32" s="260"/>
      <c r="I32" s="260"/>
      <c r="J32" s="260"/>
      <c r="K32" s="261"/>
      <c r="L32" s="130">
        <f>SUM(L14:L31)</f>
        <v>0</v>
      </c>
      <c r="M32" s="131">
        <f>SUM(M14:M31)</f>
        <v>0</v>
      </c>
      <c r="N32" s="131">
        <f>SUM(N14:N31)</f>
        <v>0</v>
      </c>
      <c r="O32" s="131">
        <f>SUM(O14:O31)</f>
        <v>0</v>
      </c>
      <c r="P32" s="132">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c'!C33:H33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c'!C38:H38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c'!C41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41:H41"/>
    <mergeCell ref="L12:P12"/>
    <mergeCell ref="A32:K32"/>
    <mergeCell ref="C35:H35"/>
    <mergeCell ref="C36:H36"/>
    <mergeCell ref="A38:D38"/>
    <mergeCell ref="C40:H40"/>
  </mergeCells>
  <conditionalFormatting sqref="A32:K32">
    <cfRule type="containsText" dxfId="158"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157" priority="1" operator="equal">
      <formula>0</formula>
    </cfRule>
  </conditionalFormatting>
  <conditionalFormatting sqref="C2:I2 D5:L8 N9:O9 L32:P32 C35:H35 C40:H40 C43">
    <cfRule type="cellIs" dxfId="156"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P44"/>
  <sheetViews>
    <sheetView topLeftCell="A14" workbookViewId="0">
      <selection activeCell="A32" sqref="A32: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'4a+c+n'!D1</f>
        <v>4</v>
      </c>
      <c r="E1" s="22"/>
      <c r="F1" s="22"/>
      <c r="G1" s="22"/>
      <c r="H1" s="22"/>
      <c r="I1" s="22"/>
      <c r="J1" s="22"/>
      <c r="N1" s="26"/>
      <c r="O1" s="27"/>
      <c r="P1" s="28"/>
    </row>
    <row r="2" spans="1:16" x14ac:dyDescent="0.2">
      <c r="A2" s="29"/>
      <c r="B2" s="29"/>
      <c r="C2" s="274" t="str">
        <f>'4a+c+n'!C2:I2</f>
        <v>Logi un durvis</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'4a+c+n'!A9</f>
        <v>Tāme sastādīta  2024. gada tirgus cenās, pamatojoties uz AR daļas rasējumiem</v>
      </c>
      <c r="B9" s="271"/>
      <c r="C9" s="271"/>
      <c r="D9" s="271"/>
      <c r="E9" s="271"/>
      <c r="F9" s="271"/>
      <c r="G9" s="31"/>
      <c r="H9" s="31"/>
      <c r="I9" s="31"/>
      <c r="J9" s="272" t="s">
        <v>45</v>
      </c>
      <c r="K9" s="272"/>
      <c r="L9" s="272"/>
      <c r="M9" s="272"/>
      <c r="N9" s="273">
        <f>P32</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izmaksas",IF('4a+c+n'!$Q14="N",'4a+c+n'!B14,0))</f>
        <v>0</v>
      </c>
      <c r="C14" s="23">
        <f>IF($C$4="Neattiecināmās izmaksas",IF('4a+c+n'!$Q14="N",'4a+c+n'!C14,0))</f>
        <v>0</v>
      </c>
      <c r="D14" s="23">
        <f>IF($C$4="Neattiecināmās izmaksas",IF('4a+c+n'!$Q14="N",'4a+c+n'!D14,0))</f>
        <v>0</v>
      </c>
      <c r="E14" s="45"/>
      <c r="F14" s="63"/>
      <c r="G14" s="114"/>
      <c r="H14" s="114">
        <f>IF($C$4="Neattiecināmās izmaksas",IF('4a+c+n'!$Q14="N",'4a+c+n'!H14,0))</f>
        <v>0</v>
      </c>
      <c r="I14" s="114"/>
      <c r="J14" s="114"/>
      <c r="K14" s="115">
        <f>IF($C$4="Neattiecināmās izmaksas",IF('4a+c+n'!$Q14="N",'4a+c+n'!K14,0))</f>
        <v>0</v>
      </c>
      <c r="L14" s="80">
        <f>IF($C$4="Neattiecināmās izmaksas",IF('4a+c+n'!$Q14="N",'4a+c+n'!L14,0))</f>
        <v>0</v>
      </c>
      <c r="M14" s="114">
        <f>IF($C$4="Neattiecināmās izmaksas",IF('4a+c+n'!$Q14="N",'4a+c+n'!M14,0))</f>
        <v>0</v>
      </c>
      <c r="N14" s="114">
        <f>IF($C$4="Neattiecināmās izmaksas",IF('4a+c+n'!$Q14="N",'4a+c+n'!N14,0))</f>
        <v>0</v>
      </c>
      <c r="O14" s="114">
        <f>IF($C$4="Neattiecināmās izmaksas",IF('4a+c+n'!$Q14="N",'4a+c+n'!O14,0))</f>
        <v>0</v>
      </c>
      <c r="P14" s="115">
        <f>IF($C$4="Neattiecināmās izmaksas",IF('4a+c+n'!$Q14="N",'4a+c+n'!P14,0))</f>
        <v>0</v>
      </c>
    </row>
    <row r="15" spans="1:16" x14ac:dyDescent="0.2">
      <c r="A15" s="51">
        <f>IF(P15=0,0,IF(COUNTBLANK(P15)=1,0,COUNTA($P$14:P15)))</f>
        <v>0</v>
      </c>
      <c r="B15" s="24">
        <f>IF($C$4="Neattiecināmās izmaksas",IF('4a+c+n'!$Q15="N",'4a+c+n'!B15,0))</f>
        <v>0</v>
      </c>
      <c r="C15" s="24">
        <f>IF($C$4="Neattiecināmās izmaksas",IF('4a+c+n'!$Q15="N",'4a+c+n'!C15,0))</f>
        <v>0</v>
      </c>
      <c r="D15" s="24">
        <f>IF($C$4="Neattiecināmās izmaksas",IF('4a+c+n'!$Q15="N",'4a+c+n'!D15,0))</f>
        <v>0</v>
      </c>
      <c r="E15" s="46"/>
      <c r="F15" s="65"/>
      <c r="G15" s="116"/>
      <c r="H15" s="116">
        <f>IF($C$4="Neattiecināmās izmaksas",IF('4a+c+n'!$Q15="N",'4a+c+n'!H15,0))</f>
        <v>0</v>
      </c>
      <c r="I15" s="116"/>
      <c r="J15" s="116"/>
      <c r="K15" s="117">
        <f>IF($C$4="Neattiecināmās izmaksas",IF('4a+c+n'!$Q15="N",'4a+c+n'!K15,0))</f>
        <v>0</v>
      </c>
      <c r="L15" s="81">
        <f>IF($C$4="Neattiecināmās izmaksas",IF('4a+c+n'!$Q15="N",'4a+c+n'!L15,0))</f>
        <v>0</v>
      </c>
      <c r="M15" s="116">
        <f>IF($C$4="Neattiecināmās izmaksas",IF('4a+c+n'!$Q15="N",'4a+c+n'!M15,0))</f>
        <v>0</v>
      </c>
      <c r="N15" s="116">
        <f>IF($C$4="Neattiecināmās izmaksas",IF('4a+c+n'!$Q15="N",'4a+c+n'!N15,0))</f>
        <v>0</v>
      </c>
      <c r="O15" s="116">
        <f>IF($C$4="Neattiecināmās izmaksas",IF('4a+c+n'!$Q15="N",'4a+c+n'!O15,0))</f>
        <v>0</v>
      </c>
      <c r="P15" s="117">
        <f>IF($C$4="Neattiecināmās izmaksas",IF('4a+c+n'!$Q15="N",'4a+c+n'!P15,0))</f>
        <v>0</v>
      </c>
    </row>
    <row r="16" spans="1:16" x14ac:dyDescent="0.2">
      <c r="A16" s="51">
        <f>IF(P16=0,0,IF(COUNTBLANK(P16)=1,0,COUNTA($P$14:P16)))</f>
        <v>0</v>
      </c>
      <c r="B16" s="24">
        <f>IF($C$4="Neattiecināmās izmaksas",IF('4a+c+n'!$Q16="N",'4a+c+n'!B16,0))</f>
        <v>0</v>
      </c>
      <c r="C16" s="24">
        <f>IF($C$4="Neattiecināmās izmaksas",IF('4a+c+n'!$Q16="N",'4a+c+n'!C16,0))</f>
        <v>0</v>
      </c>
      <c r="D16" s="24">
        <f>IF($C$4="Neattiecināmās izmaksas",IF('4a+c+n'!$Q16="N",'4a+c+n'!D16,0))</f>
        <v>0</v>
      </c>
      <c r="E16" s="46"/>
      <c r="F16" s="65"/>
      <c r="G16" s="116"/>
      <c r="H16" s="116">
        <f>IF($C$4="Neattiecināmās izmaksas",IF('4a+c+n'!$Q16="N",'4a+c+n'!H16,0))</f>
        <v>0</v>
      </c>
      <c r="I16" s="116"/>
      <c r="J16" s="116"/>
      <c r="K16" s="117">
        <f>IF($C$4="Neattiecināmās izmaksas",IF('4a+c+n'!$Q16="N",'4a+c+n'!K16,0))</f>
        <v>0</v>
      </c>
      <c r="L16" s="81">
        <f>IF($C$4="Neattiecināmās izmaksas",IF('4a+c+n'!$Q16="N",'4a+c+n'!L16,0))</f>
        <v>0</v>
      </c>
      <c r="M16" s="116">
        <f>IF($C$4="Neattiecināmās izmaksas",IF('4a+c+n'!$Q16="N",'4a+c+n'!M16,0))</f>
        <v>0</v>
      </c>
      <c r="N16" s="116">
        <f>IF($C$4="Neattiecināmās izmaksas",IF('4a+c+n'!$Q16="N",'4a+c+n'!N16,0))</f>
        <v>0</v>
      </c>
      <c r="O16" s="116">
        <f>IF($C$4="Neattiecināmās izmaksas",IF('4a+c+n'!$Q16="N",'4a+c+n'!O16,0))</f>
        <v>0</v>
      </c>
      <c r="P16" s="117">
        <f>IF($C$4="Neattiecināmās izmaksas",IF('4a+c+n'!$Q16="N",'4a+c+n'!P16,0))</f>
        <v>0</v>
      </c>
    </row>
    <row r="17" spans="1:16" x14ac:dyDescent="0.2">
      <c r="A17" s="51">
        <f>IF(P17=0,0,IF(COUNTBLANK(P17)=1,0,COUNTA($P$14:P17)))</f>
        <v>0</v>
      </c>
      <c r="B17" s="24">
        <f>IF($C$4="Neattiecināmās izmaksas",IF('4a+c+n'!$Q17="N",'4a+c+n'!B17,0))</f>
        <v>0</v>
      </c>
      <c r="C17" s="24">
        <f>IF($C$4="Neattiecināmās izmaksas",IF('4a+c+n'!$Q17="N",'4a+c+n'!C17,0))</f>
        <v>0</v>
      </c>
      <c r="D17" s="24">
        <f>IF($C$4="Neattiecināmās izmaksas",IF('4a+c+n'!$Q17="N",'4a+c+n'!D17,0))</f>
        <v>0</v>
      </c>
      <c r="E17" s="46"/>
      <c r="F17" s="65"/>
      <c r="G17" s="116"/>
      <c r="H17" s="116">
        <f>IF($C$4="Neattiecināmās izmaksas",IF('4a+c+n'!$Q17="N",'4a+c+n'!H17,0))</f>
        <v>0</v>
      </c>
      <c r="I17" s="116"/>
      <c r="J17" s="116"/>
      <c r="K17" s="117">
        <f>IF($C$4="Neattiecināmās izmaksas",IF('4a+c+n'!$Q17="N",'4a+c+n'!K17,0))</f>
        <v>0</v>
      </c>
      <c r="L17" s="81">
        <f>IF($C$4="Neattiecināmās izmaksas",IF('4a+c+n'!$Q17="N",'4a+c+n'!L17,0))</f>
        <v>0</v>
      </c>
      <c r="M17" s="116">
        <f>IF($C$4="Neattiecināmās izmaksas",IF('4a+c+n'!$Q17="N",'4a+c+n'!M17,0))</f>
        <v>0</v>
      </c>
      <c r="N17" s="116">
        <f>IF($C$4="Neattiecināmās izmaksas",IF('4a+c+n'!$Q17="N",'4a+c+n'!N17,0))</f>
        <v>0</v>
      </c>
      <c r="O17" s="116">
        <f>IF($C$4="Neattiecināmās izmaksas",IF('4a+c+n'!$Q17="N",'4a+c+n'!O17,0))</f>
        <v>0</v>
      </c>
      <c r="P17" s="117">
        <f>IF($C$4="Neattiecināmās izmaksas",IF('4a+c+n'!$Q17="N",'4a+c+n'!P17,0))</f>
        <v>0</v>
      </c>
    </row>
    <row r="18" spans="1:16" x14ac:dyDescent="0.2">
      <c r="A18" s="51">
        <f>IF(P18=0,0,IF(COUNTBLANK(P18)=1,0,COUNTA($P$14:P18)))</f>
        <v>0</v>
      </c>
      <c r="B18" s="24">
        <f>IF($C$4="Neattiecināmās izmaksas",IF('4a+c+n'!$Q18="N",'4a+c+n'!B18,0))</f>
        <v>0</v>
      </c>
      <c r="C18" s="24">
        <f>IF($C$4="Neattiecināmās izmaksas",IF('4a+c+n'!$Q18="N",'4a+c+n'!C18,0))</f>
        <v>0</v>
      </c>
      <c r="D18" s="24">
        <f>IF($C$4="Neattiecināmās izmaksas",IF('4a+c+n'!$Q18="N",'4a+c+n'!D18,0))</f>
        <v>0</v>
      </c>
      <c r="E18" s="46"/>
      <c r="F18" s="65"/>
      <c r="G18" s="116"/>
      <c r="H18" s="116">
        <f>IF($C$4="Neattiecināmās izmaksas",IF('4a+c+n'!$Q18="N",'4a+c+n'!H18,0))</f>
        <v>0</v>
      </c>
      <c r="I18" s="116"/>
      <c r="J18" s="116"/>
      <c r="K18" s="117">
        <f>IF($C$4="Neattiecināmās izmaksas",IF('4a+c+n'!$Q18="N",'4a+c+n'!K18,0))</f>
        <v>0</v>
      </c>
      <c r="L18" s="81">
        <f>IF($C$4="Neattiecināmās izmaksas",IF('4a+c+n'!$Q18="N",'4a+c+n'!L18,0))</f>
        <v>0</v>
      </c>
      <c r="M18" s="116">
        <f>IF($C$4="Neattiecināmās izmaksas",IF('4a+c+n'!$Q18="N",'4a+c+n'!M18,0))</f>
        <v>0</v>
      </c>
      <c r="N18" s="116">
        <f>IF($C$4="Neattiecināmās izmaksas",IF('4a+c+n'!$Q18="N",'4a+c+n'!N18,0))</f>
        <v>0</v>
      </c>
      <c r="O18" s="116">
        <f>IF($C$4="Neattiecināmās izmaksas",IF('4a+c+n'!$Q18="N",'4a+c+n'!O18,0))</f>
        <v>0</v>
      </c>
      <c r="P18" s="117">
        <f>IF($C$4="Neattiecināmās izmaksas",IF('4a+c+n'!$Q18="N",'4a+c+n'!P18,0))</f>
        <v>0</v>
      </c>
    </row>
    <row r="19" spans="1:16" x14ac:dyDescent="0.2">
      <c r="A19" s="51">
        <f>IF(P19=0,0,IF(COUNTBLANK(P19)=1,0,COUNTA($P$14:P19)))</f>
        <v>0</v>
      </c>
      <c r="B19" s="24">
        <f>IF($C$4="Neattiecināmās izmaksas",IF('4a+c+n'!$Q19="N",'4a+c+n'!B19,0))</f>
        <v>0</v>
      </c>
      <c r="C19" s="24">
        <f>IF($C$4="Neattiecināmās izmaksas",IF('4a+c+n'!$Q19="N",'4a+c+n'!C19,0))</f>
        <v>0</v>
      </c>
      <c r="D19" s="24">
        <f>IF($C$4="Neattiecināmās izmaksas",IF('4a+c+n'!$Q19="N",'4a+c+n'!D19,0))</f>
        <v>0</v>
      </c>
      <c r="E19" s="46"/>
      <c r="F19" s="65"/>
      <c r="G19" s="116"/>
      <c r="H19" s="116">
        <f>IF($C$4="Neattiecināmās izmaksas",IF('4a+c+n'!$Q19="N",'4a+c+n'!H19,0))</f>
        <v>0</v>
      </c>
      <c r="I19" s="116"/>
      <c r="J19" s="116"/>
      <c r="K19" s="117">
        <f>IF($C$4="Neattiecināmās izmaksas",IF('4a+c+n'!$Q19="N",'4a+c+n'!K19,0))</f>
        <v>0</v>
      </c>
      <c r="L19" s="81">
        <f>IF($C$4="Neattiecināmās izmaksas",IF('4a+c+n'!$Q19="N",'4a+c+n'!L19,0))</f>
        <v>0</v>
      </c>
      <c r="M19" s="116">
        <f>IF($C$4="Neattiecināmās izmaksas",IF('4a+c+n'!$Q19="N",'4a+c+n'!M19,0))</f>
        <v>0</v>
      </c>
      <c r="N19" s="116">
        <f>IF($C$4="Neattiecināmās izmaksas",IF('4a+c+n'!$Q19="N",'4a+c+n'!N19,0))</f>
        <v>0</v>
      </c>
      <c r="O19" s="116">
        <f>IF($C$4="Neattiecināmās izmaksas",IF('4a+c+n'!$Q19="N",'4a+c+n'!O19,0))</f>
        <v>0</v>
      </c>
      <c r="P19" s="117">
        <f>IF($C$4="Neattiecināmās izmaksas",IF('4a+c+n'!$Q19="N",'4a+c+n'!P19,0))</f>
        <v>0</v>
      </c>
    </row>
    <row r="20" spans="1:16" x14ac:dyDescent="0.2">
      <c r="A20" s="51">
        <f>IF(P20=0,0,IF(COUNTBLANK(P20)=1,0,COUNTA($P$14:P20)))</f>
        <v>0</v>
      </c>
      <c r="B20" s="24">
        <f>IF($C$4="Neattiecināmās izmaksas",IF('4a+c+n'!$Q20="N",'4a+c+n'!B20,0))</f>
        <v>0</v>
      </c>
      <c r="C20" s="24">
        <f>IF($C$4="Neattiecināmās izmaksas",IF('4a+c+n'!$Q20="N",'4a+c+n'!C20,0))</f>
        <v>0</v>
      </c>
      <c r="D20" s="24">
        <f>IF($C$4="Neattiecināmās izmaksas",IF('4a+c+n'!$Q20="N",'4a+c+n'!D20,0))</f>
        <v>0</v>
      </c>
      <c r="E20" s="46"/>
      <c r="F20" s="65"/>
      <c r="G20" s="116"/>
      <c r="H20" s="116">
        <f>IF($C$4="Neattiecināmās izmaksas",IF('4a+c+n'!$Q20="N",'4a+c+n'!H20,0))</f>
        <v>0</v>
      </c>
      <c r="I20" s="116"/>
      <c r="J20" s="116"/>
      <c r="K20" s="117">
        <f>IF($C$4="Neattiecināmās izmaksas",IF('4a+c+n'!$Q20="N",'4a+c+n'!K20,0))</f>
        <v>0</v>
      </c>
      <c r="L20" s="81">
        <f>IF($C$4="Neattiecināmās izmaksas",IF('4a+c+n'!$Q20="N",'4a+c+n'!L20,0))</f>
        <v>0</v>
      </c>
      <c r="M20" s="116">
        <f>IF($C$4="Neattiecināmās izmaksas",IF('4a+c+n'!$Q20="N",'4a+c+n'!M20,0))</f>
        <v>0</v>
      </c>
      <c r="N20" s="116">
        <f>IF($C$4="Neattiecināmās izmaksas",IF('4a+c+n'!$Q20="N",'4a+c+n'!N20,0))</f>
        <v>0</v>
      </c>
      <c r="O20" s="116">
        <f>IF($C$4="Neattiecināmās izmaksas",IF('4a+c+n'!$Q20="N",'4a+c+n'!O20,0))</f>
        <v>0</v>
      </c>
      <c r="P20" s="117">
        <f>IF($C$4="Neattiecināmās izmaksas",IF('4a+c+n'!$Q20="N",'4a+c+n'!P20,0))</f>
        <v>0</v>
      </c>
    </row>
    <row r="21" spans="1:16" x14ac:dyDescent="0.2">
      <c r="A21" s="51">
        <f>IF(P21=0,0,IF(COUNTBLANK(P21)=1,0,COUNTA($P$14:P21)))</f>
        <v>0</v>
      </c>
      <c r="B21" s="24">
        <f>IF($C$4="Neattiecināmās izmaksas",IF('4a+c+n'!$Q21="N",'4a+c+n'!B21,0))</f>
        <v>0</v>
      </c>
      <c r="C21" s="24">
        <f>IF($C$4="Neattiecināmās izmaksas",IF('4a+c+n'!$Q21="N",'4a+c+n'!C21,0))</f>
        <v>0</v>
      </c>
      <c r="D21" s="24">
        <f>IF($C$4="Neattiecināmās izmaksas",IF('4a+c+n'!$Q21="N",'4a+c+n'!D21,0))</f>
        <v>0</v>
      </c>
      <c r="E21" s="46"/>
      <c r="F21" s="65"/>
      <c r="G21" s="116"/>
      <c r="H21" s="116">
        <f>IF($C$4="Neattiecināmās izmaksas",IF('4a+c+n'!$Q21="N",'4a+c+n'!H21,0))</f>
        <v>0</v>
      </c>
      <c r="I21" s="116"/>
      <c r="J21" s="116"/>
      <c r="K21" s="117">
        <f>IF($C$4="Neattiecināmās izmaksas",IF('4a+c+n'!$Q21="N",'4a+c+n'!K21,0))</f>
        <v>0</v>
      </c>
      <c r="L21" s="81">
        <f>IF($C$4="Neattiecināmās izmaksas",IF('4a+c+n'!$Q21="N",'4a+c+n'!L21,0))</f>
        <v>0</v>
      </c>
      <c r="M21" s="116">
        <f>IF($C$4="Neattiecināmās izmaksas",IF('4a+c+n'!$Q21="N",'4a+c+n'!M21,0))</f>
        <v>0</v>
      </c>
      <c r="N21" s="116">
        <f>IF($C$4="Neattiecināmās izmaksas",IF('4a+c+n'!$Q21="N",'4a+c+n'!N21,0))</f>
        <v>0</v>
      </c>
      <c r="O21" s="116">
        <f>IF($C$4="Neattiecināmās izmaksas",IF('4a+c+n'!$Q21="N",'4a+c+n'!O21,0))</f>
        <v>0</v>
      </c>
      <c r="P21" s="117">
        <f>IF($C$4="Neattiecināmās izmaksas",IF('4a+c+n'!$Q21="N",'4a+c+n'!P21,0))</f>
        <v>0</v>
      </c>
    </row>
    <row r="22" spans="1:16" x14ac:dyDescent="0.2">
      <c r="A22" s="51">
        <f>IF(P22=0,0,IF(COUNTBLANK(P22)=1,0,COUNTA($P$14:P22)))</f>
        <v>0</v>
      </c>
      <c r="B22" s="24">
        <f>IF($C$4="Neattiecināmās izmaksas",IF('4a+c+n'!$Q22="N",'4a+c+n'!B22,0))</f>
        <v>0</v>
      </c>
      <c r="C22" s="24">
        <f>IF($C$4="Neattiecināmās izmaksas",IF('4a+c+n'!$Q22="N",'4a+c+n'!C22,0))</f>
        <v>0</v>
      </c>
      <c r="D22" s="24">
        <f>IF($C$4="Neattiecināmās izmaksas",IF('4a+c+n'!$Q22="N",'4a+c+n'!D22,0))</f>
        <v>0</v>
      </c>
      <c r="E22" s="46"/>
      <c r="F22" s="65"/>
      <c r="G22" s="116"/>
      <c r="H22" s="116">
        <f>IF($C$4="Neattiecināmās izmaksas",IF('4a+c+n'!$Q22="N",'4a+c+n'!H22,0))</f>
        <v>0</v>
      </c>
      <c r="I22" s="116"/>
      <c r="J22" s="116"/>
      <c r="K22" s="117">
        <f>IF($C$4="Neattiecināmās izmaksas",IF('4a+c+n'!$Q22="N",'4a+c+n'!K22,0))</f>
        <v>0</v>
      </c>
      <c r="L22" s="81">
        <f>IF($C$4="Neattiecināmās izmaksas",IF('4a+c+n'!$Q22="N",'4a+c+n'!L22,0))</f>
        <v>0</v>
      </c>
      <c r="M22" s="116">
        <f>IF($C$4="Neattiecināmās izmaksas",IF('4a+c+n'!$Q22="N",'4a+c+n'!M22,0))</f>
        <v>0</v>
      </c>
      <c r="N22" s="116">
        <f>IF($C$4="Neattiecināmās izmaksas",IF('4a+c+n'!$Q22="N",'4a+c+n'!N22,0))</f>
        <v>0</v>
      </c>
      <c r="O22" s="116">
        <f>IF($C$4="Neattiecināmās izmaksas",IF('4a+c+n'!$Q22="N",'4a+c+n'!O22,0))</f>
        <v>0</v>
      </c>
      <c r="P22" s="117">
        <f>IF($C$4="Neattiecināmās izmaksas",IF('4a+c+n'!$Q22="N",'4a+c+n'!P22,0))</f>
        <v>0</v>
      </c>
    </row>
    <row r="23" spans="1:16" x14ac:dyDescent="0.2">
      <c r="A23" s="51">
        <f>IF(P23=0,0,IF(COUNTBLANK(P23)=1,0,COUNTA($P$14:P23)))</f>
        <v>0</v>
      </c>
      <c r="B23" s="24">
        <f>IF($C$4="Neattiecināmās izmaksas",IF('4a+c+n'!$Q23="N",'4a+c+n'!B23,0))</f>
        <v>0</v>
      </c>
      <c r="C23" s="24">
        <f>IF($C$4="Neattiecināmās izmaksas",IF('4a+c+n'!$Q23="N",'4a+c+n'!C23,0))</f>
        <v>0</v>
      </c>
      <c r="D23" s="24">
        <f>IF($C$4="Neattiecināmās izmaksas",IF('4a+c+n'!$Q23="N",'4a+c+n'!D23,0))</f>
        <v>0</v>
      </c>
      <c r="E23" s="46"/>
      <c r="F23" s="65"/>
      <c r="G23" s="116"/>
      <c r="H23" s="116">
        <f>IF($C$4="Neattiecināmās izmaksas",IF('4a+c+n'!$Q23="N",'4a+c+n'!H23,0))</f>
        <v>0</v>
      </c>
      <c r="I23" s="116"/>
      <c r="J23" s="116"/>
      <c r="K23" s="117">
        <f>IF($C$4="Neattiecināmās izmaksas",IF('4a+c+n'!$Q23="N",'4a+c+n'!K23,0))</f>
        <v>0</v>
      </c>
      <c r="L23" s="81">
        <f>IF($C$4="Neattiecināmās izmaksas",IF('4a+c+n'!$Q23="N",'4a+c+n'!L23,0))</f>
        <v>0</v>
      </c>
      <c r="M23" s="116">
        <f>IF($C$4="Neattiecināmās izmaksas",IF('4a+c+n'!$Q23="N",'4a+c+n'!M23,0))</f>
        <v>0</v>
      </c>
      <c r="N23" s="116">
        <f>IF($C$4="Neattiecināmās izmaksas",IF('4a+c+n'!$Q23="N",'4a+c+n'!N23,0))</f>
        <v>0</v>
      </c>
      <c r="O23" s="116">
        <f>IF($C$4="Neattiecināmās izmaksas",IF('4a+c+n'!$Q23="N",'4a+c+n'!O23,0))</f>
        <v>0</v>
      </c>
      <c r="P23" s="117">
        <f>IF($C$4="Neattiecināmās izmaksas",IF('4a+c+n'!$Q23="N",'4a+c+n'!P23,0))</f>
        <v>0</v>
      </c>
    </row>
    <row r="24" spans="1:16" x14ac:dyDescent="0.2">
      <c r="A24" s="51">
        <f>IF(P24=0,0,IF(COUNTBLANK(P24)=1,0,COUNTA($P$14:P24)))</f>
        <v>0</v>
      </c>
      <c r="B24" s="24">
        <f>IF($C$4="Neattiecināmās izmaksas",IF('4a+c+n'!$Q24="N",'4a+c+n'!B24,0))</f>
        <v>0</v>
      </c>
      <c r="C24" s="24">
        <f>IF($C$4="Neattiecināmās izmaksas",IF('4a+c+n'!$Q24="N",'4a+c+n'!C24,0))</f>
        <v>0</v>
      </c>
      <c r="D24" s="24">
        <f>IF($C$4="Neattiecināmās izmaksas",IF('4a+c+n'!$Q24="N",'4a+c+n'!D24,0))</f>
        <v>0</v>
      </c>
      <c r="E24" s="46"/>
      <c r="F24" s="65"/>
      <c r="G24" s="116"/>
      <c r="H24" s="116">
        <f>IF($C$4="Neattiecināmās izmaksas",IF('4a+c+n'!$Q24="N",'4a+c+n'!H24,0))</f>
        <v>0</v>
      </c>
      <c r="I24" s="116"/>
      <c r="J24" s="116"/>
      <c r="K24" s="117">
        <f>IF($C$4="Neattiecināmās izmaksas",IF('4a+c+n'!$Q24="N",'4a+c+n'!K24,0))</f>
        <v>0</v>
      </c>
      <c r="L24" s="81">
        <f>IF($C$4="Neattiecināmās izmaksas",IF('4a+c+n'!$Q24="N",'4a+c+n'!L24,0))</f>
        <v>0</v>
      </c>
      <c r="M24" s="116">
        <f>IF($C$4="Neattiecināmās izmaksas",IF('4a+c+n'!$Q24="N",'4a+c+n'!M24,0))</f>
        <v>0</v>
      </c>
      <c r="N24" s="116">
        <f>IF($C$4="Neattiecināmās izmaksas",IF('4a+c+n'!$Q24="N",'4a+c+n'!N24,0))</f>
        <v>0</v>
      </c>
      <c r="O24" s="116">
        <f>IF($C$4="Neattiecināmās izmaksas",IF('4a+c+n'!$Q24="N",'4a+c+n'!O24,0))</f>
        <v>0</v>
      </c>
      <c r="P24" s="117">
        <f>IF($C$4="Neattiecināmās izmaksas",IF('4a+c+n'!$Q24="N",'4a+c+n'!P24,0))</f>
        <v>0</v>
      </c>
    </row>
    <row r="25" spans="1:16" x14ac:dyDescent="0.2">
      <c r="A25" s="51">
        <f>IF(P25=0,0,IF(COUNTBLANK(P25)=1,0,COUNTA($P$14:P25)))</f>
        <v>0</v>
      </c>
      <c r="B25" s="24">
        <f>IF($C$4="Neattiecināmās izmaksas",IF('4a+c+n'!$Q25="N",'4a+c+n'!B25,0))</f>
        <v>0</v>
      </c>
      <c r="C25" s="24">
        <f>IF($C$4="Neattiecināmās izmaksas",IF('4a+c+n'!$Q25="N",'4a+c+n'!C25,0))</f>
        <v>0</v>
      </c>
      <c r="D25" s="24">
        <f>IF($C$4="Neattiecināmās izmaksas",IF('4a+c+n'!$Q25="N",'4a+c+n'!D25,0))</f>
        <v>0</v>
      </c>
      <c r="E25" s="46"/>
      <c r="F25" s="65"/>
      <c r="G25" s="116"/>
      <c r="H25" s="116">
        <f>IF($C$4="Neattiecināmās izmaksas",IF('4a+c+n'!$Q25="N",'4a+c+n'!H25,0))</f>
        <v>0</v>
      </c>
      <c r="I25" s="116"/>
      <c r="J25" s="116"/>
      <c r="K25" s="117">
        <f>IF($C$4="Neattiecināmās izmaksas",IF('4a+c+n'!$Q25="N",'4a+c+n'!K25,0))</f>
        <v>0</v>
      </c>
      <c r="L25" s="81">
        <f>IF($C$4="Neattiecināmās izmaksas",IF('4a+c+n'!$Q25="N",'4a+c+n'!L25,0))</f>
        <v>0</v>
      </c>
      <c r="M25" s="116">
        <f>IF($C$4="Neattiecināmās izmaksas",IF('4a+c+n'!$Q25="N",'4a+c+n'!M25,0))</f>
        <v>0</v>
      </c>
      <c r="N25" s="116">
        <f>IF($C$4="Neattiecināmās izmaksas",IF('4a+c+n'!$Q25="N",'4a+c+n'!N25,0))</f>
        <v>0</v>
      </c>
      <c r="O25" s="116">
        <f>IF($C$4="Neattiecināmās izmaksas",IF('4a+c+n'!$Q25="N",'4a+c+n'!O25,0))</f>
        <v>0</v>
      </c>
      <c r="P25" s="117">
        <f>IF($C$4="Neattiecināmās izmaksas",IF('4a+c+n'!$Q25="N",'4a+c+n'!P25,0))</f>
        <v>0</v>
      </c>
    </row>
    <row r="26" spans="1:16" x14ac:dyDescent="0.2">
      <c r="A26" s="51">
        <f>IF(P26=0,0,IF(COUNTBLANK(P26)=1,0,COUNTA($P$14:P26)))</f>
        <v>0</v>
      </c>
      <c r="B26" s="24">
        <f>IF($C$4="Neattiecināmās izmaksas",IF('4a+c+n'!$Q26="N",'4a+c+n'!B26,0))</f>
        <v>0</v>
      </c>
      <c r="C26" s="24">
        <f>IF($C$4="Neattiecināmās izmaksas",IF('4a+c+n'!$Q26="N",'4a+c+n'!C26,0))</f>
        <v>0</v>
      </c>
      <c r="D26" s="24">
        <f>IF($C$4="Neattiecināmās izmaksas",IF('4a+c+n'!$Q26="N",'4a+c+n'!D26,0))</f>
        <v>0</v>
      </c>
      <c r="E26" s="46"/>
      <c r="F26" s="65"/>
      <c r="G26" s="116"/>
      <c r="H26" s="116">
        <f>IF($C$4="Neattiecināmās izmaksas",IF('4a+c+n'!$Q26="N",'4a+c+n'!H26,0))</f>
        <v>0</v>
      </c>
      <c r="I26" s="116"/>
      <c r="J26" s="116"/>
      <c r="K26" s="117">
        <f>IF($C$4="Neattiecināmās izmaksas",IF('4a+c+n'!$Q26="N",'4a+c+n'!K26,0))</f>
        <v>0</v>
      </c>
      <c r="L26" s="81">
        <f>IF($C$4="Neattiecināmās izmaksas",IF('4a+c+n'!$Q26="N",'4a+c+n'!L26,0))</f>
        <v>0</v>
      </c>
      <c r="M26" s="116">
        <f>IF($C$4="Neattiecināmās izmaksas",IF('4a+c+n'!$Q26="N",'4a+c+n'!M26,0))</f>
        <v>0</v>
      </c>
      <c r="N26" s="116">
        <f>IF($C$4="Neattiecināmās izmaksas",IF('4a+c+n'!$Q26="N",'4a+c+n'!N26,0))</f>
        <v>0</v>
      </c>
      <c r="O26" s="116">
        <f>IF($C$4="Neattiecināmās izmaksas",IF('4a+c+n'!$Q26="N",'4a+c+n'!O26,0))</f>
        <v>0</v>
      </c>
      <c r="P26" s="117">
        <f>IF($C$4="Neattiecināmās izmaksas",IF('4a+c+n'!$Q26="N",'4a+c+n'!P26,0))</f>
        <v>0</v>
      </c>
    </row>
    <row r="27" spans="1:16" x14ac:dyDescent="0.2">
      <c r="A27" s="51">
        <f>IF(P27=0,0,IF(COUNTBLANK(P27)=1,0,COUNTA($P$14:P27)))</f>
        <v>0</v>
      </c>
      <c r="B27" s="24">
        <f>IF($C$4="Neattiecināmās izmaksas",IF('4a+c+n'!$Q27="N",'4a+c+n'!B27,0))</f>
        <v>0</v>
      </c>
      <c r="C27" s="24">
        <f>IF($C$4="Neattiecināmās izmaksas",IF('4a+c+n'!$Q27="N",'4a+c+n'!C27,0))</f>
        <v>0</v>
      </c>
      <c r="D27" s="24">
        <f>IF($C$4="Neattiecināmās izmaksas",IF('4a+c+n'!$Q27="N",'4a+c+n'!D27,0))</f>
        <v>0</v>
      </c>
      <c r="E27" s="46"/>
      <c r="F27" s="65"/>
      <c r="G27" s="116"/>
      <c r="H27" s="116">
        <f>IF($C$4="Neattiecināmās izmaksas",IF('4a+c+n'!$Q27="N",'4a+c+n'!H27,0))</f>
        <v>0</v>
      </c>
      <c r="I27" s="116"/>
      <c r="J27" s="116"/>
      <c r="K27" s="117">
        <f>IF($C$4="Neattiecināmās izmaksas",IF('4a+c+n'!$Q27="N",'4a+c+n'!K27,0))</f>
        <v>0</v>
      </c>
      <c r="L27" s="81">
        <f>IF($C$4="Neattiecināmās izmaksas",IF('4a+c+n'!$Q27="N",'4a+c+n'!L27,0))</f>
        <v>0</v>
      </c>
      <c r="M27" s="116">
        <f>IF($C$4="Neattiecināmās izmaksas",IF('4a+c+n'!$Q27="N",'4a+c+n'!M27,0))</f>
        <v>0</v>
      </c>
      <c r="N27" s="116">
        <f>IF($C$4="Neattiecināmās izmaksas",IF('4a+c+n'!$Q27="N",'4a+c+n'!N27,0))</f>
        <v>0</v>
      </c>
      <c r="O27" s="116">
        <f>IF($C$4="Neattiecināmās izmaksas",IF('4a+c+n'!$Q27="N",'4a+c+n'!O27,0))</f>
        <v>0</v>
      </c>
      <c r="P27" s="117">
        <f>IF($C$4="Neattiecināmās izmaksas",IF('4a+c+n'!$Q27="N",'4a+c+n'!P27,0))</f>
        <v>0</v>
      </c>
    </row>
    <row r="28" spans="1:16" x14ac:dyDescent="0.2">
      <c r="A28" s="51">
        <f>IF(P28=0,0,IF(COUNTBLANK(P28)=1,0,COUNTA($P$14:P28)))</f>
        <v>0</v>
      </c>
      <c r="B28" s="24">
        <f>IF($C$4="Neattiecināmās izmaksas",IF('4a+c+n'!$Q28="N",'4a+c+n'!B28,0))</f>
        <v>0</v>
      </c>
      <c r="C28" s="24">
        <f>IF($C$4="Neattiecināmās izmaksas",IF('4a+c+n'!$Q28="N",'4a+c+n'!C28,0))</f>
        <v>0</v>
      </c>
      <c r="D28" s="24">
        <f>IF($C$4="Neattiecināmās izmaksas",IF('4a+c+n'!$Q28="N",'4a+c+n'!D28,0))</f>
        <v>0</v>
      </c>
      <c r="E28" s="46"/>
      <c r="F28" s="65"/>
      <c r="G28" s="116"/>
      <c r="H28" s="116">
        <f>IF($C$4="Neattiecināmās izmaksas",IF('4a+c+n'!$Q28="N",'4a+c+n'!H28,0))</f>
        <v>0</v>
      </c>
      <c r="I28" s="116"/>
      <c r="J28" s="116"/>
      <c r="K28" s="117">
        <f>IF($C$4="Neattiecināmās izmaksas",IF('4a+c+n'!$Q28="N",'4a+c+n'!K28,0))</f>
        <v>0</v>
      </c>
      <c r="L28" s="81">
        <f>IF($C$4="Neattiecināmās izmaksas",IF('4a+c+n'!$Q28="N",'4a+c+n'!L28,0))</f>
        <v>0</v>
      </c>
      <c r="M28" s="116">
        <f>IF($C$4="Neattiecināmās izmaksas",IF('4a+c+n'!$Q28="N",'4a+c+n'!M28,0))</f>
        <v>0</v>
      </c>
      <c r="N28" s="116">
        <f>IF($C$4="Neattiecināmās izmaksas",IF('4a+c+n'!$Q28="N",'4a+c+n'!N28,0))</f>
        <v>0</v>
      </c>
      <c r="O28" s="116">
        <f>IF($C$4="Neattiecināmās izmaksas",IF('4a+c+n'!$Q28="N",'4a+c+n'!O28,0))</f>
        <v>0</v>
      </c>
      <c r="P28" s="117">
        <f>IF($C$4="Neattiecināmās izmaksas",IF('4a+c+n'!$Q28="N",'4a+c+n'!P28,0))</f>
        <v>0</v>
      </c>
    </row>
    <row r="29" spans="1:16" x14ac:dyDescent="0.2">
      <c r="A29" s="51">
        <f>IF(P29=0,0,IF(COUNTBLANK(P29)=1,0,COUNTA($P$14:P29)))</f>
        <v>0</v>
      </c>
      <c r="B29" s="24">
        <f>IF($C$4="Neattiecināmās izmaksas",IF('4a+c+n'!$Q29="N",'4a+c+n'!B29,0))</f>
        <v>0</v>
      </c>
      <c r="C29" s="24">
        <f>IF($C$4="Neattiecināmās izmaksas",IF('4a+c+n'!$Q29="N",'4a+c+n'!C29,0))</f>
        <v>0</v>
      </c>
      <c r="D29" s="24">
        <f>IF($C$4="Neattiecināmās izmaksas",IF('4a+c+n'!$Q29="N",'4a+c+n'!D29,0))</f>
        <v>0</v>
      </c>
      <c r="E29" s="46"/>
      <c r="F29" s="65"/>
      <c r="G29" s="116"/>
      <c r="H29" s="116">
        <f>IF($C$4="Neattiecināmās izmaksas",IF('4a+c+n'!$Q29="N",'4a+c+n'!H29,0))</f>
        <v>0</v>
      </c>
      <c r="I29" s="116"/>
      <c r="J29" s="116"/>
      <c r="K29" s="117">
        <f>IF($C$4="Neattiecināmās izmaksas",IF('4a+c+n'!$Q29="N",'4a+c+n'!K29,0))</f>
        <v>0</v>
      </c>
      <c r="L29" s="81">
        <f>IF($C$4="Neattiecināmās izmaksas",IF('4a+c+n'!$Q29="N",'4a+c+n'!L29,0))</f>
        <v>0</v>
      </c>
      <c r="M29" s="116">
        <f>IF($C$4="Neattiecināmās izmaksas",IF('4a+c+n'!$Q29="N",'4a+c+n'!M29,0))</f>
        <v>0</v>
      </c>
      <c r="N29" s="116">
        <f>IF($C$4="Neattiecināmās izmaksas",IF('4a+c+n'!$Q29="N",'4a+c+n'!N29,0))</f>
        <v>0</v>
      </c>
      <c r="O29" s="116">
        <f>IF($C$4="Neattiecināmās izmaksas",IF('4a+c+n'!$Q29="N",'4a+c+n'!O29,0))</f>
        <v>0</v>
      </c>
      <c r="P29" s="117">
        <f>IF($C$4="Neattiecināmās izmaksas",IF('4a+c+n'!$Q29="N",'4a+c+n'!P29,0))</f>
        <v>0</v>
      </c>
    </row>
    <row r="30" spans="1:16" x14ac:dyDescent="0.2">
      <c r="A30" s="51">
        <f>IF(P30=0,0,IF(COUNTBLANK(P30)=1,0,COUNTA($P$14:P30)))</f>
        <v>0</v>
      </c>
      <c r="B30" s="24">
        <f>IF($C$4="Neattiecināmās izmaksas",IF('4a+c+n'!$Q30="N",'4a+c+n'!B30,0))</f>
        <v>0</v>
      </c>
      <c r="C30" s="24">
        <f>IF($C$4="Neattiecināmās izmaksas",IF('4a+c+n'!$Q30="N",'4a+c+n'!C30,0))</f>
        <v>0</v>
      </c>
      <c r="D30" s="24">
        <f>IF($C$4="Neattiecināmās izmaksas",IF('4a+c+n'!$Q30="N",'4a+c+n'!D30,0))</f>
        <v>0</v>
      </c>
      <c r="E30" s="46"/>
      <c r="F30" s="65"/>
      <c r="G30" s="116"/>
      <c r="H30" s="116">
        <f>IF($C$4="Neattiecināmās izmaksas",IF('4a+c+n'!$Q30="N",'4a+c+n'!H30,0))</f>
        <v>0</v>
      </c>
      <c r="I30" s="116"/>
      <c r="J30" s="116"/>
      <c r="K30" s="117">
        <f>IF($C$4="Neattiecināmās izmaksas",IF('4a+c+n'!$Q30="N",'4a+c+n'!K30,0))</f>
        <v>0</v>
      </c>
      <c r="L30" s="81">
        <f>IF($C$4="Neattiecināmās izmaksas",IF('4a+c+n'!$Q30="N",'4a+c+n'!L30,0))</f>
        <v>0</v>
      </c>
      <c r="M30" s="116">
        <f>IF($C$4="Neattiecināmās izmaksas",IF('4a+c+n'!$Q30="N",'4a+c+n'!M30,0))</f>
        <v>0</v>
      </c>
      <c r="N30" s="116">
        <f>IF($C$4="Neattiecināmās izmaksas",IF('4a+c+n'!$Q30="N",'4a+c+n'!N30,0))</f>
        <v>0</v>
      </c>
      <c r="O30" s="116">
        <f>IF($C$4="Neattiecināmās izmaksas",IF('4a+c+n'!$Q30="N",'4a+c+n'!O30,0))</f>
        <v>0</v>
      </c>
      <c r="P30" s="117">
        <f>IF($C$4="Neattiecināmās izmaksas",IF('4a+c+n'!$Q30="N",'4a+c+n'!P30,0))</f>
        <v>0</v>
      </c>
    </row>
    <row r="31" spans="1:16" ht="10.8" thickBot="1" x14ac:dyDescent="0.25">
      <c r="A31" s="51">
        <f>IF(P31=0,0,IF(COUNTBLANK(P31)=1,0,COUNTA($P$14:P31)))</f>
        <v>0</v>
      </c>
      <c r="B31" s="24">
        <f>IF($C$4="Neattiecināmās izmaksas",IF('4a+c+n'!$Q31="N",'4a+c+n'!B31,0))</f>
        <v>0</v>
      </c>
      <c r="C31" s="24">
        <f>IF($C$4="Neattiecināmās izmaksas",IF('4a+c+n'!$Q31="N",'4a+c+n'!C31,0))</f>
        <v>0</v>
      </c>
      <c r="D31" s="24">
        <f>IF($C$4="Neattiecināmās izmaksas",IF('4a+c+n'!$Q31="N",'4a+c+n'!D31,0))</f>
        <v>0</v>
      </c>
      <c r="E31" s="46"/>
      <c r="F31" s="65"/>
      <c r="G31" s="116"/>
      <c r="H31" s="116">
        <f>IF($C$4="Neattiecināmās izmaksas",IF('4a+c+n'!$Q31="N",'4a+c+n'!H31,0))</f>
        <v>0</v>
      </c>
      <c r="I31" s="116"/>
      <c r="J31" s="116"/>
      <c r="K31" s="117">
        <f>IF($C$4="Neattiecināmās izmaksas",IF('4a+c+n'!$Q31="N",'4a+c+n'!K31,0))</f>
        <v>0</v>
      </c>
      <c r="L31" s="81">
        <f>IF($C$4="Neattiecināmās izmaksas",IF('4a+c+n'!$Q31="N",'4a+c+n'!L31,0))</f>
        <v>0</v>
      </c>
      <c r="M31" s="116">
        <f>IF($C$4="Neattiecināmās izmaksas",IF('4a+c+n'!$Q31="N",'4a+c+n'!M31,0))</f>
        <v>0</v>
      </c>
      <c r="N31" s="116">
        <f>IF($C$4="Neattiecināmās izmaksas",IF('4a+c+n'!$Q31="N",'4a+c+n'!N31,0))</f>
        <v>0</v>
      </c>
      <c r="O31" s="116">
        <f>IF($C$4="Neattiecināmās izmaksas",IF('4a+c+n'!$Q31="N",'4a+c+n'!O31,0))</f>
        <v>0</v>
      </c>
      <c r="P31" s="117">
        <f>IF($C$4="Neattiecināmās izmaksas",IF('4a+c+n'!$Q31="N",'4a+c+n'!P31,0))</f>
        <v>0</v>
      </c>
    </row>
    <row r="32" spans="1:16" ht="12" customHeight="1" thickBot="1" x14ac:dyDescent="0.25">
      <c r="A32" s="259" t="s">
        <v>62</v>
      </c>
      <c r="B32" s="260"/>
      <c r="C32" s="260"/>
      <c r="D32" s="260"/>
      <c r="E32" s="260"/>
      <c r="F32" s="260"/>
      <c r="G32" s="260"/>
      <c r="H32" s="260"/>
      <c r="I32" s="260"/>
      <c r="J32" s="260"/>
      <c r="K32" s="261"/>
      <c r="L32" s="130">
        <f>SUM(L14:L31)</f>
        <v>0</v>
      </c>
      <c r="M32" s="131">
        <f>SUM(M14:M31)</f>
        <v>0</v>
      </c>
      <c r="N32" s="131">
        <f>SUM(N14:N31)</f>
        <v>0</v>
      </c>
      <c r="O32" s="131">
        <f>SUM(O14:O31)</f>
        <v>0</v>
      </c>
      <c r="P32" s="132">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n'!C33:H33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n'!C38:H38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n'!C41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C2:I2"/>
    <mergeCell ref="C3:I3"/>
    <mergeCell ref="C4:I4"/>
    <mergeCell ref="D5:L5"/>
    <mergeCell ref="D6:L6"/>
    <mergeCell ref="D8:L8"/>
    <mergeCell ref="A9:F9"/>
    <mergeCell ref="J9:M9"/>
    <mergeCell ref="N9:O9"/>
    <mergeCell ref="D7:L7"/>
    <mergeCell ref="C41:H41"/>
    <mergeCell ref="L12:P12"/>
    <mergeCell ref="A32:K32"/>
    <mergeCell ref="C35:H35"/>
    <mergeCell ref="C36:H36"/>
    <mergeCell ref="A38:D38"/>
    <mergeCell ref="C40:H40"/>
    <mergeCell ref="A12:A13"/>
    <mergeCell ref="B12:B13"/>
    <mergeCell ref="C12:C13"/>
    <mergeCell ref="D12:D13"/>
    <mergeCell ref="E12:E13"/>
    <mergeCell ref="F12:K12"/>
  </mergeCells>
  <conditionalFormatting sqref="A32:K32">
    <cfRule type="containsText" dxfId="155"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154" priority="1" operator="equal">
      <formula>0</formula>
    </cfRule>
  </conditionalFormatting>
  <conditionalFormatting sqref="C2:I2 D5:L8 N9:O9 L32:P32 C35:H35 C40:H40 C43">
    <cfRule type="cellIs" dxfId="153" priority="2"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Q42"/>
  <sheetViews>
    <sheetView topLeftCell="A13" workbookViewId="0">
      <selection activeCell="I15" sqref="I15:J29"/>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5</v>
      </c>
      <c r="E1" s="22"/>
      <c r="F1" s="22"/>
      <c r="G1" s="22"/>
      <c r="H1" s="22"/>
      <c r="I1" s="22"/>
      <c r="J1" s="22"/>
      <c r="N1" s="26"/>
      <c r="O1" s="27"/>
      <c r="P1" s="28"/>
    </row>
    <row r="2" spans="1:17" x14ac:dyDescent="0.2">
      <c r="A2" s="29"/>
      <c r="B2" s="29"/>
      <c r="C2" s="274" t="s">
        <v>310</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307</v>
      </c>
      <c r="B9" s="271"/>
      <c r="C9" s="271"/>
      <c r="D9" s="271"/>
      <c r="E9" s="271"/>
      <c r="F9" s="271"/>
      <c r="G9" s="31"/>
      <c r="H9" s="31"/>
      <c r="I9" s="31"/>
      <c r="J9" s="272" t="s">
        <v>45</v>
      </c>
      <c r="K9" s="272"/>
      <c r="L9" s="272"/>
      <c r="M9" s="272"/>
      <c r="N9" s="273">
        <f>P30</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4" t="s">
        <v>184</v>
      </c>
      <c r="D14" s="23"/>
      <c r="E14" s="135"/>
      <c r="F14" s="70"/>
      <c r="G14" s="137"/>
      <c r="H14" s="108">
        <f>F14*G14</f>
        <v>0</v>
      </c>
      <c r="I14" s="137"/>
      <c r="J14" s="137"/>
      <c r="K14" s="112">
        <f>SUM(H14:J14)</f>
        <v>0</v>
      </c>
      <c r="L14" s="70">
        <f>E14*F14</f>
        <v>0</v>
      </c>
      <c r="M14" s="108">
        <f>H14*E14</f>
        <v>0</v>
      </c>
      <c r="N14" s="108">
        <f>I14*E14</f>
        <v>0</v>
      </c>
      <c r="O14" s="108">
        <f>J14*E14</f>
        <v>0</v>
      </c>
      <c r="P14" s="109">
        <f>SUM(M14:O14)</f>
        <v>0</v>
      </c>
      <c r="Q14" s="57"/>
    </row>
    <row r="15" spans="1:17" ht="30.6" x14ac:dyDescent="0.2">
      <c r="A15" s="36">
        <v>1</v>
      </c>
      <c r="B15" s="24" t="s">
        <v>81</v>
      </c>
      <c r="C15" s="139" t="s">
        <v>185</v>
      </c>
      <c r="D15" s="165" t="s">
        <v>68</v>
      </c>
      <c r="E15" s="181">
        <v>1</v>
      </c>
      <c r="F15" s="141"/>
      <c r="G15" s="156"/>
      <c r="H15" s="110">
        <f>F15*G15</f>
        <v>0</v>
      </c>
      <c r="I15" s="146"/>
      <c r="J15" s="146"/>
      <c r="K15" s="113">
        <f t="shared" ref="K15:K29" si="0">SUM(H15:J15)</f>
        <v>0</v>
      </c>
      <c r="L15" s="41">
        <f t="shared" ref="L15:L29" si="1">E15*F15</f>
        <v>0</v>
      </c>
      <c r="M15" s="110">
        <f t="shared" ref="M15:M29" si="2">H15*E15</f>
        <v>0</v>
      </c>
      <c r="N15" s="110">
        <f t="shared" ref="N15:N29" si="3">I15*E15</f>
        <v>0</v>
      </c>
      <c r="O15" s="110">
        <f t="shared" ref="O15:O29" si="4">J15*E15</f>
        <v>0</v>
      </c>
      <c r="P15" s="111">
        <f t="shared" ref="P15:P29" si="5">SUM(M15:O15)</f>
        <v>0</v>
      </c>
      <c r="Q15" s="61" t="s">
        <v>46</v>
      </c>
    </row>
    <row r="16" spans="1:17" x14ac:dyDescent="0.2">
      <c r="A16" s="36">
        <v>2</v>
      </c>
      <c r="B16" s="71"/>
      <c r="C16" s="159" t="s">
        <v>186</v>
      </c>
      <c r="D16" s="24"/>
      <c r="E16" s="46"/>
      <c r="F16" s="41"/>
      <c r="G16" s="142"/>
      <c r="H16" s="110">
        <f t="shared" ref="H16:H29" si="6">F16*G16</f>
        <v>0</v>
      </c>
      <c r="I16" s="142"/>
      <c r="J16" s="142"/>
      <c r="K16" s="113">
        <f t="shared" si="0"/>
        <v>0</v>
      </c>
      <c r="L16" s="41">
        <f t="shared" si="1"/>
        <v>0</v>
      </c>
      <c r="M16" s="110">
        <f t="shared" si="2"/>
        <v>0</v>
      </c>
      <c r="N16" s="110">
        <f t="shared" si="3"/>
        <v>0</v>
      </c>
      <c r="O16" s="110">
        <f t="shared" si="4"/>
        <v>0</v>
      </c>
      <c r="P16" s="111">
        <f t="shared" si="5"/>
        <v>0</v>
      </c>
      <c r="Q16" s="61"/>
    </row>
    <row r="17" spans="1:17" ht="30.6" x14ac:dyDescent="0.2">
      <c r="A17" s="36">
        <v>3</v>
      </c>
      <c r="B17" s="24" t="s">
        <v>96</v>
      </c>
      <c r="C17" s="166" t="s">
        <v>187</v>
      </c>
      <c r="D17" s="165" t="s">
        <v>68</v>
      </c>
      <c r="E17" s="181">
        <v>1</v>
      </c>
      <c r="F17" s="141"/>
      <c r="G17" s="156"/>
      <c r="H17" s="110">
        <f t="shared" si="6"/>
        <v>0</v>
      </c>
      <c r="I17" s="146"/>
      <c r="J17" s="146"/>
      <c r="K17" s="113">
        <f t="shared" si="0"/>
        <v>0</v>
      </c>
      <c r="L17" s="41">
        <f t="shared" si="1"/>
        <v>0</v>
      </c>
      <c r="M17" s="110">
        <f t="shared" si="2"/>
        <v>0</v>
      </c>
      <c r="N17" s="110">
        <f t="shared" si="3"/>
        <v>0</v>
      </c>
      <c r="O17" s="110">
        <f t="shared" si="4"/>
        <v>0</v>
      </c>
      <c r="P17" s="111">
        <f t="shared" si="5"/>
        <v>0</v>
      </c>
      <c r="Q17" s="61" t="s">
        <v>47</v>
      </c>
    </row>
    <row r="18" spans="1:17" ht="20.399999999999999" x14ac:dyDescent="0.2">
      <c r="A18" s="36">
        <v>4</v>
      </c>
      <c r="B18" s="71"/>
      <c r="C18" s="159" t="s">
        <v>188</v>
      </c>
      <c r="D18" s="24"/>
      <c r="E18" s="46"/>
      <c r="F18" s="41"/>
      <c r="G18" s="142"/>
      <c r="H18" s="110">
        <f t="shared" si="6"/>
        <v>0</v>
      </c>
      <c r="I18" s="142"/>
      <c r="J18" s="142"/>
      <c r="K18" s="113">
        <f t="shared" si="0"/>
        <v>0</v>
      </c>
      <c r="L18" s="41">
        <f t="shared" si="1"/>
        <v>0</v>
      </c>
      <c r="M18" s="110">
        <f t="shared" si="2"/>
        <v>0</v>
      </c>
      <c r="N18" s="110">
        <f t="shared" si="3"/>
        <v>0</v>
      </c>
      <c r="O18" s="110">
        <f t="shared" si="4"/>
        <v>0</v>
      </c>
      <c r="P18" s="111">
        <f t="shared" si="5"/>
        <v>0</v>
      </c>
      <c r="Q18" s="61"/>
    </row>
    <row r="19" spans="1:17" ht="20.399999999999999" x14ac:dyDescent="0.2">
      <c r="A19" s="36">
        <v>5</v>
      </c>
      <c r="B19" s="24" t="s">
        <v>96</v>
      </c>
      <c r="C19" s="139" t="s">
        <v>189</v>
      </c>
      <c r="D19" s="149" t="s">
        <v>100</v>
      </c>
      <c r="E19" s="181">
        <v>60</v>
      </c>
      <c r="F19" s="141"/>
      <c r="G19" s="156"/>
      <c r="H19" s="110">
        <f t="shared" si="6"/>
        <v>0</v>
      </c>
      <c r="I19" s="146"/>
      <c r="J19" s="146"/>
      <c r="K19" s="113">
        <f t="shared" si="0"/>
        <v>0</v>
      </c>
      <c r="L19" s="41">
        <f t="shared" si="1"/>
        <v>0</v>
      </c>
      <c r="M19" s="110">
        <f t="shared" si="2"/>
        <v>0</v>
      </c>
      <c r="N19" s="110">
        <f t="shared" si="3"/>
        <v>0</v>
      </c>
      <c r="O19" s="110">
        <f t="shared" si="4"/>
        <v>0</v>
      </c>
      <c r="P19" s="111">
        <f t="shared" si="5"/>
        <v>0</v>
      </c>
      <c r="Q19" s="61" t="s">
        <v>46</v>
      </c>
    </row>
    <row r="20" spans="1:17" ht="30.6" x14ac:dyDescent="0.2">
      <c r="A20" s="36">
        <v>6</v>
      </c>
      <c r="B20" s="24" t="s">
        <v>96</v>
      </c>
      <c r="C20" s="139" t="s">
        <v>190</v>
      </c>
      <c r="D20" s="149" t="s">
        <v>105</v>
      </c>
      <c r="E20" s="176">
        <v>330</v>
      </c>
      <c r="F20" s="141"/>
      <c r="G20" s="156"/>
      <c r="H20" s="110">
        <f t="shared" si="6"/>
        <v>0</v>
      </c>
      <c r="I20" s="146"/>
      <c r="J20" s="146"/>
      <c r="K20" s="113">
        <f t="shared" si="0"/>
        <v>0</v>
      </c>
      <c r="L20" s="41">
        <f t="shared" si="1"/>
        <v>0</v>
      </c>
      <c r="M20" s="110">
        <f t="shared" si="2"/>
        <v>0</v>
      </c>
      <c r="N20" s="110">
        <f t="shared" si="3"/>
        <v>0</v>
      </c>
      <c r="O20" s="110">
        <f t="shared" si="4"/>
        <v>0</v>
      </c>
      <c r="P20" s="111">
        <f t="shared" si="5"/>
        <v>0</v>
      </c>
      <c r="Q20" s="61" t="s">
        <v>46</v>
      </c>
    </row>
    <row r="21" spans="1:17" ht="20.399999999999999" x14ac:dyDescent="0.2">
      <c r="A21" s="36">
        <v>7</v>
      </c>
      <c r="B21" s="24" t="s">
        <v>96</v>
      </c>
      <c r="C21" s="139" t="s">
        <v>191</v>
      </c>
      <c r="D21" s="149" t="s">
        <v>100</v>
      </c>
      <c r="E21" s="176">
        <v>60</v>
      </c>
      <c r="F21" s="141"/>
      <c r="G21" s="156"/>
      <c r="H21" s="110">
        <f t="shared" si="6"/>
        <v>0</v>
      </c>
      <c r="I21" s="146"/>
      <c r="J21" s="146"/>
      <c r="K21" s="113">
        <f t="shared" si="0"/>
        <v>0</v>
      </c>
      <c r="L21" s="41">
        <f t="shared" si="1"/>
        <v>0</v>
      </c>
      <c r="M21" s="110">
        <f t="shared" si="2"/>
        <v>0</v>
      </c>
      <c r="N21" s="110">
        <f t="shared" si="3"/>
        <v>0</v>
      </c>
      <c r="O21" s="110">
        <f t="shared" si="4"/>
        <v>0</v>
      </c>
      <c r="P21" s="111">
        <f t="shared" si="5"/>
        <v>0</v>
      </c>
      <c r="Q21" s="61" t="s">
        <v>46</v>
      </c>
    </row>
    <row r="22" spans="1:17" ht="20.399999999999999" x14ac:dyDescent="0.2">
      <c r="A22" s="36">
        <v>8</v>
      </c>
      <c r="B22" s="24" t="s">
        <v>96</v>
      </c>
      <c r="C22" s="139" t="s">
        <v>192</v>
      </c>
      <c r="D22" s="149" t="s">
        <v>105</v>
      </c>
      <c r="E22" s="176">
        <v>300</v>
      </c>
      <c r="F22" s="141"/>
      <c r="G22" s="156"/>
      <c r="H22" s="110">
        <f t="shared" si="6"/>
        <v>0</v>
      </c>
      <c r="I22" s="146"/>
      <c r="J22" s="146"/>
      <c r="K22" s="113">
        <f t="shared" si="0"/>
        <v>0</v>
      </c>
      <c r="L22" s="41">
        <f t="shared" si="1"/>
        <v>0</v>
      </c>
      <c r="M22" s="110">
        <f t="shared" si="2"/>
        <v>0</v>
      </c>
      <c r="N22" s="110">
        <f t="shared" si="3"/>
        <v>0</v>
      </c>
      <c r="O22" s="110">
        <f t="shared" si="4"/>
        <v>0</v>
      </c>
      <c r="P22" s="111">
        <f t="shared" si="5"/>
        <v>0</v>
      </c>
      <c r="Q22" s="61" t="s">
        <v>46</v>
      </c>
    </row>
    <row r="23" spans="1:17" ht="20.399999999999999" x14ac:dyDescent="0.2">
      <c r="A23" s="36">
        <v>9</v>
      </c>
      <c r="B23" s="24" t="s">
        <v>96</v>
      </c>
      <c r="C23" s="139" t="s">
        <v>193</v>
      </c>
      <c r="D23" s="149" t="s">
        <v>100</v>
      </c>
      <c r="E23" s="176">
        <v>60</v>
      </c>
      <c r="F23" s="141"/>
      <c r="G23" s="156"/>
      <c r="H23" s="110">
        <f t="shared" si="6"/>
        <v>0</v>
      </c>
      <c r="I23" s="146"/>
      <c r="J23" s="146"/>
      <c r="K23" s="113">
        <f t="shared" si="0"/>
        <v>0</v>
      </c>
      <c r="L23" s="41">
        <f t="shared" si="1"/>
        <v>0</v>
      </c>
      <c r="M23" s="110">
        <f t="shared" si="2"/>
        <v>0</v>
      </c>
      <c r="N23" s="110">
        <f t="shared" si="3"/>
        <v>0</v>
      </c>
      <c r="O23" s="110">
        <f t="shared" si="4"/>
        <v>0</v>
      </c>
      <c r="P23" s="111">
        <f t="shared" si="5"/>
        <v>0</v>
      </c>
      <c r="Q23" s="61" t="s">
        <v>46</v>
      </c>
    </row>
    <row r="24" spans="1:17" x14ac:dyDescent="0.2">
      <c r="A24" s="36">
        <v>10</v>
      </c>
      <c r="B24" s="71"/>
      <c r="C24" s="159" t="s">
        <v>194</v>
      </c>
      <c r="D24" s="24"/>
      <c r="E24" s="46"/>
      <c r="F24" s="41"/>
      <c r="G24" s="142"/>
      <c r="H24" s="110">
        <f t="shared" si="6"/>
        <v>0</v>
      </c>
      <c r="I24" s="142"/>
      <c r="J24" s="142"/>
      <c r="K24" s="113">
        <f t="shared" si="0"/>
        <v>0</v>
      </c>
      <c r="L24" s="41">
        <f t="shared" si="1"/>
        <v>0</v>
      </c>
      <c r="M24" s="110">
        <f t="shared" si="2"/>
        <v>0</v>
      </c>
      <c r="N24" s="110">
        <f t="shared" si="3"/>
        <v>0</v>
      </c>
      <c r="O24" s="110">
        <f t="shared" si="4"/>
        <v>0</v>
      </c>
      <c r="P24" s="111">
        <f t="shared" si="5"/>
        <v>0</v>
      </c>
      <c r="Q24" s="61"/>
    </row>
    <row r="25" spans="1:17" ht="51" x14ac:dyDescent="0.2">
      <c r="A25" s="36">
        <v>11</v>
      </c>
      <c r="B25" s="24" t="s">
        <v>96</v>
      </c>
      <c r="C25" s="167" t="s">
        <v>195</v>
      </c>
      <c r="D25" s="168" t="s">
        <v>196</v>
      </c>
      <c r="E25" s="187">
        <v>1</v>
      </c>
      <c r="F25" s="141"/>
      <c r="G25" s="156"/>
      <c r="H25" s="110">
        <f t="shared" si="6"/>
        <v>0</v>
      </c>
      <c r="I25" s="146"/>
      <c r="J25" s="146"/>
      <c r="K25" s="113">
        <f t="shared" si="0"/>
        <v>0</v>
      </c>
      <c r="L25" s="41">
        <f t="shared" si="1"/>
        <v>0</v>
      </c>
      <c r="M25" s="110">
        <f t="shared" si="2"/>
        <v>0</v>
      </c>
      <c r="N25" s="110">
        <f t="shared" si="3"/>
        <v>0</v>
      </c>
      <c r="O25" s="110">
        <f t="shared" si="4"/>
        <v>0</v>
      </c>
      <c r="P25" s="111">
        <f t="shared" si="5"/>
        <v>0</v>
      </c>
      <c r="Q25" s="61" t="s">
        <v>46</v>
      </c>
    </row>
    <row r="26" spans="1:17" ht="20.399999999999999" x14ac:dyDescent="0.2">
      <c r="A26" s="36">
        <v>12</v>
      </c>
      <c r="B26" s="24" t="s">
        <v>96</v>
      </c>
      <c r="C26" s="167" t="s">
        <v>197</v>
      </c>
      <c r="D26" s="149" t="s">
        <v>105</v>
      </c>
      <c r="E26" s="187">
        <v>2598.75</v>
      </c>
      <c r="F26" s="141"/>
      <c r="G26" s="156"/>
      <c r="H26" s="110">
        <f t="shared" si="6"/>
        <v>0</v>
      </c>
      <c r="I26" s="146"/>
      <c r="J26" s="146"/>
      <c r="K26" s="113">
        <f t="shared" si="0"/>
        <v>0</v>
      </c>
      <c r="L26" s="41">
        <f t="shared" si="1"/>
        <v>0</v>
      </c>
      <c r="M26" s="110">
        <f t="shared" si="2"/>
        <v>0</v>
      </c>
      <c r="N26" s="110">
        <f t="shared" si="3"/>
        <v>0</v>
      </c>
      <c r="O26" s="110">
        <f t="shared" si="4"/>
        <v>0</v>
      </c>
      <c r="P26" s="111">
        <f t="shared" si="5"/>
        <v>0</v>
      </c>
      <c r="Q26" s="61" t="s">
        <v>46</v>
      </c>
    </row>
    <row r="27" spans="1:17" ht="20.399999999999999" x14ac:dyDescent="0.2">
      <c r="A27" s="36">
        <v>13</v>
      </c>
      <c r="B27" s="24" t="s">
        <v>96</v>
      </c>
      <c r="C27" s="167" t="s">
        <v>198</v>
      </c>
      <c r="D27" s="149" t="s">
        <v>100</v>
      </c>
      <c r="E27" s="187">
        <v>472.5</v>
      </c>
      <c r="F27" s="141"/>
      <c r="G27" s="156"/>
      <c r="H27" s="110">
        <f t="shared" si="6"/>
        <v>0</v>
      </c>
      <c r="I27" s="146"/>
      <c r="J27" s="146"/>
      <c r="K27" s="113">
        <f t="shared" si="0"/>
        <v>0</v>
      </c>
      <c r="L27" s="41">
        <f t="shared" si="1"/>
        <v>0</v>
      </c>
      <c r="M27" s="110">
        <f t="shared" si="2"/>
        <v>0</v>
      </c>
      <c r="N27" s="110">
        <f t="shared" si="3"/>
        <v>0</v>
      </c>
      <c r="O27" s="110">
        <f t="shared" si="4"/>
        <v>0</v>
      </c>
      <c r="P27" s="111">
        <f t="shared" si="5"/>
        <v>0</v>
      </c>
      <c r="Q27" s="61" t="s">
        <v>46</v>
      </c>
    </row>
    <row r="28" spans="1:17" ht="20.399999999999999" x14ac:dyDescent="0.2">
      <c r="A28" s="36">
        <v>14</v>
      </c>
      <c r="B28" s="24" t="s">
        <v>96</v>
      </c>
      <c r="C28" s="139" t="s">
        <v>192</v>
      </c>
      <c r="D28" s="168" t="s">
        <v>105</v>
      </c>
      <c r="E28" s="176">
        <v>2362.5</v>
      </c>
      <c r="F28" s="141"/>
      <c r="G28" s="156"/>
      <c r="H28" s="110">
        <f t="shared" si="6"/>
        <v>0</v>
      </c>
      <c r="I28" s="146"/>
      <c r="J28" s="146"/>
      <c r="K28" s="113">
        <f t="shared" si="0"/>
        <v>0</v>
      </c>
      <c r="L28" s="41">
        <f t="shared" si="1"/>
        <v>0</v>
      </c>
      <c r="M28" s="110">
        <f t="shared" si="2"/>
        <v>0</v>
      </c>
      <c r="N28" s="110">
        <f t="shared" si="3"/>
        <v>0</v>
      </c>
      <c r="O28" s="110">
        <f t="shared" si="4"/>
        <v>0</v>
      </c>
      <c r="P28" s="111">
        <f t="shared" si="5"/>
        <v>0</v>
      </c>
      <c r="Q28" s="61" t="s">
        <v>46</v>
      </c>
    </row>
    <row r="29" spans="1:17" ht="20.399999999999999" x14ac:dyDescent="0.2">
      <c r="A29" s="36">
        <v>15</v>
      </c>
      <c r="B29" s="24" t="s">
        <v>96</v>
      </c>
      <c r="C29" s="139" t="s">
        <v>193</v>
      </c>
      <c r="D29" s="149" t="s">
        <v>100</v>
      </c>
      <c r="E29" s="187">
        <v>472.5</v>
      </c>
      <c r="F29" s="141"/>
      <c r="G29" s="156"/>
      <c r="H29" s="110">
        <f t="shared" si="6"/>
        <v>0</v>
      </c>
      <c r="I29" s="146"/>
      <c r="J29" s="146"/>
      <c r="K29" s="113">
        <f t="shared" si="0"/>
        <v>0</v>
      </c>
      <c r="L29" s="41">
        <f t="shared" si="1"/>
        <v>0</v>
      </c>
      <c r="M29" s="110">
        <f t="shared" si="2"/>
        <v>0</v>
      </c>
      <c r="N29" s="110">
        <f t="shared" si="3"/>
        <v>0</v>
      </c>
      <c r="O29" s="110">
        <f t="shared" si="4"/>
        <v>0</v>
      </c>
      <c r="P29" s="111">
        <f t="shared" si="5"/>
        <v>0</v>
      </c>
      <c r="Q29" s="61" t="s">
        <v>46</v>
      </c>
    </row>
    <row r="30" spans="1:17" ht="12" customHeight="1" thickBot="1" x14ac:dyDescent="0.25">
      <c r="A30" s="259" t="s">
        <v>62</v>
      </c>
      <c r="B30" s="260"/>
      <c r="C30" s="260"/>
      <c r="D30" s="260"/>
      <c r="E30" s="260"/>
      <c r="F30" s="260"/>
      <c r="G30" s="260"/>
      <c r="H30" s="260"/>
      <c r="I30" s="260"/>
      <c r="J30" s="260"/>
      <c r="K30" s="261"/>
      <c r="L30" s="127">
        <f>SUM(L14:L29)</f>
        <v>0</v>
      </c>
      <c r="M30" s="128">
        <f>SUM(M14:M29)</f>
        <v>0</v>
      </c>
      <c r="N30" s="128">
        <f>SUM(N14:N29)</f>
        <v>0</v>
      </c>
      <c r="O30" s="128">
        <f>SUM(O14:O29)</f>
        <v>0</v>
      </c>
      <c r="P30" s="129">
        <f>SUM(P14:P29)</f>
        <v>0</v>
      </c>
    </row>
    <row r="31" spans="1:17" x14ac:dyDescent="0.2">
      <c r="A31" s="16"/>
      <c r="B31" s="16"/>
      <c r="C31" s="16"/>
      <c r="D31" s="16"/>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14</v>
      </c>
      <c r="B33" s="16"/>
      <c r="C33" s="262" t="str">
        <f>'Kops n'!C33:H33</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04" t="str">
        <f>'Kops n'!A36:D36</f>
        <v>Tāme sastādīta 2024. gada 15. martā</v>
      </c>
      <c r="B36" s="205"/>
      <c r="C36" s="205"/>
      <c r="D36" s="205"/>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262" t="str">
        <f>'Kops n'!C38:H38</f>
        <v>Gundega Ābelīte 15.03.2024</v>
      </c>
      <c r="D38" s="262"/>
      <c r="E38" s="262"/>
      <c r="F38" s="262"/>
      <c r="G38" s="262"/>
      <c r="H38" s="262"/>
      <c r="I38" s="16"/>
      <c r="J38" s="16"/>
      <c r="K38" s="16"/>
      <c r="L38" s="16"/>
      <c r="M38" s="16"/>
      <c r="N38" s="16"/>
      <c r="O38" s="16"/>
      <c r="P38" s="16"/>
    </row>
    <row r="39" spans="1:16" x14ac:dyDescent="0.2">
      <c r="A39" s="16"/>
      <c r="B39" s="16"/>
      <c r="C39" s="188" t="s">
        <v>15</v>
      </c>
      <c r="D39" s="188"/>
      <c r="E39" s="188"/>
      <c r="F39" s="188"/>
      <c r="G39" s="188"/>
      <c r="H39" s="188"/>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7" t="s">
        <v>16</v>
      </c>
      <c r="B41" s="42"/>
      <c r="C41" s="84" t="str">
        <f>'Kops n'!C41</f>
        <v>1-00180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9:H39"/>
    <mergeCell ref="C4:I4"/>
    <mergeCell ref="F12:K12"/>
    <mergeCell ref="A9:F9"/>
    <mergeCell ref="J9:M9"/>
    <mergeCell ref="D8:L8"/>
    <mergeCell ref="A30:K30"/>
    <mergeCell ref="C33:H33"/>
    <mergeCell ref="C34:H34"/>
    <mergeCell ref="A36:D36"/>
    <mergeCell ref="C38:H38"/>
  </mergeCells>
  <conditionalFormatting sqref="A14:B15 B16:B23 A16:A29">
    <cfRule type="cellIs" dxfId="152" priority="9" operator="equal">
      <formula>0</formula>
    </cfRule>
  </conditionalFormatting>
  <conditionalFormatting sqref="A9:F9">
    <cfRule type="containsText" dxfId="151" priority="31" operator="containsText" text="Tāme sastādīta  20__. gada tirgus cenās, pamatojoties uz ___ daļas rasējumiem">
      <formula>NOT(ISERROR(SEARCH("Tāme sastādīta  20__. gada tirgus cenās, pamatojoties uz ___ daļas rasējumiem",A9)))</formula>
    </cfRule>
  </conditionalFormatting>
  <conditionalFormatting sqref="A30:K30">
    <cfRule type="containsText" dxfId="150" priority="16" operator="containsText" text="Tiešās izmaksas kopā, t. sk. darba devēja sociālais nodoklis __.__% ">
      <formula>NOT(ISERROR(SEARCH("Tiešās izmaksas kopā, t. sk. darba devēja sociālais nodoklis __.__% ",A30)))</formula>
    </cfRule>
  </conditionalFormatting>
  <conditionalFormatting sqref="B25:B29">
    <cfRule type="cellIs" dxfId="149" priority="5" operator="equal">
      <formula>0</formula>
    </cfRule>
  </conditionalFormatting>
  <conditionalFormatting sqref="B24:E24">
    <cfRule type="cellIs" dxfId="148" priority="11" operator="equal">
      <formula>0</formula>
    </cfRule>
  </conditionalFormatting>
  <conditionalFormatting sqref="C20">
    <cfRule type="cellIs" dxfId="147" priority="8" operator="equal">
      <formula>0</formula>
    </cfRule>
  </conditionalFormatting>
  <conditionalFormatting sqref="C22:C23">
    <cfRule type="cellIs" dxfId="146" priority="7" operator="equal">
      <formula>0</formula>
    </cfRule>
  </conditionalFormatting>
  <conditionalFormatting sqref="C25:C26">
    <cfRule type="cellIs" dxfId="145" priority="4" operator="equal">
      <formula>0</formula>
    </cfRule>
  </conditionalFormatting>
  <conditionalFormatting sqref="C28:C29">
    <cfRule type="cellIs" dxfId="144" priority="6" operator="equal">
      <formula>0</formula>
    </cfRule>
  </conditionalFormatting>
  <conditionalFormatting sqref="C14:E19">
    <cfRule type="cellIs" dxfId="143" priority="10" operator="equal">
      <formula>0</formula>
    </cfRule>
  </conditionalFormatting>
  <conditionalFormatting sqref="C33:H33">
    <cfRule type="cellIs" dxfId="142" priority="24" operator="equal">
      <formula>0</formula>
    </cfRule>
  </conditionalFormatting>
  <conditionalFormatting sqref="C38:H38">
    <cfRule type="cellIs" dxfId="141" priority="25" operator="equal">
      <formula>0</formula>
    </cfRule>
  </conditionalFormatting>
  <conditionalFormatting sqref="C2:I2">
    <cfRule type="cellIs" dxfId="140" priority="30" operator="equal">
      <formula>0</formula>
    </cfRule>
  </conditionalFormatting>
  <conditionalFormatting sqref="C4:I4">
    <cfRule type="cellIs" dxfId="139" priority="22" operator="equal">
      <formula>0</formula>
    </cfRule>
  </conditionalFormatting>
  <conditionalFormatting sqref="D1">
    <cfRule type="cellIs" dxfId="138" priority="18" operator="equal">
      <formula>0</formula>
    </cfRule>
  </conditionalFormatting>
  <conditionalFormatting sqref="D5:L8">
    <cfRule type="cellIs" dxfId="137" priority="19" operator="equal">
      <formula>0</formula>
    </cfRule>
  </conditionalFormatting>
  <conditionalFormatting sqref="F14:G29">
    <cfRule type="cellIs" dxfId="136" priority="3" operator="equal">
      <formula>0</formula>
    </cfRule>
  </conditionalFormatting>
  <conditionalFormatting sqref="H14:H29">
    <cfRule type="cellIs" dxfId="135" priority="14" operator="equal">
      <formula>0</formula>
    </cfRule>
  </conditionalFormatting>
  <conditionalFormatting sqref="I14:J29">
    <cfRule type="cellIs" dxfId="134" priority="2" operator="equal">
      <formula>0</formula>
    </cfRule>
  </conditionalFormatting>
  <conditionalFormatting sqref="K14:P29">
    <cfRule type="cellIs" dxfId="133" priority="13" operator="equal">
      <formula>0</formula>
    </cfRule>
  </conditionalFormatting>
  <conditionalFormatting sqref="L30:P30">
    <cfRule type="cellIs" dxfId="132" priority="23" operator="equal">
      <formula>0</formula>
    </cfRule>
  </conditionalFormatting>
  <conditionalFormatting sqref="N9:O9">
    <cfRule type="cellIs" dxfId="131" priority="33" operator="equal">
      <formula>0</formula>
    </cfRule>
  </conditionalFormatting>
  <conditionalFormatting sqref="Q14:Q29">
    <cfRule type="cellIs" dxfId="130" priority="1" operator="equal">
      <formula>0</formula>
    </cfRule>
  </conditionalFormatting>
  <dataValidations count="1">
    <dataValidation type="list" allowBlank="1" showInputMessage="1" showErrorMessage="1" sqref="Q14:Q29">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7" operator="containsText" id="{A741B695-5E60-45D8-944C-2D04D39B2193}">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26" operator="containsText" id="{443EB233-F567-4949-B038-4ADE85277BE0}">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P42"/>
  <sheetViews>
    <sheetView topLeftCell="A14" workbookViewId="0">
      <selection activeCell="A30" sqref="A30: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'5a+c+n'!D1</f>
        <v>5</v>
      </c>
      <c r="E1" s="22"/>
      <c r="F1" s="22"/>
      <c r="G1" s="22"/>
      <c r="H1" s="22"/>
      <c r="I1" s="22"/>
      <c r="J1" s="22"/>
      <c r="N1" s="26"/>
      <c r="O1" s="27"/>
      <c r="P1" s="28"/>
    </row>
    <row r="2" spans="1:16" x14ac:dyDescent="0.2">
      <c r="A2" s="29"/>
      <c r="B2" s="29"/>
      <c r="C2" s="274" t="str">
        <f>'5a+c+n'!C2:I2</f>
        <v>Pagraba pārseguma siltināšana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'5a+c+n'!A9</f>
        <v>Tāme sastādīta  2024. gada tirgus cenās, pamatojoties uz AR daļas rasējumiem</v>
      </c>
      <c r="B9" s="271"/>
      <c r="C9" s="271"/>
      <c r="D9" s="271"/>
      <c r="E9" s="271"/>
      <c r="F9" s="271"/>
      <c r="G9" s="31"/>
      <c r="H9" s="31"/>
      <c r="I9" s="31"/>
      <c r="J9" s="272" t="s">
        <v>45</v>
      </c>
      <c r="K9" s="272"/>
      <c r="L9" s="272"/>
      <c r="M9" s="272"/>
      <c r="N9" s="273">
        <f>P30</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izmaksas",IF('5a+c+n'!$Q14="A",'5a+c+n'!B14,0),0)</f>
        <v>0</v>
      </c>
      <c r="C14" s="23">
        <f>IF($C$4="Attiecināmās izmaksas",IF('5a+c+n'!$Q14="A",'5a+c+n'!C14,0),0)</f>
        <v>0</v>
      </c>
      <c r="D14" s="23">
        <f>IF($C$4="Attiecināmās izmaksas",IF('5a+c+n'!$Q14="A",'5a+c+n'!D14,0),0)</f>
        <v>0</v>
      </c>
      <c r="E14" s="45"/>
      <c r="F14" s="63"/>
      <c r="G14" s="114"/>
      <c r="H14" s="114">
        <f>IF($C$4="Attiecināmās izmaksas",IF('5a+c+n'!$Q14="A",'5a+c+n'!H14,0),0)</f>
        <v>0</v>
      </c>
      <c r="I14" s="114"/>
      <c r="J14" s="114"/>
      <c r="K14" s="115">
        <f>IF($C$4="Attiecināmās izmaksas",IF('5a+c+n'!$Q14="A",'5a+c+n'!K14,0),0)</f>
        <v>0</v>
      </c>
      <c r="L14" s="63">
        <f>IF($C$4="Attiecināmās izmaksas",IF('5a+c+n'!$Q14="A",'5a+c+n'!L14,0),0)</f>
        <v>0</v>
      </c>
      <c r="M14" s="114">
        <f>IF($C$4="Attiecināmās izmaksas",IF('5a+c+n'!$Q14="A",'5a+c+n'!M14,0),0)</f>
        <v>0</v>
      </c>
      <c r="N14" s="114">
        <f>IF($C$4="Attiecināmās izmaksas",IF('5a+c+n'!$Q14="A",'5a+c+n'!N14,0),0)</f>
        <v>0</v>
      </c>
      <c r="O14" s="114">
        <f>IF($C$4="Attiecināmās izmaksas",IF('5a+c+n'!$Q14="A",'5a+c+n'!O14,0),0)</f>
        <v>0</v>
      </c>
      <c r="P14" s="115">
        <f>IF($C$4="Attiecināmās izmaksas",IF('5a+c+n'!$Q14="A",'5a+c+n'!P14,0),0)</f>
        <v>0</v>
      </c>
    </row>
    <row r="15" spans="1:16" ht="30.6" x14ac:dyDescent="0.2">
      <c r="A15" s="51">
        <f>IF(P15=0,0,IF(COUNTBLANK(P15)=1,0,COUNTA($P$14:P15)))</f>
        <v>0</v>
      </c>
      <c r="B15" s="24" t="str">
        <f>IF($C$4="Attiecināmās izmaksas",IF('5a+c+n'!$Q15="A",'5a+c+n'!B15,0),0)</f>
        <v>02-00000</v>
      </c>
      <c r="C15" s="24" t="str">
        <f>IF($C$4="Attiecināmās izmaksas",IF('5a+c+n'!$Q15="A",'5a+c+n'!C15,0),0)</f>
        <v>Esošo dzīvokļu īpašnieku noliktavu sienu, durvju saīsināšana (atjaunojot stabilitāti) pagraba griestu siltināšanas izbūves nodrošināšanai</v>
      </c>
      <c r="D15" s="24" t="str">
        <f>IF($C$4="Attiecināmās izmaksas",IF('5a+c+n'!$Q15="A",'5a+c+n'!D15,0),0)</f>
        <v>kompl</v>
      </c>
      <c r="E15" s="46"/>
      <c r="F15" s="65"/>
      <c r="G15" s="116"/>
      <c r="H15" s="116">
        <f>IF($C$4="Attiecināmās izmaksas",IF('5a+c+n'!$Q15="A",'5a+c+n'!H15,0),0)</f>
        <v>0</v>
      </c>
      <c r="I15" s="116"/>
      <c r="J15" s="116"/>
      <c r="K15" s="117">
        <f>IF($C$4="Attiecināmās izmaksas",IF('5a+c+n'!$Q15="A",'5a+c+n'!K15,0),0)</f>
        <v>0</v>
      </c>
      <c r="L15" s="65">
        <f>IF($C$4="Attiecināmās izmaksas",IF('5a+c+n'!$Q15="A",'5a+c+n'!L15,0),0)</f>
        <v>0</v>
      </c>
      <c r="M15" s="116">
        <f>IF($C$4="Attiecināmās izmaksas",IF('5a+c+n'!$Q15="A",'5a+c+n'!M15,0),0)</f>
        <v>0</v>
      </c>
      <c r="N15" s="116">
        <f>IF($C$4="Attiecināmās izmaksas",IF('5a+c+n'!$Q15="A",'5a+c+n'!N15,0),0)</f>
        <v>0</v>
      </c>
      <c r="O15" s="116">
        <f>IF($C$4="Attiecināmās izmaksas",IF('5a+c+n'!$Q15="A",'5a+c+n'!O15,0),0)</f>
        <v>0</v>
      </c>
      <c r="P15" s="117">
        <f>IF($C$4="Attiecināmās izmaksas",IF('5a+c+n'!$Q15="A",'5a+c+n'!P15,0),0)</f>
        <v>0</v>
      </c>
    </row>
    <row r="16" spans="1:16" x14ac:dyDescent="0.2">
      <c r="A16" s="51">
        <f>IF(P16=0,0,IF(COUNTBLANK(P16)=1,0,COUNTA($P$14:P16)))</f>
        <v>0</v>
      </c>
      <c r="B16" s="24">
        <f>IF($C$4="Attiecināmās izmaksas",IF('5a+c+n'!$Q16="A",'5a+c+n'!B16,0),0)</f>
        <v>0</v>
      </c>
      <c r="C16" s="24">
        <f>IF($C$4="Attiecināmās izmaksas",IF('5a+c+n'!$Q16="A",'5a+c+n'!C16,0),0)</f>
        <v>0</v>
      </c>
      <c r="D16" s="24">
        <f>IF($C$4="Attiecināmās izmaksas",IF('5a+c+n'!$Q16="A",'5a+c+n'!D16,0),0)</f>
        <v>0</v>
      </c>
      <c r="E16" s="46"/>
      <c r="F16" s="65"/>
      <c r="G16" s="116"/>
      <c r="H16" s="116">
        <f>IF($C$4="Attiecināmās izmaksas",IF('5a+c+n'!$Q16="A",'5a+c+n'!H16,0),0)</f>
        <v>0</v>
      </c>
      <c r="I16" s="116"/>
      <c r="J16" s="116"/>
      <c r="K16" s="117">
        <f>IF($C$4="Attiecināmās izmaksas",IF('5a+c+n'!$Q16="A",'5a+c+n'!K16,0),0)</f>
        <v>0</v>
      </c>
      <c r="L16" s="65">
        <f>IF($C$4="Attiecināmās izmaksas",IF('5a+c+n'!$Q16="A",'5a+c+n'!L16,0),0)</f>
        <v>0</v>
      </c>
      <c r="M16" s="116">
        <f>IF($C$4="Attiecināmās izmaksas",IF('5a+c+n'!$Q16="A",'5a+c+n'!M16,0),0)</f>
        <v>0</v>
      </c>
      <c r="N16" s="116">
        <f>IF($C$4="Attiecināmās izmaksas",IF('5a+c+n'!$Q16="A",'5a+c+n'!N16,0),0)</f>
        <v>0</v>
      </c>
      <c r="O16" s="116">
        <f>IF($C$4="Attiecināmās izmaksas",IF('5a+c+n'!$Q16="A",'5a+c+n'!O16,0),0)</f>
        <v>0</v>
      </c>
      <c r="P16" s="117">
        <f>IF($C$4="Attiecināmās izmaksas",IF('5a+c+n'!$Q16="A",'5a+c+n'!P16,0),0)</f>
        <v>0</v>
      </c>
    </row>
    <row r="17" spans="1:16" x14ac:dyDescent="0.2">
      <c r="A17" s="51">
        <f>IF(P17=0,0,IF(COUNTBLANK(P17)=1,0,COUNTA($P$14:P17)))</f>
        <v>0</v>
      </c>
      <c r="B17" s="24">
        <f>IF($C$4="Attiecināmās izmaksas",IF('5a+c+n'!$Q17="A",'5a+c+n'!B17,0),0)</f>
        <v>0</v>
      </c>
      <c r="C17" s="24">
        <f>IF($C$4="Attiecināmās izmaksas",IF('5a+c+n'!$Q17="A",'5a+c+n'!C17,0),0)</f>
        <v>0</v>
      </c>
      <c r="D17" s="24">
        <f>IF($C$4="Attiecināmās izmaksas",IF('5a+c+n'!$Q17="A",'5a+c+n'!D17,0),0)</f>
        <v>0</v>
      </c>
      <c r="E17" s="46"/>
      <c r="F17" s="65"/>
      <c r="G17" s="116"/>
      <c r="H17" s="116">
        <f>IF($C$4="Attiecināmās izmaksas",IF('5a+c+n'!$Q17="A",'5a+c+n'!H17,0),0)</f>
        <v>0</v>
      </c>
      <c r="I17" s="116"/>
      <c r="J17" s="116"/>
      <c r="K17" s="117">
        <f>IF($C$4="Attiecināmās izmaksas",IF('5a+c+n'!$Q17="A",'5a+c+n'!K17,0),0)</f>
        <v>0</v>
      </c>
      <c r="L17" s="65">
        <f>IF($C$4="Attiecināmās izmaksas",IF('5a+c+n'!$Q17="A",'5a+c+n'!L17,0),0)</f>
        <v>0</v>
      </c>
      <c r="M17" s="116">
        <f>IF($C$4="Attiecināmās izmaksas",IF('5a+c+n'!$Q17="A",'5a+c+n'!M17,0),0)</f>
        <v>0</v>
      </c>
      <c r="N17" s="116">
        <f>IF($C$4="Attiecināmās izmaksas",IF('5a+c+n'!$Q17="A",'5a+c+n'!N17,0),0)</f>
        <v>0</v>
      </c>
      <c r="O17" s="116">
        <f>IF($C$4="Attiecināmās izmaksas",IF('5a+c+n'!$Q17="A",'5a+c+n'!O17,0),0)</f>
        <v>0</v>
      </c>
      <c r="P17" s="117">
        <f>IF($C$4="Attiecināmās izmaksas",IF('5a+c+n'!$Q17="A",'5a+c+n'!P17,0),0)</f>
        <v>0</v>
      </c>
    </row>
    <row r="18" spans="1:16" x14ac:dyDescent="0.2">
      <c r="A18" s="51">
        <f>IF(P18=0,0,IF(COUNTBLANK(P18)=1,0,COUNTA($P$14:P18)))</f>
        <v>0</v>
      </c>
      <c r="B18" s="24">
        <f>IF($C$4="Attiecināmās izmaksas",IF('5a+c+n'!$Q18="A",'5a+c+n'!B18,0),0)</f>
        <v>0</v>
      </c>
      <c r="C18" s="24">
        <f>IF($C$4="Attiecināmās izmaksas",IF('5a+c+n'!$Q18="A",'5a+c+n'!C18,0),0)</f>
        <v>0</v>
      </c>
      <c r="D18" s="24">
        <f>IF($C$4="Attiecināmās izmaksas",IF('5a+c+n'!$Q18="A",'5a+c+n'!D18,0),0)</f>
        <v>0</v>
      </c>
      <c r="E18" s="46"/>
      <c r="F18" s="65"/>
      <c r="G18" s="116"/>
      <c r="H18" s="116">
        <f>IF($C$4="Attiecināmās izmaksas",IF('5a+c+n'!$Q18="A",'5a+c+n'!H18,0),0)</f>
        <v>0</v>
      </c>
      <c r="I18" s="116"/>
      <c r="J18" s="116"/>
      <c r="K18" s="117">
        <f>IF($C$4="Attiecināmās izmaksas",IF('5a+c+n'!$Q18="A",'5a+c+n'!K18,0),0)</f>
        <v>0</v>
      </c>
      <c r="L18" s="65">
        <f>IF($C$4="Attiecināmās izmaksas",IF('5a+c+n'!$Q18="A",'5a+c+n'!L18,0),0)</f>
        <v>0</v>
      </c>
      <c r="M18" s="116">
        <f>IF($C$4="Attiecināmās izmaksas",IF('5a+c+n'!$Q18="A",'5a+c+n'!M18,0),0)</f>
        <v>0</v>
      </c>
      <c r="N18" s="116">
        <f>IF($C$4="Attiecināmās izmaksas",IF('5a+c+n'!$Q18="A",'5a+c+n'!N18,0),0)</f>
        <v>0</v>
      </c>
      <c r="O18" s="116">
        <f>IF($C$4="Attiecināmās izmaksas",IF('5a+c+n'!$Q18="A",'5a+c+n'!O18,0),0)</f>
        <v>0</v>
      </c>
      <c r="P18" s="117">
        <f>IF($C$4="Attiecināmās izmaksas",IF('5a+c+n'!$Q18="A",'5a+c+n'!P18,0),0)</f>
        <v>0</v>
      </c>
    </row>
    <row r="19" spans="1:16" ht="20.399999999999999" x14ac:dyDescent="0.2">
      <c r="A19" s="51">
        <f>IF(P19=0,0,IF(COUNTBLANK(P19)=1,0,COUNTA($P$14:P19)))</f>
        <v>0</v>
      </c>
      <c r="B19" s="24" t="str">
        <f>IF($C$4="Attiecināmās izmaksas",IF('5a+c+n'!$Q19="A",'5a+c+n'!B19,0),0)</f>
        <v>13-00000</v>
      </c>
      <c r="C19" s="24" t="str">
        <f>IF($C$4="Attiecināmās izmaksas",IF('5a+c+n'!$Q19="A",'5a+c+n'!C19,0),0)</f>
        <v>Virsmas attīrīšana, izlīdzināšana, sagatavošana</v>
      </c>
      <c r="D19" s="24" t="str">
        <f>IF($C$4="Attiecināmās izmaksas",IF('5a+c+n'!$Q19="A",'5a+c+n'!D19,0),0)</f>
        <v>m2</v>
      </c>
      <c r="E19" s="46"/>
      <c r="F19" s="65"/>
      <c r="G19" s="116"/>
      <c r="H19" s="116">
        <f>IF($C$4="Attiecināmās izmaksas",IF('5a+c+n'!$Q19="A",'5a+c+n'!H19,0),0)</f>
        <v>0</v>
      </c>
      <c r="I19" s="116"/>
      <c r="J19" s="116"/>
      <c r="K19" s="117">
        <f>IF($C$4="Attiecināmās izmaksas",IF('5a+c+n'!$Q19="A",'5a+c+n'!K19,0),0)</f>
        <v>0</v>
      </c>
      <c r="L19" s="65">
        <f>IF($C$4="Attiecināmās izmaksas",IF('5a+c+n'!$Q19="A",'5a+c+n'!L19,0),0)</f>
        <v>0</v>
      </c>
      <c r="M19" s="116">
        <f>IF($C$4="Attiecināmās izmaksas",IF('5a+c+n'!$Q19="A",'5a+c+n'!M19,0),0)</f>
        <v>0</v>
      </c>
      <c r="N19" s="116">
        <f>IF($C$4="Attiecināmās izmaksas",IF('5a+c+n'!$Q19="A",'5a+c+n'!N19,0),0)</f>
        <v>0</v>
      </c>
      <c r="O19" s="116">
        <f>IF($C$4="Attiecināmās izmaksas",IF('5a+c+n'!$Q19="A",'5a+c+n'!O19,0),0)</f>
        <v>0</v>
      </c>
      <c r="P19" s="117">
        <f>IF($C$4="Attiecināmās izmaksas",IF('5a+c+n'!$Q19="A",'5a+c+n'!P19,0),0)</f>
        <v>0</v>
      </c>
    </row>
    <row r="20" spans="1:16" ht="30.6" x14ac:dyDescent="0.2">
      <c r="A20" s="51">
        <f>IF(P20=0,0,IF(COUNTBLANK(P20)=1,0,COUNTA($P$14:P20)))</f>
        <v>0</v>
      </c>
      <c r="B20" s="24" t="str">
        <f>IF($C$4="Attiecināmās izmaksas",IF('5a+c+n'!$Q20="A",'5a+c+n'!B20,0),0)</f>
        <v>13-00000</v>
      </c>
      <c r="C20" s="24" t="str">
        <f>IF($C$4="Attiecināmās izmaksas",IF('5a+c+n'!$Q20="A",'5a+c+n'!C20,0),0)</f>
        <v>Siltumizolācijas materiālu stiprināšana ar līmjavu SAKRET BAK vai ekvivalentu. Pēc nepieciešamības pirms tam virsmas gruntēšana.</v>
      </c>
      <c r="D20" s="24" t="str">
        <f>IF($C$4="Attiecināmās izmaksas",IF('5a+c+n'!$Q20="A",'5a+c+n'!D20,0),0)</f>
        <v>kg</v>
      </c>
      <c r="E20" s="46"/>
      <c r="F20" s="65"/>
      <c r="G20" s="116"/>
      <c r="H20" s="116">
        <f>IF($C$4="Attiecināmās izmaksas",IF('5a+c+n'!$Q20="A",'5a+c+n'!H20,0),0)</f>
        <v>0</v>
      </c>
      <c r="I20" s="116"/>
      <c r="J20" s="116"/>
      <c r="K20" s="117">
        <f>IF($C$4="Attiecināmās izmaksas",IF('5a+c+n'!$Q20="A",'5a+c+n'!K20,0),0)</f>
        <v>0</v>
      </c>
      <c r="L20" s="65">
        <f>IF($C$4="Attiecināmās izmaksas",IF('5a+c+n'!$Q20="A",'5a+c+n'!L20,0),0)</f>
        <v>0</v>
      </c>
      <c r="M20" s="116">
        <f>IF($C$4="Attiecināmās izmaksas",IF('5a+c+n'!$Q20="A",'5a+c+n'!M20,0),0)</f>
        <v>0</v>
      </c>
      <c r="N20" s="116">
        <f>IF($C$4="Attiecināmās izmaksas",IF('5a+c+n'!$Q20="A",'5a+c+n'!N20,0),0)</f>
        <v>0</v>
      </c>
      <c r="O20" s="116">
        <f>IF($C$4="Attiecināmās izmaksas",IF('5a+c+n'!$Q20="A",'5a+c+n'!O20,0),0)</f>
        <v>0</v>
      </c>
      <c r="P20" s="117">
        <f>IF($C$4="Attiecināmās izmaksas",IF('5a+c+n'!$Q20="A",'5a+c+n'!P20,0),0)</f>
        <v>0</v>
      </c>
    </row>
    <row r="21" spans="1:16" ht="20.399999999999999" x14ac:dyDescent="0.2">
      <c r="A21" s="51">
        <f>IF(P21=0,0,IF(COUNTBLANK(P21)=1,0,COUNTA($P$14:P21)))</f>
        <v>0</v>
      </c>
      <c r="B21" s="24" t="str">
        <f>IF($C$4="Attiecināmās izmaksas",IF('5a+c+n'!$Q21="A",'5a+c+n'!B21,0),0)</f>
        <v>13-00000</v>
      </c>
      <c r="C21" s="24" t="str">
        <f>IF($C$4="Attiecināmās izmaksas",IF('5a+c+n'!$Q21="A",'5a+c+n'!C21,0),0)</f>
        <v>Nedegoša akmens vates siltumizolācija plānajām apmetuma sistēmām - λ&lt;=0,036 W/(mK), b=50 mm</v>
      </c>
      <c r="D21" s="24" t="str">
        <f>IF($C$4="Attiecināmās izmaksas",IF('5a+c+n'!$Q21="A",'5a+c+n'!D21,0),0)</f>
        <v>m2</v>
      </c>
      <c r="E21" s="46"/>
      <c r="F21" s="65"/>
      <c r="G21" s="116"/>
      <c r="H21" s="116">
        <f>IF($C$4="Attiecināmās izmaksas",IF('5a+c+n'!$Q21="A",'5a+c+n'!H21,0),0)</f>
        <v>0</v>
      </c>
      <c r="I21" s="116"/>
      <c r="J21" s="116"/>
      <c r="K21" s="117">
        <f>IF($C$4="Attiecināmās izmaksas",IF('5a+c+n'!$Q21="A",'5a+c+n'!K21,0),0)</f>
        <v>0</v>
      </c>
      <c r="L21" s="65">
        <f>IF($C$4="Attiecināmās izmaksas",IF('5a+c+n'!$Q21="A",'5a+c+n'!L21,0),0)</f>
        <v>0</v>
      </c>
      <c r="M21" s="116">
        <f>IF($C$4="Attiecināmās izmaksas",IF('5a+c+n'!$Q21="A",'5a+c+n'!M21,0),0)</f>
        <v>0</v>
      </c>
      <c r="N21" s="116">
        <f>IF($C$4="Attiecināmās izmaksas",IF('5a+c+n'!$Q21="A",'5a+c+n'!N21,0),0)</f>
        <v>0</v>
      </c>
      <c r="O21" s="116">
        <f>IF($C$4="Attiecināmās izmaksas",IF('5a+c+n'!$Q21="A",'5a+c+n'!O21,0),0)</f>
        <v>0</v>
      </c>
      <c r="P21" s="117">
        <f>IF($C$4="Attiecināmās izmaksas",IF('5a+c+n'!$Q21="A",'5a+c+n'!P21,0),0)</f>
        <v>0</v>
      </c>
    </row>
    <row r="22" spans="1:16" ht="20.399999999999999" x14ac:dyDescent="0.2">
      <c r="A22" s="51">
        <f>IF(P22=0,0,IF(COUNTBLANK(P22)=1,0,COUNTA($P$14:P22)))</f>
        <v>0</v>
      </c>
      <c r="B22" s="24" t="str">
        <f>IF($C$4="Attiecināmās izmaksas",IF('5a+c+n'!$Q22="A",'5a+c+n'!B22,0),0)</f>
        <v>13-00000</v>
      </c>
      <c r="C22" s="24" t="str">
        <f>IF($C$4="Attiecināmās izmaksas",IF('5a+c+n'!$Q22="A",'5a+c+n'!C22,0),0)</f>
        <v>Armējošā slāņa iestrāde ar javas kārtu SAKRET BAK vai ekvivalentu - 1 kārtā</v>
      </c>
      <c r="D22" s="24" t="str">
        <f>IF($C$4="Attiecināmās izmaksas",IF('5a+c+n'!$Q22="A",'5a+c+n'!D22,0),0)</f>
        <v>kg</v>
      </c>
      <c r="E22" s="46"/>
      <c r="F22" s="65"/>
      <c r="G22" s="116"/>
      <c r="H22" s="116">
        <f>IF($C$4="Attiecināmās izmaksas",IF('5a+c+n'!$Q22="A",'5a+c+n'!H22,0),0)</f>
        <v>0</v>
      </c>
      <c r="I22" s="116"/>
      <c r="J22" s="116"/>
      <c r="K22" s="117">
        <f>IF($C$4="Attiecināmās izmaksas",IF('5a+c+n'!$Q22="A",'5a+c+n'!K22,0),0)</f>
        <v>0</v>
      </c>
      <c r="L22" s="65">
        <f>IF($C$4="Attiecināmās izmaksas",IF('5a+c+n'!$Q22="A",'5a+c+n'!L22,0),0)</f>
        <v>0</v>
      </c>
      <c r="M22" s="116">
        <f>IF($C$4="Attiecināmās izmaksas",IF('5a+c+n'!$Q22="A",'5a+c+n'!M22,0),0)</f>
        <v>0</v>
      </c>
      <c r="N22" s="116">
        <f>IF($C$4="Attiecināmās izmaksas",IF('5a+c+n'!$Q22="A",'5a+c+n'!N22,0),0)</f>
        <v>0</v>
      </c>
      <c r="O22" s="116">
        <f>IF($C$4="Attiecināmās izmaksas",IF('5a+c+n'!$Q22="A",'5a+c+n'!O22,0),0)</f>
        <v>0</v>
      </c>
      <c r="P22" s="117">
        <f>IF($C$4="Attiecināmās izmaksas",IF('5a+c+n'!$Q22="A",'5a+c+n'!P22,0),0)</f>
        <v>0</v>
      </c>
    </row>
    <row r="23" spans="1:16" ht="20.399999999999999" x14ac:dyDescent="0.2">
      <c r="A23" s="51">
        <f>IF(P23=0,0,IF(COUNTBLANK(P23)=1,0,COUNTA($P$14:P23)))</f>
        <v>0</v>
      </c>
      <c r="B23" s="24" t="str">
        <f>IF($C$4="Attiecināmās izmaksas",IF('5a+c+n'!$Q23="A",'5a+c+n'!B23,0),0)</f>
        <v>13-00000</v>
      </c>
      <c r="C23" s="24" t="str">
        <f>IF($C$4="Attiecināmās izmaksas",IF('5a+c+n'!$Q23="A",'5a+c+n'!C23,0),0)</f>
        <v>Stiklušķiedras siets SSA-1363-160 g/m²  - 1 kārtā</v>
      </c>
      <c r="D23" s="24" t="str">
        <f>IF($C$4="Attiecināmās izmaksas",IF('5a+c+n'!$Q23="A",'5a+c+n'!D23,0),0)</f>
        <v>m2</v>
      </c>
      <c r="E23" s="46"/>
      <c r="F23" s="65"/>
      <c r="G23" s="116"/>
      <c r="H23" s="116">
        <f>IF($C$4="Attiecināmās izmaksas",IF('5a+c+n'!$Q23="A",'5a+c+n'!H23,0),0)</f>
        <v>0</v>
      </c>
      <c r="I23" s="116"/>
      <c r="J23" s="116"/>
      <c r="K23" s="117">
        <f>IF($C$4="Attiecināmās izmaksas",IF('5a+c+n'!$Q23="A",'5a+c+n'!K23,0),0)</f>
        <v>0</v>
      </c>
      <c r="L23" s="65">
        <f>IF($C$4="Attiecināmās izmaksas",IF('5a+c+n'!$Q23="A",'5a+c+n'!L23,0),0)</f>
        <v>0</v>
      </c>
      <c r="M23" s="116">
        <f>IF($C$4="Attiecināmās izmaksas",IF('5a+c+n'!$Q23="A",'5a+c+n'!M23,0),0)</f>
        <v>0</v>
      </c>
      <c r="N23" s="116">
        <f>IF($C$4="Attiecināmās izmaksas",IF('5a+c+n'!$Q23="A",'5a+c+n'!N23,0),0)</f>
        <v>0</v>
      </c>
      <c r="O23" s="116">
        <f>IF($C$4="Attiecināmās izmaksas",IF('5a+c+n'!$Q23="A",'5a+c+n'!O23,0),0)</f>
        <v>0</v>
      </c>
      <c r="P23" s="117">
        <f>IF($C$4="Attiecināmās izmaksas",IF('5a+c+n'!$Q23="A",'5a+c+n'!P23,0),0)</f>
        <v>0</v>
      </c>
    </row>
    <row r="24" spans="1:16" x14ac:dyDescent="0.2">
      <c r="A24" s="51">
        <f>IF(P24=0,0,IF(COUNTBLANK(P24)=1,0,COUNTA($P$14:P24)))</f>
        <v>0</v>
      </c>
      <c r="B24" s="24">
        <f>IF($C$4="Attiecināmās izmaksas",IF('5a+c+n'!$Q24="A",'5a+c+n'!B24,0),0)</f>
        <v>0</v>
      </c>
      <c r="C24" s="24">
        <f>IF($C$4="Attiecināmās izmaksas",IF('5a+c+n'!$Q24="A",'5a+c+n'!C24,0),0)</f>
        <v>0</v>
      </c>
      <c r="D24" s="24">
        <f>IF($C$4="Attiecināmās izmaksas",IF('5a+c+n'!$Q24="A",'5a+c+n'!D24,0),0)</f>
        <v>0</v>
      </c>
      <c r="E24" s="46"/>
      <c r="F24" s="65"/>
      <c r="G24" s="116"/>
      <c r="H24" s="116">
        <f>IF($C$4="Attiecināmās izmaksas",IF('5a+c+n'!$Q24="A",'5a+c+n'!H24,0),0)</f>
        <v>0</v>
      </c>
      <c r="I24" s="116"/>
      <c r="J24" s="116"/>
      <c r="K24" s="117">
        <f>IF($C$4="Attiecināmās izmaksas",IF('5a+c+n'!$Q24="A",'5a+c+n'!K24,0),0)</f>
        <v>0</v>
      </c>
      <c r="L24" s="65">
        <f>IF($C$4="Attiecināmās izmaksas",IF('5a+c+n'!$Q24="A",'5a+c+n'!L24,0),0)</f>
        <v>0</v>
      </c>
      <c r="M24" s="116">
        <f>IF($C$4="Attiecināmās izmaksas",IF('5a+c+n'!$Q24="A",'5a+c+n'!M24,0),0)</f>
        <v>0</v>
      </c>
      <c r="N24" s="116">
        <f>IF($C$4="Attiecināmās izmaksas",IF('5a+c+n'!$Q24="A",'5a+c+n'!N24,0),0)</f>
        <v>0</v>
      </c>
      <c r="O24" s="116">
        <f>IF($C$4="Attiecināmās izmaksas",IF('5a+c+n'!$Q24="A",'5a+c+n'!O24,0),0)</f>
        <v>0</v>
      </c>
      <c r="P24" s="117">
        <f>IF($C$4="Attiecināmās izmaksas",IF('5a+c+n'!$Q24="A",'5a+c+n'!P24,0),0)</f>
        <v>0</v>
      </c>
    </row>
    <row r="25" spans="1:16" ht="51" x14ac:dyDescent="0.2">
      <c r="A25" s="51">
        <f>IF(P25=0,0,IF(COUNTBLANK(P25)=1,0,COUNTA($P$14:P25)))</f>
        <v>0</v>
      </c>
      <c r="B25" s="24" t="str">
        <f>IF($C$4="Attiecināmās izmaksas",IF('5a+c+n'!$Q25="A",'5a+c+n'!B25,0),0)</f>
        <v>13-00000</v>
      </c>
      <c r="C25" s="24" t="str">
        <f>IF($C$4="Attiecināmās izmaksas",IF('5a+c+n'!$Q25="A",'5a+c+n'!C25,0),0)</f>
        <v>Esošā pagraba pārseguma tīrīšana, virmsas sagatavošana, t.sk. lokāli novērst javas pildījuma drupšanu no pagraba un kāpņu telpas griestiem. Izkalt esošo bojāto šuvi, veikt gruntēšanu ar SAKRET TGW vai ekvivalentu un šuvi aizpildīt ar poliuretāna hermētiķi.</v>
      </c>
      <c r="D25" s="24" t="str">
        <f>IF($C$4="Attiecināmās izmaksas",IF('5a+c+n'!$Q25="A",'5a+c+n'!D25,0),0)</f>
        <v>kompl.</v>
      </c>
      <c r="E25" s="46"/>
      <c r="F25" s="65"/>
      <c r="G25" s="116"/>
      <c r="H25" s="116">
        <f>IF($C$4="Attiecināmās izmaksas",IF('5a+c+n'!$Q25="A",'5a+c+n'!H25,0),0)</f>
        <v>0</v>
      </c>
      <c r="I25" s="116"/>
      <c r="J25" s="116"/>
      <c r="K25" s="117">
        <f>IF($C$4="Attiecināmās izmaksas",IF('5a+c+n'!$Q25="A",'5a+c+n'!K25,0),0)</f>
        <v>0</v>
      </c>
      <c r="L25" s="65">
        <f>IF($C$4="Attiecināmās izmaksas",IF('5a+c+n'!$Q25="A",'5a+c+n'!L25,0),0)</f>
        <v>0</v>
      </c>
      <c r="M25" s="116">
        <f>IF($C$4="Attiecināmās izmaksas",IF('5a+c+n'!$Q25="A",'5a+c+n'!M25,0),0)</f>
        <v>0</v>
      </c>
      <c r="N25" s="116">
        <f>IF($C$4="Attiecināmās izmaksas",IF('5a+c+n'!$Q25="A",'5a+c+n'!N25,0),0)</f>
        <v>0</v>
      </c>
      <c r="O25" s="116">
        <f>IF($C$4="Attiecināmās izmaksas",IF('5a+c+n'!$Q25="A",'5a+c+n'!O25,0),0)</f>
        <v>0</v>
      </c>
      <c r="P25" s="117">
        <f>IF($C$4="Attiecināmās izmaksas",IF('5a+c+n'!$Q25="A",'5a+c+n'!P25,0),0)</f>
        <v>0</v>
      </c>
    </row>
    <row r="26" spans="1:16" ht="20.399999999999999" x14ac:dyDescent="0.2">
      <c r="A26" s="51">
        <f>IF(P26=0,0,IF(COUNTBLANK(P26)=1,0,COUNTA($P$14:P26)))</f>
        <v>0</v>
      </c>
      <c r="B26" s="24" t="str">
        <f>IF($C$4="Attiecināmās izmaksas",IF('5a+c+n'!$Q26="A",'5a+c+n'!B26,0),0)</f>
        <v>13-00000</v>
      </c>
      <c r="C26" s="24" t="str">
        <f>IF($C$4="Attiecināmās izmaksas",IF('5a+c+n'!$Q26="A",'5a+c+n'!C26,0),0)</f>
        <v>Siltumizolācijas plākņšņu līmēšana ar līmjavu SAKRET BAK vai ekvivalentu</v>
      </c>
      <c r="D26" s="24" t="str">
        <f>IF($C$4="Attiecināmās izmaksas",IF('5a+c+n'!$Q26="A",'5a+c+n'!D26,0),0)</f>
        <v>kg</v>
      </c>
      <c r="E26" s="46"/>
      <c r="F26" s="65"/>
      <c r="G26" s="116"/>
      <c r="H26" s="116">
        <f>IF($C$4="Attiecināmās izmaksas",IF('5a+c+n'!$Q26="A",'5a+c+n'!H26,0),0)</f>
        <v>0</v>
      </c>
      <c r="I26" s="116"/>
      <c r="J26" s="116"/>
      <c r="K26" s="117">
        <f>IF($C$4="Attiecināmās izmaksas",IF('5a+c+n'!$Q26="A",'5a+c+n'!K26,0),0)</f>
        <v>0</v>
      </c>
      <c r="L26" s="65">
        <f>IF($C$4="Attiecināmās izmaksas",IF('5a+c+n'!$Q26="A",'5a+c+n'!L26,0),0)</f>
        <v>0</v>
      </c>
      <c r="M26" s="116">
        <f>IF($C$4="Attiecināmās izmaksas",IF('5a+c+n'!$Q26="A",'5a+c+n'!M26,0),0)</f>
        <v>0</v>
      </c>
      <c r="N26" s="116">
        <f>IF($C$4="Attiecināmās izmaksas",IF('5a+c+n'!$Q26="A",'5a+c+n'!N26,0),0)</f>
        <v>0</v>
      </c>
      <c r="O26" s="116">
        <f>IF($C$4="Attiecināmās izmaksas",IF('5a+c+n'!$Q26="A",'5a+c+n'!O26,0),0)</f>
        <v>0</v>
      </c>
      <c r="P26" s="117">
        <f>IF($C$4="Attiecināmās izmaksas",IF('5a+c+n'!$Q26="A",'5a+c+n'!P26,0),0)</f>
        <v>0</v>
      </c>
    </row>
    <row r="27" spans="1:16" ht="20.399999999999999" x14ac:dyDescent="0.2">
      <c r="A27" s="51">
        <f>IF(P27=0,0,IF(COUNTBLANK(P27)=1,0,COUNTA($P$14:P27)))</f>
        <v>0</v>
      </c>
      <c r="B27" s="24" t="str">
        <f>IF($C$4="Attiecināmās izmaksas",IF('5a+c+n'!$Q27="A",'5a+c+n'!B27,0),0)</f>
        <v>13-00000</v>
      </c>
      <c r="C27" s="24" t="str">
        <f>IF($C$4="Attiecināmās izmaksas",IF('5a+c+n'!$Q27="A",'5a+c+n'!C27,0),0)</f>
        <v>Putupolistirola plākņu TENAPORS EPS100 vai ekvivalentu montāža (λ&lt;=0,036 W/(mK))  b=150mm</v>
      </c>
      <c r="D27" s="24" t="str">
        <f>IF($C$4="Attiecināmās izmaksas",IF('5a+c+n'!$Q27="A",'5a+c+n'!D27,0),0)</f>
        <v>m2</v>
      </c>
      <c r="E27" s="46"/>
      <c r="F27" s="65"/>
      <c r="G27" s="116"/>
      <c r="H27" s="116">
        <f>IF($C$4="Attiecināmās izmaksas",IF('5a+c+n'!$Q27="A",'5a+c+n'!H27,0),0)</f>
        <v>0</v>
      </c>
      <c r="I27" s="116"/>
      <c r="J27" s="116"/>
      <c r="K27" s="117">
        <f>IF($C$4="Attiecināmās izmaksas",IF('5a+c+n'!$Q27="A",'5a+c+n'!K27,0),0)</f>
        <v>0</v>
      </c>
      <c r="L27" s="65">
        <f>IF($C$4="Attiecināmās izmaksas",IF('5a+c+n'!$Q27="A",'5a+c+n'!L27,0),0)</f>
        <v>0</v>
      </c>
      <c r="M27" s="116">
        <f>IF($C$4="Attiecināmās izmaksas",IF('5a+c+n'!$Q27="A",'5a+c+n'!M27,0),0)</f>
        <v>0</v>
      </c>
      <c r="N27" s="116">
        <f>IF($C$4="Attiecināmās izmaksas",IF('5a+c+n'!$Q27="A",'5a+c+n'!N27,0),0)</f>
        <v>0</v>
      </c>
      <c r="O27" s="116">
        <f>IF($C$4="Attiecināmās izmaksas",IF('5a+c+n'!$Q27="A",'5a+c+n'!O27,0),0)</f>
        <v>0</v>
      </c>
      <c r="P27" s="117">
        <f>IF($C$4="Attiecināmās izmaksas",IF('5a+c+n'!$Q27="A",'5a+c+n'!P27,0),0)</f>
        <v>0</v>
      </c>
    </row>
    <row r="28" spans="1:16" ht="20.399999999999999" x14ac:dyDescent="0.2">
      <c r="A28" s="51">
        <f>IF(P28=0,0,IF(COUNTBLANK(P28)=1,0,COUNTA($P$14:P28)))</f>
        <v>0</v>
      </c>
      <c r="B28" s="24" t="str">
        <f>IF($C$4="Attiecināmās izmaksas",IF('5a+c+n'!$Q28="A",'5a+c+n'!B28,0),0)</f>
        <v>13-00000</v>
      </c>
      <c r="C28" s="24" t="str">
        <f>IF($C$4="Attiecināmās izmaksas",IF('5a+c+n'!$Q28="A",'5a+c+n'!C28,0),0)</f>
        <v>Armējošā slāņa iestrāde ar javas kārtu SAKRET BAK vai ekvivalentu - 1 kārtā</v>
      </c>
      <c r="D28" s="24" t="str">
        <f>IF($C$4="Attiecināmās izmaksas",IF('5a+c+n'!$Q28="A",'5a+c+n'!D28,0),0)</f>
        <v>kg</v>
      </c>
      <c r="E28" s="46"/>
      <c r="F28" s="65"/>
      <c r="G28" s="116"/>
      <c r="H28" s="116">
        <f>IF($C$4="Attiecināmās izmaksas",IF('5a+c+n'!$Q28="A",'5a+c+n'!H28,0),0)</f>
        <v>0</v>
      </c>
      <c r="I28" s="116"/>
      <c r="J28" s="116"/>
      <c r="K28" s="117">
        <f>IF($C$4="Attiecināmās izmaksas",IF('5a+c+n'!$Q28="A",'5a+c+n'!K28,0),0)</f>
        <v>0</v>
      </c>
      <c r="L28" s="65">
        <f>IF($C$4="Attiecināmās izmaksas",IF('5a+c+n'!$Q28="A",'5a+c+n'!L28,0),0)</f>
        <v>0</v>
      </c>
      <c r="M28" s="116">
        <f>IF($C$4="Attiecināmās izmaksas",IF('5a+c+n'!$Q28="A",'5a+c+n'!M28,0),0)</f>
        <v>0</v>
      </c>
      <c r="N28" s="116">
        <f>IF($C$4="Attiecināmās izmaksas",IF('5a+c+n'!$Q28="A",'5a+c+n'!N28,0),0)</f>
        <v>0</v>
      </c>
      <c r="O28" s="116">
        <f>IF($C$4="Attiecināmās izmaksas",IF('5a+c+n'!$Q28="A",'5a+c+n'!O28,0),0)</f>
        <v>0</v>
      </c>
      <c r="P28" s="117">
        <f>IF($C$4="Attiecināmās izmaksas",IF('5a+c+n'!$Q28="A",'5a+c+n'!P28,0),0)</f>
        <v>0</v>
      </c>
    </row>
    <row r="29" spans="1:16" ht="20.399999999999999" x14ac:dyDescent="0.2">
      <c r="A29" s="51">
        <f>IF(P29=0,0,IF(COUNTBLANK(P29)=1,0,COUNTA($P$14:P29)))</f>
        <v>0</v>
      </c>
      <c r="B29" s="24" t="str">
        <f>IF($C$4="Attiecināmās izmaksas",IF('5a+c+n'!$Q29="A",'5a+c+n'!B29,0),0)</f>
        <v>13-00000</v>
      </c>
      <c r="C29" s="24" t="str">
        <f>IF($C$4="Attiecināmās izmaksas",IF('5a+c+n'!$Q29="A",'5a+c+n'!C29,0),0)</f>
        <v>Stiklušķiedras siets SSA-1363-160 g/m²  - 1 kārtā</v>
      </c>
      <c r="D29" s="24" t="str">
        <f>IF($C$4="Attiecināmās izmaksas",IF('5a+c+n'!$Q29="A",'5a+c+n'!D29,0),0)</f>
        <v>m2</v>
      </c>
      <c r="E29" s="46"/>
      <c r="F29" s="65"/>
      <c r="G29" s="116"/>
      <c r="H29" s="116">
        <f>IF($C$4="Attiecināmās izmaksas",IF('5a+c+n'!$Q29="A",'5a+c+n'!H29,0),0)</f>
        <v>0</v>
      </c>
      <c r="I29" s="116"/>
      <c r="J29" s="116"/>
      <c r="K29" s="117">
        <f>IF($C$4="Attiecināmās izmaksas",IF('5a+c+n'!$Q29="A",'5a+c+n'!K29,0),0)</f>
        <v>0</v>
      </c>
      <c r="L29" s="65">
        <f>IF($C$4="Attiecināmās izmaksas",IF('5a+c+n'!$Q29="A",'5a+c+n'!L29,0),0)</f>
        <v>0</v>
      </c>
      <c r="M29" s="116">
        <f>IF($C$4="Attiecināmās izmaksas",IF('5a+c+n'!$Q29="A",'5a+c+n'!M29,0),0)</f>
        <v>0</v>
      </c>
      <c r="N29" s="116">
        <f>IF($C$4="Attiecināmās izmaksas",IF('5a+c+n'!$Q29="A",'5a+c+n'!N29,0),0)</f>
        <v>0</v>
      </c>
      <c r="O29" s="116">
        <f>IF($C$4="Attiecināmās izmaksas",IF('5a+c+n'!$Q29="A",'5a+c+n'!O29,0),0)</f>
        <v>0</v>
      </c>
      <c r="P29" s="117">
        <f>IF($C$4="Attiecināmās izmaksas",IF('5a+c+n'!$Q29="A",'5a+c+n'!P29,0),0)</f>
        <v>0</v>
      </c>
    </row>
    <row r="30" spans="1:16" ht="12" customHeight="1" thickBot="1" x14ac:dyDescent="0.25">
      <c r="A30" s="259" t="s">
        <v>62</v>
      </c>
      <c r="B30" s="260"/>
      <c r="C30" s="260"/>
      <c r="D30" s="260"/>
      <c r="E30" s="260"/>
      <c r="F30" s="260"/>
      <c r="G30" s="260"/>
      <c r="H30" s="260"/>
      <c r="I30" s="260"/>
      <c r="J30" s="260"/>
      <c r="K30" s="261"/>
      <c r="L30" s="127">
        <f>SUM(L14:L29)</f>
        <v>0</v>
      </c>
      <c r="M30" s="128">
        <f>SUM(M14:M29)</f>
        <v>0</v>
      </c>
      <c r="N30" s="128">
        <f>SUM(N14:N29)</f>
        <v>0</v>
      </c>
      <c r="O30" s="128">
        <f>SUM(O14:O29)</f>
        <v>0</v>
      </c>
      <c r="P30" s="129">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262" t="str">
        <f>'Kops n'!C33:H33</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04" t="str">
        <f>'Kops n'!A36:D36</f>
        <v>Tāme sastādīta 2024. gada 15. martā</v>
      </c>
      <c r="B36" s="205"/>
      <c r="C36" s="205"/>
      <c r="D36" s="205"/>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262" t="str">
        <f>'Kops n'!C38:H38</f>
        <v>Gundega Ābelīte 15.03.2024</v>
      </c>
      <c r="D38" s="262"/>
      <c r="E38" s="262"/>
      <c r="F38" s="262"/>
      <c r="G38" s="262"/>
      <c r="H38" s="262"/>
      <c r="I38" s="16"/>
      <c r="J38" s="16"/>
      <c r="K38" s="16"/>
      <c r="L38" s="16"/>
      <c r="M38" s="16"/>
      <c r="N38" s="16"/>
      <c r="O38" s="16"/>
      <c r="P38" s="16"/>
    </row>
    <row r="39" spans="1:16" x14ac:dyDescent="0.2">
      <c r="A39" s="16"/>
      <c r="B39" s="16"/>
      <c r="C39" s="188" t="s">
        <v>15</v>
      </c>
      <c r="D39" s="188"/>
      <c r="E39" s="188"/>
      <c r="F39" s="188"/>
      <c r="G39" s="188"/>
      <c r="H39" s="188"/>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7" t="s">
        <v>16</v>
      </c>
      <c r="B41" s="42"/>
      <c r="C41" s="84" t="str">
        <f>'Kops n'!C41</f>
        <v>1-00180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127"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26" priority="1" operator="equal">
      <formula>0</formula>
    </cfRule>
  </conditionalFormatting>
  <conditionalFormatting sqref="C2:I2 D5:L8 N9:O9 L30:P30 C33:H33 C38:H38 C41">
    <cfRule type="cellIs" dxfId="125" priority="2"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
  <sheetViews>
    <sheetView topLeftCell="A14" workbookViewId="0">
      <selection activeCell="A30" sqref="A30: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'5a+c+n'!D1</f>
        <v>5</v>
      </c>
      <c r="E1" s="22"/>
      <c r="F1" s="22"/>
      <c r="G1" s="22"/>
      <c r="H1" s="22"/>
      <c r="I1" s="22"/>
      <c r="J1" s="22"/>
      <c r="N1" s="26"/>
      <c r="O1" s="27"/>
      <c r="P1" s="28"/>
    </row>
    <row r="2" spans="1:16" x14ac:dyDescent="0.2">
      <c r="A2" s="29"/>
      <c r="B2" s="29"/>
      <c r="C2" s="274" t="str">
        <f>'5a+c+n'!C2:I2</f>
        <v>Pagraba pārseguma siltināšana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'5a+c+n'!A9</f>
        <v>Tāme sastādīta  2024. gada tirgus cenās, pamatojoties uz AR daļas rasējumiem</v>
      </c>
      <c r="B9" s="271"/>
      <c r="C9" s="271"/>
      <c r="D9" s="271"/>
      <c r="E9" s="271"/>
      <c r="F9" s="271"/>
      <c r="G9" s="31"/>
      <c r="H9" s="31"/>
      <c r="I9" s="31"/>
      <c r="J9" s="272" t="s">
        <v>45</v>
      </c>
      <c r="K9" s="272"/>
      <c r="L9" s="272"/>
      <c r="M9" s="272"/>
      <c r="N9" s="273">
        <f>P30</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izmaksas",IF('5a+c+n'!$Q14="C",'5a+c+n'!B14,0))</f>
        <v>0</v>
      </c>
      <c r="C14" s="23">
        <f>IF($C$4="citu pasākumu izmaksas",IF('5a+c+n'!$Q14="C",'5a+c+n'!C14,0))</f>
        <v>0</v>
      </c>
      <c r="D14" s="23">
        <f>IF($C$4="citu pasākumu izmaksas",IF('5a+c+n'!$Q14="C",'5a+c+n'!D14,0))</f>
        <v>0</v>
      </c>
      <c r="E14" s="45"/>
      <c r="F14" s="63"/>
      <c r="G14" s="114"/>
      <c r="H14" s="114">
        <f>IF($C$4="citu pasākumu izmaksas",IF('5a+c+n'!$Q14="C",'5a+c+n'!H14,0))</f>
        <v>0</v>
      </c>
      <c r="I14" s="114"/>
      <c r="J14" s="114"/>
      <c r="K14" s="115">
        <f>IF($C$4="citu pasākumu izmaksas",IF('5a+c+n'!$Q14="C",'5a+c+n'!K14,0))</f>
        <v>0</v>
      </c>
      <c r="L14" s="80">
        <f>IF($C$4="citu pasākumu izmaksas",IF('5a+c+n'!$Q14="C",'5a+c+n'!L14,0))</f>
        <v>0</v>
      </c>
      <c r="M14" s="114">
        <f>IF($C$4="citu pasākumu izmaksas",IF('5a+c+n'!$Q14="C",'5a+c+n'!M14,0))</f>
        <v>0</v>
      </c>
      <c r="N14" s="114">
        <f>IF($C$4="citu pasākumu izmaksas",IF('5a+c+n'!$Q14="C",'5a+c+n'!N14,0))</f>
        <v>0</v>
      </c>
      <c r="O14" s="114">
        <f>IF($C$4="citu pasākumu izmaksas",IF('5a+c+n'!$Q14="C",'5a+c+n'!O14,0))</f>
        <v>0</v>
      </c>
      <c r="P14" s="115">
        <f>IF($C$4="citu pasākumu izmaksas",IF('5a+c+n'!$Q14="C",'5a+c+n'!P14,0))</f>
        <v>0</v>
      </c>
    </row>
    <row r="15" spans="1:16" x14ac:dyDescent="0.2">
      <c r="A15" s="51">
        <f>IF(P15=0,0,IF(COUNTBLANK(P15)=1,0,COUNTA($P$14:P15)))</f>
        <v>0</v>
      </c>
      <c r="B15" s="24">
        <f>IF($C$4="citu pasākumu izmaksas",IF('5a+c+n'!$Q15="C",'5a+c+n'!B15,0))</f>
        <v>0</v>
      </c>
      <c r="C15" s="24">
        <f>IF($C$4="citu pasākumu izmaksas",IF('5a+c+n'!$Q15="C",'5a+c+n'!C15,0))</f>
        <v>0</v>
      </c>
      <c r="D15" s="24">
        <f>IF($C$4="citu pasākumu izmaksas",IF('5a+c+n'!$Q15="C",'5a+c+n'!D15,0))</f>
        <v>0</v>
      </c>
      <c r="E15" s="46"/>
      <c r="F15" s="65"/>
      <c r="G15" s="116"/>
      <c r="H15" s="116">
        <f>IF($C$4="citu pasākumu izmaksas",IF('5a+c+n'!$Q15="C",'5a+c+n'!H15,0))</f>
        <v>0</v>
      </c>
      <c r="I15" s="116"/>
      <c r="J15" s="116"/>
      <c r="K15" s="117">
        <f>IF($C$4="citu pasākumu izmaksas",IF('5a+c+n'!$Q15="C",'5a+c+n'!K15,0))</f>
        <v>0</v>
      </c>
      <c r="L15" s="81">
        <f>IF($C$4="citu pasākumu izmaksas",IF('5a+c+n'!$Q15="C",'5a+c+n'!L15,0))</f>
        <v>0</v>
      </c>
      <c r="M15" s="116">
        <f>IF($C$4="citu pasākumu izmaksas",IF('5a+c+n'!$Q15="C",'5a+c+n'!M15,0))</f>
        <v>0</v>
      </c>
      <c r="N15" s="116">
        <f>IF($C$4="citu pasākumu izmaksas",IF('5a+c+n'!$Q15="C",'5a+c+n'!N15,0))</f>
        <v>0</v>
      </c>
      <c r="O15" s="116">
        <f>IF($C$4="citu pasākumu izmaksas",IF('5a+c+n'!$Q15="C",'5a+c+n'!O15,0))</f>
        <v>0</v>
      </c>
      <c r="P15" s="117">
        <f>IF($C$4="citu pasākumu izmaksas",IF('5a+c+n'!$Q15="C",'5a+c+n'!P15,0))</f>
        <v>0</v>
      </c>
    </row>
    <row r="16" spans="1:16" x14ac:dyDescent="0.2">
      <c r="A16" s="51">
        <f>IF(P16=0,0,IF(COUNTBLANK(P16)=1,0,COUNTA($P$14:P16)))</f>
        <v>0</v>
      </c>
      <c r="B16" s="24">
        <f>IF($C$4="citu pasākumu izmaksas",IF('5a+c+n'!$Q16="C",'5a+c+n'!B16,0))</f>
        <v>0</v>
      </c>
      <c r="C16" s="24">
        <f>IF($C$4="citu pasākumu izmaksas",IF('5a+c+n'!$Q16="C",'5a+c+n'!C16,0))</f>
        <v>0</v>
      </c>
      <c r="D16" s="24">
        <f>IF($C$4="citu pasākumu izmaksas",IF('5a+c+n'!$Q16="C",'5a+c+n'!D16,0))</f>
        <v>0</v>
      </c>
      <c r="E16" s="46"/>
      <c r="F16" s="65"/>
      <c r="G16" s="116"/>
      <c r="H16" s="116">
        <f>IF($C$4="citu pasākumu izmaksas",IF('5a+c+n'!$Q16="C",'5a+c+n'!H16,0))</f>
        <v>0</v>
      </c>
      <c r="I16" s="116"/>
      <c r="J16" s="116"/>
      <c r="K16" s="117">
        <f>IF($C$4="citu pasākumu izmaksas",IF('5a+c+n'!$Q16="C",'5a+c+n'!K16,0))</f>
        <v>0</v>
      </c>
      <c r="L16" s="81">
        <f>IF($C$4="citu pasākumu izmaksas",IF('5a+c+n'!$Q16="C",'5a+c+n'!L16,0))</f>
        <v>0</v>
      </c>
      <c r="M16" s="116">
        <f>IF($C$4="citu pasākumu izmaksas",IF('5a+c+n'!$Q16="C",'5a+c+n'!M16,0))</f>
        <v>0</v>
      </c>
      <c r="N16" s="116">
        <f>IF($C$4="citu pasākumu izmaksas",IF('5a+c+n'!$Q16="C",'5a+c+n'!N16,0))</f>
        <v>0</v>
      </c>
      <c r="O16" s="116">
        <f>IF($C$4="citu pasākumu izmaksas",IF('5a+c+n'!$Q16="C",'5a+c+n'!O16,0))</f>
        <v>0</v>
      </c>
      <c r="P16" s="117">
        <f>IF($C$4="citu pasākumu izmaksas",IF('5a+c+n'!$Q16="C",'5a+c+n'!P16,0))</f>
        <v>0</v>
      </c>
    </row>
    <row r="17" spans="1:16" ht="30.6" x14ac:dyDescent="0.2">
      <c r="A17" s="51">
        <f>IF(P17=0,0,IF(COUNTBLANK(P17)=1,0,COUNTA($P$14:P17)))</f>
        <v>0</v>
      </c>
      <c r="B17" s="24" t="str">
        <f>IF($C$4="citu pasākumu izmaksas",IF('5a+c+n'!$Q17="C",'5a+c+n'!B17,0))</f>
        <v>13-00000</v>
      </c>
      <c r="C17" s="24" t="str">
        <f>IF($C$4="citu pasākumu izmaksas",IF('5a+c+n'!$Q17="C",'5a+c+n'!C17,0))</f>
        <v>Esošo komunikāciju aizsardzības pasākumi t.sk. vadu iznešana virs siltumizolācijas slāņa, to ievietošana atbilstošās gofrētās caurulēs vai ailes izveide</v>
      </c>
      <c r="D17" s="24" t="str">
        <f>IF($C$4="citu pasākumu izmaksas",IF('5a+c+n'!$Q17="C",'5a+c+n'!D17,0))</f>
        <v>kompl</v>
      </c>
      <c r="E17" s="46"/>
      <c r="F17" s="65"/>
      <c r="G17" s="116"/>
      <c r="H17" s="116">
        <f>IF($C$4="citu pasākumu izmaksas",IF('5a+c+n'!$Q17="C",'5a+c+n'!H17,0))</f>
        <v>0</v>
      </c>
      <c r="I17" s="116"/>
      <c r="J17" s="116"/>
      <c r="K17" s="117">
        <f>IF($C$4="citu pasākumu izmaksas",IF('5a+c+n'!$Q17="C",'5a+c+n'!K17,0))</f>
        <v>0</v>
      </c>
      <c r="L17" s="81">
        <f>IF($C$4="citu pasākumu izmaksas",IF('5a+c+n'!$Q17="C",'5a+c+n'!L17,0))</f>
        <v>0</v>
      </c>
      <c r="M17" s="116">
        <f>IF($C$4="citu pasākumu izmaksas",IF('5a+c+n'!$Q17="C",'5a+c+n'!M17,0))</f>
        <v>0</v>
      </c>
      <c r="N17" s="116">
        <f>IF($C$4="citu pasākumu izmaksas",IF('5a+c+n'!$Q17="C",'5a+c+n'!N17,0))</f>
        <v>0</v>
      </c>
      <c r="O17" s="116">
        <f>IF($C$4="citu pasākumu izmaksas",IF('5a+c+n'!$Q17="C",'5a+c+n'!O17,0))</f>
        <v>0</v>
      </c>
      <c r="P17" s="117">
        <f>IF($C$4="citu pasākumu izmaksas",IF('5a+c+n'!$Q17="C",'5a+c+n'!P17,0))</f>
        <v>0</v>
      </c>
    </row>
    <row r="18" spans="1:16" x14ac:dyDescent="0.2">
      <c r="A18" s="51">
        <f>IF(P18=0,0,IF(COUNTBLANK(P18)=1,0,COUNTA($P$14:P18)))</f>
        <v>0</v>
      </c>
      <c r="B18" s="24">
        <f>IF($C$4="citu pasākumu izmaksas",IF('5a+c+n'!$Q18="C",'5a+c+n'!B18,0))</f>
        <v>0</v>
      </c>
      <c r="C18" s="24">
        <f>IF($C$4="citu pasākumu izmaksas",IF('5a+c+n'!$Q18="C",'5a+c+n'!C18,0))</f>
        <v>0</v>
      </c>
      <c r="D18" s="24">
        <f>IF($C$4="citu pasākumu izmaksas",IF('5a+c+n'!$Q18="C",'5a+c+n'!D18,0))</f>
        <v>0</v>
      </c>
      <c r="E18" s="46"/>
      <c r="F18" s="65"/>
      <c r="G18" s="116"/>
      <c r="H18" s="116">
        <f>IF($C$4="citu pasākumu izmaksas",IF('5a+c+n'!$Q18="C",'5a+c+n'!H18,0))</f>
        <v>0</v>
      </c>
      <c r="I18" s="116"/>
      <c r="J18" s="116"/>
      <c r="K18" s="117">
        <f>IF($C$4="citu pasākumu izmaksas",IF('5a+c+n'!$Q18="C",'5a+c+n'!K18,0))</f>
        <v>0</v>
      </c>
      <c r="L18" s="81">
        <f>IF($C$4="citu pasākumu izmaksas",IF('5a+c+n'!$Q18="C",'5a+c+n'!L18,0))</f>
        <v>0</v>
      </c>
      <c r="M18" s="116">
        <f>IF($C$4="citu pasākumu izmaksas",IF('5a+c+n'!$Q18="C",'5a+c+n'!M18,0))</f>
        <v>0</v>
      </c>
      <c r="N18" s="116">
        <f>IF($C$4="citu pasākumu izmaksas",IF('5a+c+n'!$Q18="C",'5a+c+n'!N18,0))</f>
        <v>0</v>
      </c>
      <c r="O18" s="116">
        <f>IF($C$4="citu pasākumu izmaksas",IF('5a+c+n'!$Q18="C",'5a+c+n'!O18,0))</f>
        <v>0</v>
      </c>
      <c r="P18" s="117">
        <f>IF($C$4="citu pasākumu izmaksas",IF('5a+c+n'!$Q18="C",'5a+c+n'!P18,0))</f>
        <v>0</v>
      </c>
    </row>
    <row r="19" spans="1:16" x14ac:dyDescent="0.2">
      <c r="A19" s="51">
        <f>IF(P19=0,0,IF(COUNTBLANK(P19)=1,0,COUNTA($P$14:P19)))</f>
        <v>0</v>
      </c>
      <c r="B19" s="24">
        <f>IF($C$4="citu pasākumu izmaksas",IF('5a+c+n'!$Q19="C",'5a+c+n'!B19,0))</f>
        <v>0</v>
      </c>
      <c r="C19" s="24">
        <f>IF($C$4="citu pasākumu izmaksas",IF('5a+c+n'!$Q19="C",'5a+c+n'!C19,0))</f>
        <v>0</v>
      </c>
      <c r="D19" s="24">
        <f>IF($C$4="citu pasākumu izmaksas",IF('5a+c+n'!$Q19="C",'5a+c+n'!D19,0))</f>
        <v>0</v>
      </c>
      <c r="E19" s="46"/>
      <c r="F19" s="65"/>
      <c r="G19" s="116"/>
      <c r="H19" s="116">
        <f>IF($C$4="citu pasākumu izmaksas",IF('5a+c+n'!$Q19="C",'5a+c+n'!H19,0))</f>
        <v>0</v>
      </c>
      <c r="I19" s="116"/>
      <c r="J19" s="116"/>
      <c r="K19" s="117">
        <f>IF($C$4="citu pasākumu izmaksas",IF('5a+c+n'!$Q19="C",'5a+c+n'!K19,0))</f>
        <v>0</v>
      </c>
      <c r="L19" s="81">
        <f>IF($C$4="citu pasākumu izmaksas",IF('5a+c+n'!$Q19="C",'5a+c+n'!L19,0))</f>
        <v>0</v>
      </c>
      <c r="M19" s="116">
        <f>IF($C$4="citu pasākumu izmaksas",IF('5a+c+n'!$Q19="C",'5a+c+n'!M19,0))</f>
        <v>0</v>
      </c>
      <c r="N19" s="116">
        <f>IF($C$4="citu pasākumu izmaksas",IF('5a+c+n'!$Q19="C",'5a+c+n'!N19,0))</f>
        <v>0</v>
      </c>
      <c r="O19" s="116">
        <f>IF($C$4="citu pasākumu izmaksas",IF('5a+c+n'!$Q19="C",'5a+c+n'!O19,0))</f>
        <v>0</v>
      </c>
      <c r="P19" s="117">
        <f>IF($C$4="citu pasākumu izmaksas",IF('5a+c+n'!$Q19="C",'5a+c+n'!P19,0))</f>
        <v>0</v>
      </c>
    </row>
    <row r="20" spans="1:16" x14ac:dyDescent="0.2">
      <c r="A20" s="51">
        <f>IF(P20=0,0,IF(COUNTBLANK(P20)=1,0,COUNTA($P$14:P20)))</f>
        <v>0</v>
      </c>
      <c r="B20" s="24">
        <f>IF($C$4="citu pasākumu izmaksas",IF('5a+c+n'!$Q20="C",'5a+c+n'!B20,0))</f>
        <v>0</v>
      </c>
      <c r="C20" s="24">
        <f>IF($C$4="citu pasākumu izmaksas",IF('5a+c+n'!$Q20="C",'5a+c+n'!C20,0))</f>
        <v>0</v>
      </c>
      <c r="D20" s="24">
        <f>IF($C$4="citu pasākumu izmaksas",IF('5a+c+n'!$Q20="C",'5a+c+n'!D20,0))</f>
        <v>0</v>
      </c>
      <c r="E20" s="46"/>
      <c r="F20" s="65"/>
      <c r="G20" s="116"/>
      <c r="H20" s="116">
        <f>IF($C$4="citu pasākumu izmaksas",IF('5a+c+n'!$Q20="C",'5a+c+n'!H20,0))</f>
        <v>0</v>
      </c>
      <c r="I20" s="116"/>
      <c r="J20" s="116"/>
      <c r="K20" s="117">
        <f>IF($C$4="citu pasākumu izmaksas",IF('5a+c+n'!$Q20="C",'5a+c+n'!K20,0))</f>
        <v>0</v>
      </c>
      <c r="L20" s="81">
        <f>IF($C$4="citu pasākumu izmaksas",IF('5a+c+n'!$Q20="C",'5a+c+n'!L20,0))</f>
        <v>0</v>
      </c>
      <c r="M20" s="116">
        <f>IF($C$4="citu pasākumu izmaksas",IF('5a+c+n'!$Q20="C",'5a+c+n'!M20,0))</f>
        <v>0</v>
      </c>
      <c r="N20" s="116">
        <f>IF($C$4="citu pasākumu izmaksas",IF('5a+c+n'!$Q20="C",'5a+c+n'!N20,0))</f>
        <v>0</v>
      </c>
      <c r="O20" s="116">
        <f>IF($C$4="citu pasākumu izmaksas",IF('5a+c+n'!$Q20="C",'5a+c+n'!O20,0))</f>
        <v>0</v>
      </c>
      <c r="P20" s="117">
        <f>IF($C$4="citu pasākumu izmaksas",IF('5a+c+n'!$Q20="C",'5a+c+n'!P20,0))</f>
        <v>0</v>
      </c>
    </row>
    <row r="21" spans="1:16" x14ac:dyDescent="0.2">
      <c r="A21" s="51">
        <f>IF(P21=0,0,IF(COUNTBLANK(P21)=1,0,COUNTA($P$14:P21)))</f>
        <v>0</v>
      </c>
      <c r="B21" s="24">
        <f>IF($C$4="citu pasākumu izmaksas",IF('5a+c+n'!$Q21="C",'5a+c+n'!B21,0))</f>
        <v>0</v>
      </c>
      <c r="C21" s="24">
        <f>IF($C$4="citu pasākumu izmaksas",IF('5a+c+n'!$Q21="C",'5a+c+n'!C21,0))</f>
        <v>0</v>
      </c>
      <c r="D21" s="24">
        <f>IF($C$4="citu pasākumu izmaksas",IF('5a+c+n'!$Q21="C",'5a+c+n'!D21,0))</f>
        <v>0</v>
      </c>
      <c r="E21" s="46"/>
      <c r="F21" s="65"/>
      <c r="G21" s="116"/>
      <c r="H21" s="116">
        <f>IF($C$4="citu pasākumu izmaksas",IF('5a+c+n'!$Q21="C",'5a+c+n'!H21,0))</f>
        <v>0</v>
      </c>
      <c r="I21" s="116"/>
      <c r="J21" s="116"/>
      <c r="K21" s="117">
        <f>IF($C$4="citu pasākumu izmaksas",IF('5a+c+n'!$Q21="C",'5a+c+n'!K21,0))</f>
        <v>0</v>
      </c>
      <c r="L21" s="81">
        <f>IF($C$4="citu pasākumu izmaksas",IF('5a+c+n'!$Q21="C",'5a+c+n'!L21,0))</f>
        <v>0</v>
      </c>
      <c r="M21" s="116">
        <f>IF($C$4="citu pasākumu izmaksas",IF('5a+c+n'!$Q21="C",'5a+c+n'!M21,0))</f>
        <v>0</v>
      </c>
      <c r="N21" s="116">
        <f>IF($C$4="citu pasākumu izmaksas",IF('5a+c+n'!$Q21="C",'5a+c+n'!N21,0))</f>
        <v>0</v>
      </c>
      <c r="O21" s="116">
        <f>IF($C$4="citu pasākumu izmaksas",IF('5a+c+n'!$Q21="C",'5a+c+n'!O21,0))</f>
        <v>0</v>
      </c>
      <c r="P21" s="117">
        <f>IF($C$4="citu pasākumu izmaksas",IF('5a+c+n'!$Q21="C",'5a+c+n'!P21,0))</f>
        <v>0</v>
      </c>
    </row>
    <row r="22" spans="1:16" x14ac:dyDescent="0.2">
      <c r="A22" s="51">
        <f>IF(P22=0,0,IF(COUNTBLANK(P22)=1,0,COUNTA($P$14:P22)))</f>
        <v>0</v>
      </c>
      <c r="B22" s="24">
        <f>IF($C$4="citu pasākumu izmaksas",IF('5a+c+n'!$Q22="C",'5a+c+n'!B22,0))</f>
        <v>0</v>
      </c>
      <c r="C22" s="24">
        <f>IF($C$4="citu pasākumu izmaksas",IF('5a+c+n'!$Q22="C",'5a+c+n'!C22,0))</f>
        <v>0</v>
      </c>
      <c r="D22" s="24">
        <f>IF($C$4="citu pasākumu izmaksas",IF('5a+c+n'!$Q22="C",'5a+c+n'!D22,0))</f>
        <v>0</v>
      </c>
      <c r="E22" s="46"/>
      <c r="F22" s="65"/>
      <c r="G22" s="116"/>
      <c r="H22" s="116">
        <f>IF($C$4="citu pasākumu izmaksas",IF('5a+c+n'!$Q22="C",'5a+c+n'!H22,0))</f>
        <v>0</v>
      </c>
      <c r="I22" s="116"/>
      <c r="J22" s="116"/>
      <c r="K22" s="117">
        <f>IF($C$4="citu pasākumu izmaksas",IF('5a+c+n'!$Q22="C",'5a+c+n'!K22,0))</f>
        <v>0</v>
      </c>
      <c r="L22" s="81">
        <f>IF($C$4="citu pasākumu izmaksas",IF('5a+c+n'!$Q22="C",'5a+c+n'!L22,0))</f>
        <v>0</v>
      </c>
      <c r="M22" s="116">
        <f>IF($C$4="citu pasākumu izmaksas",IF('5a+c+n'!$Q22="C",'5a+c+n'!M22,0))</f>
        <v>0</v>
      </c>
      <c r="N22" s="116">
        <f>IF($C$4="citu pasākumu izmaksas",IF('5a+c+n'!$Q22="C",'5a+c+n'!N22,0))</f>
        <v>0</v>
      </c>
      <c r="O22" s="116">
        <f>IF($C$4="citu pasākumu izmaksas",IF('5a+c+n'!$Q22="C",'5a+c+n'!O22,0))</f>
        <v>0</v>
      </c>
      <c r="P22" s="117">
        <f>IF($C$4="citu pasākumu izmaksas",IF('5a+c+n'!$Q22="C",'5a+c+n'!P22,0))</f>
        <v>0</v>
      </c>
    </row>
    <row r="23" spans="1:16" x14ac:dyDescent="0.2">
      <c r="A23" s="51">
        <f>IF(P23=0,0,IF(COUNTBLANK(P23)=1,0,COUNTA($P$14:P23)))</f>
        <v>0</v>
      </c>
      <c r="B23" s="24">
        <f>IF($C$4="citu pasākumu izmaksas",IF('5a+c+n'!$Q23="C",'5a+c+n'!B23,0))</f>
        <v>0</v>
      </c>
      <c r="C23" s="24">
        <f>IF($C$4="citu pasākumu izmaksas",IF('5a+c+n'!$Q23="C",'5a+c+n'!C23,0))</f>
        <v>0</v>
      </c>
      <c r="D23" s="24">
        <f>IF($C$4="citu pasākumu izmaksas",IF('5a+c+n'!$Q23="C",'5a+c+n'!D23,0))</f>
        <v>0</v>
      </c>
      <c r="E23" s="46"/>
      <c r="F23" s="65"/>
      <c r="G23" s="116"/>
      <c r="H23" s="116">
        <f>IF($C$4="citu pasākumu izmaksas",IF('5a+c+n'!$Q23="C",'5a+c+n'!H23,0))</f>
        <v>0</v>
      </c>
      <c r="I23" s="116"/>
      <c r="J23" s="116"/>
      <c r="K23" s="117">
        <f>IF($C$4="citu pasākumu izmaksas",IF('5a+c+n'!$Q23="C",'5a+c+n'!K23,0))</f>
        <v>0</v>
      </c>
      <c r="L23" s="81">
        <f>IF($C$4="citu pasākumu izmaksas",IF('5a+c+n'!$Q23="C",'5a+c+n'!L23,0))</f>
        <v>0</v>
      </c>
      <c r="M23" s="116">
        <f>IF($C$4="citu pasākumu izmaksas",IF('5a+c+n'!$Q23="C",'5a+c+n'!M23,0))</f>
        <v>0</v>
      </c>
      <c r="N23" s="116">
        <f>IF($C$4="citu pasākumu izmaksas",IF('5a+c+n'!$Q23="C",'5a+c+n'!N23,0))</f>
        <v>0</v>
      </c>
      <c r="O23" s="116">
        <f>IF($C$4="citu pasākumu izmaksas",IF('5a+c+n'!$Q23="C",'5a+c+n'!O23,0))</f>
        <v>0</v>
      </c>
      <c r="P23" s="117">
        <f>IF($C$4="citu pasākumu izmaksas",IF('5a+c+n'!$Q23="C",'5a+c+n'!P23,0))</f>
        <v>0</v>
      </c>
    </row>
    <row r="24" spans="1:16" x14ac:dyDescent="0.2">
      <c r="A24" s="51">
        <f>IF(P24=0,0,IF(COUNTBLANK(P24)=1,0,COUNTA($P$14:P24)))</f>
        <v>0</v>
      </c>
      <c r="B24" s="24">
        <f>IF($C$4="citu pasākumu izmaksas",IF('5a+c+n'!$Q24="C",'5a+c+n'!B24,0))</f>
        <v>0</v>
      </c>
      <c r="C24" s="24">
        <f>IF($C$4="citu pasākumu izmaksas",IF('5a+c+n'!$Q24="C",'5a+c+n'!C24,0))</f>
        <v>0</v>
      </c>
      <c r="D24" s="24">
        <f>IF($C$4="citu pasākumu izmaksas",IF('5a+c+n'!$Q24="C",'5a+c+n'!D24,0))</f>
        <v>0</v>
      </c>
      <c r="E24" s="46"/>
      <c r="F24" s="65"/>
      <c r="G24" s="116"/>
      <c r="H24" s="116">
        <f>IF($C$4="citu pasākumu izmaksas",IF('5a+c+n'!$Q24="C",'5a+c+n'!H24,0))</f>
        <v>0</v>
      </c>
      <c r="I24" s="116"/>
      <c r="J24" s="116"/>
      <c r="K24" s="117">
        <f>IF($C$4="citu pasākumu izmaksas",IF('5a+c+n'!$Q24="C",'5a+c+n'!K24,0))</f>
        <v>0</v>
      </c>
      <c r="L24" s="81">
        <f>IF($C$4="citu pasākumu izmaksas",IF('5a+c+n'!$Q24="C",'5a+c+n'!L24,0))</f>
        <v>0</v>
      </c>
      <c r="M24" s="116">
        <f>IF($C$4="citu pasākumu izmaksas",IF('5a+c+n'!$Q24="C",'5a+c+n'!M24,0))</f>
        <v>0</v>
      </c>
      <c r="N24" s="116">
        <f>IF($C$4="citu pasākumu izmaksas",IF('5a+c+n'!$Q24="C",'5a+c+n'!N24,0))</f>
        <v>0</v>
      </c>
      <c r="O24" s="116">
        <f>IF($C$4="citu pasākumu izmaksas",IF('5a+c+n'!$Q24="C",'5a+c+n'!O24,0))</f>
        <v>0</v>
      </c>
      <c r="P24" s="117">
        <f>IF($C$4="citu pasākumu izmaksas",IF('5a+c+n'!$Q24="C",'5a+c+n'!P24,0))</f>
        <v>0</v>
      </c>
    </row>
    <row r="25" spans="1:16" x14ac:dyDescent="0.2">
      <c r="A25" s="51">
        <f>IF(P25=0,0,IF(COUNTBLANK(P25)=1,0,COUNTA($P$14:P25)))</f>
        <v>0</v>
      </c>
      <c r="B25" s="24">
        <f>IF($C$4="citu pasākumu izmaksas",IF('5a+c+n'!$Q25="C",'5a+c+n'!B25,0))</f>
        <v>0</v>
      </c>
      <c r="C25" s="24">
        <f>IF($C$4="citu pasākumu izmaksas",IF('5a+c+n'!$Q25="C",'5a+c+n'!C25,0))</f>
        <v>0</v>
      </c>
      <c r="D25" s="24">
        <f>IF($C$4="citu pasākumu izmaksas",IF('5a+c+n'!$Q25="C",'5a+c+n'!D25,0))</f>
        <v>0</v>
      </c>
      <c r="E25" s="46"/>
      <c r="F25" s="65"/>
      <c r="G25" s="116"/>
      <c r="H25" s="116">
        <f>IF($C$4="citu pasākumu izmaksas",IF('5a+c+n'!$Q25="C",'5a+c+n'!H25,0))</f>
        <v>0</v>
      </c>
      <c r="I25" s="116"/>
      <c r="J25" s="116"/>
      <c r="K25" s="117">
        <f>IF($C$4="citu pasākumu izmaksas",IF('5a+c+n'!$Q25="C",'5a+c+n'!K25,0))</f>
        <v>0</v>
      </c>
      <c r="L25" s="81">
        <f>IF($C$4="citu pasākumu izmaksas",IF('5a+c+n'!$Q25="C",'5a+c+n'!L25,0))</f>
        <v>0</v>
      </c>
      <c r="M25" s="116">
        <f>IF($C$4="citu pasākumu izmaksas",IF('5a+c+n'!$Q25="C",'5a+c+n'!M25,0))</f>
        <v>0</v>
      </c>
      <c r="N25" s="116">
        <f>IF($C$4="citu pasākumu izmaksas",IF('5a+c+n'!$Q25="C",'5a+c+n'!N25,0))</f>
        <v>0</v>
      </c>
      <c r="O25" s="116">
        <f>IF($C$4="citu pasākumu izmaksas",IF('5a+c+n'!$Q25="C",'5a+c+n'!O25,0))</f>
        <v>0</v>
      </c>
      <c r="P25" s="117">
        <f>IF($C$4="citu pasākumu izmaksas",IF('5a+c+n'!$Q25="C",'5a+c+n'!P25,0))</f>
        <v>0</v>
      </c>
    </row>
    <row r="26" spans="1:16" x14ac:dyDescent="0.2">
      <c r="A26" s="51">
        <f>IF(P26=0,0,IF(COUNTBLANK(P26)=1,0,COUNTA($P$14:P26)))</f>
        <v>0</v>
      </c>
      <c r="B26" s="24">
        <f>IF($C$4="citu pasākumu izmaksas",IF('5a+c+n'!$Q26="C",'5a+c+n'!B26,0))</f>
        <v>0</v>
      </c>
      <c r="C26" s="24">
        <f>IF($C$4="citu pasākumu izmaksas",IF('5a+c+n'!$Q26="C",'5a+c+n'!C26,0))</f>
        <v>0</v>
      </c>
      <c r="D26" s="24">
        <f>IF($C$4="citu pasākumu izmaksas",IF('5a+c+n'!$Q26="C",'5a+c+n'!D26,0))</f>
        <v>0</v>
      </c>
      <c r="E26" s="46"/>
      <c r="F26" s="65"/>
      <c r="G26" s="116"/>
      <c r="H26" s="116">
        <f>IF($C$4="citu pasākumu izmaksas",IF('5a+c+n'!$Q26="C",'5a+c+n'!H26,0))</f>
        <v>0</v>
      </c>
      <c r="I26" s="116"/>
      <c r="J26" s="116"/>
      <c r="K26" s="117">
        <f>IF($C$4="citu pasākumu izmaksas",IF('5a+c+n'!$Q26="C",'5a+c+n'!K26,0))</f>
        <v>0</v>
      </c>
      <c r="L26" s="81">
        <f>IF($C$4="citu pasākumu izmaksas",IF('5a+c+n'!$Q26="C",'5a+c+n'!L26,0))</f>
        <v>0</v>
      </c>
      <c r="M26" s="116">
        <f>IF($C$4="citu pasākumu izmaksas",IF('5a+c+n'!$Q26="C",'5a+c+n'!M26,0))</f>
        <v>0</v>
      </c>
      <c r="N26" s="116">
        <f>IF($C$4="citu pasākumu izmaksas",IF('5a+c+n'!$Q26="C",'5a+c+n'!N26,0))</f>
        <v>0</v>
      </c>
      <c r="O26" s="116">
        <f>IF($C$4="citu pasākumu izmaksas",IF('5a+c+n'!$Q26="C",'5a+c+n'!O26,0))</f>
        <v>0</v>
      </c>
      <c r="P26" s="117">
        <f>IF($C$4="citu pasākumu izmaksas",IF('5a+c+n'!$Q26="C",'5a+c+n'!P26,0))</f>
        <v>0</v>
      </c>
    </row>
    <row r="27" spans="1:16" x14ac:dyDescent="0.2">
      <c r="A27" s="51">
        <f>IF(P27=0,0,IF(COUNTBLANK(P27)=1,0,COUNTA($P$14:P27)))</f>
        <v>0</v>
      </c>
      <c r="B27" s="24">
        <f>IF($C$4="citu pasākumu izmaksas",IF('5a+c+n'!$Q27="C",'5a+c+n'!B27,0))</f>
        <v>0</v>
      </c>
      <c r="C27" s="24">
        <f>IF($C$4="citu pasākumu izmaksas",IF('5a+c+n'!$Q27="C",'5a+c+n'!C27,0))</f>
        <v>0</v>
      </c>
      <c r="D27" s="24">
        <f>IF($C$4="citu pasākumu izmaksas",IF('5a+c+n'!$Q27="C",'5a+c+n'!D27,0))</f>
        <v>0</v>
      </c>
      <c r="E27" s="46"/>
      <c r="F27" s="65"/>
      <c r="G27" s="116"/>
      <c r="H27" s="116">
        <f>IF($C$4="citu pasākumu izmaksas",IF('5a+c+n'!$Q27="C",'5a+c+n'!H27,0))</f>
        <v>0</v>
      </c>
      <c r="I27" s="116"/>
      <c r="J27" s="116"/>
      <c r="K27" s="117">
        <f>IF($C$4="citu pasākumu izmaksas",IF('5a+c+n'!$Q27="C",'5a+c+n'!K27,0))</f>
        <v>0</v>
      </c>
      <c r="L27" s="81">
        <f>IF($C$4="citu pasākumu izmaksas",IF('5a+c+n'!$Q27="C",'5a+c+n'!L27,0))</f>
        <v>0</v>
      </c>
      <c r="M27" s="116">
        <f>IF($C$4="citu pasākumu izmaksas",IF('5a+c+n'!$Q27="C",'5a+c+n'!M27,0))</f>
        <v>0</v>
      </c>
      <c r="N27" s="116">
        <f>IF($C$4="citu pasākumu izmaksas",IF('5a+c+n'!$Q27="C",'5a+c+n'!N27,0))</f>
        <v>0</v>
      </c>
      <c r="O27" s="116">
        <f>IF($C$4="citu pasākumu izmaksas",IF('5a+c+n'!$Q27="C",'5a+c+n'!O27,0))</f>
        <v>0</v>
      </c>
      <c r="P27" s="117">
        <f>IF($C$4="citu pasākumu izmaksas",IF('5a+c+n'!$Q27="C",'5a+c+n'!P27,0))</f>
        <v>0</v>
      </c>
    </row>
    <row r="28" spans="1:16" x14ac:dyDescent="0.2">
      <c r="A28" s="51">
        <f>IF(P28=0,0,IF(COUNTBLANK(P28)=1,0,COUNTA($P$14:P28)))</f>
        <v>0</v>
      </c>
      <c r="B28" s="24">
        <f>IF($C$4="citu pasākumu izmaksas",IF('5a+c+n'!$Q28="C",'5a+c+n'!B28,0))</f>
        <v>0</v>
      </c>
      <c r="C28" s="24">
        <f>IF($C$4="citu pasākumu izmaksas",IF('5a+c+n'!$Q28="C",'5a+c+n'!C28,0))</f>
        <v>0</v>
      </c>
      <c r="D28" s="24">
        <f>IF($C$4="citu pasākumu izmaksas",IF('5a+c+n'!$Q28="C",'5a+c+n'!D28,0))</f>
        <v>0</v>
      </c>
      <c r="E28" s="46"/>
      <c r="F28" s="65"/>
      <c r="G28" s="116"/>
      <c r="H28" s="116">
        <f>IF($C$4="citu pasākumu izmaksas",IF('5a+c+n'!$Q28="C",'5a+c+n'!H28,0))</f>
        <v>0</v>
      </c>
      <c r="I28" s="116"/>
      <c r="J28" s="116"/>
      <c r="K28" s="117">
        <f>IF($C$4="citu pasākumu izmaksas",IF('5a+c+n'!$Q28="C",'5a+c+n'!K28,0))</f>
        <v>0</v>
      </c>
      <c r="L28" s="81">
        <f>IF($C$4="citu pasākumu izmaksas",IF('5a+c+n'!$Q28="C",'5a+c+n'!L28,0))</f>
        <v>0</v>
      </c>
      <c r="M28" s="116">
        <f>IF($C$4="citu pasākumu izmaksas",IF('5a+c+n'!$Q28="C",'5a+c+n'!M28,0))</f>
        <v>0</v>
      </c>
      <c r="N28" s="116">
        <f>IF($C$4="citu pasākumu izmaksas",IF('5a+c+n'!$Q28="C",'5a+c+n'!N28,0))</f>
        <v>0</v>
      </c>
      <c r="O28" s="116">
        <f>IF($C$4="citu pasākumu izmaksas",IF('5a+c+n'!$Q28="C",'5a+c+n'!O28,0))</f>
        <v>0</v>
      </c>
      <c r="P28" s="117">
        <f>IF($C$4="citu pasākumu izmaksas",IF('5a+c+n'!$Q28="C",'5a+c+n'!P28,0))</f>
        <v>0</v>
      </c>
    </row>
    <row r="29" spans="1:16" ht="10.8" thickBot="1" x14ac:dyDescent="0.25">
      <c r="A29" s="51">
        <f>IF(P29=0,0,IF(COUNTBLANK(P29)=1,0,COUNTA($P$14:P29)))</f>
        <v>0</v>
      </c>
      <c r="B29" s="24">
        <f>IF($C$4="citu pasākumu izmaksas",IF('5a+c+n'!$Q29="C",'5a+c+n'!B29,0))</f>
        <v>0</v>
      </c>
      <c r="C29" s="24">
        <f>IF($C$4="citu pasākumu izmaksas",IF('5a+c+n'!$Q29="C",'5a+c+n'!C29,0))</f>
        <v>0</v>
      </c>
      <c r="D29" s="24">
        <f>IF($C$4="citu pasākumu izmaksas",IF('5a+c+n'!$Q29="C",'5a+c+n'!D29,0))</f>
        <v>0</v>
      </c>
      <c r="E29" s="46"/>
      <c r="F29" s="65"/>
      <c r="G29" s="116"/>
      <c r="H29" s="116">
        <f>IF($C$4="citu pasākumu izmaksas",IF('5a+c+n'!$Q29="C",'5a+c+n'!H29,0))</f>
        <v>0</v>
      </c>
      <c r="I29" s="116"/>
      <c r="J29" s="116"/>
      <c r="K29" s="117">
        <f>IF($C$4="citu pasākumu izmaksas",IF('5a+c+n'!$Q29="C",'5a+c+n'!K29,0))</f>
        <v>0</v>
      </c>
      <c r="L29" s="81">
        <f>IF($C$4="citu pasākumu izmaksas",IF('5a+c+n'!$Q29="C",'5a+c+n'!L29,0))</f>
        <v>0</v>
      </c>
      <c r="M29" s="116">
        <f>IF($C$4="citu pasākumu izmaksas",IF('5a+c+n'!$Q29="C",'5a+c+n'!M29,0))</f>
        <v>0</v>
      </c>
      <c r="N29" s="116">
        <f>IF($C$4="citu pasākumu izmaksas",IF('5a+c+n'!$Q29="C",'5a+c+n'!N29,0))</f>
        <v>0</v>
      </c>
      <c r="O29" s="116">
        <f>IF($C$4="citu pasākumu izmaksas",IF('5a+c+n'!$Q29="C",'5a+c+n'!O29,0))</f>
        <v>0</v>
      </c>
      <c r="P29" s="117">
        <f>IF($C$4="citu pasākumu izmaksas",IF('5a+c+n'!$Q29="C",'5a+c+n'!P29,0))</f>
        <v>0</v>
      </c>
    </row>
    <row r="30" spans="1:16" ht="12" customHeight="1" thickBot="1" x14ac:dyDescent="0.25">
      <c r="A30" s="259" t="s">
        <v>62</v>
      </c>
      <c r="B30" s="260"/>
      <c r="C30" s="260"/>
      <c r="D30" s="260"/>
      <c r="E30" s="260"/>
      <c r="F30" s="260"/>
      <c r="G30" s="260"/>
      <c r="H30" s="260"/>
      <c r="I30" s="260"/>
      <c r="J30" s="260"/>
      <c r="K30" s="261"/>
      <c r="L30" s="130">
        <f>SUM(L14:L29)</f>
        <v>0</v>
      </c>
      <c r="M30" s="131">
        <f>SUM(M14:M29)</f>
        <v>0</v>
      </c>
      <c r="N30" s="131">
        <f>SUM(N14:N29)</f>
        <v>0</v>
      </c>
      <c r="O30" s="131">
        <f>SUM(O14:O29)</f>
        <v>0</v>
      </c>
      <c r="P30" s="132">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262" t="str">
        <f>'Kops c'!C33:H33</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04" t="str">
        <f>'Kops n'!A36:D36</f>
        <v>Tāme sastādīta 2024. gada 15. martā</v>
      </c>
      <c r="B36" s="205"/>
      <c r="C36" s="205"/>
      <c r="D36" s="205"/>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262" t="str">
        <f>'Kops c'!C38:H38</f>
        <v>Gundega Ābelīte 15.03.2024</v>
      </c>
      <c r="D38" s="262"/>
      <c r="E38" s="262"/>
      <c r="F38" s="262"/>
      <c r="G38" s="262"/>
      <c r="H38" s="262"/>
      <c r="I38" s="16"/>
      <c r="J38" s="16"/>
      <c r="K38" s="16"/>
      <c r="L38" s="16"/>
      <c r="M38" s="16"/>
      <c r="N38" s="16"/>
      <c r="O38" s="16"/>
      <c r="P38" s="16"/>
    </row>
    <row r="39" spans="1:16" x14ac:dyDescent="0.2">
      <c r="A39" s="16"/>
      <c r="B39" s="16"/>
      <c r="C39" s="188" t="s">
        <v>15</v>
      </c>
      <c r="D39" s="188"/>
      <c r="E39" s="188"/>
      <c r="F39" s="188"/>
      <c r="G39" s="188"/>
      <c r="H39" s="188"/>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7" t="s">
        <v>16</v>
      </c>
      <c r="B41" s="42"/>
      <c r="C41" s="84" t="str">
        <f>'Kops c'!C41</f>
        <v>1-00180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9:H39"/>
    <mergeCell ref="L12:P12"/>
    <mergeCell ref="A30:K30"/>
    <mergeCell ref="C33:H33"/>
    <mergeCell ref="C34:H34"/>
    <mergeCell ref="A36:D36"/>
    <mergeCell ref="C38:H38"/>
  </mergeCells>
  <conditionalFormatting sqref="A30:K30">
    <cfRule type="containsText" dxfId="124"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23" priority="1" operator="equal">
      <formula>0</formula>
    </cfRule>
  </conditionalFormatting>
  <conditionalFormatting sqref="C2:I2 D5:L8 N9:O9 L30:P30 C33:H33 C38:H38 C41">
    <cfRule type="cellIs" dxfId="122" priority="2"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42"/>
  <sheetViews>
    <sheetView topLeftCell="A14" workbookViewId="0">
      <selection activeCell="A30" sqref="A30: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'5a+c+n'!D1</f>
        <v>5</v>
      </c>
      <c r="E1" s="22"/>
      <c r="F1" s="22"/>
      <c r="G1" s="22"/>
      <c r="H1" s="22"/>
      <c r="I1" s="22"/>
      <c r="J1" s="22"/>
      <c r="N1" s="26"/>
      <c r="O1" s="27"/>
      <c r="P1" s="28"/>
    </row>
    <row r="2" spans="1:16" x14ac:dyDescent="0.2">
      <c r="A2" s="29"/>
      <c r="B2" s="29"/>
      <c r="C2" s="274" t="str">
        <f>'5a+c+n'!C2:I2</f>
        <v>Pagraba pārseguma siltināšana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'5a+c+n'!A9</f>
        <v>Tāme sastādīta  2024. gada tirgus cenās, pamatojoties uz AR daļas rasējumiem</v>
      </c>
      <c r="B9" s="271"/>
      <c r="C9" s="271"/>
      <c r="D9" s="271"/>
      <c r="E9" s="271"/>
      <c r="F9" s="271"/>
      <c r="G9" s="31"/>
      <c r="H9" s="31"/>
      <c r="I9" s="31"/>
      <c r="J9" s="272" t="s">
        <v>45</v>
      </c>
      <c r="K9" s="272"/>
      <c r="L9" s="272"/>
      <c r="M9" s="272"/>
      <c r="N9" s="273">
        <f>P30</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izmaksas",IF('5a+c+n'!$Q14="N",'5a+c+n'!B14,0))</f>
        <v>0</v>
      </c>
      <c r="C14" s="23">
        <f>IF($C$4="Neattiecināmās izmaksas",IF('5a+c+n'!$Q14="N",'5a+c+n'!C14,0))</f>
        <v>0</v>
      </c>
      <c r="D14" s="23">
        <f>IF($C$4="Neattiecināmās izmaksas",IF('5a+c+n'!$Q14="N",'5a+c+n'!D14,0))</f>
        <v>0</v>
      </c>
      <c r="E14" s="45"/>
      <c r="F14" s="63"/>
      <c r="G14" s="114"/>
      <c r="H14" s="114">
        <f>IF($C$4="Neattiecināmās izmaksas",IF('5a+c+n'!$Q14="N",'5a+c+n'!H14,0))</f>
        <v>0</v>
      </c>
      <c r="I14" s="114"/>
      <c r="J14" s="114"/>
      <c r="K14" s="115">
        <f>IF($C$4="Neattiecināmās izmaksas",IF('5a+c+n'!$Q14="N",'5a+c+n'!K14,0))</f>
        <v>0</v>
      </c>
      <c r="L14" s="80">
        <f>IF($C$4="Neattiecināmās izmaksas",IF('5a+c+n'!$Q14="N",'5a+c+n'!L14,0))</f>
        <v>0</v>
      </c>
      <c r="M14" s="114">
        <f>IF($C$4="Neattiecināmās izmaksas",IF('5a+c+n'!$Q14="N",'5a+c+n'!M14,0))</f>
        <v>0</v>
      </c>
      <c r="N14" s="114">
        <f>IF($C$4="Neattiecināmās izmaksas",IF('5a+c+n'!$Q14="N",'5a+c+n'!N14,0))</f>
        <v>0</v>
      </c>
      <c r="O14" s="114">
        <f>IF($C$4="Neattiecināmās izmaksas",IF('5a+c+n'!$Q14="N",'5a+c+n'!O14,0))</f>
        <v>0</v>
      </c>
      <c r="P14" s="115">
        <f>IF($C$4="Neattiecināmās izmaksas",IF('5a+c+n'!$Q14="N",'5a+c+n'!P14,0))</f>
        <v>0</v>
      </c>
    </row>
    <row r="15" spans="1:16" x14ac:dyDescent="0.2">
      <c r="A15" s="51">
        <f>IF(P15=0,0,IF(COUNTBLANK(P15)=1,0,COUNTA($P$14:P15)))</f>
        <v>0</v>
      </c>
      <c r="B15" s="24">
        <f>IF($C$4="Neattiecināmās izmaksas",IF('5a+c+n'!$Q15="N",'5a+c+n'!B15,0))</f>
        <v>0</v>
      </c>
      <c r="C15" s="24">
        <f>IF($C$4="Neattiecināmās izmaksas",IF('5a+c+n'!$Q15="N",'5a+c+n'!C15,0))</f>
        <v>0</v>
      </c>
      <c r="D15" s="24">
        <f>IF($C$4="Neattiecināmās izmaksas",IF('5a+c+n'!$Q15="N",'5a+c+n'!D15,0))</f>
        <v>0</v>
      </c>
      <c r="E15" s="46"/>
      <c r="F15" s="65"/>
      <c r="G15" s="116"/>
      <c r="H15" s="116">
        <f>IF($C$4="Neattiecināmās izmaksas",IF('5a+c+n'!$Q15="N",'5a+c+n'!H15,0))</f>
        <v>0</v>
      </c>
      <c r="I15" s="116"/>
      <c r="J15" s="116"/>
      <c r="K15" s="117">
        <f>IF($C$4="Neattiecināmās izmaksas",IF('5a+c+n'!$Q15="N",'5a+c+n'!K15,0))</f>
        <v>0</v>
      </c>
      <c r="L15" s="81">
        <f>IF($C$4="Neattiecināmās izmaksas",IF('5a+c+n'!$Q15="N",'5a+c+n'!L15,0))</f>
        <v>0</v>
      </c>
      <c r="M15" s="116">
        <f>IF($C$4="Neattiecināmās izmaksas",IF('5a+c+n'!$Q15="N",'5a+c+n'!M15,0))</f>
        <v>0</v>
      </c>
      <c r="N15" s="116">
        <f>IF($C$4="Neattiecināmās izmaksas",IF('5a+c+n'!$Q15="N",'5a+c+n'!N15,0))</f>
        <v>0</v>
      </c>
      <c r="O15" s="116">
        <f>IF($C$4="Neattiecināmās izmaksas",IF('5a+c+n'!$Q15="N",'5a+c+n'!O15,0))</f>
        <v>0</v>
      </c>
      <c r="P15" s="117">
        <f>IF($C$4="Neattiecināmās izmaksas",IF('5a+c+n'!$Q15="N",'5a+c+n'!P15,0))</f>
        <v>0</v>
      </c>
    </row>
    <row r="16" spans="1:16" x14ac:dyDescent="0.2">
      <c r="A16" s="51">
        <f>IF(P16=0,0,IF(COUNTBLANK(P16)=1,0,COUNTA($P$14:P16)))</f>
        <v>0</v>
      </c>
      <c r="B16" s="24">
        <f>IF($C$4="Neattiecināmās izmaksas",IF('5a+c+n'!$Q16="N",'5a+c+n'!B16,0))</f>
        <v>0</v>
      </c>
      <c r="C16" s="24">
        <f>IF($C$4="Neattiecināmās izmaksas",IF('5a+c+n'!$Q16="N",'5a+c+n'!C16,0))</f>
        <v>0</v>
      </c>
      <c r="D16" s="24">
        <f>IF($C$4="Neattiecināmās izmaksas",IF('5a+c+n'!$Q16="N",'5a+c+n'!D16,0))</f>
        <v>0</v>
      </c>
      <c r="E16" s="46"/>
      <c r="F16" s="65"/>
      <c r="G16" s="116"/>
      <c r="H16" s="116">
        <f>IF($C$4="Neattiecināmās izmaksas",IF('5a+c+n'!$Q16="N",'5a+c+n'!H16,0))</f>
        <v>0</v>
      </c>
      <c r="I16" s="116"/>
      <c r="J16" s="116"/>
      <c r="K16" s="117">
        <f>IF($C$4="Neattiecināmās izmaksas",IF('5a+c+n'!$Q16="N",'5a+c+n'!K16,0))</f>
        <v>0</v>
      </c>
      <c r="L16" s="81">
        <f>IF($C$4="Neattiecināmās izmaksas",IF('5a+c+n'!$Q16="N",'5a+c+n'!L16,0))</f>
        <v>0</v>
      </c>
      <c r="M16" s="116">
        <f>IF($C$4="Neattiecināmās izmaksas",IF('5a+c+n'!$Q16="N",'5a+c+n'!M16,0))</f>
        <v>0</v>
      </c>
      <c r="N16" s="116">
        <f>IF($C$4="Neattiecināmās izmaksas",IF('5a+c+n'!$Q16="N",'5a+c+n'!N16,0))</f>
        <v>0</v>
      </c>
      <c r="O16" s="116">
        <f>IF($C$4="Neattiecināmās izmaksas",IF('5a+c+n'!$Q16="N",'5a+c+n'!O16,0))</f>
        <v>0</v>
      </c>
      <c r="P16" s="117">
        <f>IF($C$4="Neattiecināmās izmaksas",IF('5a+c+n'!$Q16="N",'5a+c+n'!P16,0))</f>
        <v>0</v>
      </c>
    </row>
    <row r="17" spans="1:16" x14ac:dyDescent="0.2">
      <c r="A17" s="51">
        <f>IF(P17=0,0,IF(COUNTBLANK(P17)=1,0,COUNTA($P$14:P17)))</f>
        <v>0</v>
      </c>
      <c r="B17" s="24">
        <f>IF($C$4="Neattiecināmās izmaksas",IF('5a+c+n'!$Q17="N",'5a+c+n'!B17,0))</f>
        <v>0</v>
      </c>
      <c r="C17" s="24">
        <f>IF($C$4="Neattiecināmās izmaksas",IF('5a+c+n'!$Q17="N",'5a+c+n'!C17,0))</f>
        <v>0</v>
      </c>
      <c r="D17" s="24">
        <f>IF($C$4="Neattiecināmās izmaksas",IF('5a+c+n'!$Q17="N",'5a+c+n'!D17,0))</f>
        <v>0</v>
      </c>
      <c r="E17" s="46"/>
      <c r="F17" s="65"/>
      <c r="G17" s="116"/>
      <c r="H17" s="116">
        <f>IF($C$4="Neattiecināmās izmaksas",IF('5a+c+n'!$Q17="N",'5a+c+n'!H17,0))</f>
        <v>0</v>
      </c>
      <c r="I17" s="116"/>
      <c r="J17" s="116"/>
      <c r="K17" s="117">
        <f>IF($C$4="Neattiecināmās izmaksas",IF('5a+c+n'!$Q17="N",'5a+c+n'!K17,0))</f>
        <v>0</v>
      </c>
      <c r="L17" s="81">
        <f>IF($C$4="Neattiecināmās izmaksas",IF('5a+c+n'!$Q17="N",'5a+c+n'!L17,0))</f>
        <v>0</v>
      </c>
      <c r="M17" s="116">
        <f>IF($C$4="Neattiecināmās izmaksas",IF('5a+c+n'!$Q17="N",'5a+c+n'!M17,0))</f>
        <v>0</v>
      </c>
      <c r="N17" s="116">
        <f>IF($C$4="Neattiecināmās izmaksas",IF('5a+c+n'!$Q17="N",'5a+c+n'!N17,0))</f>
        <v>0</v>
      </c>
      <c r="O17" s="116">
        <f>IF($C$4="Neattiecināmās izmaksas",IF('5a+c+n'!$Q17="N",'5a+c+n'!O17,0))</f>
        <v>0</v>
      </c>
      <c r="P17" s="117">
        <f>IF($C$4="Neattiecināmās izmaksas",IF('5a+c+n'!$Q17="N",'5a+c+n'!P17,0))</f>
        <v>0</v>
      </c>
    </row>
    <row r="18" spans="1:16" x14ac:dyDescent="0.2">
      <c r="A18" s="51">
        <f>IF(P18=0,0,IF(COUNTBLANK(P18)=1,0,COUNTA($P$14:P18)))</f>
        <v>0</v>
      </c>
      <c r="B18" s="24">
        <f>IF($C$4="Neattiecināmās izmaksas",IF('5a+c+n'!$Q18="N",'5a+c+n'!B18,0))</f>
        <v>0</v>
      </c>
      <c r="C18" s="24">
        <f>IF($C$4="Neattiecināmās izmaksas",IF('5a+c+n'!$Q18="N",'5a+c+n'!C18,0))</f>
        <v>0</v>
      </c>
      <c r="D18" s="24">
        <f>IF($C$4="Neattiecināmās izmaksas",IF('5a+c+n'!$Q18="N",'5a+c+n'!D18,0))</f>
        <v>0</v>
      </c>
      <c r="E18" s="46"/>
      <c r="F18" s="65"/>
      <c r="G18" s="116"/>
      <c r="H18" s="116">
        <f>IF($C$4="Neattiecināmās izmaksas",IF('5a+c+n'!$Q18="N",'5a+c+n'!H18,0))</f>
        <v>0</v>
      </c>
      <c r="I18" s="116"/>
      <c r="J18" s="116"/>
      <c r="K18" s="117">
        <f>IF($C$4="Neattiecināmās izmaksas",IF('5a+c+n'!$Q18="N",'5a+c+n'!K18,0))</f>
        <v>0</v>
      </c>
      <c r="L18" s="81">
        <f>IF($C$4="Neattiecināmās izmaksas",IF('5a+c+n'!$Q18="N",'5a+c+n'!L18,0))</f>
        <v>0</v>
      </c>
      <c r="M18" s="116">
        <f>IF($C$4="Neattiecināmās izmaksas",IF('5a+c+n'!$Q18="N",'5a+c+n'!M18,0))</f>
        <v>0</v>
      </c>
      <c r="N18" s="116">
        <f>IF($C$4="Neattiecināmās izmaksas",IF('5a+c+n'!$Q18="N",'5a+c+n'!N18,0))</f>
        <v>0</v>
      </c>
      <c r="O18" s="116">
        <f>IF($C$4="Neattiecināmās izmaksas",IF('5a+c+n'!$Q18="N",'5a+c+n'!O18,0))</f>
        <v>0</v>
      </c>
      <c r="P18" s="117">
        <f>IF($C$4="Neattiecināmās izmaksas",IF('5a+c+n'!$Q18="N",'5a+c+n'!P18,0))</f>
        <v>0</v>
      </c>
    </row>
    <row r="19" spans="1:16" x14ac:dyDescent="0.2">
      <c r="A19" s="51">
        <f>IF(P19=0,0,IF(COUNTBLANK(P19)=1,0,COUNTA($P$14:P19)))</f>
        <v>0</v>
      </c>
      <c r="B19" s="24">
        <f>IF($C$4="Neattiecināmās izmaksas",IF('5a+c+n'!$Q19="N",'5a+c+n'!B19,0))</f>
        <v>0</v>
      </c>
      <c r="C19" s="24">
        <f>IF($C$4="Neattiecināmās izmaksas",IF('5a+c+n'!$Q19="N",'5a+c+n'!C19,0))</f>
        <v>0</v>
      </c>
      <c r="D19" s="24">
        <f>IF($C$4="Neattiecināmās izmaksas",IF('5a+c+n'!$Q19="N",'5a+c+n'!D19,0))</f>
        <v>0</v>
      </c>
      <c r="E19" s="46"/>
      <c r="F19" s="65"/>
      <c r="G19" s="116"/>
      <c r="H19" s="116">
        <f>IF($C$4="Neattiecināmās izmaksas",IF('5a+c+n'!$Q19="N",'5a+c+n'!H19,0))</f>
        <v>0</v>
      </c>
      <c r="I19" s="116"/>
      <c r="J19" s="116"/>
      <c r="K19" s="117">
        <f>IF($C$4="Neattiecināmās izmaksas",IF('5a+c+n'!$Q19="N",'5a+c+n'!K19,0))</f>
        <v>0</v>
      </c>
      <c r="L19" s="81">
        <f>IF($C$4="Neattiecināmās izmaksas",IF('5a+c+n'!$Q19="N",'5a+c+n'!L19,0))</f>
        <v>0</v>
      </c>
      <c r="M19" s="116">
        <f>IF($C$4="Neattiecināmās izmaksas",IF('5a+c+n'!$Q19="N",'5a+c+n'!M19,0))</f>
        <v>0</v>
      </c>
      <c r="N19" s="116">
        <f>IF($C$4="Neattiecināmās izmaksas",IF('5a+c+n'!$Q19="N",'5a+c+n'!N19,0))</f>
        <v>0</v>
      </c>
      <c r="O19" s="116">
        <f>IF($C$4="Neattiecināmās izmaksas",IF('5a+c+n'!$Q19="N",'5a+c+n'!O19,0))</f>
        <v>0</v>
      </c>
      <c r="P19" s="117">
        <f>IF($C$4="Neattiecināmās izmaksas",IF('5a+c+n'!$Q19="N",'5a+c+n'!P19,0))</f>
        <v>0</v>
      </c>
    </row>
    <row r="20" spans="1:16" x14ac:dyDescent="0.2">
      <c r="A20" s="51">
        <f>IF(P20=0,0,IF(COUNTBLANK(P20)=1,0,COUNTA($P$14:P20)))</f>
        <v>0</v>
      </c>
      <c r="B20" s="24">
        <f>IF($C$4="Neattiecināmās izmaksas",IF('5a+c+n'!$Q20="N",'5a+c+n'!B20,0))</f>
        <v>0</v>
      </c>
      <c r="C20" s="24">
        <f>IF($C$4="Neattiecināmās izmaksas",IF('5a+c+n'!$Q20="N",'5a+c+n'!C20,0))</f>
        <v>0</v>
      </c>
      <c r="D20" s="24">
        <f>IF($C$4="Neattiecināmās izmaksas",IF('5a+c+n'!$Q20="N",'5a+c+n'!D20,0))</f>
        <v>0</v>
      </c>
      <c r="E20" s="46"/>
      <c r="F20" s="65"/>
      <c r="G20" s="116"/>
      <c r="H20" s="116">
        <f>IF($C$4="Neattiecināmās izmaksas",IF('5a+c+n'!$Q20="N",'5a+c+n'!H20,0))</f>
        <v>0</v>
      </c>
      <c r="I20" s="116"/>
      <c r="J20" s="116"/>
      <c r="K20" s="117">
        <f>IF($C$4="Neattiecināmās izmaksas",IF('5a+c+n'!$Q20="N",'5a+c+n'!K20,0))</f>
        <v>0</v>
      </c>
      <c r="L20" s="81">
        <f>IF($C$4="Neattiecināmās izmaksas",IF('5a+c+n'!$Q20="N",'5a+c+n'!L20,0))</f>
        <v>0</v>
      </c>
      <c r="M20" s="116">
        <f>IF($C$4="Neattiecināmās izmaksas",IF('5a+c+n'!$Q20="N",'5a+c+n'!M20,0))</f>
        <v>0</v>
      </c>
      <c r="N20" s="116">
        <f>IF($C$4="Neattiecināmās izmaksas",IF('5a+c+n'!$Q20="N",'5a+c+n'!N20,0))</f>
        <v>0</v>
      </c>
      <c r="O20" s="116">
        <f>IF($C$4="Neattiecināmās izmaksas",IF('5a+c+n'!$Q20="N",'5a+c+n'!O20,0))</f>
        <v>0</v>
      </c>
      <c r="P20" s="117">
        <f>IF($C$4="Neattiecināmās izmaksas",IF('5a+c+n'!$Q20="N",'5a+c+n'!P20,0))</f>
        <v>0</v>
      </c>
    </row>
    <row r="21" spans="1:16" x14ac:dyDescent="0.2">
      <c r="A21" s="51">
        <f>IF(P21=0,0,IF(COUNTBLANK(P21)=1,0,COUNTA($P$14:P21)))</f>
        <v>0</v>
      </c>
      <c r="B21" s="24">
        <f>IF($C$4="Neattiecināmās izmaksas",IF('5a+c+n'!$Q21="N",'5a+c+n'!B21,0))</f>
        <v>0</v>
      </c>
      <c r="C21" s="24">
        <f>IF($C$4="Neattiecināmās izmaksas",IF('5a+c+n'!$Q21="N",'5a+c+n'!C21,0))</f>
        <v>0</v>
      </c>
      <c r="D21" s="24">
        <f>IF($C$4="Neattiecināmās izmaksas",IF('5a+c+n'!$Q21="N",'5a+c+n'!D21,0))</f>
        <v>0</v>
      </c>
      <c r="E21" s="46"/>
      <c r="F21" s="65"/>
      <c r="G21" s="116"/>
      <c r="H21" s="116">
        <f>IF($C$4="Neattiecināmās izmaksas",IF('5a+c+n'!$Q21="N",'5a+c+n'!H21,0))</f>
        <v>0</v>
      </c>
      <c r="I21" s="116"/>
      <c r="J21" s="116"/>
      <c r="K21" s="117">
        <f>IF($C$4="Neattiecināmās izmaksas",IF('5a+c+n'!$Q21="N",'5a+c+n'!K21,0))</f>
        <v>0</v>
      </c>
      <c r="L21" s="81">
        <f>IF($C$4="Neattiecināmās izmaksas",IF('5a+c+n'!$Q21="N",'5a+c+n'!L21,0))</f>
        <v>0</v>
      </c>
      <c r="M21" s="116">
        <f>IF($C$4="Neattiecināmās izmaksas",IF('5a+c+n'!$Q21="N",'5a+c+n'!M21,0))</f>
        <v>0</v>
      </c>
      <c r="N21" s="116">
        <f>IF($C$4="Neattiecināmās izmaksas",IF('5a+c+n'!$Q21="N",'5a+c+n'!N21,0))</f>
        <v>0</v>
      </c>
      <c r="O21" s="116">
        <f>IF($C$4="Neattiecināmās izmaksas",IF('5a+c+n'!$Q21="N",'5a+c+n'!O21,0))</f>
        <v>0</v>
      </c>
      <c r="P21" s="117">
        <f>IF($C$4="Neattiecināmās izmaksas",IF('5a+c+n'!$Q21="N",'5a+c+n'!P21,0))</f>
        <v>0</v>
      </c>
    </row>
    <row r="22" spans="1:16" x14ac:dyDescent="0.2">
      <c r="A22" s="51">
        <f>IF(P22=0,0,IF(COUNTBLANK(P22)=1,0,COUNTA($P$14:P22)))</f>
        <v>0</v>
      </c>
      <c r="B22" s="24">
        <f>IF($C$4="Neattiecināmās izmaksas",IF('5a+c+n'!$Q22="N",'5a+c+n'!B22,0))</f>
        <v>0</v>
      </c>
      <c r="C22" s="24">
        <f>IF($C$4="Neattiecināmās izmaksas",IF('5a+c+n'!$Q22="N",'5a+c+n'!C22,0))</f>
        <v>0</v>
      </c>
      <c r="D22" s="24">
        <f>IF($C$4="Neattiecināmās izmaksas",IF('5a+c+n'!$Q22="N",'5a+c+n'!D22,0))</f>
        <v>0</v>
      </c>
      <c r="E22" s="46"/>
      <c r="F22" s="65"/>
      <c r="G22" s="116"/>
      <c r="H22" s="116">
        <f>IF($C$4="Neattiecināmās izmaksas",IF('5a+c+n'!$Q22="N",'5a+c+n'!H22,0))</f>
        <v>0</v>
      </c>
      <c r="I22" s="116"/>
      <c r="J22" s="116"/>
      <c r="K22" s="117">
        <f>IF($C$4="Neattiecināmās izmaksas",IF('5a+c+n'!$Q22="N",'5a+c+n'!K22,0))</f>
        <v>0</v>
      </c>
      <c r="L22" s="81">
        <f>IF($C$4="Neattiecināmās izmaksas",IF('5a+c+n'!$Q22="N",'5a+c+n'!L22,0))</f>
        <v>0</v>
      </c>
      <c r="M22" s="116">
        <f>IF($C$4="Neattiecināmās izmaksas",IF('5a+c+n'!$Q22="N",'5a+c+n'!M22,0))</f>
        <v>0</v>
      </c>
      <c r="N22" s="116">
        <f>IF($C$4="Neattiecināmās izmaksas",IF('5a+c+n'!$Q22="N",'5a+c+n'!N22,0))</f>
        <v>0</v>
      </c>
      <c r="O22" s="116">
        <f>IF($C$4="Neattiecināmās izmaksas",IF('5a+c+n'!$Q22="N",'5a+c+n'!O22,0))</f>
        <v>0</v>
      </c>
      <c r="P22" s="117">
        <f>IF($C$4="Neattiecināmās izmaksas",IF('5a+c+n'!$Q22="N",'5a+c+n'!P22,0))</f>
        <v>0</v>
      </c>
    </row>
    <row r="23" spans="1:16" x14ac:dyDescent="0.2">
      <c r="A23" s="51">
        <f>IF(P23=0,0,IF(COUNTBLANK(P23)=1,0,COUNTA($P$14:P23)))</f>
        <v>0</v>
      </c>
      <c r="B23" s="24">
        <f>IF($C$4="Neattiecināmās izmaksas",IF('5a+c+n'!$Q23="N",'5a+c+n'!B23,0))</f>
        <v>0</v>
      </c>
      <c r="C23" s="24">
        <f>IF($C$4="Neattiecināmās izmaksas",IF('5a+c+n'!$Q23="N",'5a+c+n'!C23,0))</f>
        <v>0</v>
      </c>
      <c r="D23" s="24">
        <f>IF($C$4="Neattiecināmās izmaksas",IF('5a+c+n'!$Q23="N",'5a+c+n'!D23,0))</f>
        <v>0</v>
      </c>
      <c r="E23" s="46"/>
      <c r="F23" s="65"/>
      <c r="G23" s="116"/>
      <c r="H23" s="116">
        <f>IF($C$4="Neattiecināmās izmaksas",IF('5a+c+n'!$Q23="N",'5a+c+n'!H23,0))</f>
        <v>0</v>
      </c>
      <c r="I23" s="116"/>
      <c r="J23" s="116"/>
      <c r="K23" s="117">
        <f>IF($C$4="Neattiecināmās izmaksas",IF('5a+c+n'!$Q23="N",'5a+c+n'!K23,0))</f>
        <v>0</v>
      </c>
      <c r="L23" s="81">
        <f>IF($C$4="Neattiecināmās izmaksas",IF('5a+c+n'!$Q23="N",'5a+c+n'!L23,0))</f>
        <v>0</v>
      </c>
      <c r="M23" s="116">
        <f>IF($C$4="Neattiecināmās izmaksas",IF('5a+c+n'!$Q23="N",'5a+c+n'!M23,0))</f>
        <v>0</v>
      </c>
      <c r="N23" s="116">
        <f>IF($C$4="Neattiecināmās izmaksas",IF('5a+c+n'!$Q23="N",'5a+c+n'!N23,0))</f>
        <v>0</v>
      </c>
      <c r="O23" s="116">
        <f>IF($C$4="Neattiecināmās izmaksas",IF('5a+c+n'!$Q23="N",'5a+c+n'!O23,0))</f>
        <v>0</v>
      </c>
      <c r="P23" s="117">
        <f>IF($C$4="Neattiecināmās izmaksas",IF('5a+c+n'!$Q23="N",'5a+c+n'!P23,0))</f>
        <v>0</v>
      </c>
    </row>
    <row r="24" spans="1:16" x14ac:dyDescent="0.2">
      <c r="A24" s="51">
        <f>IF(P24=0,0,IF(COUNTBLANK(P24)=1,0,COUNTA($P$14:P24)))</f>
        <v>0</v>
      </c>
      <c r="B24" s="24">
        <f>IF($C$4="Neattiecināmās izmaksas",IF('5a+c+n'!$Q24="N",'5a+c+n'!B24,0))</f>
        <v>0</v>
      </c>
      <c r="C24" s="24">
        <f>IF($C$4="Neattiecināmās izmaksas",IF('5a+c+n'!$Q24="N",'5a+c+n'!C24,0))</f>
        <v>0</v>
      </c>
      <c r="D24" s="24">
        <f>IF($C$4="Neattiecināmās izmaksas",IF('5a+c+n'!$Q24="N",'5a+c+n'!D24,0))</f>
        <v>0</v>
      </c>
      <c r="E24" s="46"/>
      <c r="F24" s="65"/>
      <c r="G24" s="116"/>
      <c r="H24" s="116">
        <f>IF($C$4="Neattiecināmās izmaksas",IF('5a+c+n'!$Q24="N",'5a+c+n'!H24,0))</f>
        <v>0</v>
      </c>
      <c r="I24" s="116"/>
      <c r="J24" s="116"/>
      <c r="K24" s="117">
        <f>IF($C$4="Neattiecināmās izmaksas",IF('5a+c+n'!$Q24="N",'5a+c+n'!K24,0))</f>
        <v>0</v>
      </c>
      <c r="L24" s="81">
        <f>IF($C$4="Neattiecināmās izmaksas",IF('5a+c+n'!$Q24="N",'5a+c+n'!L24,0))</f>
        <v>0</v>
      </c>
      <c r="M24" s="116">
        <f>IF($C$4="Neattiecināmās izmaksas",IF('5a+c+n'!$Q24="N",'5a+c+n'!M24,0))</f>
        <v>0</v>
      </c>
      <c r="N24" s="116">
        <f>IF($C$4="Neattiecināmās izmaksas",IF('5a+c+n'!$Q24="N",'5a+c+n'!N24,0))</f>
        <v>0</v>
      </c>
      <c r="O24" s="116">
        <f>IF($C$4="Neattiecināmās izmaksas",IF('5a+c+n'!$Q24="N",'5a+c+n'!O24,0))</f>
        <v>0</v>
      </c>
      <c r="P24" s="117">
        <f>IF($C$4="Neattiecināmās izmaksas",IF('5a+c+n'!$Q24="N",'5a+c+n'!P24,0))</f>
        <v>0</v>
      </c>
    </row>
    <row r="25" spans="1:16" x14ac:dyDescent="0.2">
      <c r="A25" s="51">
        <f>IF(P25=0,0,IF(COUNTBLANK(P25)=1,0,COUNTA($P$14:P25)))</f>
        <v>0</v>
      </c>
      <c r="B25" s="24">
        <f>IF($C$4="Neattiecināmās izmaksas",IF('5a+c+n'!$Q25="N",'5a+c+n'!B25,0))</f>
        <v>0</v>
      </c>
      <c r="C25" s="24">
        <f>IF($C$4="Neattiecināmās izmaksas",IF('5a+c+n'!$Q25="N",'5a+c+n'!C25,0))</f>
        <v>0</v>
      </c>
      <c r="D25" s="24">
        <f>IF($C$4="Neattiecināmās izmaksas",IF('5a+c+n'!$Q25="N",'5a+c+n'!D25,0))</f>
        <v>0</v>
      </c>
      <c r="E25" s="46"/>
      <c r="F25" s="65"/>
      <c r="G25" s="116"/>
      <c r="H25" s="116">
        <f>IF($C$4="Neattiecināmās izmaksas",IF('5a+c+n'!$Q25="N",'5a+c+n'!H25,0))</f>
        <v>0</v>
      </c>
      <c r="I25" s="116"/>
      <c r="J25" s="116"/>
      <c r="K25" s="117">
        <f>IF($C$4="Neattiecināmās izmaksas",IF('5a+c+n'!$Q25="N",'5a+c+n'!K25,0))</f>
        <v>0</v>
      </c>
      <c r="L25" s="81">
        <f>IF($C$4="Neattiecināmās izmaksas",IF('5a+c+n'!$Q25="N",'5a+c+n'!L25,0))</f>
        <v>0</v>
      </c>
      <c r="M25" s="116">
        <f>IF($C$4="Neattiecināmās izmaksas",IF('5a+c+n'!$Q25="N",'5a+c+n'!M25,0))</f>
        <v>0</v>
      </c>
      <c r="N25" s="116">
        <f>IF($C$4="Neattiecināmās izmaksas",IF('5a+c+n'!$Q25="N",'5a+c+n'!N25,0))</f>
        <v>0</v>
      </c>
      <c r="O25" s="116">
        <f>IF($C$4="Neattiecināmās izmaksas",IF('5a+c+n'!$Q25="N",'5a+c+n'!O25,0))</f>
        <v>0</v>
      </c>
      <c r="P25" s="117">
        <f>IF($C$4="Neattiecināmās izmaksas",IF('5a+c+n'!$Q25="N",'5a+c+n'!P25,0))</f>
        <v>0</v>
      </c>
    </row>
    <row r="26" spans="1:16" x14ac:dyDescent="0.2">
      <c r="A26" s="51">
        <f>IF(P26=0,0,IF(COUNTBLANK(P26)=1,0,COUNTA($P$14:P26)))</f>
        <v>0</v>
      </c>
      <c r="B26" s="24">
        <f>IF($C$4="Neattiecināmās izmaksas",IF('5a+c+n'!$Q26="N",'5a+c+n'!B26,0))</f>
        <v>0</v>
      </c>
      <c r="C26" s="24">
        <f>IF($C$4="Neattiecināmās izmaksas",IF('5a+c+n'!$Q26="N",'5a+c+n'!C26,0))</f>
        <v>0</v>
      </c>
      <c r="D26" s="24">
        <f>IF($C$4="Neattiecināmās izmaksas",IF('5a+c+n'!$Q26="N",'5a+c+n'!D26,0))</f>
        <v>0</v>
      </c>
      <c r="E26" s="46"/>
      <c r="F26" s="65"/>
      <c r="G26" s="116"/>
      <c r="H26" s="116">
        <f>IF($C$4="Neattiecināmās izmaksas",IF('5a+c+n'!$Q26="N",'5a+c+n'!H26,0))</f>
        <v>0</v>
      </c>
      <c r="I26" s="116"/>
      <c r="J26" s="116"/>
      <c r="K26" s="117">
        <f>IF($C$4="Neattiecināmās izmaksas",IF('5a+c+n'!$Q26="N",'5a+c+n'!K26,0))</f>
        <v>0</v>
      </c>
      <c r="L26" s="81">
        <f>IF($C$4="Neattiecināmās izmaksas",IF('5a+c+n'!$Q26="N",'5a+c+n'!L26,0))</f>
        <v>0</v>
      </c>
      <c r="M26" s="116">
        <f>IF($C$4="Neattiecināmās izmaksas",IF('5a+c+n'!$Q26="N",'5a+c+n'!M26,0))</f>
        <v>0</v>
      </c>
      <c r="N26" s="116">
        <f>IF($C$4="Neattiecināmās izmaksas",IF('5a+c+n'!$Q26="N",'5a+c+n'!N26,0))</f>
        <v>0</v>
      </c>
      <c r="O26" s="116">
        <f>IF($C$4="Neattiecināmās izmaksas",IF('5a+c+n'!$Q26="N",'5a+c+n'!O26,0))</f>
        <v>0</v>
      </c>
      <c r="P26" s="117">
        <f>IF($C$4="Neattiecināmās izmaksas",IF('5a+c+n'!$Q26="N",'5a+c+n'!P26,0))</f>
        <v>0</v>
      </c>
    </row>
    <row r="27" spans="1:16" x14ac:dyDescent="0.2">
      <c r="A27" s="51">
        <f>IF(P27=0,0,IF(COUNTBLANK(P27)=1,0,COUNTA($P$14:P27)))</f>
        <v>0</v>
      </c>
      <c r="B27" s="24">
        <f>IF($C$4="Neattiecināmās izmaksas",IF('5a+c+n'!$Q27="N",'5a+c+n'!B27,0))</f>
        <v>0</v>
      </c>
      <c r="C27" s="24">
        <f>IF($C$4="Neattiecināmās izmaksas",IF('5a+c+n'!$Q27="N",'5a+c+n'!C27,0))</f>
        <v>0</v>
      </c>
      <c r="D27" s="24">
        <f>IF($C$4="Neattiecināmās izmaksas",IF('5a+c+n'!$Q27="N",'5a+c+n'!D27,0))</f>
        <v>0</v>
      </c>
      <c r="E27" s="46"/>
      <c r="F27" s="65"/>
      <c r="G27" s="116"/>
      <c r="H27" s="116">
        <f>IF($C$4="Neattiecināmās izmaksas",IF('5a+c+n'!$Q27="N",'5a+c+n'!H27,0))</f>
        <v>0</v>
      </c>
      <c r="I27" s="116"/>
      <c r="J27" s="116"/>
      <c r="K27" s="117">
        <f>IF($C$4="Neattiecināmās izmaksas",IF('5a+c+n'!$Q27="N",'5a+c+n'!K27,0))</f>
        <v>0</v>
      </c>
      <c r="L27" s="81">
        <f>IF($C$4="Neattiecināmās izmaksas",IF('5a+c+n'!$Q27="N",'5a+c+n'!L27,0))</f>
        <v>0</v>
      </c>
      <c r="M27" s="116">
        <f>IF($C$4="Neattiecināmās izmaksas",IF('5a+c+n'!$Q27="N",'5a+c+n'!M27,0))</f>
        <v>0</v>
      </c>
      <c r="N27" s="116">
        <f>IF($C$4="Neattiecināmās izmaksas",IF('5a+c+n'!$Q27="N",'5a+c+n'!N27,0))</f>
        <v>0</v>
      </c>
      <c r="O27" s="116">
        <f>IF($C$4="Neattiecināmās izmaksas",IF('5a+c+n'!$Q27="N",'5a+c+n'!O27,0))</f>
        <v>0</v>
      </c>
      <c r="P27" s="117">
        <f>IF($C$4="Neattiecināmās izmaksas",IF('5a+c+n'!$Q27="N",'5a+c+n'!P27,0))</f>
        <v>0</v>
      </c>
    </row>
    <row r="28" spans="1:16" x14ac:dyDescent="0.2">
      <c r="A28" s="51">
        <f>IF(P28=0,0,IF(COUNTBLANK(P28)=1,0,COUNTA($P$14:P28)))</f>
        <v>0</v>
      </c>
      <c r="B28" s="24">
        <f>IF($C$4="Neattiecināmās izmaksas",IF('5a+c+n'!$Q28="N",'5a+c+n'!B28,0))</f>
        <v>0</v>
      </c>
      <c r="C28" s="24">
        <f>IF($C$4="Neattiecināmās izmaksas",IF('5a+c+n'!$Q28="N",'5a+c+n'!C28,0))</f>
        <v>0</v>
      </c>
      <c r="D28" s="24">
        <f>IF($C$4="Neattiecināmās izmaksas",IF('5a+c+n'!$Q28="N",'5a+c+n'!D28,0))</f>
        <v>0</v>
      </c>
      <c r="E28" s="46"/>
      <c r="F28" s="65"/>
      <c r="G28" s="116"/>
      <c r="H28" s="116">
        <f>IF($C$4="Neattiecināmās izmaksas",IF('5a+c+n'!$Q28="N",'5a+c+n'!H28,0))</f>
        <v>0</v>
      </c>
      <c r="I28" s="116"/>
      <c r="J28" s="116"/>
      <c r="K28" s="117">
        <f>IF($C$4="Neattiecināmās izmaksas",IF('5a+c+n'!$Q28="N",'5a+c+n'!K28,0))</f>
        <v>0</v>
      </c>
      <c r="L28" s="81">
        <f>IF($C$4="Neattiecināmās izmaksas",IF('5a+c+n'!$Q28="N",'5a+c+n'!L28,0))</f>
        <v>0</v>
      </c>
      <c r="M28" s="116">
        <f>IF($C$4="Neattiecināmās izmaksas",IF('5a+c+n'!$Q28="N",'5a+c+n'!M28,0))</f>
        <v>0</v>
      </c>
      <c r="N28" s="116">
        <f>IF($C$4="Neattiecināmās izmaksas",IF('5a+c+n'!$Q28="N",'5a+c+n'!N28,0))</f>
        <v>0</v>
      </c>
      <c r="O28" s="116">
        <f>IF($C$4="Neattiecināmās izmaksas",IF('5a+c+n'!$Q28="N",'5a+c+n'!O28,0))</f>
        <v>0</v>
      </c>
      <c r="P28" s="117">
        <f>IF($C$4="Neattiecināmās izmaksas",IF('5a+c+n'!$Q28="N",'5a+c+n'!P28,0))</f>
        <v>0</v>
      </c>
    </row>
    <row r="29" spans="1:16" ht="10.8" thickBot="1" x14ac:dyDescent="0.25">
      <c r="A29" s="51">
        <f>IF(P29=0,0,IF(COUNTBLANK(P29)=1,0,COUNTA($P$14:P29)))</f>
        <v>0</v>
      </c>
      <c r="B29" s="24">
        <f>IF($C$4="Neattiecināmās izmaksas",IF('5a+c+n'!$Q29="N",'5a+c+n'!B29,0))</f>
        <v>0</v>
      </c>
      <c r="C29" s="24">
        <f>IF($C$4="Neattiecināmās izmaksas",IF('5a+c+n'!$Q29="N",'5a+c+n'!C29,0))</f>
        <v>0</v>
      </c>
      <c r="D29" s="24">
        <f>IF($C$4="Neattiecināmās izmaksas",IF('5a+c+n'!$Q29="N",'5a+c+n'!D29,0))</f>
        <v>0</v>
      </c>
      <c r="E29" s="46"/>
      <c r="F29" s="65"/>
      <c r="G29" s="116"/>
      <c r="H29" s="116">
        <f>IF($C$4="Neattiecināmās izmaksas",IF('5a+c+n'!$Q29="N",'5a+c+n'!H29,0))</f>
        <v>0</v>
      </c>
      <c r="I29" s="116"/>
      <c r="J29" s="116"/>
      <c r="K29" s="117">
        <f>IF($C$4="Neattiecināmās izmaksas",IF('5a+c+n'!$Q29="N",'5a+c+n'!K29,0))</f>
        <v>0</v>
      </c>
      <c r="L29" s="81">
        <f>IF($C$4="Neattiecināmās izmaksas",IF('5a+c+n'!$Q29="N",'5a+c+n'!L29,0))</f>
        <v>0</v>
      </c>
      <c r="M29" s="116">
        <f>IF($C$4="Neattiecināmās izmaksas",IF('5a+c+n'!$Q29="N",'5a+c+n'!M29,0))</f>
        <v>0</v>
      </c>
      <c r="N29" s="116">
        <f>IF($C$4="Neattiecināmās izmaksas",IF('5a+c+n'!$Q29="N",'5a+c+n'!N29,0))</f>
        <v>0</v>
      </c>
      <c r="O29" s="116">
        <f>IF($C$4="Neattiecināmās izmaksas",IF('5a+c+n'!$Q29="N",'5a+c+n'!O29,0))</f>
        <v>0</v>
      </c>
      <c r="P29" s="117">
        <f>IF($C$4="Neattiecināmās izmaksas",IF('5a+c+n'!$Q29="N",'5a+c+n'!P29,0))</f>
        <v>0</v>
      </c>
    </row>
    <row r="30" spans="1:16" ht="12" customHeight="1" thickBot="1" x14ac:dyDescent="0.25">
      <c r="A30" s="259" t="s">
        <v>62</v>
      </c>
      <c r="B30" s="260"/>
      <c r="C30" s="260"/>
      <c r="D30" s="260"/>
      <c r="E30" s="260"/>
      <c r="F30" s="260"/>
      <c r="G30" s="260"/>
      <c r="H30" s="260"/>
      <c r="I30" s="260"/>
      <c r="J30" s="260"/>
      <c r="K30" s="261"/>
      <c r="L30" s="130">
        <f>SUM(L14:L29)</f>
        <v>0</v>
      </c>
      <c r="M30" s="131">
        <f>SUM(M14:M29)</f>
        <v>0</v>
      </c>
      <c r="N30" s="131">
        <f>SUM(N14:N29)</f>
        <v>0</v>
      </c>
      <c r="O30" s="131">
        <f>SUM(O14:O29)</f>
        <v>0</v>
      </c>
      <c r="P30" s="132">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262" t="str">
        <f>'Kops n'!C33:H33</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04" t="str">
        <f>'Kops n'!A36:D36</f>
        <v>Tāme sastādīta 2024. gada 15. martā</v>
      </c>
      <c r="B36" s="205"/>
      <c r="C36" s="205"/>
      <c r="D36" s="205"/>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262" t="str">
        <f>'Kops n'!C38:H38</f>
        <v>Gundega Ābelīte 15.03.2024</v>
      </c>
      <c r="D38" s="262"/>
      <c r="E38" s="262"/>
      <c r="F38" s="262"/>
      <c r="G38" s="262"/>
      <c r="H38" s="262"/>
      <c r="I38" s="16"/>
      <c r="J38" s="16"/>
      <c r="K38" s="16"/>
      <c r="L38" s="16"/>
      <c r="M38" s="16"/>
      <c r="N38" s="16"/>
      <c r="O38" s="16"/>
      <c r="P38" s="16"/>
    </row>
    <row r="39" spans="1:16" x14ac:dyDescent="0.2">
      <c r="A39" s="16"/>
      <c r="B39" s="16"/>
      <c r="C39" s="188" t="s">
        <v>15</v>
      </c>
      <c r="D39" s="188"/>
      <c r="E39" s="188"/>
      <c r="F39" s="188"/>
      <c r="G39" s="188"/>
      <c r="H39" s="188"/>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7" t="s">
        <v>16</v>
      </c>
      <c r="B41" s="42"/>
      <c r="C41" s="84" t="str">
        <f>'Kops n'!C41</f>
        <v>1-00180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121"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20" priority="1" operator="equal">
      <formula>0</formula>
    </cfRule>
  </conditionalFormatting>
  <conditionalFormatting sqref="C2:I2 D5:L8 N9:O9 L30:P30 C33:H33 C38:H38 C41">
    <cfRule type="cellIs" dxfId="119" priority="2"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A1:Q56"/>
  <sheetViews>
    <sheetView workbookViewId="0">
      <selection activeCell="I15" sqref="I15:J4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6</v>
      </c>
      <c r="E1" s="22"/>
      <c r="F1" s="22"/>
      <c r="G1" s="22"/>
      <c r="H1" s="22"/>
      <c r="I1" s="22"/>
      <c r="J1" s="22"/>
      <c r="N1" s="26"/>
      <c r="O1" s="27"/>
      <c r="P1" s="28"/>
    </row>
    <row r="2" spans="1:17" x14ac:dyDescent="0.2">
      <c r="A2" s="29"/>
      <c r="B2" s="29"/>
      <c r="C2" s="274" t="s">
        <v>311</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307</v>
      </c>
      <c r="B9" s="271"/>
      <c r="C9" s="271"/>
      <c r="D9" s="271"/>
      <c r="E9" s="271"/>
      <c r="F9" s="271"/>
      <c r="G9" s="31"/>
      <c r="H9" s="31"/>
      <c r="I9" s="31"/>
      <c r="J9" s="272" t="s">
        <v>45</v>
      </c>
      <c r="K9" s="272"/>
      <c r="L9" s="272"/>
      <c r="M9" s="272"/>
      <c r="N9" s="273">
        <f>P44</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4" t="s">
        <v>199</v>
      </c>
      <c r="D14" s="23"/>
      <c r="E14" s="45"/>
      <c r="F14" s="70"/>
      <c r="G14" s="137"/>
      <c r="H14" s="108">
        <f>F14*G14</f>
        <v>0</v>
      </c>
      <c r="I14" s="137"/>
      <c r="J14" s="137"/>
      <c r="K14" s="112">
        <f>SUM(H14:J14)</f>
        <v>0</v>
      </c>
      <c r="L14" s="70">
        <f>E14*F14</f>
        <v>0</v>
      </c>
      <c r="M14" s="108">
        <f>H14*E14</f>
        <v>0</v>
      </c>
      <c r="N14" s="108">
        <f>I14*E14</f>
        <v>0</v>
      </c>
      <c r="O14" s="108">
        <f>J14*E14</f>
        <v>0</v>
      </c>
      <c r="P14" s="109">
        <f>SUM(M14:O14)</f>
        <v>0</v>
      </c>
      <c r="Q14" s="57"/>
    </row>
    <row r="15" spans="1:17" ht="20.399999999999999" x14ac:dyDescent="0.2">
      <c r="A15" s="51">
        <v>1</v>
      </c>
      <c r="B15" s="24" t="s">
        <v>161</v>
      </c>
      <c r="C15" s="139" t="s">
        <v>200</v>
      </c>
      <c r="D15" s="149" t="s">
        <v>76</v>
      </c>
      <c r="E15" s="176">
        <v>640</v>
      </c>
      <c r="F15" s="141"/>
      <c r="G15" s="142"/>
      <c r="H15" s="110">
        <f>F15*G15</f>
        <v>0</v>
      </c>
      <c r="I15" s="146"/>
      <c r="J15" s="146"/>
      <c r="K15" s="113">
        <f t="shared" ref="K15:K43" si="0">SUM(H15:J15)</f>
        <v>0</v>
      </c>
      <c r="L15" s="41">
        <f t="shared" ref="L15:L43" si="1">E15*F15</f>
        <v>0</v>
      </c>
      <c r="M15" s="110">
        <f t="shared" ref="M15:M43" si="2">H15*E15</f>
        <v>0</v>
      </c>
      <c r="N15" s="110">
        <f t="shared" ref="N15:N43" si="3">I15*E15</f>
        <v>0</v>
      </c>
      <c r="O15" s="110">
        <f t="shared" ref="O15:O43" si="4">J15*E15</f>
        <v>0</v>
      </c>
      <c r="P15" s="111">
        <f t="shared" ref="P15:P43" si="5">SUM(M15:O15)</f>
        <v>0</v>
      </c>
      <c r="Q15" s="61" t="s">
        <v>46</v>
      </c>
    </row>
    <row r="16" spans="1:17" ht="20.399999999999999" x14ac:dyDescent="0.2">
      <c r="A16" s="51">
        <v>2</v>
      </c>
      <c r="B16" s="24" t="s">
        <v>161</v>
      </c>
      <c r="C16" s="139" t="s">
        <v>201</v>
      </c>
      <c r="D16" s="149" t="s">
        <v>66</v>
      </c>
      <c r="E16" s="176">
        <v>1840</v>
      </c>
      <c r="F16" s="141"/>
      <c r="G16" s="142"/>
      <c r="H16" s="110">
        <f t="shared" ref="H16:H43" si="6">F16*G16</f>
        <v>0</v>
      </c>
      <c r="I16" s="146"/>
      <c r="J16" s="146"/>
      <c r="K16" s="113">
        <f t="shared" si="0"/>
        <v>0</v>
      </c>
      <c r="L16" s="41">
        <f t="shared" si="1"/>
        <v>0</v>
      </c>
      <c r="M16" s="110">
        <f t="shared" si="2"/>
        <v>0</v>
      </c>
      <c r="N16" s="110">
        <f t="shared" si="3"/>
        <v>0</v>
      </c>
      <c r="O16" s="110">
        <f t="shared" si="4"/>
        <v>0</v>
      </c>
      <c r="P16" s="111">
        <f t="shared" si="5"/>
        <v>0</v>
      </c>
      <c r="Q16" s="61" t="s">
        <v>46</v>
      </c>
    </row>
    <row r="17" spans="1:17" ht="20.399999999999999" x14ac:dyDescent="0.2">
      <c r="A17" s="51">
        <v>2</v>
      </c>
      <c r="B17" s="24" t="s">
        <v>161</v>
      </c>
      <c r="C17" s="139" t="s">
        <v>202</v>
      </c>
      <c r="D17" s="149" t="s">
        <v>66</v>
      </c>
      <c r="E17" s="176">
        <v>1070</v>
      </c>
      <c r="F17" s="141"/>
      <c r="G17" s="142"/>
      <c r="H17" s="110">
        <f t="shared" si="6"/>
        <v>0</v>
      </c>
      <c r="I17" s="146"/>
      <c r="J17" s="146"/>
      <c r="K17" s="113">
        <f t="shared" si="0"/>
        <v>0</v>
      </c>
      <c r="L17" s="41">
        <f t="shared" si="1"/>
        <v>0</v>
      </c>
      <c r="M17" s="110">
        <f t="shared" si="2"/>
        <v>0</v>
      </c>
      <c r="N17" s="110">
        <f t="shared" si="3"/>
        <v>0</v>
      </c>
      <c r="O17" s="110">
        <f t="shared" si="4"/>
        <v>0</v>
      </c>
      <c r="P17" s="111">
        <f t="shared" si="5"/>
        <v>0</v>
      </c>
      <c r="Q17" s="61" t="s">
        <v>46</v>
      </c>
    </row>
    <row r="18" spans="1:17" ht="20.399999999999999" x14ac:dyDescent="0.2">
      <c r="A18" s="51">
        <v>3</v>
      </c>
      <c r="B18" s="24" t="s">
        <v>161</v>
      </c>
      <c r="C18" s="139" t="s">
        <v>203</v>
      </c>
      <c r="D18" s="149" t="s">
        <v>68</v>
      </c>
      <c r="E18" s="176">
        <v>1</v>
      </c>
      <c r="F18" s="141"/>
      <c r="G18" s="142"/>
      <c r="H18" s="110">
        <f t="shared" si="6"/>
        <v>0</v>
      </c>
      <c r="I18" s="146"/>
      <c r="J18" s="146"/>
      <c r="K18" s="113">
        <f t="shared" si="0"/>
        <v>0</v>
      </c>
      <c r="L18" s="41">
        <f t="shared" si="1"/>
        <v>0</v>
      </c>
      <c r="M18" s="110">
        <f t="shared" si="2"/>
        <v>0</v>
      </c>
      <c r="N18" s="110">
        <f t="shared" si="3"/>
        <v>0</v>
      </c>
      <c r="O18" s="110">
        <f t="shared" si="4"/>
        <v>0</v>
      </c>
      <c r="P18" s="111">
        <f t="shared" si="5"/>
        <v>0</v>
      </c>
      <c r="Q18" s="61" t="s">
        <v>46</v>
      </c>
    </row>
    <row r="19" spans="1:17" ht="20.399999999999999" x14ac:dyDescent="0.2">
      <c r="A19" s="51">
        <v>4</v>
      </c>
      <c r="B19" s="24" t="s">
        <v>161</v>
      </c>
      <c r="C19" s="139" t="s">
        <v>204</v>
      </c>
      <c r="D19" s="149" t="s">
        <v>76</v>
      </c>
      <c r="E19" s="176">
        <v>660</v>
      </c>
      <c r="F19" s="141"/>
      <c r="G19" s="142"/>
      <c r="H19" s="110">
        <f t="shared" si="6"/>
        <v>0</v>
      </c>
      <c r="I19" s="146"/>
      <c r="J19" s="146"/>
      <c r="K19" s="113">
        <f t="shared" si="0"/>
        <v>0</v>
      </c>
      <c r="L19" s="41">
        <f t="shared" si="1"/>
        <v>0</v>
      </c>
      <c r="M19" s="110">
        <f t="shared" si="2"/>
        <v>0</v>
      </c>
      <c r="N19" s="110">
        <f t="shared" si="3"/>
        <v>0</v>
      </c>
      <c r="O19" s="110">
        <f t="shared" si="4"/>
        <v>0</v>
      </c>
      <c r="P19" s="111">
        <f t="shared" si="5"/>
        <v>0</v>
      </c>
      <c r="Q19" s="61" t="s">
        <v>46</v>
      </c>
    </row>
    <row r="20" spans="1:17" ht="20.399999999999999" x14ac:dyDescent="0.2">
      <c r="A20" s="51">
        <v>4</v>
      </c>
      <c r="B20" s="24" t="s">
        <v>161</v>
      </c>
      <c r="C20" s="139" t="s">
        <v>205</v>
      </c>
      <c r="D20" s="149" t="s">
        <v>66</v>
      </c>
      <c r="E20" s="176">
        <v>51</v>
      </c>
      <c r="F20" s="141"/>
      <c r="G20" s="142"/>
      <c r="H20" s="110">
        <f t="shared" si="6"/>
        <v>0</v>
      </c>
      <c r="I20" s="146"/>
      <c r="J20" s="146"/>
      <c r="K20" s="113">
        <f t="shared" si="0"/>
        <v>0</v>
      </c>
      <c r="L20" s="41">
        <f t="shared" si="1"/>
        <v>0</v>
      </c>
      <c r="M20" s="110">
        <f t="shared" si="2"/>
        <v>0</v>
      </c>
      <c r="N20" s="110">
        <f t="shared" si="3"/>
        <v>0</v>
      </c>
      <c r="O20" s="110">
        <f t="shared" si="4"/>
        <v>0</v>
      </c>
      <c r="P20" s="111">
        <f t="shared" si="5"/>
        <v>0</v>
      </c>
      <c r="Q20" s="61" t="s">
        <v>46</v>
      </c>
    </row>
    <row r="21" spans="1:17" x14ac:dyDescent="0.2">
      <c r="A21" s="169"/>
      <c r="B21" s="152"/>
      <c r="C21" s="170" t="s">
        <v>206</v>
      </c>
      <c r="D21" s="152"/>
      <c r="E21" s="174"/>
      <c r="F21" s="143"/>
      <c r="G21" s="147"/>
      <c r="H21" s="110">
        <f t="shared" si="6"/>
        <v>0</v>
      </c>
      <c r="I21" s="147"/>
      <c r="J21" s="147"/>
      <c r="K21" s="113">
        <f t="shared" si="0"/>
        <v>0</v>
      </c>
      <c r="L21" s="41">
        <f t="shared" si="1"/>
        <v>0</v>
      </c>
      <c r="M21" s="110">
        <f t="shared" si="2"/>
        <v>0</v>
      </c>
      <c r="N21" s="110">
        <f t="shared" si="3"/>
        <v>0</v>
      </c>
      <c r="O21" s="110">
        <f t="shared" si="4"/>
        <v>0</v>
      </c>
      <c r="P21" s="111">
        <f t="shared" si="5"/>
        <v>0</v>
      </c>
      <c r="Q21" s="171"/>
    </row>
    <row r="22" spans="1:17" ht="20.399999999999999" x14ac:dyDescent="0.2">
      <c r="A22" s="51">
        <v>2</v>
      </c>
      <c r="B22" s="24" t="s">
        <v>161</v>
      </c>
      <c r="C22" s="139" t="s">
        <v>207</v>
      </c>
      <c r="D22" s="149" t="s">
        <v>66</v>
      </c>
      <c r="E22" s="176">
        <v>75</v>
      </c>
      <c r="F22" s="141"/>
      <c r="G22" s="142"/>
      <c r="H22" s="110">
        <f t="shared" si="6"/>
        <v>0</v>
      </c>
      <c r="I22" s="146"/>
      <c r="J22" s="146"/>
      <c r="K22" s="113">
        <f t="shared" si="0"/>
        <v>0</v>
      </c>
      <c r="L22" s="41">
        <f t="shared" si="1"/>
        <v>0</v>
      </c>
      <c r="M22" s="110">
        <f t="shared" si="2"/>
        <v>0</v>
      </c>
      <c r="N22" s="110">
        <f t="shared" si="3"/>
        <v>0</v>
      </c>
      <c r="O22" s="110">
        <f t="shared" si="4"/>
        <v>0</v>
      </c>
      <c r="P22" s="111">
        <f t="shared" si="5"/>
        <v>0</v>
      </c>
      <c r="Q22" s="61" t="s">
        <v>46</v>
      </c>
    </row>
    <row r="23" spans="1:17" ht="20.399999999999999" x14ac:dyDescent="0.2">
      <c r="A23" s="51">
        <v>2</v>
      </c>
      <c r="B23" s="24" t="s">
        <v>161</v>
      </c>
      <c r="C23" s="139" t="s">
        <v>208</v>
      </c>
      <c r="D23" s="149" t="s">
        <v>66</v>
      </c>
      <c r="E23" s="176">
        <v>25</v>
      </c>
      <c r="F23" s="141"/>
      <c r="G23" s="142"/>
      <c r="H23" s="110">
        <f t="shared" si="6"/>
        <v>0</v>
      </c>
      <c r="I23" s="146"/>
      <c r="J23" s="146"/>
      <c r="K23" s="113">
        <f t="shared" si="0"/>
        <v>0</v>
      </c>
      <c r="L23" s="41">
        <f t="shared" si="1"/>
        <v>0</v>
      </c>
      <c r="M23" s="110">
        <f t="shared" si="2"/>
        <v>0</v>
      </c>
      <c r="N23" s="110">
        <f t="shared" si="3"/>
        <v>0</v>
      </c>
      <c r="O23" s="110">
        <f t="shared" si="4"/>
        <v>0</v>
      </c>
      <c r="P23" s="111">
        <f t="shared" si="5"/>
        <v>0</v>
      </c>
      <c r="Q23" s="61" t="s">
        <v>46</v>
      </c>
    </row>
    <row r="24" spans="1:17" ht="20.399999999999999" x14ac:dyDescent="0.2">
      <c r="A24" s="51">
        <v>3</v>
      </c>
      <c r="B24" s="24" t="s">
        <v>161</v>
      </c>
      <c r="C24" s="139" t="s">
        <v>209</v>
      </c>
      <c r="D24" s="149" t="s">
        <v>66</v>
      </c>
      <c r="E24" s="176">
        <v>25</v>
      </c>
      <c r="F24" s="141"/>
      <c r="G24" s="142"/>
      <c r="H24" s="110">
        <f t="shared" si="6"/>
        <v>0</v>
      </c>
      <c r="I24" s="146"/>
      <c r="J24" s="146"/>
      <c r="K24" s="113">
        <f t="shared" si="0"/>
        <v>0</v>
      </c>
      <c r="L24" s="41">
        <f t="shared" si="1"/>
        <v>0</v>
      </c>
      <c r="M24" s="110">
        <f t="shared" si="2"/>
        <v>0</v>
      </c>
      <c r="N24" s="110">
        <f t="shared" si="3"/>
        <v>0</v>
      </c>
      <c r="O24" s="110">
        <f t="shared" si="4"/>
        <v>0</v>
      </c>
      <c r="P24" s="111">
        <f t="shared" si="5"/>
        <v>0</v>
      </c>
      <c r="Q24" s="61" t="s">
        <v>46</v>
      </c>
    </row>
    <row r="25" spans="1:17" x14ac:dyDescent="0.2">
      <c r="A25" s="51">
        <v>6</v>
      </c>
      <c r="B25" s="24"/>
      <c r="C25" s="159" t="s">
        <v>210</v>
      </c>
      <c r="D25" s="154"/>
      <c r="E25" s="46"/>
      <c r="F25" s="65"/>
      <c r="G25" s="24"/>
      <c r="H25" s="110">
        <f t="shared" si="6"/>
        <v>0</v>
      </c>
      <c r="I25" s="24"/>
      <c r="J25" s="24"/>
      <c r="K25" s="113">
        <f t="shared" si="0"/>
        <v>0</v>
      </c>
      <c r="L25" s="41">
        <f t="shared" si="1"/>
        <v>0</v>
      </c>
      <c r="M25" s="110">
        <f t="shared" si="2"/>
        <v>0</v>
      </c>
      <c r="N25" s="110">
        <f t="shared" si="3"/>
        <v>0</v>
      </c>
      <c r="O25" s="110">
        <f t="shared" si="4"/>
        <v>0</v>
      </c>
      <c r="P25" s="111">
        <f t="shared" si="5"/>
        <v>0</v>
      </c>
      <c r="Q25" s="61"/>
    </row>
    <row r="26" spans="1:17" ht="20.399999999999999" x14ac:dyDescent="0.2">
      <c r="A26" s="36">
        <v>35</v>
      </c>
      <c r="B26" s="24" t="s">
        <v>96</v>
      </c>
      <c r="C26" s="139" t="s">
        <v>121</v>
      </c>
      <c r="D26" s="149" t="s">
        <v>105</v>
      </c>
      <c r="E26" s="176">
        <v>560</v>
      </c>
      <c r="F26" s="141"/>
      <c r="G26" s="142"/>
      <c r="H26" s="110">
        <f t="shared" si="6"/>
        <v>0</v>
      </c>
      <c r="I26" s="146"/>
      <c r="J26" s="146"/>
      <c r="K26" s="113">
        <f t="shared" si="0"/>
        <v>0</v>
      </c>
      <c r="L26" s="41">
        <f t="shared" si="1"/>
        <v>0</v>
      </c>
      <c r="M26" s="110">
        <f t="shared" si="2"/>
        <v>0</v>
      </c>
      <c r="N26" s="110">
        <f t="shared" si="3"/>
        <v>0</v>
      </c>
      <c r="O26" s="110">
        <f t="shared" si="4"/>
        <v>0</v>
      </c>
      <c r="P26" s="111">
        <f t="shared" si="5"/>
        <v>0</v>
      </c>
      <c r="Q26" s="61" t="s">
        <v>46</v>
      </c>
    </row>
    <row r="27" spans="1:17" ht="20.399999999999999" x14ac:dyDescent="0.2">
      <c r="A27" s="36">
        <v>36</v>
      </c>
      <c r="B27" s="24" t="s">
        <v>96</v>
      </c>
      <c r="C27" s="139" t="s">
        <v>130</v>
      </c>
      <c r="D27" s="149" t="s">
        <v>100</v>
      </c>
      <c r="E27" s="176">
        <v>80</v>
      </c>
      <c r="F27" s="141"/>
      <c r="G27" s="142"/>
      <c r="H27" s="110">
        <f t="shared" si="6"/>
        <v>0</v>
      </c>
      <c r="I27" s="146"/>
      <c r="J27" s="146"/>
      <c r="K27" s="113">
        <f t="shared" si="0"/>
        <v>0</v>
      </c>
      <c r="L27" s="41">
        <f t="shared" si="1"/>
        <v>0</v>
      </c>
      <c r="M27" s="110">
        <f t="shared" si="2"/>
        <v>0</v>
      </c>
      <c r="N27" s="110">
        <f t="shared" si="3"/>
        <v>0</v>
      </c>
      <c r="O27" s="110">
        <f t="shared" si="4"/>
        <v>0</v>
      </c>
      <c r="P27" s="111">
        <f t="shared" si="5"/>
        <v>0</v>
      </c>
      <c r="Q27" s="61" t="s">
        <v>46</v>
      </c>
    </row>
    <row r="28" spans="1:17" ht="20.399999999999999" x14ac:dyDescent="0.2">
      <c r="A28" s="36">
        <v>37</v>
      </c>
      <c r="B28" s="24" t="s">
        <v>96</v>
      </c>
      <c r="C28" s="151" t="s">
        <v>125</v>
      </c>
      <c r="D28" s="149" t="s">
        <v>105</v>
      </c>
      <c r="E28" s="176">
        <v>56</v>
      </c>
      <c r="F28" s="141"/>
      <c r="G28" s="142"/>
      <c r="H28" s="110">
        <f t="shared" si="6"/>
        <v>0</v>
      </c>
      <c r="I28" s="146"/>
      <c r="J28" s="146"/>
      <c r="K28" s="113">
        <f t="shared" si="0"/>
        <v>0</v>
      </c>
      <c r="L28" s="41">
        <f t="shared" si="1"/>
        <v>0</v>
      </c>
      <c r="M28" s="110">
        <f t="shared" si="2"/>
        <v>0</v>
      </c>
      <c r="N28" s="110">
        <f t="shared" si="3"/>
        <v>0</v>
      </c>
      <c r="O28" s="110">
        <f t="shared" si="4"/>
        <v>0</v>
      </c>
      <c r="P28" s="111">
        <f t="shared" si="5"/>
        <v>0</v>
      </c>
      <c r="Q28" s="61" t="s">
        <v>46</v>
      </c>
    </row>
    <row r="29" spans="1:17" ht="30.6" x14ac:dyDescent="0.2">
      <c r="A29" s="36">
        <v>38</v>
      </c>
      <c r="B29" s="24" t="s">
        <v>96</v>
      </c>
      <c r="C29" s="139" t="s">
        <v>131</v>
      </c>
      <c r="D29" s="149" t="s">
        <v>105</v>
      </c>
      <c r="E29" s="176">
        <v>240</v>
      </c>
      <c r="F29" s="141"/>
      <c r="G29" s="142"/>
      <c r="H29" s="110">
        <f t="shared" si="6"/>
        <v>0</v>
      </c>
      <c r="I29" s="146"/>
      <c r="J29" s="146"/>
      <c r="K29" s="113">
        <f t="shared" si="0"/>
        <v>0</v>
      </c>
      <c r="L29" s="41">
        <f t="shared" si="1"/>
        <v>0</v>
      </c>
      <c r="M29" s="110">
        <f t="shared" si="2"/>
        <v>0</v>
      </c>
      <c r="N29" s="110">
        <f t="shared" si="3"/>
        <v>0</v>
      </c>
      <c r="O29" s="110">
        <f t="shared" si="4"/>
        <v>0</v>
      </c>
      <c r="P29" s="111">
        <f t="shared" si="5"/>
        <v>0</v>
      </c>
      <c r="Q29" s="61" t="s">
        <v>46</v>
      </c>
    </row>
    <row r="30" spans="1:17" ht="20.399999999999999" x14ac:dyDescent="0.2">
      <c r="A30" s="36">
        <v>38</v>
      </c>
      <c r="B30" s="24" t="s">
        <v>161</v>
      </c>
      <c r="C30" s="139" t="s">
        <v>211</v>
      </c>
      <c r="D30" s="149" t="s">
        <v>68</v>
      </c>
      <c r="E30" s="176">
        <v>9</v>
      </c>
      <c r="F30" s="141"/>
      <c r="G30" s="142"/>
      <c r="H30" s="110">
        <f t="shared" si="6"/>
        <v>0</v>
      </c>
      <c r="I30" s="146"/>
      <c r="J30" s="146"/>
      <c r="K30" s="113">
        <f t="shared" si="0"/>
        <v>0</v>
      </c>
      <c r="L30" s="41">
        <f t="shared" si="1"/>
        <v>0</v>
      </c>
      <c r="M30" s="110">
        <f t="shared" si="2"/>
        <v>0</v>
      </c>
      <c r="N30" s="110">
        <f t="shared" si="3"/>
        <v>0</v>
      </c>
      <c r="O30" s="110">
        <f t="shared" si="4"/>
        <v>0</v>
      </c>
      <c r="P30" s="111">
        <f t="shared" si="5"/>
        <v>0</v>
      </c>
      <c r="Q30" s="61" t="s">
        <v>46</v>
      </c>
    </row>
    <row r="31" spans="1:17" ht="20.399999999999999" x14ac:dyDescent="0.2">
      <c r="A31" s="36">
        <v>38</v>
      </c>
      <c r="B31" s="24" t="s">
        <v>161</v>
      </c>
      <c r="C31" s="139" t="s">
        <v>212</v>
      </c>
      <c r="D31" s="149" t="s">
        <v>68</v>
      </c>
      <c r="E31" s="176">
        <v>9</v>
      </c>
      <c r="F31" s="141"/>
      <c r="G31" s="142"/>
      <c r="H31" s="110">
        <f t="shared" si="6"/>
        <v>0</v>
      </c>
      <c r="I31" s="146"/>
      <c r="J31" s="146"/>
      <c r="K31" s="113">
        <f t="shared" si="0"/>
        <v>0</v>
      </c>
      <c r="L31" s="41">
        <f t="shared" si="1"/>
        <v>0</v>
      </c>
      <c r="M31" s="110">
        <f t="shared" si="2"/>
        <v>0</v>
      </c>
      <c r="N31" s="110">
        <f t="shared" si="3"/>
        <v>0</v>
      </c>
      <c r="O31" s="110">
        <f t="shared" si="4"/>
        <v>0</v>
      </c>
      <c r="P31" s="111">
        <f t="shared" si="5"/>
        <v>0</v>
      </c>
      <c r="Q31" s="61" t="s">
        <v>46</v>
      </c>
    </row>
    <row r="32" spans="1:17" x14ac:dyDescent="0.2">
      <c r="A32" s="51">
        <v>6</v>
      </c>
      <c r="B32" s="24"/>
      <c r="C32" s="159" t="s">
        <v>213</v>
      </c>
      <c r="D32" s="154"/>
      <c r="E32" s="46"/>
      <c r="F32" s="65"/>
      <c r="G32" s="24"/>
      <c r="H32" s="110">
        <f t="shared" si="6"/>
        <v>0</v>
      </c>
      <c r="I32" s="24"/>
      <c r="J32" s="24"/>
      <c r="K32" s="113">
        <f t="shared" si="0"/>
        <v>0</v>
      </c>
      <c r="L32" s="41">
        <f t="shared" si="1"/>
        <v>0</v>
      </c>
      <c r="M32" s="110">
        <f t="shared" si="2"/>
        <v>0</v>
      </c>
      <c r="N32" s="110">
        <f t="shared" si="3"/>
        <v>0</v>
      </c>
      <c r="O32" s="110">
        <f t="shared" si="4"/>
        <v>0</v>
      </c>
      <c r="P32" s="111">
        <f t="shared" si="5"/>
        <v>0</v>
      </c>
      <c r="Q32" s="61"/>
    </row>
    <row r="33" spans="1:17" ht="20.399999999999999" x14ac:dyDescent="0.2">
      <c r="A33" s="36">
        <v>35</v>
      </c>
      <c r="B33" s="24" t="s">
        <v>161</v>
      </c>
      <c r="C33" s="139" t="s">
        <v>214</v>
      </c>
      <c r="D33" s="149" t="s">
        <v>70</v>
      </c>
      <c r="E33" s="176">
        <v>6</v>
      </c>
      <c r="F33" s="141"/>
      <c r="G33" s="142"/>
      <c r="H33" s="110">
        <f t="shared" si="6"/>
        <v>0</v>
      </c>
      <c r="I33" s="146"/>
      <c r="J33" s="146"/>
      <c r="K33" s="113">
        <f t="shared" si="0"/>
        <v>0</v>
      </c>
      <c r="L33" s="41">
        <f t="shared" si="1"/>
        <v>0</v>
      </c>
      <c r="M33" s="110">
        <f t="shared" si="2"/>
        <v>0</v>
      </c>
      <c r="N33" s="110">
        <f t="shared" si="3"/>
        <v>0</v>
      </c>
      <c r="O33" s="110">
        <f t="shared" si="4"/>
        <v>0</v>
      </c>
      <c r="P33" s="111">
        <f t="shared" si="5"/>
        <v>0</v>
      </c>
      <c r="Q33" s="61" t="s">
        <v>46</v>
      </c>
    </row>
    <row r="34" spans="1:17" ht="20.399999999999999" x14ac:dyDescent="0.2">
      <c r="A34" s="36">
        <v>35</v>
      </c>
      <c r="B34" s="24" t="s">
        <v>161</v>
      </c>
      <c r="C34" s="139" t="s">
        <v>215</v>
      </c>
      <c r="D34" s="149" t="s">
        <v>70</v>
      </c>
      <c r="E34" s="176">
        <v>6</v>
      </c>
      <c r="F34" s="141"/>
      <c r="G34" s="142"/>
      <c r="H34" s="110">
        <f t="shared" si="6"/>
        <v>0</v>
      </c>
      <c r="I34" s="146"/>
      <c r="J34" s="146"/>
      <c r="K34" s="113">
        <f t="shared" si="0"/>
        <v>0</v>
      </c>
      <c r="L34" s="41">
        <f t="shared" si="1"/>
        <v>0</v>
      </c>
      <c r="M34" s="110">
        <f t="shared" si="2"/>
        <v>0</v>
      </c>
      <c r="N34" s="110">
        <f t="shared" si="3"/>
        <v>0</v>
      </c>
      <c r="O34" s="110">
        <f t="shared" si="4"/>
        <v>0</v>
      </c>
      <c r="P34" s="111">
        <f t="shared" si="5"/>
        <v>0</v>
      </c>
      <c r="Q34" s="61" t="s">
        <v>46</v>
      </c>
    </row>
    <row r="35" spans="1:17" ht="20.399999999999999" x14ac:dyDescent="0.2">
      <c r="A35" s="36">
        <v>35</v>
      </c>
      <c r="B35" s="24" t="s">
        <v>161</v>
      </c>
      <c r="C35" s="139" t="s">
        <v>216</v>
      </c>
      <c r="D35" s="149" t="s">
        <v>70</v>
      </c>
      <c r="E35" s="176">
        <v>12</v>
      </c>
      <c r="F35" s="141"/>
      <c r="G35" s="142"/>
      <c r="H35" s="110">
        <f t="shared" si="6"/>
        <v>0</v>
      </c>
      <c r="I35" s="146"/>
      <c r="J35" s="146"/>
      <c r="K35" s="113">
        <f t="shared" si="0"/>
        <v>0</v>
      </c>
      <c r="L35" s="41">
        <f t="shared" si="1"/>
        <v>0</v>
      </c>
      <c r="M35" s="110">
        <f t="shared" si="2"/>
        <v>0</v>
      </c>
      <c r="N35" s="110">
        <f t="shared" si="3"/>
        <v>0</v>
      </c>
      <c r="O35" s="110">
        <f t="shared" si="4"/>
        <v>0</v>
      </c>
      <c r="P35" s="111">
        <f t="shared" si="5"/>
        <v>0</v>
      </c>
      <c r="Q35" s="61" t="s">
        <v>46</v>
      </c>
    </row>
    <row r="36" spans="1:17" ht="20.399999999999999" x14ac:dyDescent="0.2">
      <c r="A36" s="36">
        <v>36</v>
      </c>
      <c r="B36" s="24" t="s">
        <v>161</v>
      </c>
      <c r="C36" s="139" t="s">
        <v>217</v>
      </c>
      <c r="D36" s="149" t="s">
        <v>68</v>
      </c>
      <c r="E36" s="176">
        <v>12</v>
      </c>
      <c r="F36" s="141"/>
      <c r="G36" s="142"/>
      <c r="H36" s="110">
        <f t="shared" si="6"/>
        <v>0</v>
      </c>
      <c r="I36" s="146"/>
      <c r="J36" s="146"/>
      <c r="K36" s="113">
        <f t="shared" si="0"/>
        <v>0</v>
      </c>
      <c r="L36" s="41">
        <f t="shared" si="1"/>
        <v>0</v>
      </c>
      <c r="M36" s="110">
        <f t="shared" si="2"/>
        <v>0</v>
      </c>
      <c r="N36" s="110">
        <f t="shared" si="3"/>
        <v>0</v>
      </c>
      <c r="O36" s="110">
        <f t="shared" si="4"/>
        <v>0</v>
      </c>
      <c r="P36" s="111">
        <f t="shared" si="5"/>
        <v>0</v>
      </c>
      <c r="Q36" s="61" t="s">
        <v>46</v>
      </c>
    </row>
    <row r="37" spans="1:17" ht="20.399999999999999" x14ac:dyDescent="0.2">
      <c r="A37" s="36">
        <v>37</v>
      </c>
      <c r="B37" s="24" t="s">
        <v>161</v>
      </c>
      <c r="C37" s="151" t="s">
        <v>218</v>
      </c>
      <c r="D37" s="149" t="s">
        <v>70</v>
      </c>
      <c r="E37" s="176">
        <v>6</v>
      </c>
      <c r="F37" s="141"/>
      <c r="G37" s="142"/>
      <c r="H37" s="110">
        <f t="shared" si="6"/>
        <v>0</v>
      </c>
      <c r="I37" s="146"/>
      <c r="J37" s="146"/>
      <c r="K37" s="113">
        <f t="shared" si="0"/>
        <v>0</v>
      </c>
      <c r="L37" s="41">
        <f t="shared" si="1"/>
        <v>0</v>
      </c>
      <c r="M37" s="110">
        <f t="shared" si="2"/>
        <v>0</v>
      </c>
      <c r="N37" s="110">
        <f t="shared" si="3"/>
        <v>0</v>
      </c>
      <c r="O37" s="110">
        <f t="shared" si="4"/>
        <v>0</v>
      </c>
      <c r="P37" s="111">
        <f t="shared" si="5"/>
        <v>0</v>
      </c>
      <c r="Q37" s="61" t="s">
        <v>46</v>
      </c>
    </row>
    <row r="38" spans="1:17" ht="20.399999999999999" x14ac:dyDescent="0.2">
      <c r="A38" s="36">
        <v>38</v>
      </c>
      <c r="B38" s="24" t="s">
        <v>161</v>
      </c>
      <c r="C38" s="139" t="s">
        <v>219</v>
      </c>
      <c r="D38" s="149" t="s">
        <v>66</v>
      </c>
      <c r="E38" s="176">
        <v>50.05</v>
      </c>
      <c r="F38" s="141"/>
      <c r="G38" s="142"/>
      <c r="H38" s="110">
        <f t="shared" si="6"/>
        <v>0</v>
      </c>
      <c r="I38" s="146"/>
      <c r="J38" s="146"/>
      <c r="K38" s="113">
        <f t="shared" si="0"/>
        <v>0</v>
      </c>
      <c r="L38" s="41">
        <f t="shared" si="1"/>
        <v>0</v>
      </c>
      <c r="M38" s="110">
        <f t="shared" si="2"/>
        <v>0</v>
      </c>
      <c r="N38" s="110">
        <f t="shared" si="3"/>
        <v>0</v>
      </c>
      <c r="O38" s="110">
        <f t="shared" si="4"/>
        <v>0</v>
      </c>
      <c r="P38" s="111">
        <f t="shared" si="5"/>
        <v>0</v>
      </c>
      <c r="Q38" s="61" t="s">
        <v>46</v>
      </c>
    </row>
    <row r="39" spans="1:17" ht="20.399999999999999" x14ac:dyDescent="0.2">
      <c r="A39" s="36">
        <v>38</v>
      </c>
      <c r="B39" s="24" t="s">
        <v>161</v>
      </c>
      <c r="C39" s="139" t="s">
        <v>220</v>
      </c>
      <c r="D39" s="149" t="s">
        <v>68</v>
      </c>
      <c r="E39" s="176">
        <v>6</v>
      </c>
      <c r="F39" s="141"/>
      <c r="G39" s="142"/>
      <c r="H39" s="110">
        <f t="shared" si="6"/>
        <v>0</v>
      </c>
      <c r="I39" s="146"/>
      <c r="J39" s="146"/>
      <c r="K39" s="113">
        <f t="shared" si="0"/>
        <v>0</v>
      </c>
      <c r="L39" s="41">
        <f t="shared" si="1"/>
        <v>0</v>
      </c>
      <c r="M39" s="110">
        <f t="shared" si="2"/>
        <v>0</v>
      </c>
      <c r="N39" s="110">
        <f t="shared" si="3"/>
        <v>0</v>
      </c>
      <c r="O39" s="110">
        <f t="shared" si="4"/>
        <v>0</v>
      </c>
      <c r="P39" s="111">
        <f t="shared" si="5"/>
        <v>0</v>
      </c>
      <c r="Q39" s="61" t="s">
        <v>46</v>
      </c>
    </row>
    <row r="40" spans="1:17" x14ac:dyDescent="0.2">
      <c r="A40" s="51">
        <v>6</v>
      </c>
      <c r="B40" s="24"/>
      <c r="C40" s="159" t="s">
        <v>148</v>
      </c>
      <c r="D40" s="154"/>
      <c r="E40" s="46"/>
      <c r="F40" s="65"/>
      <c r="G40" s="24"/>
      <c r="H40" s="110">
        <f t="shared" si="6"/>
        <v>0</v>
      </c>
      <c r="I40" s="24"/>
      <c r="J40" s="24"/>
      <c r="K40" s="113">
        <f t="shared" si="0"/>
        <v>0</v>
      </c>
      <c r="L40" s="41">
        <f t="shared" si="1"/>
        <v>0</v>
      </c>
      <c r="M40" s="110">
        <f t="shared" si="2"/>
        <v>0</v>
      </c>
      <c r="N40" s="110">
        <f t="shared" si="3"/>
        <v>0</v>
      </c>
      <c r="O40" s="110">
        <f t="shared" si="4"/>
        <v>0</v>
      </c>
      <c r="P40" s="111">
        <f t="shared" si="5"/>
        <v>0</v>
      </c>
      <c r="Q40" s="61"/>
    </row>
    <row r="41" spans="1:17" ht="20.399999999999999" x14ac:dyDescent="0.2">
      <c r="A41" s="51">
        <v>7</v>
      </c>
      <c r="B41" s="24" t="s">
        <v>161</v>
      </c>
      <c r="C41" s="139" t="s">
        <v>221</v>
      </c>
      <c r="D41" s="149" t="s">
        <v>68</v>
      </c>
      <c r="E41" s="46">
        <v>9</v>
      </c>
      <c r="F41" s="65"/>
      <c r="G41" s="142"/>
      <c r="H41" s="110">
        <f t="shared" si="6"/>
        <v>0</v>
      </c>
      <c r="I41" s="24"/>
      <c r="J41" s="24"/>
      <c r="K41" s="113">
        <f t="shared" si="0"/>
        <v>0</v>
      </c>
      <c r="L41" s="41">
        <f t="shared" si="1"/>
        <v>0</v>
      </c>
      <c r="M41" s="110">
        <f t="shared" si="2"/>
        <v>0</v>
      </c>
      <c r="N41" s="110">
        <f t="shared" si="3"/>
        <v>0</v>
      </c>
      <c r="O41" s="110">
        <f t="shared" si="4"/>
        <v>0</v>
      </c>
      <c r="P41" s="111">
        <f t="shared" si="5"/>
        <v>0</v>
      </c>
      <c r="Q41" s="61" t="s">
        <v>46</v>
      </c>
    </row>
    <row r="42" spans="1:17" ht="20.399999999999999" x14ac:dyDescent="0.2">
      <c r="A42" s="51">
        <v>8</v>
      </c>
      <c r="B42" s="24" t="s">
        <v>161</v>
      </c>
      <c r="C42" s="139" t="s">
        <v>222</v>
      </c>
      <c r="D42" s="149" t="s">
        <v>68</v>
      </c>
      <c r="E42" s="46">
        <v>2</v>
      </c>
      <c r="F42" s="65"/>
      <c r="G42" s="142"/>
      <c r="H42" s="110">
        <f t="shared" si="6"/>
        <v>0</v>
      </c>
      <c r="I42" s="24"/>
      <c r="J42" s="24"/>
      <c r="K42" s="113">
        <f t="shared" si="0"/>
        <v>0</v>
      </c>
      <c r="L42" s="41">
        <f t="shared" si="1"/>
        <v>0</v>
      </c>
      <c r="M42" s="110">
        <f t="shared" si="2"/>
        <v>0</v>
      </c>
      <c r="N42" s="110">
        <f t="shared" si="3"/>
        <v>0</v>
      </c>
      <c r="O42" s="110">
        <f t="shared" si="4"/>
        <v>0</v>
      </c>
      <c r="P42" s="111">
        <f t="shared" si="5"/>
        <v>0</v>
      </c>
      <c r="Q42" s="61" t="s">
        <v>46</v>
      </c>
    </row>
    <row r="43" spans="1:17" ht="20.399999999999999" x14ac:dyDescent="0.2">
      <c r="A43" s="51">
        <v>10</v>
      </c>
      <c r="B43" s="24" t="s">
        <v>161</v>
      </c>
      <c r="C43" s="139" t="s">
        <v>223</v>
      </c>
      <c r="D43" s="149" t="s">
        <v>66</v>
      </c>
      <c r="E43" s="46">
        <v>105</v>
      </c>
      <c r="F43" s="65"/>
      <c r="G43" s="142"/>
      <c r="H43" s="110">
        <f t="shared" si="6"/>
        <v>0</v>
      </c>
      <c r="I43" s="24"/>
      <c r="J43" s="24"/>
      <c r="K43" s="113">
        <f t="shared" si="0"/>
        <v>0</v>
      </c>
      <c r="L43" s="41">
        <f t="shared" si="1"/>
        <v>0</v>
      </c>
      <c r="M43" s="110">
        <f t="shared" si="2"/>
        <v>0</v>
      </c>
      <c r="N43" s="110">
        <f t="shared" si="3"/>
        <v>0</v>
      </c>
      <c r="O43" s="110">
        <f t="shared" si="4"/>
        <v>0</v>
      </c>
      <c r="P43" s="111">
        <f t="shared" si="5"/>
        <v>0</v>
      </c>
      <c r="Q43" s="61" t="s">
        <v>46</v>
      </c>
    </row>
    <row r="44" spans="1:17" ht="12" customHeight="1" thickBot="1" x14ac:dyDescent="0.25">
      <c r="A44" s="259" t="s">
        <v>62</v>
      </c>
      <c r="B44" s="260"/>
      <c r="C44" s="260"/>
      <c r="D44" s="260"/>
      <c r="E44" s="260"/>
      <c r="F44" s="260"/>
      <c r="G44" s="260"/>
      <c r="H44" s="260"/>
      <c r="I44" s="260"/>
      <c r="J44" s="260"/>
      <c r="K44" s="261"/>
      <c r="L44" s="127">
        <f>SUM(L14:L43)</f>
        <v>0</v>
      </c>
      <c r="M44" s="128">
        <f>SUM(M14:M43)</f>
        <v>0</v>
      </c>
      <c r="N44" s="128">
        <f>SUM(N14:N43)</f>
        <v>0</v>
      </c>
      <c r="O44" s="128">
        <f>SUM(O14:O43)</f>
        <v>0</v>
      </c>
      <c r="P44" s="129">
        <f>SUM(P14:P43)</f>
        <v>0</v>
      </c>
    </row>
    <row r="45" spans="1:17" x14ac:dyDescent="0.2">
      <c r="A45" s="16"/>
      <c r="B45" s="16"/>
      <c r="C45" s="16"/>
      <c r="D45" s="16"/>
      <c r="E45" s="16"/>
      <c r="F45" s="16"/>
      <c r="G45" s="16"/>
      <c r="H45" s="16"/>
      <c r="I45" s="16"/>
      <c r="J45" s="16"/>
      <c r="K45" s="16"/>
      <c r="L45" s="16"/>
      <c r="M45" s="16"/>
      <c r="N45" s="16"/>
      <c r="O45" s="16"/>
      <c r="P45" s="16"/>
    </row>
    <row r="46" spans="1:17" x14ac:dyDescent="0.2">
      <c r="A46" s="16"/>
      <c r="B46" s="16"/>
      <c r="C46" s="16"/>
      <c r="D46" s="16"/>
      <c r="E46" s="16"/>
      <c r="F46" s="16"/>
      <c r="G46" s="16"/>
      <c r="H46" s="16"/>
      <c r="I46" s="16"/>
      <c r="J46" s="16"/>
      <c r="K46" s="16"/>
      <c r="L46" s="16"/>
      <c r="M46" s="16"/>
      <c r="N46" s="16"/>
      <c r="O46" s="16"/>
      <c r="P46" s="16"/>
    </row>
    <row r="47" spans="1:17" x14ac:dyDescent="0.2">
      <c r="A47" s="1" t="s">
        <v>14</v>
      </c>
      <c r="B47" s="16"/>
      <c r="C47" s="262" t="str">
        <f>'Kops n'!C33:H33</f>
        <v>Gundega Ābelīte 15.03.2024</v>
      </c>
      <c r="D47" s="262"/>
      <c r="E47" s="262"/>
      <c r="F47" s="262"/>
      <c r="G47" s="262"/>
      <c r="H47" s="262"/>
      <c r="I47" s="16"/>
      <c r="J47" s="16"/>
      <c r="K47" s="16"/>
      <c r="L47" s="16"/>
      <c r="M47" s="16"/>
      <c r="N47" s="16"/>
      <c r="O47" s="16"/>
      <c r="P47" s="16"/>
    </row>
    <row r="48" spans="1:17" x14ac:dyDescent="0.2">
      <c r="A48" s="16"/>
      <c r="B48" s="16"/>
      <c r="C48" s="188" t="s">
        <v>15</v>
      </c>
      <c r="D48" s="188"/>
      <c r="E48" s="188"/>
      <c r="F48" s="188"/>
      <c r="G48" s="188"/>
      <c r="H48" s="188"/>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204" t="str">
        <f>'Kops n'!A36:D36</f>
        <v>Tāme sastādīta 2024. gada 15. martā</v>
      </c>
      <c r="B50" s="205"/>
      <c r="C50" s="205"/>
      <c r="D50" s="205"/>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row r="52" spans="1:16" x14ac:dyDescent="0.2">
      <c r="A52" s="1" t="s">
        <v>41</v>
      </c>
      <c r="B52" s="16"/>
      <c r="C52" s="262" t="str">
        <f>'Kops n'!C38:H38</f>
        <v>Gundega Ābelīte 15.03.2024</v>
      </c>
      <c r="D52" s="262"/>
      <c r="E52" s="262"/>
      <c r="F52" s="262"/>
      <c r="G52" s="262"/>
      <c r="H52" s="262"/>
      <c r="I52" s="16"/>
      <c r="J52" s="16"/>
      <c r="K52" s="16"/>
      <c r="L52" s="16"/>
      <c r="M52" s="16"/>
      <c r="N52" s="16"/>
      <c r="O52" s="16"/>
      <c r="P52" s="16"/>
    </row>
    <row r="53" spans="1:16" x14ac:dyDescent="0.2">
      <c r="A53" s="16"/>
      <c r="B53" s="16"/>
      <c r="C53" s="188" t="s">
        <v>15</v>
      </c>
      <c r="D53" s="188"/>
      <c r="E53" s="188"/>
      <c r="F53" s="188"/>
      <c r="G53" s="188"/>
      <c r="H53" s="188"/>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77" t="s">
        <v>16</v>
      </c>
      <c r="B55" s="42"/>
      <c r="C55" s="84" t="str">
        <f>'Kops n'!C41</f>
        <v>1-00180</v>
      </c>
      <c r="D55" s="42"/>
      <c r="E55" s="16"/>
      <c r="F55" s="16"/>
      <c r="G55" s="16"/>
      <c r="H55" s="16"/>
      <c r="I55" s="16"/>
      <c r="J55" s="16"/>
      <c r="K55" s="16"/>
      <c r="L55" s="16"/>
      <c r="M55" s="16"/>
      <c r="N55" s="16"/>
      <c r="O55" s="16"/>
      <c r="P55" s="16"/>
    </row>
    <row r="56" spans="1:16" x14ac:dyDescent="0.2">
      <c r="A56" s="16"/>
      <c r="B56" s="16"/>
      <c r="C56" s="16"/>
      <c r="D56" s="16"/>
      <c r="E56" s="16"/>
      <c r="F56" s="16"/>
      <c r="G56" s="16"/>
      <c r="H56" s="16"/>
      <c r="I56" s="16"/>
      <c r="J56" s="16"/>
      <c r="K56" s="16"/>
      <c r="L56" s="16"/>
      <c r="M56" s="16"/>
      <c r="N56" s="16"/>
      <c r="O56" s="16"/>
      <c r="P56"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53:H53"/>
    <mergeCell ref="C4:I4"/>
    <mergeCell ref="F12:K12"/>
    <mergeCell ref="A9:F9"/>
    <mergeCell ref="J9:M9"/>
    <mergeCell ref="D8:L8"/>
    <mergeCell ref="A44:K44"/>
    <mergeCell ref="C47:H47"/>
    <mergeCell ref="C48:H48"/>
    <mergeCell ref="A50:D50"/>
    <mergeCell ref="C52:H52"/>
  </mergeCells>
  <conditionalFormatting sqref="A14:B31 F14:G31 A33:B43 F33:G43">
    <cfRule type="cellIs" dxfId="118" priority="4" operator="equal">
      <formula>0</formula>
    </cfRule>
  </conditionalFormatting>
  <conditionalFormatting sqref="A9:F9">
    <cfRule type="containsText" dxfId="117" priority="29" operator="containsText" text="Tāme sastādīta  20__. gada tirgus cenās, pamatojoties uz ___ daļas rasējumiem">
      <formula>NOT(ISERROR(SEARCH("Tāme sastādīta  20__. gada tirgus cenās, pamatojoties uz ___ daļas rasējumiem",A9)))</formula>
    </cfRule>
  </conditionalFormatting>
  <conditionalFormatting sqref="A32:G32">
    <cfRule type="cellIs" dxfId="116" priority="3" operator="equal">
      <formula>0</formula>
    </cfRule>
  </conditionalFormatting>
  <conditionalFormatting sqref="A44:K44">
    <cfRule type="containsText" dxfId="115" priority="13" operator="containsText" text="Tiešās izmaksas kopā, t. sk. darba devēja sociālais nodoklis __.__% ">
      <formula>NOT(ISERROR(SEARCH("Tiešās izmaksas kopā, t. sk. darba devēja sociālais nodoklis __.__% ",A44)))</formula>
    </cfRule>
  </conditionalFormatting>
  <conditionalFormatting sqref="C26:C31 C33:C39">
    <cfRule type="cellIs" dxfId="114" priority="5" operator="equal">
      <formula>0</formula>
    </cfRule>
  </conditionalFormatting>
  <conditionalFormatting sqref="C14:E14">
    <cfRule type="cellIs" dxfId="113" priority="7" operator="equal">
      <formula>0</formula>
    </cfRule>
  </conditionalFormatting>
  <conditionalFormatting sqref="C21:E21">
    <cfRule type="cellIs" dxfId="112" priority="6" operator="equal">
      <formula>0</formula>
    </cfRule>
  </conditionalFormatting>
  <conditionalFormatting sqref="C25:E25 C40:E40 E41:E43">
    <cfRule type="cellIs" dxfId="111" priority="8" operator="equal">
      <formula>0</formula>
    </cfRule>
  </conditionalFormatting>
  <conditionalFormatting sqref="C47:H47">
    <cfRule type="cellIs" dxfId="110" priority="22" operator="equal">
      <formula>0</formula>
    </cfRule>
  </conditionalFormatting>
  <conditionalFormatting sqref="C52:H52">
    <cfRule type="cellIs" dxfId="109" priority="23" operator="equal">
      <formula>0</formula>
    </cfRule>
  </conditionalFormatting>
  <conditionalFormatting sqref="C2:I2">
    <cfRule type="cellIs" dxfId="108" priority="28" operator="equal">
      <formula>0</formula>
    </cfRule>
  </conditionalFormatting>
  <conditionalFormatting sqref="C4:I4">
    <cfRule type="cellIs" dxfId="107" priority="20" operator="equal">
      <formula>0</formula>
    </cfRule>
  </conditionalFormatting>
  <conditionalFormatting sqref="D1">
    <cfRule type="cellIs" dxfId="106" priority="15" operator="equal">
      <formula>0</formula>
    </cfRule>
  </conditionalFormatting>
  <conditionalFormatting sqref="D5:L8">
    <cfRule type="cellIs" dxfId="105" priority="16" operator="equal">
      <formula>0</formula>
    </cfRule>
  </conditionalFormatting>
  <conditionalFormatting sqref="H14:H43">
    <cfRule type="cellIs" dxfId="104" priority="11" operator="equal">
      <formula>0</formula>
    </cfRule>
  </conditionalFormatting>
  <conditionalFormatting sqref="I14:J43">
    <cfRule type="cellIs" dxfId="103" priority="2" operator="equal">
      <formula>0</formula>
    </cfRule>
  </conditionalFormatting>
  <conditionalFormatting sqref="K14:P43">
    <cfRule type="cellIs" dxfId="102" priority="10" operator="equal">
      <formula>0</formula>
    </cfRule>
  </conditionalFormatting>
  <conditionalFormatting sqref="L44:P44">
    <cfRule type="cellIs" dxfId="101" priority="21" operator="equal">
      <formula>0</formula>
    </cfRule>
  </conditionalFormatting>
  <conditionalFormatting sqref="N9:O9">
    <cfRule type="cellIs" dxfId="100" priority="31" operator="equal">
      <formula>0</formula>
    </cfRule>
  </conditionalFormatting>
  <conditionalFormatting sqref="Q14:Q43">
    <cfRule type="cellIs" dxfId="99" priority="1" operator="equal">
      <formula>0</formula>
    </cfRule>
  </conditionalFormatting>
  <dataValidations count="1">
    <dataValidation type="list" allowBlank="1" showInputMessage="1" showErrorMessage="1" sqref="Q14:Q4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5" operator="containsText" id="{B8C534A8-1389-4FB7-AB9D-1716933C5704}">
            <xm:f>NOT(ISERROR(SEARCH("Tāme sastādīta ____. gada ___. ______________",A50)))</xm:f>
            <xm:f>"Tāme sastādīta ____. gada ___. ______________"</xm:f>
            <x14:dxf>
              <font>
                <color auto="1"/>
              </font>
              <fill>
                <patternFill>
                  <bgColor rgb="FFC6EFCE"/>
                </patternFill>
              </fill>
            </x14:dxf>
          </x14:cfRule>
          <xm:sqref>A50</xm:sqref>
        </x14:conditionalFormatting>
        <x14:conditionalFormatting xmlns:xm="http://schemas.microsoft.com/office/excel/2006/main">
          <x14:cfRule type="containsText" priority="24" operator="containsText" id="{CE152A0A-42AE-4275-9336-5D218AD53D74}">
            <xm:f>NOT(ISERROR(SEARCH("Sertifikāta Nr. _________________________________",A55)))</xm:f>
            <xm:f>"Sertifikāta Nr. _________________________________"</xm:f>
            <x14:dxf>
              <font>
                <color auto="1"/>
              </font>
              <fill>
                <patternFill>
                  <bgColor rgb="FFC6EFCE"/>
                </patternFill>
              </fill>
            </x14:dxf>
          </x14:cfRule>
          <xm:sqref>A55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C36"/>
  <sheetViews>
    <sheetView workbookViewId="0"/>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189" t="s">
        <v>1</v>
      </c>
      <c r="C4" s="189"/>
    </row>
    <row r="5" spans="1:3" x14ac:dyDescent="0.2">
      <c r="A5" s="2"/>
      <c r="B5" s="2"/>
      <c r="C5" s="2"/>
    </row>
    <row r="6" spans="1:3" x14ac:dyDescent="0.2">
      <c r="C6" s="4" t="s">
        <v>2</v>
      </c>
    </row>
    <row r="8" spans="1:3" x14ac:dyDescent="0.2">
      <c r="B8" s="190" t="s">
        <v>3</v>
      </c>
      <c r="C8" s="190"/>
    </row>
    <row r="11" spans="1:3" x14ac:dyDescent="0.2">
      <c r="B11" s="2" t="s">
        <v>4</v>
      </c>
    </row>
    <row r="12" spans="1:3" x14ac:dyDescent="0.2">
      <c r="B12" s="55" t="s">
        <v>18</v>
      </c>
    </row>
    <row r="13" spans="1:3" x14ac:dyDescent="0.2">
      <c r="A13" s="4" t="s">
        <v>5</v>
      </c>
      <c r="B13" s="201" t="str">
        <f>'Kopt a '!B13:C13</f>
        <v>Daudzdzīvokļu dzīvojamā ēka</v>
      </c>
      <c r="C13" s="201"/>
    </row>
    <row r="14" spans="1:3" x14ac:dyDescent="0.2">
      <c r="A14" s="4" t="s">
        <v>6</v>
      </c>
      <c r="B14" s="202" t="str">
        <f>'Kopt a '!B14:C14</f>
        <v>Daudzdzīvokļu dzīvojamās ēkas energoefektivitātes paaugstināšana</v>
      </c>
      <c r="C14" s="202"/>
    </row>
    <row r="15" spans="1:3" x14ac:dyDescent="0.2">
      <c r="A15" s="4" t="s">
        <v>7</v>
      </c>
      <c r="B15" s="202" t="str">
        <f>'Kopt a '!B15:C15</f>
        <v>Baložu iela 9, Tukums, Tukuma nov., LV-3101</v>
      </c>
      <c r="C15" s="202"/>
    </row>
    <row r="16" spans="1:3" x14ac:dyDescent="0.2">
      <c r="A16" s="4" t="s">
        <v>8</v>
      </c>
      <c r="B16" s="203" t="str">
        <f>'Kopt a '!B16:C16</f>
        <v>23082023/B-9</v>
      </c>
      <c r="C16" s="203"/>
    </row>
    <row r="17" spans="1:3" ht="10.8" thickBot="1" x14ac:dyDescent="0.25"/>
    <row r="18" spans="1:3" x14ac:dyDescent="0.2">
      <c r="A18" s="5" t="s">
        <v>9</v>
      </c>
      <c r="B18" s="6" t="s">
        <v>10</v>
      </c>
      <c r="C18" s="7" t="s">
        <v>11</v>
      </c>
    </row>
    <row r="19" spans="1:3" x14ac:dyDescent="0.2">
      <c r="A19" s="51">
        <f>'Kopt a+c+n'!A19</f>
        <v>1</v>
      </c>
      <c r="B19" s="76" t="str">
        <f>'Kopt a+c+n'!B19</f>
        <v>Kopsavilkums</v>
      </c>
      <c r="C19" s="104">
        <f>'Kops c'!E28</f>
        <v>0</v>
      </c>
    </row>
    <row r="20" spans="1:3" x14ac:dyDescent="0.2">
      <c r="A20" s="10"/>
      <c r="B20" s="11"/>
      <c r="C20" s="104"/>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0.8" thickBot="1" x14ac:dyDescent="0.25">
      <c r="A25" s="43"/>
      <c r="B25" s="44"/>
      <c r="C25" s="105"/>
    </row>
    <row r="26" spans="1:3" ht="10.8" thickBot="1" x14ac:dyDescent="0.25">
      <c r="A26" s="12"/>
      <c r="B26" s="13" t="s">
        <v>12</v>
      </c>
      <c r="C26" s="106">
        <f>SUM(C19:C25)</f>
        <v>0</v>
      </c>
    </row>
    <row r="27" spans="1:3" ht="10.8" thickBot="1" x14ac:dyDescent="0.25">
      <c r="B27" s="14"/>
      <c r="C27" s="15"/>
    </row>
    <row r="28" spans="1:3" ht="10.8" thickBot="1" x14ac:dyDescent="0.25">
      <c r="A28" s="191" t="s">
        <v>13</v>
      </c>
      <c r="B28" s="192"/>
      <c r="C28" s="107">
        <f>ROUND(C26*21%,2)</f>
        <v>0</v>
      </c>
    </row>
    <row r="31" spans="1:3" x14ac:dyDescent="0.2">
      <c r="A31" s="1" t="s">
        <v>14</v>
      </c>
      <c r="B31" s="197" t="str">
        <f>'Kopt a+c+n'!B31:C31</f>
        <v>Gundega Ābelīte 15.03.2024</v>
      </c>
      <c r="C31" s="197"/>
    </row>
    <row r="32" spans="1:3" x14ac:dyDescent="0.2">
      <c r="B32" s="188" t="s">
        <v>15</v>
      </c>
      <c r="C32" s="188"/>
    </row>
    <row r="34" spans="1:3" x14ac:dyDescent="0.2">
      <c r="A34" s="1" t="s">
        <v>16</v>
      </c>
      <c r="B34" s="73" t="str">
        <f>'Kopt a+c+n'!B34</f>
        <v>1-00180</v>
      </c>
      <c r="C34" s="16"/>
    </row>
    <row r="35" spans="1:3" x14ac:dyDescent="0.2">
      <c r="A35" s="16"/>
      <c r="B35" s="16"/>
      <c r="C35" s="16"/>
    </row>
    <row r="36" spans="1:3" x14ac:dyDescent="0.2">
      <c r="A36" s="1" t="str">
        <f>'Kopt a+c+n'!A36</f>
        <v>Tāme sastādīta 2024. gada 15. martā</v>
      </c>
    </row>
  </sheetData>
  <mergeCells count="9">
    <mergeCell ref="A28:B28"/>
    <mergeCell ref="B31:C31"/>
    <mergeCell ref="B32:C32"/>
    <mergeCell ref="B4:C4"/>
    <mergeCell ref="B8:C8"/>
    <mergeCell ref="B13:C13"/>
    <mergeCell ref="B14:C14"/>
    <mergeCell ref="B15:C15"/>
    <mergeCell ref="B16:C16"/>
  </mergeCells>
  <conditionalFormatting sqref="A36">
    <cfRule type="cellIs" dxfId="303" priority="6" operator="equal">
      <formula>"Tāme sastādīta 20__. gada __. _________"</formula>
    </cfRule>
  </conditionalFormatting>
  <conditionalFormatting sqref="B13:B16 A19:C19 C26 C28 B31:C31 B34">
    <cfRule type="cellIs" dxfId="302" priority="2" operator="equal">
      <formula>68757.18</formula>
    </cfRule>
  </conditionalFormatting>
  <conditionalFormatting sqref="B13:B16 A19:C19 C26 C28">
    <cfRule type="cellIs" dxfId="301" priority="1" operator="equal">
      <formula>0</formula>
    </cfRule>
  </conditionalFormatting>
  <conditionalFormatting sqref="B34">
    <cfRule type="cellIs" dxfId="300" priority="4" operator="equal">
      <formula>0</formula>
    </cfRule>
  </conditionalFormatting>
  <conditionalFormatting sqref="B31:C31 B34">
    <cfRule type="cellIs" dxfId="299" priority="3" operator="equal">
      <formula>0</formula>
    </cfRule>
  </conditionalFormatting>
  <conditionalFormatting sqref="B31:C31">
    <cfRule type="cellIs" dxfId="298" priority="5" operator="equal">
      <formula>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F0"/>
  </sheetPr>
  <dimension ref="A1:P56"/>
  <sheetViews>
    <sheetView topLeftCell="A19" workbookViewId="0">
      <selection activeCell="A44" sqref="A4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'6a+c+n'!D1</f>
        <v>6</v>
      </c>
      <c r="E1" s="22"/>
      <c r="F1" s="22"/>
      <c r="G1" s="22"/>
      <c r="H1" s="22"/>
      <c r="I1" s="22"/>
      <c r="J1" s="22"/>
      <c r="N1" s="26"/>
      <c r="O1" s="27"/>
      <c r="P1" s="28"/>
    </row>
    <row r="2" spans="1:16" x14ac:dyDescent="0.2">
      <c r="A2" s="29"/>
      <c r="B2" s="29"/>
      <c r="C2" s="274" t="str">
        <f>'6a+c+n'!C2:I2</f>
        <v>Jumta darbi</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'6a+c+n'!A9</f>
        <v>Tāme sastādīta  2024. gada tirgus cenās, pamatojoties uz AR daļas rasējumiem</v>
      </c>
      <c r="B9" s="271"/>
      <c r="C9" s="271"/>
      <c r="D9" s="271"/>
      <c r="E9" s="271"/>
      <c r="F9" s="271"/>
      <c r="G9" s="31"/>
      <c r="H9" s="31"/>
      <c r="I9" s="31"/>
      <c r="J9" s="272" t="s">
        <v>45</v>
      </c>
      <c r="K9" s="272"/>
      <c r="L9" s="272"/>
      <c r="M9" s="272"/>
      <c r="N9" s="273">
        <f>P44</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izmaksas",IF('6a+c+n'!$Q14="A",'6a+c+n'!B14,0),0)</f>
        <v>0</v>
      </c>
      <c r="C14" s="23">
        <f>IF($C$4="Attiecināmās izmaksas",IF('6a+c+n'!$Q14="A",'6a+c+n'!C14,0),0)</f>
        <v>0</v>
      </c>
      <c r="D14" s="23">
        <f>IF($C$4="Attiecināmās izmaksas",IF('6a+c+n'!$Q14="A",'6a+c+n'!D14,0),0)</f>
        <v>0</v>
      </c>
      <c r="E14" s="45"/>
      <c r="F14" s="63"/>
      <c r="G14" s="114"/>
      <c r="H14" s="114">
        <f>IF($C$4="Attiecināmās izmaksas",IF('6a+c+n'!$Q14="A",'6a+c+n'!H14,0),0)</f>
        <v>0</v>
      </c>
      <c r="I14" s="114"/>
      <c r="J14" s="114"/>
      <c r="K14" s="115">
        <f>IF($C$4="Attiecināmās izmaksas",IF('6a+c+n'!$Q14="A",'6a+c+n'!K14,0),0)</f>
        <v>0</v>
      </c>
      <c r="L14" s="63">
        <f>IF($C$4="Attiecināmās izmaksas",IF('6a+c+n'!$Q14="A",'6a+c+n'!L14,0),0)</f>
        <v>0</v>
      </c>
      <c r="M14" s="114">
        <f>IF($C$4="Attiecināmās izmaksas",IF('6a+c+n'!$Q14="A",'6a+c+n'!M14,0),0)</f>
        <v>0</v>
      </c>
      <c r="N14" s="114">
        <f>IF($C$4="Attiecināmās izmaksas",IF('6a+c+n'!$Q14="A",'6a+c+n'!N14,0),0)</f>
        <v>0</v>
      </c>
      <c r="O14" s="114">
        <f>IF($C$4="Attiecināmās izmaksas",IF('6a+c+n'!$Q14="A",'6a+c+n'!O14,0),0)</f>
        <v>0</v>
      </c>
      <c r="P14" s="115">
        <f>IF($C$4="Attiecināmās izmaksas",IF('6a+c+n'!$Q14="A",'6a+c+n'!P14,0),0)</f>
        <v>0</v>
      </c>
    </row>
    <row r="15" spans="1:16" ht="20.399999999999999" x14ac:dyDescent="0.2">
      <c r="A15" s="51">
        <f>IF(P15=0,0,IF(COUNTBLANK(P15)=1,0,COUNTA($P$14:P15)))</f>
        <v>0</v>
      </c>
      <c r="B15" s="24" t="str">
        <f>IF($C$4="Attiecināmās izmaksas",IF('6a+c+n'!$Q15="A",'6a+c+n'!B15,0),0)</f>
        <v>09-00000</v>
      </c>
      <c r="C15" s="24" t="str">
        <f>IF($C$4="Attiecināmās izmaksas",IF('6a+c+n'!$Q15="A",'6a+c+n'!C15,0),0)</f>
        <v>Trapecveida lokšņu profils Rukki T20, 0,5mm. PE pārklājums (≥25mk) vai ekviv. T.sk. stiprinājumi</v>
      </c>
      <c r="D15" s="24" t="str">
        <f>IF($C$4="Attiecināmās izmaksas",IF('6a+c+n'!$Q15="A",'6a+c+n'!D15,0),0)</f>
        <v>m2</v>
      </c>
      <c r="E15" s="46"/>
      <c r="F15" s="65"/>
      <c r="G15" s="116"/>
      <c r="H15" s="116">
        <f>IF($C$4="Attiecināmās izmaksas",IF('6a+c+n'!$Q15="A",'6a+c+n'!H15,0),0)</f>
        <v>0</v>
      </c>
      <c r="I15" s="116"/>
      <c r="J15" s="116"/>
      <c r="K15" s="117">
        <f>IF($C$4="Attiecināmās izmaksas",IF('6a+c+n'!$Q15="A",'6a+c+n'!K15,0),0)</f>
        <v>0</v>
      </c>
      <c r="L15" s="65">
        <f>IF($C$4="Attiecināmās izmaksas",IF('6a+c+n'!$Q15="A",'6a+c+n'!L15,0),0)</f>
        <v>0</v>
      </c>
      <c r="M15" s="116">
        <f>IF($C$4="Attiecināmās izmaksas",IF('6a+c+n'!$Q15="A",'6a+c+n'!M15,0),0)</f>
        <v>0</v>
      </c>
      <c r="N15" s="116">
        <f>IF($C$4="Attiecināmās izmaksas",IF('6a+c+n'!$Q15="A",'6a+c+n'!N15,0),0)</f>
        <v>0</v>
      </c>
      <c r="O15" s="116">
        <f>IF($C$4="Attiecināmās izmaksas",IF('6a+c+n'!$Q15="A",'6a+c+n'!O15,0),0)</f>
        <v>0</v>
      </c>
      <c r="P15" s="117">
        <f>IF($C$4="Attiecināmās izmaksas",IF('6a+c+n'!$Q15="A",'6a+c+n'!P15,0),0)</f>
        <v>0</v>
      </c>
    </row>
    <row r="16" spans="1:16" ht="20.399999999999999" x14ac:dyDescent="0.2">
      <c r="A16" s="51">
        <f>IF(P16=0,0,IF(COUNTBLANK(P16)=1,0,COUNTA($P$14:P16)))</f>
        <v>0</v>
      </c>
      <c r="B16" s="24" t="str">
        <f>IF($C$4="Attiecināmās izmaksas",IF('6a+c+n'!$Q16="A",'6a+c+n'!B16,0),0)</f>
        <v>09-00000</v>
      </c>
      <c r="C16" s="24" t="str">
        <f>IF($C$4="Attiecināmās izmaksas",IF('6a+c+n'!$Q16="A",'6a+c+n'!C16,0),0)</f>
        <v>Koka šķērslatas 25x100mm, t.sk. stiprinājumi</v>
      </c>
      <c r="D16" s="24" t="str">
        <f>IF($C$4="Attiecināmās izmaksas",IF('6a+c+n'!$Q16="A",'6a+c+n'!D16,0),0)</f>
        <v>tm</v>
      </c>
      <c r="E16" s="46"/>
      <c r="F16" s="65"/>
      <c r="G16" s="116"/>
      <c r="H16" s="116">
        <f>IF($C$4="Attiecināmās izmaksas",IF('6a+c+n'!$Q16="A",'6a+c+n'!H16,0),0)</f>
        <v>0</v>
      </c>
      <c r="I16" s="116"/>
      <c r="J16" s="116"/>
      <c r="K16" s="117">
        <f>IF($C$4="Attiecināmās izmaksas",IF('6a+c+n'!$Q16="A",'6a+c+n'!K16,0),0)</f>
        <v>0</v>
      </c>
      <c r="L16" s="65">
        <f>IF($C$4="Attiecināmās izmaksas",IF('6a+c+n'!$Q16="A",'6a+c+n'!L16,0),0)</f>
        <v>0</v>
      </c>
      <c r="M16" s="116">
        <f>IF($C$4="Attiecināmās izmaksas",IF('6a+c+n'!$Q16="A",'6a+c+n'!M16,0),0)</f>
        <v>0</v>
      </c>
      <c r="N16" s="116">
        <f>IF($C$4="Attiecināmās izmaksas",IF('6a+c+n'!$Q16="A",'6a+c+n'!N16,0),0)</f>
        <v>0</v>
      </c>
      <c r="O16" s="116">
        <f>IF($C$4="Attiecināmās izmaksas",IF('6a+c+n'!$Q16="A",'6a+c+n'!O16,0),0)</f>
        <v>0</v>
      </c>
      <c r="P16" s="117">
        <f>IF($C$4="Attiecināmās izmaksas",IF('6a+c+n'!$Q16="A",'6a+c+n'!P16,0),0)</f>
        <v>0</v>
      </c>
    </row>
    <row r="17" spans="1:16" ht="20.399999999999999" x14ac:dyDescent="0.2">
      <c r="A17" s="51">
        <f>IF(P17=0,0,IF(COUNTBLANK(P17)=1,0,COUNTA($P$14:P17)))</f>
        <v>0</v>
      </c>
      <c r="B17" s="24" t="str">
        <f>IF($C$4="Attiecināmās izmaksas",IF('6a+c+n'!$Q17="A",'6a+c+n'!B17,0),0)</f>
        <v>09-00000</v>
      </c>
      <c r="C17" s="24" t="str">
        <f>IF($C$4="Attiecināmās izmaksas",IF('6a+c+n'!$Q17="A",'6a+c+n'!C17,0),0)</f>
        <v>Koka latojums 50x50mm, t.sk. stiprinājumi</v>
      </c>
      <c r="D17" s="24" t="str">
        <f>IF($C$4="Attiecināmās izmaksas",IF('6a+c+n'!$Q17="A",'6a+c+n'!D17,0),0)</f>
        <v>tm</v>
      </c>
      <c r="E17" s="46"/>
      <c r="F17" s="65"/>
      <c r="G17" s="116"/>
      <c r="H17" s="116">
        <f>IF($C$4="Attiecināmās izmaksas",IF('6a+c+n'!$Q17="A",'6a+c+n'!H17,0),0)</f>
        <v>0</v>
      </c>
      <c r="I17" s="116"/>
      <c r="J17" s="116"/>
      <c r="K17" s="117">
        <f>IF($C$4="Attiecināmās izmaksas",IF('6a+c+n'!$Q17="A",'6a+c+n'!K17,0),0)</f>
        <v>0</v>
      </c>
      <c r="L17" s="65">
        <f>IF($C$4="Attiecināmās izmaksas",IF('6a+c+n'!$Q17="A",'6a+c+n'!L17,0),0)</f>
        <v>0</v>
      </c>
      <c r="M17" s="116">
        <f>IF($C$4="Attiecināmās izmaksas",IF('6a+c+n'!$Q17="A",'6a+c+n'!M17,0),0)</f>
        <v>0</v>
      </c>
      <c r="N17" s="116">
        <f>IF($C$4="Attiecināmās izmaksas",IF('6a+c+n'!$Q17="A",'6a+c+n'!N17,0),0)</f>
        <v>0</v>
      </c>
      <c r="O17" s="116">
        <f>IF($C$4="Attiecināmās izmaksas",IF('6a+c+n'!$Q17="A",'6a+c+n'!O17,0),0)</f>
        <v>0</v>
      </c>
      <c r="P17" s="117">
        <f>IF($C$4="Attiecināmās izmaksas",IF('6a+c+n'!$Q17="A",'6a+c+n'!P17,0),0)</f>
        <v>0</v>
      </c>
    </row>
    <row r="18" spans="1:16" ht="20.399999999999999" x14ac:dyDescent="0.2">
      <c r="A18" s="51">
        <f>IF(P18=0,0,IF(COUNTBLANK(P18)=1,0,COUNTA($P$14:P18)))</f>
        <v>0</v>
      </c>
      <c r="B18" s="24" t="str">
        <f>IF($C$4="Attiecināmās izmaksas",IF('6a+c+n'!$Q18="A",'6a+c+n'!B18,0),0)</f>
        <v>09-00000</v>
      </c>
      <c r="C18" s="24" t="str">
        <f>IF($C$4="Attiecināmās izmaksas",IF('6a+c+n'!$Q18="A",'6a+c+n'!C18,0),0)</f>
        <v>Satrūnējušo esošo koka siju nomaiņa, apjoms precizējams būvniecības laikā</v>
      </c>
      <c r="D18" s="24" t="str">
        <f>IF($C$4="Attiecināmās izmaksas",IF('6a+c+n'!$Q18="A",'6a+c+n'!D18,0),0)</f>
        <v>kompl</v>
      </c>
      <c r="E18" s="46"/>
      <c r="F18" s="65"/>
      <c r="G18" s="116"/>
      <c r="H18" s="116">
        <f>IF($C$4="Attiecināmās izmaksas",IF('6a+c+n'!$Q18="A",'6a+c+n'!H18,0),0)</f>
        <v>0</v>
      </c>
      <c r="I18" s="116"/>
      <c r="J18" s="116"/>
      <c r="K18" s="117">
        <f>IF($C$4="Attiecināmās izmaksas",IF('6a+c+n'!$Q18="A",'6a+c+n'!K18,0),0)</f>
        <v>0</v>
      </c>
      <c r="L18" s="65">
        <f>IF($C$4="Attiecināmās izmaksas",IF('6a+c+n'!$Q18="A",'6a+c+n'!L18,0),0)</f>
        <v>0</v>
      </c>
      <c r="M18" s="116">
        <f>IF($C$4="Attiecināmās izmaksas",IF('6a+c+n'!$Q18="A",'6a+c+n'!M18,0),0)</f>
        <v>0</v>
      </c>
      <c r="N18" s="116">
        <f>IF($C$4="Attiecināmās izmaksas",IF('6a+c+n'!$Q18="A",'6a+c+n'!N18,0),0)</f>
        <v>0</v>
      </c>
      <c r="O18" s="116">
        <f>IF($C$4="Attiecināmās izmaksas",IF('6a+c+n'!$Q18="A",'6a+c+n'!O18,0),0)</f>
        <v>0</v>
      </c>
      <c r="P18" s="117">
        <f>IF($C$4="Attiecināmās izmaksas",IF('6a+c+n'!$Q18="A",'6a+c+n'!P18,0),0)</f>
        <v>0</v>
      </c>
    </row>
    <row r="19" spans="1:16" ht="20.399999999999999" x14ac:dyDescent="0.2">
      <c r="A19" s="51">
        <f>IF(P19=0,0,IF(COUNTBLANK(P19)=1,0,COUNTA($P$14:P19)))</f>
        <v>0</v>
      </c>
      <c r="B19" s="24" t="str">
        <f>IF($C$4="Attiecināmās izmaksas",IF('6a+c+n'!$Q19="A",'6a+c+n'!B19,0),0)</f>
        <v>09-00000</v>
      </c>
      <c r="C19" s="24" t="str">
        <f>IF($C$4="Attiecināmās izmaksas",IF('6a+c+n'!$Q19="A",'6a+c+n'!C19,0),0)</f>
        <v>Difūzijas membrāna Ruukki 145 Fix vai ekviv. T.sk. jumta korei</v>
      </c>
      <c r="D19" s="24" t="str">
        <f>IF($C$4="Attiecināmās izmaksas",IF('6a+c+n'!$Q19="A",'6a+c+n'!D19,0),0)</f>
        <v>m2</v>
      </c>
      <c r="E19" s="46"/>
      <c r="F19" s="65"/>
      <c r="G19" s="116"/>
      <c r="H19" s="116">
        <f>IF($C$4="Attiecināmās izmaksas",IF('6a+c+n'!$Q19="A",'6a+c+n'!H19,0),0)</f>
        <v>0</v>
      </c>
      <c r="I19" s="116"/>
      <c r="J19" s="116"/>
      <c r="K19" s="117">
        <f>IF($C$4="Attiecināmās izmaksas",IF('6a+c+n'!$Q19="A",'6a+c+n'!K19,0),0)</f>
        <v>0</v>
      </c>
      <c r="L19" s="65">
        <f>IF($C$4="Attiecināmās izmaksas",IF('6a+c+n'!$Q19="A",'6a+c+n'!L19,0),0)</f>
        <v>0</v>
      </c>
      <c r="M19" s="116">
        <f>IF($C$4="Attiecināmās izmaksas",IF('6a+c+n'!$Q19="A",'6a+c+n'!M19,0),0)</f>
        <v>0</v>
      </c>
      <c r="N19" s="116">
        <f>IF($C$4="Attiecināmās izmaksas",IF('6a+c+n'!$Q19="A",'6a+c+n'!N19,0),0)</f>
        <v>0</v>
      </c>
      <c r="O19" s="116">
        <f>IF($C$4="Attiecināmās izmaksas",IF('6a+c+n'!$Q19="A",'6a+c+n'!O19,0),0)</f>
        <v>0</v>
      </c>
      <c r="P19" s="117">
        <f>IF($C$4="Attiecināmās izmaksas",IF('6a+c+n'!$Q19="A",'6a+c+n'!P19,0),0)</f>
        <v>0</v>
      </c>
    </row>
    <row r="20" spans="1:16" ht="20.399999999999999" x14ac:dyDescent="0.2">
      <c r="A20" s="51">
        <f>IF(P20=0,0,IF(COUNTBLANK(P20)=1,0,COUNTA($P$14:P20)))</f>
        <v>0</v>
      </c>
      <c r="B20" s="24" t="str">
        <f>IF($C$4="Attiecināmās izmaksas",IF('6a+c+n'!$Q20="A",'6a+c+n'!B20,0),0)</f>
        <v>09-00000</v>
      </c>
      <c r="C20" s="24" t="str">
        <f>IF($C$4="Attiecināmās izmaksas",IF('6a+c+n'!$Q20="A",'6a+c+n'!C20,0),0)</f>
        <v>Ruukki 40 Metāla Kore 0,50mm,170x340mm vai ekviv.</v>
      </c>
      <c r="D20" s="24" t="str">
        <f>IF($C$4="Attiecināmās izmaksas",IF('6a+c+n'!$Q20="A",'6a+c+n'!D20,0),0)</f>
        <v>tm</v>
      </c>
      <c r="E20" s="46"/>
      <c r="F20" s="65"/>
      <c r="G20" s="116"/>
      <c r="H20" s="116">
        <f>IF($C$4="Attiecināmās izmaksas",IF('6a+c+n'!$Q20="A",'6a+c+n'!H20,0),0)</f>
        <v>0</v>
      </c>
      <c r="I20" s="116"/>
      <c r="J20" s="116"/>
      <c r="K20" s="117">
        <f>IF($C$4="Attiecināmās izmaksas",IF('6a+c+n'!$Q20="A",'6a+c+n'!K20,0),0)</f>
        <v>0</v>
      </c>
      <c r="L20" s="65">
        <f>IF($C$4="Attiecināmās izmaksas",IF('6a+c+n'!$Q20="A",'6a+c+n'!L20,0),0)</f>
        <v>0</v>
      </c>
      <c r="M20" s="116">
        <f>IF($C$4="Attiecināmās izmaksas",IF('6a+c+n'!$Q20="A",'6a+c+n'!M20,0),0)</f>
        <v>0</v>
      </c>
      <c r="N20" s="116">
        <f>IF($C$4="Attiecināmās izmaksas",IF('6a+c+n'!$Q20="A",'6a+c+n'!N20,0),0)</f>
        <v>0</v>
      </c>
      <c r="O20" s="116">
        <f>IF($C$4="Attiecināmās izmaksas",IF('6a+c+n'!$Q20="A",'6a+c+n'!O20,0),0)</f>
        <v>0</v>
      </c>
      <c r="P20" s="117">
        <f>IF($C$4="Attiecināmās izmaksas",IF('6a+c+n'!$Q20="A",'6a+c+n'!P20,0),0)</f>
        <v>0</v>
      </c>
    </row>
    <row r="21" spans="1:16" x14ac:dyDescent="0.2">
      <c r="A21" s="51">
        <f>IF(P21=0,0,IF(COUNTBLANK(P21)=1,0,COUNTA($P$14:P21)))</f>
        <v>0</v>
      </c>
      <c r="B21" s="24">
        <f>IF($C$4="Attiecināmās izmaksas",IF('6a+c+n'!$Q21="A",'6a+c+n'!B21,0),0)</f>
        <v>0</v>
      </c>
      <c r="C21" s="24">
        <f>IF($C$4="Attiecināmās izmaksas",IF('6a+c+n'!$Q21="A",'6a+c+n'!C21,0),0)</f>
        <v>0</v>
      </c>
      <c r="D21" s="24">
        <f>IF($C$4="Attiecināmās izmaksas",IF('6a+c+n'!$Q21="A",'6a+c+n'!D21,0),0)</f>
        <v>0</v>
      </c>
      <c r="E21" s="46"/>
      <c r="F21" s="65"/>
      <c r="G21" s="116"/>
      <c r="H21" s="116">
        <f>IF($C$4="Attiecināmās izmaksas",IF('6a+c+n'!$Q21="A",'6a+c+n'!H21,0),0)</f>
        <v>0</v>
      </c>
      <c r="I21" s="116"/>
      <c r="J21" s="116"/>
      <c r="K21" s="117">
        <f>IF($C$4="Attiecināmās izmaksas",IF('6a+c+n'!$Q21="A",'6a+c+n'!K21,0),0)</f>
        <v>0</v>
      </c>
      <c r="L21" s="65">
        <f>IF($C$4="Attiecināmās izmaksas",IF('6a+c+n'!$Q21="A",'6a+c+n'!L21,0),0)</f>
        <v>0</v>
      </c>
      <c r="M21" s="116">
        <f>IF($C$4="Attiecināmās izmaksas",IF('6a+c+n'!$Q21="A",'6a+c+n'!M21,0),0)</f>
        <v>0</v>
      </c>
      <c r="N21" s="116">
        <f>IF($C$4="Attiecināmās izmaksas",IF('6a+c+n'!$Q21="A",'6a+c+n'!N21,0),0)</f>
        <v>0</v>
      </c>
      <c r="O21" s="116">
        <f>IF($C$4="Attiecināmās izmaksas",IF('6a+c+n'!$Q21="A",'6a+c+n'!O21,0),0)</f>
        <v>0</v>
      </c>
      <c r="P21" s="117">
        <f>IF($C$4="Attiecināmās izmaksas",IF('6a+c+n'!$Q21="A",'6a+c+n'!P21,0),0)</f>
        <v>0</v>
      </c>
    </row>
    <row r="22" spans="1:16" ht="20.399999999999999" x14ac:dyDescent="0.2">
      <c r="A22" s="51">
        <f>IF(P22=0,0,IF(COUNTBLANK(P22)=1,0,COUNTA($P$14:P22)))</f>
        <v>0</v>
      </c>
      <c r="B22" s="24" t="str">
        <f>IF($C$4="Attiecināmās izmaksas",IF('6a+c+n'!$Q22="A",'6a+c+n'!B22,0),0)</f>
        <v>09-00000</v>
      </c>
      <c r="C22" s="24" t="str">
        <f>IF($C$4="Attiecināmās izmaksas",IF('6a+c+n'!$Q22="A",'6a+c+n'!C22,0),0)</f>
        <v>Apdares dēļi 21x110mm, t.sk. stiprinājumi</v>
      </c>
      <c r="D22" s="24" t="str">
        <f>IF($C$4="Attiecināmās izmaksas",IF('6a+c+n'!$Q22="A",'6a+c+n'!D22,0),0)</f>
        <v>tm</v>
      </c>
      <c r="E22" s="46"/>
      <c r="F22" s="65"/>
      <c r="G22" s="116"/>
      <c r="H22" s="116">
        <f>IF($C$4="Attiecināmās izmaksas",IF('6a+c+n'!$Q22="A",'6a+c+n'!H22,0),0)</f>
        <v>0</v>
      </c>
      <c r="I22" s="116"/>
      <c r="J22" s="116"/>
      <c r="K22" s="117">
        <f>IF($C$4="Attiecināmās izmaksas",IF('6a+c+n'!$Q22="A",'6a+c+n'!K22,0),0)</f>
        <v>0</v>
      </c>
      <c r="L22" s="65">
        <f>IF($C$4="Attiecināmās izmaksas",IF('6a+c+n'!$Q22="A",'6a+c+n'!L22,0),0)</f>
        <v>0</v>
      </c>
      <c r="M22" s="116">
        <f>IF($C$4="Attiecināmās izmaksas",IF('6a+c+n'!$Q22="A",'6a+c+n'!M22,0),0)</f>
        <v>0</v>
      </c>
      <c r="N22" s="116">
        <f>IF($C$4="Attiecināmās izmaksas",IF('6a+c+n'!$Q22="A",'6a+c+n'!N22,0),0)</f>
        <v>0</v>
      </c>
      <c r="O22" s="116">
        <f>IF($C$4="Attiecināmās izmaksas",IF('6a+c+n'!$Q22="A",'6a+c+n'!O22,0),0)</f>
        <v>0</v>
      </c>
      <c r="P22" s="117">
        <f>IF($C$4="Attiecināmās izmaksas",IF('6a+c+n'!$Q22="A",'6a+c+n'!P22,0),0)</f>
        <v>0</v>
      </c>
    </row>
    <row r="23" spans="1:16" ht="20.399999999999999" x14ac:dyDescent="0.2">
      <c r="A23" s="51">
        <f>IF(P23=0,0,IF(COUNTBLANK(P23)=1,0,COUNTA($P$14:P23)))</f>
        <v>0</v>
      </c>
      <c r="B23" s="24" t="str">
        <f>IF($C$4="Attiecināmās izmaksas",IF('6a+c+n'!$Q23="A",'6a+c+n'!B23,0),0)</f>
        <v>09-00000</v>
      </c>
      <c r="C23" s="24" t="str">
        <f>IF($C$4="Attiecināmās izmaksas",IF('6a+c+n'!$Q23="A",'6a+c+n'!C23,0),0)</f>
        <v>Koka lata 25x50mm, t.sk. stiprinājumi</v>
      </c>
      <c r="D23" s="24" t="str">
        <f>IF($C$4="Attiecināmās izmaksas",IF('6a+c+n'!$Q23="A",'6a+c+n'!D23,0),0)</f>
        <v>tm</v>
      </c>
      <c r="E23" s="46"/>
      <c r="F23" s="65"/>
      <c r="G23" s="116"/>
      <c r="H23" s="116">
        <f>IF($C$4="Attiecināmās izmaksas",IF('6a+c+n'!$Q23="A",'6a+c+n'!H23,0),0)</f>
        <v>0</v>
      </c>
      <c r="I23" s="116"/>
      <c r="J23" s="116"/>
      <c r="K23" s="117">
        <f>IF($C$4="Attiecināmās izmaksas",IF('6a+c+n'!$Q23="A",'6a+c+n'!K23,0),0)</f>
        <v>0</v>
      </c>
      <c r="L23" s="65">
        <f>IF($C$4="Attiecināmās izmaksas",IF('6a+c+n'!$Q23="A",'6a+c+n'!L23,0),0)</f>
        <v>0</v>
      </c>
      <c r="M23" s="116">
        <f>IF($C$4="Attiecināmās izmaksas",IF('6a+c+n'!$Q23="A",'6a+c+n'!M23,0),0)</f>
        <v>0</v>
      </c>
      <c r="N23" s="116">
        <f>IF($C$4="Attiecināmās izmaksas",IF('6a+c+n'!$Q23="A",'6a+c+n'!N23,0),0)</f>
        <v>0</v>
      </c>
      <c r="O23" s="116">
        <f>IF($C$4="Attiecināmās izmaksas",IF('6a+c+n'!$Q23="A",'6a+c+n'!O23,0),0)</f>
        <v>0</v>
      </c>
      <c r="P23" s="117">
        <f>IF($C$4="Attiecināmās izmaksas",IF('6a+c+n'!$Q23="A",'6a+c+n'!P23,0),0)</f>
        <v>0</v>
      </c>
    </row>
    <row r="24" spans="1:16" ht="20.399999999999999" x14ac:dyDescent="0.2">
      <c r="A24" s="51">
        <f>IF(P24=0,0,IF(COUNTBLANK(P24)=1,0,COUNTA($P$14:P24)))</f>
        <v>0</v>
      </c>
      <c r="B24" s="24" t="str">
        <f>IF($C$4="Attiecināmās izmaksas",IF('6a+c+n'!$Q24="A",'6a+c+n'!B24,0),0)</f>
        <v>09-00000</v>
      </c>
      <c r="C24" s="24" t="str">
        <f>IF($C$4="Attiecināmās izmaksas",IF('6a+c+n'!$Q24="A",'6a+c+n'!C24,0),0)</f>
        <v>Skārda lāsenis ~270mm, b=0.5mm, Pural pārklājums</v>
      </c>
      <c r="D24" s="24" t="str">
        <f>IF($C$4="Attiecināmās izmaksas",IF('6a+c+n'!$Q24="A",'6a+c+n'!D24,0),0)</f>
        <v>tm</v>
      </c>
      <c r="E24" s="46"/>
      <c r="F24" s="65"/>
      <c r="G24" s="116"/>
      <c r="H24" s="116">
        <f>IF($C$4="Attiecināmās izmaksas",IF('6a+c+n'!$Q24="A",'6a+c+n'!H24,0),0)</f>
        <v>0</v>
      </c>
      <c r="I24" s="116"/>
      <c r="J24" s="116"/>
      <c r="K24" s="117">
        <f>IF($C$4="Attiecināmās izmaksas",IF('6a+c+n'!$Q24="A",'6a+c+n'!K24,0),0)</f>
        <v>0</v>
      </c>
      <c r="L24" s="65">
        <f>IF($C$4="Attiecināmās izmaksas",IF('6a+c+n'!$Q24="A",'6a+c+n'!L24,0),0)</f>
        <v>0</v>
      </c>
      <c r="M24" s="116">
        <f>IF($C$4="Attiecināmās izmaksas",IF('6a+c+n'!$Q24="A",'6a+c+n'!M24,0),0)</f>
        <v>0</v>
      </c>
      <c r="N24" s="116">
        <f>IF($C$4="Attiecināmās izmaksas",IF('6a+c+n'!$Q24="A",'6a+c+n'!N24,0),0)</f>
        <v>0</v>
      </c>
      <c r="O24" s="116">
        <f>IF($C$4="Attiecināmās izmaksas",IF('6a+c+n'!$Q24="A",'6a+c+n'!O24,0),0)</f>
        <v>0</v>
      </c>
      <c r="P24" s="117">
        <f>IF($C$4="Attiecināmās izmaksas",IF('6a+c+n'!$Q24="A",'6a+c+n'!P24,0),0)</f>
        <v>0</v>
      </c>
    </row>
    <row r="25" spans="1:16" x14ac:dyDescent="0.2">
      <c r="A25" s="51">
        <f>IF(P25=0,0,IF(COUNTBLANK(P25)=1,0,COUNTA($P$14:P25)))</f>
        <v>0</v>
      </c>
      <c r="B25" s="24">
        <f>IF($C$4="Attiecināmās izmaksas",IF('6a+c+n'!$Q25="A",'6a+c+n'!B25,0),0)</f>
        <v>0</v>
      </c>
      <c r="C25" s="24">
        <f>IF($C$4="Attiecināmās izmaksas",IF('6a+c+n'!$Q25="A",'6a+c+n'!C25,0),0)</f>
        <v>0</v>
      </c>
      <c r="D25" s="24">
        <f>IF($C$4="Attiecināmās izmaksas",IF('6a+c+n'!$Q25="A",'6a+c+n'!D25,0),0)</f>
        <v>0</v>
      </c>
      <c r="E25" s="46"/>
      <c r="F25" s="65"/>
      <c r="G25" s="116"/>
      <c r="H25" s="116">
        <f>IF($C$4="Attiecināmās izmaksas",IF('6a+c+n'!$Q25="A",'6a+c+n'!H25,0),0)</f>
        <v>0</v>
      </c>
      <c r="I25" s="116"/>
      <c r="J25" s="116"/>
      <c r="K25" s="117">
        <f>IF($C$4="Attiecināmās izmaksas",IF('6a+c+n'!$Q25="A",'6a+c+n'!K25,0),0)</f>
        <v>0</v>
      </c>
      <c r="L25" s="65">
        <f>IF($C$4="Attiecināmās izmaksas",IF('6a+c+n'!$Q25="A",'6a+c+n'!L25,0),0)</f>
        <v>0</v>
      </c>
      <c r="M25" s="116">
        <f>IF($C$4="Attiecināmās izmaksas",IF('6a+c+n'!$Q25="A",'6a+c+n'!M25,0),0)</f>
        <v>0</v>
      </c>
      <c r="N25" s="116">
        <f>IF($C$4="Attiecināmās izmaksas",IF('6a+c+n'!$Q25="A",'6a+c+n'!N25,0),0)</f>
        <v>0</v>
      </c>
      <c r="O25" s="116">
        <f>IF($C$4="Attiecināmās izmaksas",IF('6a+c+n'!$Q25="A",'6a+c+n'!O25,0),0)</f>
        <v>0</v>
      </c>
      <c r="P25" s="117">
        <f>IF($C$4="Attiecināmās izmaksas",IF('6a+c+n'!$Q25="A",'6a+c+n'!P25,0),0)</f>
        <v>0</v>
      </c>
    </row>
    <row r="26" spans="1:16" ht="20.399999999999999" x14ac:dyDescent="0.2">
      <c r="A26" s="51">
        <f>IF(P26=0,0,IF(COUNTBLANK(P26)=1,0,COUNTA($P$14:P26)))</f>
        <v>0</v>
      </c>
      <c r="B26" s="24" t="str">
        <f>IF($C$4="Attiecināmās izmaksas",IF('6a+c+n'!$Q26="A",'6a+c+n'!B26,0),0)</f>
        <v>13-00000</v>
      </c>
      <c r="C26" s="24" t="str">
        <f>IF($C$4="Attiecināmās izmaksas",IF('6a+c+n'!$Q26="A",'6a+c+n'!C26,0),0)</f>
        <v>Armējošā slāņa iestrāde ar javas kārtu SAKRET BAK vai ekvivalentu - 1 kārtā, II mehāniskās izturības zonā</v>
      </c>
      <c r="D26" s="24" t="str">
        <f>IF($C$4="Attiecināmās izmaksas",IF('6a+c+n'!$Q26="A",'6a+c+n'!D26,0),0)</f>
        <v>kg</v>
      </c>
      <c r="E26" s="46"/>
      <c r="F26" s="65"/>
      <c r="G26" s="116"/>
      <c r="H26" s="116">
        <f>IF($C$4="Attiecināmās izmaksas",IF('6a+c+n'!$Q26="A",'6a+c+n'!H26,0),0)</f>
        <v>0</v>
      </c>
      <c r="I26" s="116"/>
      <c r="J26" s="116"/>
      <c r="K26" s="117">
        <f>IF($C$4="Attiecināmās izmaksas",IF('6a+c+n'!$Q26="A",'6a+c+n'!K26,0),0)</f>
        <v>0</v>
      </c>
      <c r="L26" s="65">
        <f>IF($C$4="Attiecināmās izmaksas",IF('6a+c+n'!$Q26="A",'6a+c+n'!L26,0),0)</f>
        <v>0</v>
      </c>
      <c r="M26" s="116">
        <f>IF($C$4="Attiecināmās izmaksas",IF('6a+c+n'!$Q26="A",'6a+c+n'!M26,0),0)</f>
        <v>0</v>
      </c>
      <c r="N26" s="116">
        <f>IF($C$4="Attiecināmās izmaksas",IF('6a+c+n'!$Q26="A",'6a+c+n'!N26,0),0)</f>
        <v>0</v>
      </c>
      <c r="O26" s="116">
        <f>IF($C$4="Attiecināmās izmaksas",IF('6a+c+n'!$Q26="A",'6a+c+n'!O26,0),0)</f>
        <v>0</v>
      </c>
      <c r="P26" s="117">
        <f>IF($C$4="Attiecināmās izmaksas",IF('6a+c+n'!$Q26="A",'6a+c+n'!P26,0),0)</f>
        <v>0</v>
      </c>
    </row>
    <row r="27" spans="1:16" ht="20.399999999999999" x14ac:dyDescent="0.2">
      <c r="A27" s="51">
        <f>IF(P27=0,0,IF(COUNTBLANK(P27)=1,0,COUNTA($P$14:P27)))</f>
        <v>0</v>
      </c>
      <c r="B27" s="24" t="str">
        <f>IF($C$4="Attiecināmās izmaksas",IF('6a+c+n'!$Q27="A",'6a+c+n'!B27,0),0)</f>
        <v>13-00000</v>
      </c>
      <c r="C27" s="24" t="str">
        <f>IF($C$4="Attiecināmās izmaksas",IF('6a+c+n'!$Q27="A",'6a+c+n'!C27,0),0)</f>
        <v>Stiklušķiedras siets SSA-1363-160 160 g/m² - 1 kārtā + papildus armējošā sieta iestrāde stūros</v>
      </c>
      <c r="D27" s="24" t="str">
        <f>IF($C$4="Attiecināmās izmaksas",IF('6a+c+n'!$Q27="A",'6a+c+n'!D27,0),0)</f>
        <v>m2</v>
      </c>
      <c r="E27" s="46"/>
      <c r="F27" s="65"/>
      <c r="G27" s="116"/>
      <c r="H27" s="116">
        <f>IF($C$4="Attiecināmās izmaksas",IF('6a+c+n'!$Q27="A",'6a+c+n'!H27,0),0)</f>
        <v>0</v>
      </c>
      <c r="I27" s="116"/>
      <c r="J27" s="116"/>
      <c r="K27" s="117">
        <f>IF($C$4="Attiecināmās izmaksas",IF('6a+c+n'!$Q27="A",'6a+c+n'!K27,0),0)</f>
        <v>0</v>
      </c>
      <c r="L27" s="65">
        <f>IF($C$4="Attiecināmās izmaksas",IF('6a+c+n'!$Q27="A",'6a+c+n'!L27,0),0)</f>
        <v>0</v>
      </c>
      <c r="M27" s="116">
        <f>IF($C$4="Attiecināmās izmaksas",IF('6a+c+n'!$Q27="A",'6a+c+n'!M27,0),0)</f>
        <v>0</v>
      </c>
      <c r="N27" s="116">
        <f>IF($C$4="Attiecināmās izmaksas",IF('6a+c+n'!$Q27="A",'6a+c+n'!N27,0),0)</f>
        <v>0</v>
      </c>
      <c r="O27" s="116">
        <f>IF($C$4="Attiecināmās izmaksas",IF('6a+c+n'!$Q27="A",'6a+c+n'!O27,0),0)</f>
        <v>0</v>
      </c>
      <c r="P27" s="117">
        <f>IF($C$4="Attiecināmās izmaksas",IF('6a+c+n'!$Q27="A",'6a+c+n'!P27,0),0)</f>
        <v>0</v>
      </c>
    </row>
    <row r="28" spans="1:16" ht="20.399999999999999" x14ac:dyDescent="0.2">
      <c r="A28" s="51">
        <f>IF(P28=0,0,IF(COUNTBLANK(P28)=1,0,COUNTA($P$14:P28)))</f>
        <v>0</v>
      </c>
      <c r="B28" s="24" t="str">
        <f>IF($C$4="Attiecināmās izmaksas",IF('6a+c+n'!$Q28="A",'6a+c+n'!B28,0),0)</f>
        <v>13-00000</v>
      </c>
      <c r="C28" s="24" t="str">
        <f>IF($C$4="Attiecināmās izmaksas",IF('6a+c+n'!$Q28="A",'6a+c+n'!C28,0),0)</f>
        <v>Armētā slāņa apstrāde ar zemapmetuma grunti SAKRET PG vai ekvivalentu</v>
      </c>
      <c r="D28" s="24" t="str">
        <f>IF($C$4="Attiecināmās izmaksas",IF('6a+c+n'!$Q28="A",'6a+c+n'!D28,0),0)</f>
        <v>kg</v>
      </c>
      <c r="E28" s="46"/>
      <c r="F28" s="65"/>
      <c r="G28" s="116"/>
      <c r="H28" s="116">
        <f>IF($C$4="Attiecināmās izmaksas",IF('6a+c+n'!$Q28="A",'6a+c+n'!H28,0),0)</f>
        <v>0</v>
      </c>
      <c r="I28" s="116"/>
      <c r="J28" s="116"/>
      <c r="K28" s="117">
        <f>IF($C$4="Attiecināmās izmaksas",IF('6a+c+n'!$Q28="A",'6a+c+n'!K28,0),0)</f>
        <v>0</v>
      </c>
      <c r="L28" s="65">
        <f>IF($C$4="Attiecināmās izmaksas",IF('6a+c+n'!$Q28="A",'6a+c+n'!L28,0),0)</f>
        <v>0</v>
      </c>
      <c r="M28" s="116">
        <f>IF($C$4="Attiecināmās izmaksas",IF('6a+c+n'!$Q28="A",'6a+c+n'!M28,0),0)</f>
        <v>0</v>
      </c>
      <c r="N28" s="116">
        <f>IF($C$4="Attiecināmās izmaksas",IF('6a+c+n'!$Q28="A",'6a+c+n'!N28,0),0)</f>
        <v>0</v>
      </c>
      <c r="O28" s="116">
        <f>IF($C$4="Attiecināmās izmaksas",IF('6a+c+n'!$Q28="A",'6a+c+n'!O28,0),0)</f>
        <v>0</v>
      </c>
      <c r="P28" s="117">
        <f>IF($C$4="Attiecināmās izmaksas",IF('6a+c+n'!$Q28="A",'6a+c+n'!P28,0),0)</f>
        <v>0</v>
      </c>
    </row>
    <row r="29" spans="1:16" ht="30.6" x14ac:dyDescent="0.2">
      <c r="A29" s="51">
        <f>IF(P29=0,0,IF(COUNTBLANK(P29)=1,0,COUNTA($P$14:P29)))</f>
        <v>0</v>
      </c>
      <c r="B29" s="24" t="str">
        <f>IF($C$4="Attiecināmās izmaksas",IF('6a+c+n'!$Q29="A",'6a+c+n'!B29,0),0)</f>
        <v>13-00000</v>
      </c>
      <c r="C29" s="24" t="str">
        <f>IF($C$4="Attiecināmās izmaksas",IF('6a+c+n'!$Q29="A",'6a+c+n'!C29,0),0)</f>
        <v>Gatavā tonētā silikona apmetuma SAKRET SIP vai ekvivalenta iestrāde. Maksimālais grauda izmērs 2 mm. Tonis atbilstoši krāsu pasei.</v>
      </c>
      <c r="D29" s="24" t="str">
        <f>IF($C$4="Attiecināmās izmaksas",IF('6a+c+n'!$Q29="A",'6a+c+n'!D29,0),0)</f>
        <v>kg</v>
      </c>
      <c r="E29" s="46"/>
      <c r="F29" s="65"/>
      <c r="G29" s="116"/>
      <c r="H29" s="116">
        <f>IF($C$4="Attiecināmās izmaksas",IF('6a+c+n'!$Q29="A",'6a+c+n'!H29,0),0)</f>
        <v>0</v>
      </c>
      <c r="I29" s="116"/>
      <c r="J29" s="116"/>
      <c r="K29" s="117">
        <f>IF($C$4="Attiecināmās izmaksas",IF('6a+c+n'!$Q29="A",'6a+c+n'!K29,0),0)</f>
        <v>0</v>
      </c>
      <c r="L29" s="65">
        <f>IF($C$4="Attiecināmās izmaksas",IF('6a+c+n'!$Q29="A",'6a+c+n'!L29,0),0)</f>
        <v>0</v>
      </c>
      <c r="M29" s="116">
        <f>IF($C$4="Attiecināmās izmaksas",IF('6a+c+n'!$Q29="A",'6a+c+n'!M29,0),0)</f>
        <v>0</v>
      </c>
      <c r="N29" s="116">
        <f>IF($C$4="Attiecināmās izmaksas",IF('6a+c+n'!$Q29="A",'6a+c+n'!N29,0),0)</f>
        <v>0</v>
      </c>
      <c r="O29" s="116">
        <f>IF($C$4="Attiecināmās izmaksas",IF('6a+c+n'!$Q29="A",'6a+c+n'!O29,0),0)</f>
        <v>0</v>
      </c>
      <c r="P29" s="117">
        <f>IF($C$4="Attiecināmās izmaksas",IF('6a+c+n'!$Q29="A",'6a+c+n'!P29,0),0)</f>
        <v>0</v>
      </c>
    </row>
    <row r="30" spans="1:16" ht="20.399999999999999" x14ac:dyDescent="0.2">
      <c r="A30" s="51">
        <f>IF(P30=0,0,IF(COUNTBLANK(P30)=1,0,COUNTA($P$14:P30)))</f>
        <v>0</v>
      </c>
      <c r="B30" s="24" t="str">
        <f>IF($C$4="Attiecināmās izmaksas",IF('6a+c+n'!$Q30="A",'6a+c+n'!B30,0),0)</f>
        <v>09-00000</v>
      </c>
      <c r="C30" s="24" t="str">
        <f>IF($C$4="Attiecināmās izmaksas",IF('6a+c+n'!$Q30="A",'6a+c+n'!C30,0),0)</f>
        <v>Jaunu ventilācijas jumtiņu uzstādīšana, t.sk. jumtiņš, siets pret putniem un stiprinājumi</v>
      </c>
      <c r="D30" s="24" t="str">
        <f>IF($C$4="Attiecināmās izmaksas",IF('6a+c+n'!$Q30="A",'6a+c+n'!D30,0),0)</f>
        <v>kompl</v>
      </c>
      <c r="E30" s="46"/>
      <c r="F30" s="65"/>
      <c r="G30" s="116"/>
      <c r="H30" s="116">
        <f>IF($C$4="Attiecināmās izmaksas",IF('6a+c+n'!$Q30="A",'6a+c+n'!H30,0),0)</f>
        <v>0</v>
      </c>
      <c r="I30" s="116"/>
      <c r="J30" s="116"/>
      <c r="K30" s="117">
        <f>IF($C$4="Attiecināmās izmaksas",IF('6a+c+n'!$Q30="A",'6a+c+n'!K30,0),0)</f>
        <v>0</v>
      </c>
      <c r="L30" s="65">
        <f>IF($C$4="Attiecināmās izmaksas",IF('6a+c+n'!$Q30="A",'6a+c+n'!L30,0),0)</f>
        <v>0</v>
      </c>
      <c r="M30" s="116">
        <f>IF($C$4="Attiecināmās izmaksas",IF('6a+c+n'!$Q30="A",'6a+c+n'!M30,0),0)</f>
        <v>0</v>
      </c>
      <c r="N30" s="116">
        <f>IF($C$4="Attiecināmās izmaksas",IF('6a+c+n'!$Q30="A",'6a+c+n'!N30,0),0)</f>
        <v>0</v>
      </c>
      <c r="O30" s="116">
        <f>IF($C$4="Attiecināmās izmaksas",IF('6a+c+n'!$Q30="A",'6a+c+n'!O30,0),0)</f>
        <v>0</v>
      </c>
      <c r="P30" s="117">
        <f>IF($C$4="Attiecināmās izmaksas",IF('6a+c+n'!$Q30="A",'6a+c+n'!P30,0),0)</f>
        <v>0</v>
      </c>
    </row>
    <row r="31" spans="1:16" ht="20.399999999999999" x14ac:dyDescent="0.2">
      <c r="A31" s="51">
        <f>IF(P31=0,0,IF(COUNTBLANK(P31)=1,0,COUNTA($P$14:P31)))</f>
        <v>0</v>
      </c>
      <c r="B31" s="24" t="str">
        <f>IF($C$4="Attiecināmās izmaksas",IF('6a+c+n'!$Q31="A",'6a+c+n'!B31,0),0)</f>
        <v>09-00000</v>
      </c>
      <c r="C31" s="24" t="str">
        <f>IF($C$4="Attiecināmās izmaksas",IF('6a+c+n'!$Q31="A",'6a+c+n'!C31,0),0)</f>
        <v>Jumta pieslēguma izveide pie ventilācijas skursteņiem</v>
      </c>
      <c r="D31" s="24" t="str">
        <f>IF($C$4="Attiecināmās izmaksas",IF('6a+c+n'!$Q31="A",'6a+c+n'!D31,0),0)</f>
        <v>kompl</v>
      </c>
      <c r="E31" s="46"/>
      <c r="F31" s="65"/>
      <c r="G31" s="116"/>
      <c r="H31" s="116">
        <f>IF($C$4="Attiecināmās izmaksas",IF('6a+c+n'!$Q31="A",'6a+c+n'!H31,0),0)</f>
        <v>0</v>
      </c>
      <c r="I31" s="116"/>
      <c r="J31" s="116"/>
      <c r="K31" s="117">
        <f>IF($C$4="Attiecināmās izmaksas",IF('6a+c+n'!$Q31="A",'6a+c+n'!K31,0),0)</f>
        <v>0</v>
      </c>
      <c r="L31" s="65">
        <f>IF($C$4="Attiecināmās izmaksas",IF('6a+c+n'!$Q31="A",'6a+c+n'!L31,0),0)</f>
        <v>0</v>
      </c>
      <c r="M31" s="116">
        <f>IF($C$4="Attiecināmās izmaksas",IF('6a+c+n'!$Q31="A",'6a+c+n'!M31,0),0)</f>
        <v>0</v>
      </c>
      <c r="N31" s="116">
        <f>IF($C$4="Attiecināmās izmaksas",IF('6a+c+n'!$Q31="A",'6a+c+n'!N31,0),0)</f>
        <v>0</v>
      </c>
      <c r="O31" s="116">
        <f>IF($C$4="Attiecināmās izmaksas",IF('6a+c+n'!$Q31="A",'6a+c+n'!O31,0),0)</f>
        <v>0</v>
      </c>
      <c r="P31" s="117">
        <f>IF($C$4="Attiecināmās izmaksas",IF('6a+c+n'!$Q31="A",'6a+c+n'!P31,0),0)</f>
        <v>0</v>
      </c>
    </row>
    <row r="32" spans="1:16" x14ac:dyDescent="0.2">
      <c r="A32" s="51">
        <f>IF(P32=0,0,IF(COUNTBLANK(P32)=1,0,COUNTA($P$14:P32)))</f>
        <v>0</v>
      </c>
      <c r="B32" s="24">
        <f>IF($C$4="Attiecināmās izmaksas",IF('6a+c+n'!$Q32="A",'6a+c+n'!B32,0),0)</f>
        <v>0</v>
      </c>
      <c r="C32" s="24">
        <f>IF($C$4="Attiecināmās izmaksas",IF('6a+c+n'!$Q32="A",'6a+c+n'!C32,0),0)</f>
        <v>0</v>
      </c>
      <c r="D32" s="24">
        <f>IF($C$4="Attiecināmās izmaksas",IF('6a+c+n'!$Q32="A",'6a+c+n'!D32,0),0)</f>
        <v>0</v>
      </c>
      <c r="E32" s="46"/>
      <c r="F32" s="65"/>
      <c r="G32" s="116"/>
      <c r="H32" s="116">
        <f>IF($C$4="Attiecināmās izmaksas",IF('6a+c+n'!$Q32="A",'6a+c+n'!H32,0),0)</f>
        <v>0</v>
      </c>
      <c r="I32" s="116"/>
      <c r="J32" s="116"/>
      <c r="K32" s="117">
        <f>IF($C$4="Attiecināmās izmaksas",IF('6a+c+n'!$Q32="A",'6a+c+n'!K32,0),0)</f>
        <v>0</v>
      </c>
      <c r="L32" s="65">
        <f>IF($C$4="Attiecināmās izmaksas",IF('6a+c+n'!$Q32="A",'6a+c+n'!L32,0),0)</f>
        <v>0</v>
      </c>
      <c r="M32" s="116">
        <f>IF($C$4="Attiecināmās izmaksas",IF('6a+c+n'!$Q32="A",'6a+c+n'!M32,0),0)</f>
        <v>0</v>
      </c>
      <c r="N32" s="116">
        <f>IF($C$4="Attiecināmās izmaksas",IF('6a+c+n'!$Q32="A",'6a+c+n'!N32,0),0)</f>
        <v>0</v>
      </c>
      <c r="O32" s="116">
        <f>IF($C$4="Attiecināmās izmaksas",IF('6a+c+n'!$Q32="A",'6a+c+n'!O32,0),0)</f>
        <v>0</v>
      </c>
      <c r="P32" s="117">
        <f>IF($C$4="Attiecināmās izmaksas",IF('6a+c+n'!$Q32="A",'6a+c+n'!P32,0),0)</f>
        <v>0</v>
      </c>
    </row>
    <row r="33" spans="1:16" ht="20.399999999999999" x14ac:dyDescent="0.2">
      <c r="A33" s="51">
        <f>IF(P33=0,0,IF(COUNTBLANK(P33)=1,0,COUNTA($P$14:P33)))</f>
        <v>0</v>
      </c>
      <c r="B33" s="24" t="str">
        <f>IF($C$4="Attiecināmās izmaksas",IF('6a+c+n'!$Q33="A",'6a+c+n'!B33,0),0)</f>
        <v>09-00000</v>
      </c>
      <c r="C33" s="24" t="str">
        <f>IF($C$4="Attiecināmās izmaksas",IF('6a+c+n'!$Q33="A",'6a+c+n'!C33,0),0)</f>
        <v>Vītņstienis M16, metāla klase 8.8, L=~370mm</v>
      </c>
      <c r="D33" s="24" t="str">
        <f>IF($C$4="Attiecināmās izmaksas",IF('6a+c+n'!$Q33="A",'6a+c+n'!D33,0),0)</f>
        <v>gab</v>
      </c>
      <c r="E33" s="46"/>
      <c r="F33" s="65"/>
      <c r="G33" s="116"/>
      <c r="H33" s="116">
        <f>IF($C$4="Attiecināmās izmaksas",IF('6a+c+n'!$Q33="A",'6a+c+n'!H33,0),0)</f>
        <v>0</v>
      </c>
      <c r="I33" s="116"/>
      <c r="J33" s="116"/>
      <c r="K33" s="117">
        <f>IF($C$4="Attiecināmās izmaksas",IF('6a+c+n'!$Q33="A",'6a+c+n'!K33,0),0)</f>
        <v>0</v>
      </c>
      <c r="L33" s="65">
        <f>IF($C$4="Attiecināmās izmaksas",IF('6a+c+n'!$Q33="A",'6a+c+n'!L33,0),0)</f>
        <v>0</v>
      </c>
      <c r="M33" s="116">
        <f>IF($C$4="Attiecināmās izmaksas",IF('6a+c+n'!$Q33="A",'6a+c+n'!M33,0),0)</f>
        <v>0</v>
      </c>
      <c r="N33" s="116">
        <f>IF($C$4="Attiecināmās izmaksas",IF('6a+c+n'!$Q33="A",'6a+c+n'!N33,0),0)</f>
        <v>0</v>
      </c>
      <c r="O33" s="116">
        <f>IF($C$4="Attiecināmās izmaksas",IF('6a+c+n'!$Q33="A",'6a+c+n'!O33,0),0)</f>
        <v>0</v>
      </c>
      <c r="P33" s="117">
        <f>IF($C$4="Attiecināmās izmaksas",IF('6a+c+n'!$Q33="A",'6a+c+n'!P33,0),0)</f>
        <v>0</v>
      </c>
    </row>
    <row r="34" spans="1:16" ht="20.399999999999999" x14ac:dyDescent="0.2">
      <c r="A34" s="51">
        <f>IF(P34=0,0,IF(COUNTBLANK(P34)=1,0,COUNTA($P$14:P34)))</f>
        <v>0</v>
      </c>
      <c r="B34" s="24" t="str">
        <f>IF($C$4="Attiecināmās izmaksas",IF('6a+c+n'!$Q34="A",'6a+c+n'!B34,0),0)</f>
        <v>09-00000</v>
      </c>
      <c r="C34" s="24" t="str">
        <f>IF($C$4="Attiecināmās izmaksas",IF('6a+c+n'!$Q34="A",'6a+c+n'!C34,0),0)</f>
        <v>Vītņstieņa cilpa M16, metāla klase 8.8, L=~130mm</v>
      </c>
      <c r="D34" s="24" t="str">
        <f>IF($C$4="Attiecināmās izmaksas",IF('6a+c+n'!$Q34="A",'6a+c+n'!D34,0),0)</f>
        <v>gab</v>
      </c>
      <c r="E34" s="46"/>
      <c r="F34" s="65"/>
      <c r="G34" s="116"/>
      <c r="H34" s="116">
        <f>IF($C$4="Attiecināmās izmaksas",IF('6a+c+n'!$Q34="A",'6a+c+n'!H34,0),0)</f>
        <v>0</v>
      </c>
      <c r="I34" s="116"/>
      <c r="J34" s="116"/>
      <c r="K34" s="117">
        <f>IF($C$4="Attiecināmās izmaksas",IF('6a+c+n'!$Q34="A",'6a+c+n'!K34,0),0)</f>
        <v>0</v>
      </c>
      <c r="L34" s="65">
        <f>IF($C$4="Attiecināmās izmaksas",IF('6a+c+n'!$Q34="A",'6a+c+n'!L34,0),0)</f>
        <v>0</v>
      </c>
      <c r="M34" s="116">
        <f>IF($C$4="Attiecināmās izmaksas",IF('6a+c+n'!$Q34="A",'6a+c+n'!M34,0),0)</f>
        <v>0</v>
      </c>
      <c r="N34" s="116">
        <f>IF($C$4="Attiecināmās izmaksas",IF('6a+c+n'!$Q34="A",'6a+c+n'!N34,0),0)</f>
        <v>0</v>
      </c>
      <c r="O34" s="116">
        <f>IF($C$4="Attiecināmās izmaksas",IF('6a+c+n'!$Q34="A",'6a+c+n'!O34,0),0)</f>
        <v>0</v>
      </c>
      <c r="P34" s="117">
        <f>IF($C$4="Attiecināmās izmaksas",IF('6a+c+n'!$Q34="A",'6a+c+n'!P34,0),0)</f>
        <v>0</v>
      </c>
    </row>
    <row r="35" spans="1:16" ht="20.399999999999999" x14ac:dyDescent="0.2">
      <c r="A35" s="51">
        <f>IF(P35=0,0,IF(COUNTBLANK(P35)=1,0,COUNTA($P$14:P35)))</f>
        <v>0</v>
      </c>
      <c r="B35" s="24" t="str">
        <f>IF($C$4="Attiecināmās izmaksas",IF('6a+c+n'!$Q35="A",'6a+c+n'!B35,0),0)</f>
        <v>09-00000</v>
      </c>
      <c r="C35" s="24" t="str">
        <f>IF($C$4="Attiecināmās izmaksas",IF('6a+c+n'!$Q35="A",'6a+c+n'!C35,0),0)</f>
        <v>Vītņstienis M16, metāla klase 8.8, t.sk. uzgriežņi,  L=200mm</v>
      </c>
      <c r="D35" s="24" t="str">
        <f>IF($C$4="Attiecināmās izmaksas",IF('6a+c+n'!$Q35="A",'6a+c+n'!D35,0),0)</f>
        <v>gab</v>
      </c>
      <c r="E35" s="46"/>
      <c r="F35" s="65"/>
      <c r="G35" s="116"/>
      <c r="H35" s="116">
        <f>IF($C$4="Attiecināmās izmaksas",IF('6a+c+n'!$Q35="A",'6a+c+n'!H35,0),0)</f>
        <v>0</v>
      </c>
      <c r="I35" s="116"/>
      <c r="J35" s="116"/>
      <c r="K35" s="117">
        <f>IF($C$4="Attiecināmās izmaksas",IF('6a+c+n'!$Q35="A",'6a+c+n'!K35,0),0)</f>
        <v>0</v>
      </c>
      <c r="L35" s="65">
        <f>IF($C$4="Attiecināmās izmaksas",IF('6a+c+n'!$Q35="A",'6a+c+n'!L35,0),0)</f>
        <v>0</v>
      </c>
      <c r="M35" s="116">
        <f>IF($C$4="Attiecināmās izmaksas",IF('6a+c+n'!$Q35="A",'6a+c+n'!M35,0),0)</f>
        <v>0</v>
      </c>
      <c r="N35" s="116">
        <f>IF($C$4="Attiecināmās izmaksas",IF('6a+c+n'!$Q35="A",'6a+c+n'!N35,0),0)</f>
        <v>0</v>
      </c>
      <c r="O35" s="116">
        <f>IF($C$4="Attiecināmās izmaksas",IF('6a+c+n'!$Q35="A",'6a+c+n'!O35,0),0)</f>
        <v>0</v>
      </c>
      <c r="P35" s="117">
        <f>IF($C$4="Attiecināmās izmaksas",IF('6a+c+n'!$Q35="A",'6a+c+n'!P35,0),0)</f>
        <v>0</v>
      </c>
    </row>
    <row r="36" spans="1:16" ht="20.399999999999999" x14ac:dyDescent="0.2">
      <c r="A36" s="51">
        <f>IF(P36=0,0,IF(COUNTBLANK(P36)=1,0,COUNTA($P$14:P36)))</f>
        <v>0</v>
      </c>
      <c r="B36" s="24" t="str">
        <f>IF($C$4="Attiecināmās izmaksas",IF('6a+c+n'!$Q36="A",'6a+c+n'!B36,0),0)</f>
        <v>09-00000</v>
      </c>
      <c r="C36" s="24" t="str">
        <f>IF($C$4="Attiecināmās izmaksas",IF('6a+c+n'!$Q36="A",'6a+c+n'!C36,0),0)</f>
        <v>Ķimiskā enkurmasa HILTI HIT-HY vai ekviv.</v>
      </c>
      <c r="D36" s="24" t="str">
        <f>IF($C$4="Attiecināmās izmaksas",IF('6a+c+n'!$Q36="A",'6a+c+n'!D36,0),0)</f>
        <v>kompl</v>
      </c>
      <c r="E36" s="46"/>
      <c r="F36" s="65"/>
      <c r="G36" s="116"/>
      <c r="H36" s="116">
        <f>IF($C$4="Attiecināmās izmaksas",IF('6a+c+n'!$Q36="A",'6a+c+n'!H36,0),0)</f>
        <v>0</v>
      </c>
      <c r="I36" s="116"/>
      <c r="J36" s="116"/>
      <c r="K36" s="117">
        <f>IF($C$4="Attiecināmās izmaksas",IF('6a+c+n'!$Q36="A",'6a+c+n'!K36,0),0)</f>
        <v>0</v>
      </c>
      <c r="L36" s="65">
        <f>IF($C$4="Attiecināmās izmaksas",IF('6a+c+n'!$Q36="A",'6a+c+n'!L36,0),0)</f>
        <v>0</v>
      </c>
      <c r="M36" s="116">
        <f>IF($C$4="Attiecināmās izmaksas",IF('6a+c+n'!$Q36="A",'6a+c+n'!M36,0),0)</f>
        <v>0</v>
      </c>
      <c r="N36" s="116">
        <f>IF($C$4="Attiecināmās izmaksas",IF('6a+c+n'!$Q36="A",'6a+c+n'!N36,0),0)</f>
        <v>0</v>
      </c>
      <c r="O36" s="116">
        <f>IF($C$4="Attiecināmās izmaksas",IF('6a+c+n'!$Q36="A",'6a+c+n'!O36,0),0)</f>
        <v>0</v>
      </c>
      <c r="P36" s="117">
        <f>IF($C$4="Attiecināmās izmaksas",IF('6a+c+n'!$Q36="A",'6a+c+n'!P36,0),0)</f>
        <v>0</v>
      </c>
    </row>
    <row r="37" spans="1:16" ht="20.399999999999999" x14ac:dyDescent="0.2">
      <c r="A37" s="51">
        <f>IF(P37=0,0,IF(COUNTBLANK(P37)=1,0,COUNTA($P$14:P37)))</f>
        <v>0</v>
      </c>
      <c r="B37" s="24" t="str">
        <f>IF($C$4="Attiecināmās izmaksas",IF('6a+c+n'!$Q37="A",'6a+c+n'!B37,0),0)</f>
        <v>09-00000</v>
      </c>
      <c r="C37" s="24" t="str">
        <f>IF($C$4="Attiecināmās izmaksas",IF('6a+c+n'!$Q37="A",'6a+c+n'!C37,0),0)</f>
        <v>Metāla loksne 100x150mm , t=8mm</v>
      </c>
      <c r="D37" s="24" t="str">
        <f>IF($C$4="Attiecināmās izmaksas",IF('6a+c+n'!$Q37="A",'6a+c+n'!D37,0),0)</f>
        <v>gab</v>
      </c>
      <c r="E37" s="46"/>
      <c r="F37" s="65"/>
      <c r="G37" s="116"/>
      <c r="H37" s="116">
        <f>IF($C$4="Attiecināmās izmaksas",IF('6a+c+n'!$Q37="A",'6a+c+n'!H37,0),0)</f>
        <v>0</v>
      </c>
      <c r="I37" s="116"/>
      <c r="J37" s="116"/>
      <c r="K37" s="117">
        <f>IF($C$4="Attiecināmās izmaksas",IF('6a+c+n'!$Q37="A",'6a+c+n'!K37,0),0)</f>
        <v>0</v>
      </c>
      <c r="L37" s="65">
        <f>IF($C$4="Attiecināmās izmaksas",IF('6a+c+n'!$Q37="A",'6a+c+n'!L37,0),0)</f>
        <v>0</v>
      </c>
      <c r="M37" s="116">
        <f>IF($C$4="Attiecināmās izmaksas",IF('6a+c+n'!$Q37="A",'6a+c+n'!M37,0),0)</f>
        <v>0</v>
      </c>
      <c r="N37" s="116">
        <f>IF($C$4="Attiecināmās izmaksas",IF('6a+c+n'!$Q37="A",'6a+c+n'!N37,0),0)</f>
        <v>0</v>
      </c>
      <c r="O37" s="116">
        <f>IF($C$4="Attiecināmās izmaksas",IF('6a+c+n'!$Q37="A",'6a+c+n'!O37,0),0)</f>
        <v>0</v>
      </c>
      <c r="P37" s="117">
        <f>IF($C$4="Attiecināmās izmaksas",IF('6a+c+n'!$Q37="A",'6a+c+n'!P37,0),0)</f>
        <v>0</v>
      </c>
    </row>
    <row r="38" spans="1:16" ht="20.399999999999999" x14ac:dyDescent="0.2">
      <c r="A38" s="51">
        <f>IF(P38=0,0,IF(COUNTBLANK(P38)=1,0,COUNTA($P$14:P38)))</f>
        <v>0</v>
      </c>
      <c r="B38" s="24" t="str">
        <f>IF($C$4="Attiecināmās izmaksas",IF('6a+c+n'!$Q38="A",'6a+c+n'!B38,0),0)</f>
        <v>09-00000</v>
      </c>
      <c r="C38" s="24" t="str">
        <f>IF($C$4="Attiecināmās izmaksas",IF('6a+c+n'!$Q38="A",'6a+c+n'!C38,0),0)</f>
        <v>Drošības sistēmas nerūsējošā tērauda trose ⌀8mm</v>
      </c>
      <c r="D38" s="24" t="str">
        <f>IF($C$4="Attiecināmās izmaksas",IF('6a+c+n'!$Q38="A",'6a+c+n'!D38,0),0)</f>
        <v>tm</v>
      </c>
      <c r="E38" s="46"/>
      <c r="F38" s="65"/>
      <c r="G38" s="116"/>
      <c r="H38" s="116">
        <f>IF($C$4="Attiecināmās izmaksas",IF('6a+c+n'!$Q38="A",'6a+c+n'!H38,0),0)</f>
        <v>0</v>
      </c>
      <c r="I38" s="116"/>
      <c r="J38" s="116"/>
      <c r="K38" s="117">
        <f>IF($C$4="Attiecināmās izmaksas",IF('6a+c+n'!$Q38="A",'6a+c+n'!K38,0),0)</f>
        <v>0</v>
      </c>
      <c r="L38" s="65">
        <f>IF($C$4="Attiecināmās izmaksas",IF('6a+c+n'!$Q38="A",'6a+c+n'!L38,0),0)</f>
        <v>0</v>
      </c>
      <c r="M38" s="116">
        <f>IF($C$4="Attiecināmās izmaksas",IF('6a+c+n'!$Q38="A",'6a+c+n'!M38,0),0)</f>
        <v>0</v>
      </c>
      <c r="N38" s="116">
        <f>IF($C$4="Attiecināmās izmaksas",IF('6a+c+n'!$Q38="A",'6a+c+n'!N38,0),0)</f>
        <v>0</v>
      </c>
      <c r="O38" s="116">
        <f>IF($C$4="Attiecināmās izmaksas",IF('6a+c+n'!$Q38="A",'6a+c+n'!O38,0),0)</f>
        <v>0</v>
      </c>
      <c r="P38" s="117">
        <f>IF($C$4="Attiecināmās izmaksas",IF('6a+c+n'!$Q38="A",'6a+c+n'!P38,0),0)</f>
        <v>0</v>
      </c>
    </row>
    <row r="39" spans="1:16" ht="20.399999999999999" x14ac:dyDescent="0.2">
      <c r="A39" s="51">
        <f>IF(P39=0,0,IF(COUNTBLANK(P39)=1,0,COUNTA($P$14:P39)))</f>
        <v>0</v>
      </c>
      <c r="B39" s="24" t="str">
        <f>IF($C$4="Attiecināmās izmaksas",IF('6a+c+n'!$Q39="A",'6a+c+n'!B39,0),0)</f>
        <v>09-00000</v>
      </c>
      <c r="C39" s="24" t="str">
        <f>IF($C$4="Attiecināmās izmaksas",IF('6a+c+n'!$Q39="A",'6a+c+n'!C39,0),0)</f>
        <v>Skārda nosegdetaļa, t.sk. Hermētiķis</v>
      </c>
      <c r="D39" s="24" t="str">
        <f>IF($C$4="Attiecināmās izmaksas",IF('6a+c+n'!$Q39="A",'6a+c+n'!D39,0),0)</f>
        <v>kompl</v>
      </c>
      <c r="E39" s="46"/>
      <c r="F39" s="65"/>
      <c r="G39" s="116"/>
      <c r="H39" s="116">
        <f>IF($C$4="Attiecināmās izmaksas",IF('6a+c+n'!$Q39="A",'6a+c+n'!H39,0),0)</f>
        <v>0</v>
      </c>
      <c r="I39" s="116"/>
      <c r="J39" s="116"/>
      <c r="K39" s="117">
        <f>IF($C$4="Attiecināmās izmaksas",IF('6a+c+n'!$Q39="A",'6a+c+n'!K39,0),0)</f>
        <v>0</v>
      </c>
      <c r="L39" s="65">
        <f>IF($C$4="Attiecināmās izmaksas",IF('6a+c+n'!$Q39="A",'6a+c+n'!L39,0),0)</f>
        <v>0</v>
      </c>
      <c r="M39" s="116">
        <f>IF($C$4="Attiecināmās izmaksas",IF('6a+c+n'!$Q39="A",'6a+c+n'!M39,0),0)</f>
        <v>0</v>
      </c>
      <c r="N39" s="116">
        <f>IF($C$4="Attiecināmās izmaksas",IF('6a+c+n'!$Q39="A",'6a+c+n'!N39,0),0)</f>
        <v>0</v>
      </c>
      <c r="O39" s="116">
        <f>IF($C$4="Attiecināmās izmaksas",IF('6a+c+n'!$Q39="A",'6a+c+n'!O39,0),0)</f>
        <v>0</v>
      </c>
      <c r="P39" s="117">
        <f>IF($C$4="Attiecināmās izmaksas",IF('6a+c+n'!$Q39="A",'6a+c+n'!P39,0),0)</f>
        <v>0</v>
      </c>
    </row>
    <row r="40" spans="1:16" x14ac:dyDescent="0.2">
      <c r="A40" s="51">
        <f>IF(P40=0,0,IF(COUNTBLANK(P40)=1,0,COUNTA($P$14:P40)))</f>
        <v>0</v>
      </c>
      <c r="B40" s="24">
        <f>IF($C$4="Attiecināmās izmaksas",IF('6a+c+n'!$Q40="A",'6a+c+n'!B40,0),0)</f>
        <v>0</v>
      </c>
      <c r="C40" s="24">
        <f>IF($C$4="Attiecināmās izmaksas",IF('6a+c+n'!$Q40="A",'6a+c+n'!C40,0),0)</f>
        <v>0</v>
      </c>
      <c r="D40" s="24">
        <f>IF($C$4="Attiecināmās izmaksas",IF('6a+c+n'!$Q40="A",'6a+c+n'!D40,0),0)</f>
        <v>0</v>
      </c>
      <c r="E40" s="46"/>
      <c r="F40" s="65"/>
      <c r="G40" s="116"/>
      <c r="H40" s="116">
        <f>IF($C$4="Attiecināmās izmaksas",IF('6a+c+n'!$Q40="A",'6a+c+n'!H40,0),0)</f>
        <v>0</v>
      </c>
      <c r="I40" s="116"/>
      <c r="J40" s="116"/>
      <c r="K40" s="117">
        <f>IF($C$4="Attiecināmās izmaksas",IF('6a+c+n'!$Q40="A",'6a+c+n'!K40,0),0)</f>
        <v>0</v>
      </c>
      <c r="L40" s="65">
        <f>IF($C$4="Attiecināmās izmaksas",IF('6a+c+n'!$Q40="A",'6a+c+n'!L40,0),0)</f>
        <v>0</v>
      </c>
      <c r="M40" s="116">
        <f>IF($C$4="Attiecināmās izmaksas",IF('6a+c+n'!$Q40="A",'6a+c+n'!M40,0),0)</f>
        <v>0</v>
      </c>
      <c r="N40" s="116">
        <f>IF($C$4="Attiecināmās izmaksas",IF('6a+c+n'!$Q40="A",'6a+c+n'!N40,0),0)</f>
        <v>0</v>
      </c>
      <c r="O40" s="116">
        <f>IF($C$4="Attiecināmās izmaksas",IF('6a+c+n'!$Q40="A",'6a+c+n'!O40,0),0)</f>
        <v>0</v>
      </c>
      <c r="P40" s="117">
        <f>IF($C$4="Attiecināmās izmaksas",IF('6a+c+n'!$Q40="A",'6a+c+n'!P40,0),0)</f>
        <v>0</v>
      </c>
    </row>
    <row r="41" spans="1:16" ht="20.399999999999999" x14ac:dyDescent="0.2">
      <c r="A41" s="51">
        <f>IF(P41=0,0,IF(COUNTBLANK(P41)=1,0,COUNTA($P$14:P41)))</f>
        <v>0</v>
      </c>
      <c r="B41" s="24" t="str">
        <f>IF($C$4="Attiecināmās izmaksas",IF('6a+c+n'!$Q41="A",'6a+c+n'!B41,0),0)</f>
        <v>09-00000</v>
      </c>
      <c r="C41" s="24" t="str">
        <f>IF($C$4="Attiecināmās izmaksas",IF('6a+c+n'!$Q41="A",'6a+c+n'!C41,0),0)</f>
        <v>Ventilācijas šahtu apsekošana un tīrīšana.</v>
      </c>
      <c r="D41" s="24" t="str">
        <f>IF($C$4="Attiecināmās izmaksas",IF('6a+c+n'!$Q41="A",'6a+c+n'!D41,0),0)</f>
        <v>kompl</v>
      </c>
      <c r="E41" s="46"/>
      <c r="F41" s="65"/>
      <c r="G41" s="116"/>
      <c r="H41" s="116">
        <f>IF($C$4="Attiecināmās izmaksas",IF('6a+c+n'!$Q41="A",'6a+c+n'!H41,0),0)</f>
        <v>0</v>
      </c>
      <c r="I41" s="116"/>
      <c r="J41" s="116"/>
      <c r="K41" s="117">
        <f>IF($C$4="Attiecināmās izmaksas",IF('6a+c+n'!$Q41="A",'6a+c+n'!K41,0),0)</f>
        <v>0</v>
      </c>
      <c r="L41" s="65">
        <f>IF($C$4="Attiecināmās izmaksas",IF('6a+c+n'!$Q41="A",'6a+c+n'!L41,0),0)</f>
        <v>0</v>
      </c>
      <c r="M41" s="116">
        <f>IF($C$4="Attiecināmās izmaksas",IF('6a+c+n'!$Q41="A",'6a+c+n'!M41,0),0)</f>
        <v>0</v>
      </c>
      <c r="N41" s="116">
        <f>IF($C$4="Attiecināmās izmaksas",IF('6a+c+n'!$Q41="A",'6a+c+n'!N41,0),0)</f>
        <v>0</v>
      </c>
      <c r="O41" s="116">
        <f>IF($C$4="Attiecināmās izmaksas",IF('6a+c+n'!$Q41="A",'6a+c+n'!O41,0),0)</f>
        <v>0</v>
      </c>
      <c r="P41" s="117">
        <f>IF($C$4="Attiecināmās izmaksas",IF('6a+c+n'!$Q41="A",'6a+c+n'!P41,0),0)</f>
        <v>0</v>
      </c>
    </row>
    <row r="42" spans="1:16" ht="20.399999999999999" x14ac:dyDescent="0.2">
      <c r="A42" s="51">
        <f>IF(P42=0,0,IF(COUNTBLANK(P42)=1,0,COUNTA($P$14:P42)))</f>
        <v>0</v>
      </c>
      <c r="B42" s="24" t="str">
        <f>IF($C$4="Attiecināmās izmaksas",IF('6a+c+n'!$Q42="A",'6a+c+n'!B42,0),0)</f>
        <v>09-00000</v>
      </c>
      <c r="C42" s="24" t="str">
        <f>IF($C$4="Attiecināmās izmaksas",IF('6a+c+n'!$Q42="A",'6a+c+n'!C42,0),0)</f>
        <v>Jumta lūkas uzstādīšana</v>
      </c>
      <c r="D42" s="24" t="str">
        <f>IF($C$4="Attiecināmās izmaksas",IF('6a+c+n'!$Q42="A",'6a+c+n'!D42,0),0)</f>
        <v>kompl</v>
      </c>
      <c r="E42" s="46"/>
      <c r="F42" s="65"/>
      <c r="G42" s="116"/>
      <c r="H42" s="116">
        <f>IF($C$4="Attiecināmās izmaksas",IF('6a+c+n'!$Q42="A",'6a+c+n'!H42,0),0)</f>
        <v>0</v>
      </c>
      <c r="I42" s="116"/>
      <c r="J42" s="116"/>
      <c r="K42" s="117">
        <f>IF($C$4="Attiecināmās izmaksas",IF('6a+c+n'!$Q42="A",'6a+c+n'!K42,0),0)</f>
        <v>0</v>
      </c>
      <c r="L42" s="65">
        <f>IF($C$4="Attiecināmās izmaksas",IF('6a+c+n'!$Q42="A",'6a+c+n'!L42,0),0)</f>
        <v>0</v>
      </c>
      <c r="M42" s="116">
        <f>IF($C$4="Attiecināmās izmaksas",IF('6a+c+n'!$Q42="A",'6a+c+n'!M42,0),0)</f>
        <v>0</v>
      </c>
      <c r="N42" s="116">
        <f>IF($C$4="Attiecināmās izmaksas",IF('6a+c+n'!$Q42="A",'6a+c+n'!N42,0),0)</f>
        <v>0</v>
      </c>
      <c r="O42" s="116">
        <f>IF($C$4="Attiecināmās izmaksas",IF('6a+c+n'!$Q42="A",'6a+c+n'!O42,0),0)</f>
        <v>0</v>
      </c>
      <c r="P42" s="117">
        <f>IF($C$4="Attiecināmās izmaksas",IF('6a+c+n'!$Q42="A",'6a+c+n'!P42,0),0)</f>
        <v>0</v>
      </c>
    </row>
    <row r="43" spans="1:16" ht="20.399999999999999" x14ac:dyDescent="0.2">
      <c r="A43" s="51">
        <f>IF(P43=0,0,IF(COUNTBLANK(P43)=1,0,COUNTA($P$14:P43)))</f>
        <v>0</v>
      </c>
      <c r="B43" s="24" t="str">
        <f>IF($C$4="Attiecināmās izmaksas",IF('6a+c+n'!$Q43="A",'6a+c+n'!B43,0),0)</f>
        <v>09-00000</v>
      </c>
      <c r="C43" s="24" t="str">
        <f>IF($C$4="Attiecināmās izmaksas",IF('6a+c+n'!$Q43="A",'6a+c+n'!C43,0),0)</f>
        <v>Skārda lāsenis ~600mm, b=0.5mm, Pural pārklājums</v>
      </c>
      <c r="D43" s="24" t="str">
        <f>IF($C$4="Attiecināmās izmaksas",IF('6a+c+n'!$Q43="A",'6a+c+n'!D43,0),0)</f>
        <v>tm</v>
      </c>
      <c r="E43" s="46"/>
      <c r="F43" s="65"/>
      <c r="G43" s="116"/>
      <c r="H43" s="116">
        <f>IF($C$4="Attiecināmās izmaksas",IF('6a+c+n'!$Q43="A",'6a+c+n'!H43,0),0)</f>
        <v>0</v>
      </c>
      <c r="I43" s="116"/>
      <c r="J43" s="116"/>
      <c r="K43" s="117">
        <f>IF($C$4="Attiecināmās izmaksas",IF('6a+c+n'!$Q43="A",'6a+c+n'!K43,0),0)</f>
        <v>0</v>
      </c>
      <c r="L43" s="65">
        <f>IF($C$4="Attiecināmās izmaksas",IF('6a+c+n'!$Q43="A",'6a+c+n'!L43,0),0)</f>
        <v>0</v>
      </c>
      <c r="M43" s="116">
        <f>IF($C$4="Attiecināmās izmaksas",IF('6a+c+n'!$Q43="A",'6a+c+n'!M43,0),0)</f>
        <v>0</v>
      </c>
      <c r="N43" s="116">
        <f>IF($C$4="Attiecināmās izmaksas",IF('6a+c+n'!$Q43="A",'6a+c+n'!N43,0),0)</f>
        <v>0</v>
      </c>
      <c r="O43" s="116">
        <f>IF($C$4="Attiecināmās izmaksas",IF('6a+c+n'!$Q43="A",'6a+c+n'!O43,0),0)</f>
        <v>0</v>
      </c>
      <c r="P43" s="117">
        <f>IF($C$4="Attiecināmās izmaksas",IF('6a+c+n'!$Q43="A",'6a+c+n'!P43,0),0)</f>
        <v>0</v>
      </c>
    </row>
    <row r="44" spans="1:16" ht="12" customHeight="1" thickBot="1" x14ac:dyDescent="0.25">
      <c r="A44" s="259" t="s">
        <v>62</v>
      </c>
      <c r="B44" s="260"/>
      <c r="C44" s="260"/>
      <c r="D44" s="260"/>
      <c r="E44" s="260"/>
      <c r="F44" s="260"/>
      <c r="G44" s="260"/>
      <c r="H44" s="260"/>
      <c r="I44" s="260"/>
      <c r="J44" s="260"/>
      <c r="K44" s="261"/>
      <c r="L44" s="127">
        <f>SUM(L14:L43)</f>
        <v>0</v>
      </c>
      <c r="M44" s="128">
        <f>SUM(M14:M43)</f>
        <v>0</v>
      </c>
      <c r="N44" s="128">
        <f>SUM(N14:N43)</f>
        <v>0</v>
      </c>
      <c r="O44" s="128">
        <f>SUM(O14:O43)</f>
        <v>0</v>
      </c>
      <c r="P44" s="129">
        <f>SUM(P14:P43)</f>
        <v>0</v>
      </c>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14</v>
      </c>
      <c r="B47" s="16"/>
      <c r="C47" s="262" t="str">
        <f>'Kops n'!C33:H33</f>
        <v>Gundega Ābelīte 15.03.2024</v>
      </c>
      <c r="D47" s="262"/>
      <c r="E47" s="262"/>
      <c r="F47" s="262"/>
      <c r="G47" s="262"/>
      <c r="H47" s="262"/>
      <c r="I47" s="16"/>
      <c r="J47" s="16"/>
      <c r="K47" s="16"/>
      <c r="L47" s="16"/>
      <c r="M47" s="16"/>
      <c r="N47" s="16"/>
      <c r="O47" s="16"/>
      <c r="P47" s="16"/>
    </row>
    <row r="48" spans="1:16" x14ac:dyDescent="0.2">
      <c r="A48" s="16"/>
      <c r="B48" s="16"/>
      <c r="C48" s="188" t="s">
        <v>15</v>
      </c>
      <c r="D48" s="188"/>
      <c r="E48" s="188"/>
      <c r="F48" s="188"/>
      <c r="G48" s="188"/>
      <c r="H48" s="188"/>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204" t="str">
        <f>'Kops n'!A36:D36</f>
        <v>Tāme sastādīta 2024. gada 15. martā</v>
      </c>
      <c r="B50" s="205"/>
      <c r="C50" s="205"/>
      <c r="D50" s="205"/>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row r="52" spans="1:16" x14ac:dyDescent="0.2">
      <c r="A52" s="1" t="s">
        <v>41</v>
      </c>
      <c r="B52" s="16"/>
      <c r="C52" s="262" t="str">
        <f>'Kops n'!C38:H38</f>
        <v>Gundega Ābelīte 15.03.2024</v>
      </c>
      <c r="D52" s="262"/>
      <c r="E52" s="262"/>
      <c r="F52" s="262"/>
      <c r="G52" s="262"/>
      <c r="H52" s="262"/>
      <c r="I52" s="16"/>
      <c r="J52" s="16"/>
      <c r="K52" s="16"/>
      <c r="L52" s="16"/>
      <c r="M52" s="16"/>
      <c r="N52" s="16"/>
      <c r="O52" s="16"/>
      <c r="P52" s="16"/>
    </row>
    <row r="53" spans="1:16" x14ac:dyDescent="0.2">
      <c r="A53" s="16"/>
      <c r="B53" s="16"/>
      <c r="C53" s="188" t="s">
        <v>15</v>
      </c>
      <c r="D53" s="188"/>
      <c r="E53" s="188"/>
      <c r="F53" s="188"/>
      <c r="G53" s="188"/>
      <c r="H53" s="188"/>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77" t="s">
        <v>16</v>
      </c>
      <c r="B55" s="42"/>
      <c r="C55" s="84" t="str">
        <f>'Kops n'!C41</f>
        <v>1-00180</v>
      </c>
      <c r="D55" s="42"/>
      <c r="E55" s="16"/>
      <c r="F55" s="16"/>
      <c r="G55" s="16"/>
      <c r="H55" s="16"/>
      <c r="I55" s="16"/>
      <c r="J55" s="16"/>
      <c r="K55" s="16"/>
      <c r="L55" s="16"/>
      <c r="M55" s="16"/>
      <c r="N55" s="16"/>
      <c r="O55" s="16"/>
      <c r="P55" s="16"/>
    </row>
    <row r="56" spans="1:16" x14ac:dyDescent="0.2">
      <c r="A56" s="16"/>
      <c r="B56" s="16"/>
      <c r="C56" s="16"/>
      <c r="D56" s="16"/>
      <c r="E56" s="16"/>
      <c r="F56" s="16"/>
      <c r="G56" s="16"/>
      <c r="H56" s="16"/>
      <c r="I56" s="16"/>
      <c r="J56" s="16"/>
      <c r="K56" s="16"/>
      <c r="L56" s="16"/>
      <c r="M56" s="16"/>
      <c r="N56" s="16"/>
      <c r="O56" s="16"/>
      <c r="P56" s="16"/>
    </row>
  </sheetData>
  <mergeCells count="23">
    <mergeCell ref="C2:I2"/>
    <mergeCell ref="C3:I3"/>
    <mergeCell ref="C4:I4"/>
    <mergeCell ref="D5:L5"/>
    <mergeCell ref="D6:L6"/>
    <mergeCell ref="D8:L8"/>
    <mergeCell ref="A9:F9"/>
    <mergeCell ref="J9:M9"/>
    <mergeCell ref="N9:O9"/>
    <mergeCell ref="D7:L7"/>
    <mergeCell ref="C53:H53"/>
    <mergeCell ref="L12:P12"/>
    <mergeCell ref="A44:K44"/>
    <mergeCell ref="C47:H47"/>
    <mergeCell ref="C48:H48"/>
    <mergeCell ref="A50:D50"/>
    <mergeCell ref="C52:H52"/>
    <mergeCell ref="A12:A13"/>
    <mergeCell ref="B12:B13"/>
    <mergeCell ref="C12:C13"/>
    <mergeCell ref="D12:D13"/>
    <mergeCell ref="E12:E13"/>
    <mergeCell ref="F12:K12"/>
  </mergeCells>
  <conditionalFormatting sqref="A44:K44">
    <cfRule type="containsText" dxfId="96" priority="3" operator="containsText" text="Tiešās izmaksas kopā, t. sk. darba devēja sociālais nodoklis __.__% ">
      <formula>NOT(ISERROR(SEARCH("Tiešās izmaksas kopā, t. sk. darba devēja sociālais nodoklis __.__% ",A44)))</formula>
    </cfRule>
  </conditionalFormatting>
  <conditionalFormatting sqref="A14:P43">
    <cfRule type="cellIs" dxfId="95" priority="1" operator="equal">
      <formula>0</formula>
    </cfRule>
  </conditionalFormatting>
  <conditionalFormatting sqref="C2:I2 D5:L8 N9:O9 L44:P44 C47:H47 C52:H52 C55">
    <cfRule type="cellIs" dxfId="94" priority="2"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topLeftCell="A19" workbookViewId="0">
      <selection activeCell="A44" sqref="A4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'6a+c+n'!D1</f>
        <v>6</v>
      </c>
      <c r="E1" s="22"/>
      <c r="F1" s="22"/>
      <c r="G1" s="22"/>
      <c r="H1" s="22"/>
      <c r="I1" s="22"/>
      <c r="J1" s="22"/>
      <c r="N1" s="26"/>
      <c r="O1" s="27"/>
      <c r="P1" s="28"/>
    </row>
    <row r="2" spans="1:16" x14ac:dyDescent="0.2">
      <c r="A2" s="29"/>
      <c r="B2" s="29"/>
      <c r="C2" s="274" t="str">
        <f>'6a+c+n'!C2:I2</f>
        <v>Jumta darbi</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'6a+c+n'!A9</f>
        <v>Tāme sastādīta  2024. gada tirgus cenās, pamatojoties uz AR daļas rasējumiem</v>
      </c>
      <c r="B9" s="271"/>
      <c r="C9" s="271"/>
      <c r="D9" s="271"/>
      <c r="E9" s="271"/>
      <c r="F9" s="271"/>
      <c r="G9" s="31"/>
      <c r="H9" s="31"/>
      <c r="I9" s="31"/>
      <c r="J9" s="272" t="s">
        <v>45</v>
      </c>
      <c r="K9" s="272"/>
      <c r="L9" s="272"/>
      <c r="M9" s="272"/>
      <c r="N9" s="273">
        <f>P44</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izmaksas",IF('6a+c+n'!$Q14="C",'6a+c+n'!B14,0))</f>
        <v>0</v>
      </c>
      <c r="C14" s="23">
        <f>IF($C$4="citu pasākumu izmaksas",IF('6a+c+n'!$Q14="C",'6a+c+n'!C14,0))</f>
        <v>0</v>
      </c>
      <c r="D14" s="23">
        <f>IF($C$4="citu pasākumu izmaksas",IF('6a+c+n'!$Q14="C",'6a+c+n'!D14,0))</f>
        <v>0</v>
      </c>
      <c r="E14" s="45"/>
      <c r="F14" s="63"/>
      <c r="G14" s="114"/>
      <c r="H14" s="114">
        <f>IF($C$4="citu pasākumu izmaksas",IF('6a+c+n'!$Q14="C",'6a+c+n'!H14,0))</f>
        <v>0</v>
      </c>
      <c r="I14" s="114"/>
      <c r="J14" s="114"/>
      <c r="K14" s="115">
        <f>IF($C$4="citu pasākumu izmaksas",IF('6a+c+n'!$Q14="C",'6a+c+n'!K14,0))</f>
        <v>0</v>
      </c>
      <c r="L14" s="80">
        <f>IF($C$4="citu pasākumu izmaksas",IF('6a+c+n'!$Q14="C",'6a+c+n'!L14,0))</f>
        <v>0</v>
      </c>
      <c r="M14" s="114">
        <f>IF($C$4="citu pasākumu izmaksas",IF('6a+c+n'!$Q14="C",'6a+c+n'!M14,0))</f>
        <v>0</v>
      </c>
      <c r="N14" s="114">
        <f>IF($C$4="citu pasākumu izmaksas",IF('6a+c+n'!$Q14="C",'6a+c+n'!N14,0))</f>
        <v>0</v>
      </c>
      <c r="O14" s="114">
        <f>IF($C$4="citu pasākumu izmaksas",IF('6a+c+n'!$Q14="C",'6a+c+n'!O14,0))</f>
        <v>0</v>
      </c>
      <c r="P14" s="115">
        <f>IF($C$4="citu pasākumu izmaksas",IF('6a+c+n'!$Q14="C",'6a+c+n'!P14,0))</f>
        <v>0</v>
      </c>
    </row>
    <row r="15" spans="1:16" x14ac:dyDescent="0.2">
      <c r="A15" s="51">
        <f>IF(P15=0,0,IF(COUNTBLANK(P15)=1,0,COUNTA($P$14:P15)))</f>
        <v>0</v>
      </c>
      <c r="B15" s="24">
        <f>IF($C$4="citu pasākumu izmaksas",IF('6a+c+n'!$Q15="C",'6a+c+n'!B15,0))</f>
        <v>0</v>
      </c>
      <c r="C15" s="24">
        <f>IF($C$4="citu pasākumu izmaksas",IF('6a+c+n'!$Q15="C",'6a+c+n'!C15,0))</f>
        <v>0</v>
      </c>
      <c r="D15" s="24">
        <f>IF($C$4="citu pasākumu izmaksas",IF('6a+c+n'!$Q15="C",'6a+c+n'!D15,0))</f>
        <v>0</v>
      </c>
      <c r="E15" s="46"/>
      <c r="F15" s="65"/>
      <c r="G15" s="116"/>
      <c r="H15" s="116">
        <f>IF($C$4="citu pasākumu izmaksas",IF('6a+c+n'!$Q15="C",'6a+c+n'!H15,0))</f>
        <v>0</v>
      </c>
      <c r="I15" s="116"/>
      <c r="J15" s="116"/>
      <c r="K15" s="117">
        <f>IF($C$4="citu pasākumu izmaksas",IF('6a+c+n'!$Q15="C",'6a+c+n'!K15,0))</f>
        <v>0</v>
      </c>
      <c r="L15" s="81">
        <f>IF($C$4="citu pasākumu izmaksas",IF('6a+c+n'!$Q15="C",'6a+c+n'!L15,0))</f>
        <v>0</v>
      </c>
      <c r="M15" s="116">
        <f>IF($C$4="citu pasākumu izmaksas",IF('6a+c+n'!$Q15="C",'6a+c+n'!M15,0))</f>
        <v>0</v>
      </c>
      <c r="N15" s="116">
        <f>IF($C$4="citu pasākumu izmaksas",IF('6a+c+n'!$Q15="C",'6a+c+n'!N15,0))</f>
        <v>0</v>
      </c>
      <c r="O15" s="116">
        <f>IF($C$4="citu pasākumu izmaksas",IF('6a+c+n'!$Q15="C",'6a+c+n'!O15,0))</f>
        <v>0</v>
      </c>
      <c r="P15" s="117">
        <f>IF($C$4="citu pasākumu izmaksas",IF('6a+c+n'!$Q15="C",'6a+c+n'!P15,0))</f>
        <v>0</v>
      </c>
    </row>
    <row r="16" spans="1:16" x14ac:dyDescent="0.2">
      <c r="A16" s="51">
        <f>IF(P16=0,0,IF(COUNTBLANK(P16)=1,0,COUNTA($P$14:P16)))</f>
        <v>0</v>
      </c>
      <c r="B16" s="24">
        <f>IF($C$4="citu pasākumu izmaksas",IF('6a+c+n'!$Q16="C",'6a+c+n'!B16,0))</f>
        <v>0</v>
      </c>
      <c r="C16" s="24">
        <f>IF($C$4="citu pasākumu izmaksas",IF('6a+c+n'!$Q16="C",'6a+c+n'!C16,0))</f>
        <v>0</v>
      </c>
      <c r="D16" s="24">
        <f>IF($C$4="citu pasākumu izmaksas",IF('6a+c+n'!$Q16="C",'6a+c+n'!D16,0))</f>
        <v>0</v>
      </c>
      <c r="E16" s="46"/>
      <c r="F16" s="65"/>
      <c r="G16" s="116"/>
      <c r="H16" s="116">
        <f>IF($C$4="citu pasākumu izmaksas",IF('6a+c+n'!$Q16="C",'6a+c+n'!H16,0))</f>
        <v>0</v>
      </c>
      <c r="I16" s="116"/>
      <c r="J16" s="116"/>
      <c r="K16" s="117">
        <f>IF($C$4="citu pasākumu izmaksas",IF('6a+c+n'!$Q16="C",'6a+c+n'!K16,0))</f>
        <v>0</v>
      </c>
      <c r="L16" s="81">
        <f>IF($C$4="citu pasākumu izmaksas",IF('6a+c+n'!$Q16="C",'6a+c+n'!L16,0))</f>
        <v>0</v>
      </c>
      <c r="M16" s="116">
        <f>IF($C$4="citu pasākumu izmaksas",IF('6a+c+n'!$Q16="C",'6a+c+n'!M16,0))</f>
        <v>0</v>
      </c>
      <c r="N16" s="116">
        <f>IF($C$4="citu pasākumu izmaksas",IF('6a+c+n'!$Q16="C",'6a+c+n'!N16,0))</f>
        <v>0</v>
      </c>
      <c r="O16" s="116">
        <f>IF($C$4="citu pasākumu izmaksas",IF('6a+c+n'!$Q16="C",'6a+c+n'!O16,0))</f>
        <v>0</v>
      </c>
      <c r="P16" s="117">
        <f>IF($C$4="citu pasākumu izmaksas",IF('6a+c+n'!$Q16="C",'6a+c+n'!P16,0))</f>
        <v>0</v>
      </c>
    </row>
    <row r="17" spans="1:16" x14ac:dyDescent="0.2">
      <c r="A17" s="51">
        <f>IF(P17=0,0,IF(COUNTBLANK(P17)=1,0,COUNTA($P$14:P17)))</f>
        <v>0</v>
      </c>
      <c r="B17" s="24">
        <f>IF($C$4="citu pasākumu izmaksas",IF('6a+c+n'!$Q17="C",'6a+c+n'!B17,0))</f>
        <v>0</v>
      </c>
      <c r="C17" s="24">
        <f>IF($C$4="citu pasākumu izmaksas",IF('6a+c+n'!$Q17="C",'6a+c+n'!C17,0))</f>
        <v>0</v>
      </c>
      <c r="D17" s="24">
        <f>IF($C$4="citu pasākumu izmaksas",IF('6a+c+n'!$Q17="C",'6a+c+n'!D17,0))</f>
        <v>0</v>
      </c>
      <c r="E17" s="46"/>
      <c r="F17" s="65"/>
      <c r="G17" s="116"/>
      <c r="H17" s="116">
        <f>IF($C$4="citu pasākumu izmaksas",IF('6a+c+n'!$Q17="C",'6a+c+n'!H17,0))</f>
        <v>0</v>
      </c>
      <c r="I17" s="116"/>
      <c r="J17" s="116"/>
      <c r="K17" s="117">
        <f>IF($C$4="citu pasākumu izmaksas",IF('6a+c+n'!$Q17="C",'6a+c+n'!K17,0))</f>
        <v>0</v>
      </c>
      <c r="L17" s="81">
        <f>IF($C$4="citu pasākumu izmaksas",IF('6a+c+n'!$Q17="C",'6a+c+n'!L17,0))</f>
        <v>0</v>
      </c>
      <c r="M17" s="116">
        <f>IF($C$4="citu pasākumu izmaksas",IF('6a+c+n'!$Q17="C",'6a+c+n'!M17,0))</f>
        <v>0</v>
      </c>
      <c r="N17" s="116">
        <f>IF($C$4="citu pasākumu izmaksas",IF('6a+c+n'!$Q17="C",'6a+c+n'!N17,0))</f>
        <v>0</v>
      </c>
      <c r="O17" s="116">
        <f>IF($C$4="citu pasākumu izmaksas",IF('6a+c+n'!$Q17="C",'6a+c+n'!O17,0))</f>
        <v>0</v>
      </c>
      <c r="P17" s="117">
        <f>IF($C$4="citu pasākumu izmaksas",IF('6a+c+n'!$Q17="C",'6a+c+n'!P17,0))</f>
        <v>0</v>
      </c>
    </row>
    <row r="18" spans="1:16" x14ac:dyDescent="0.2">
      <c r="A18" s="51">
        <f>IF(P18=0,0,IF(COUNTBLANK(P18)=1,0,COUNTA($P$14:P18)))</f>
        <v>0</v>
      </c>
      <c r="B18" s="24">
        <f>IF($C$4="citu pasākumu izmaksas",IF('6a+c+n'!$Q18="C",'6a+c+n'!B18,0))</f>
        <v>0</v>
      </c>
      <c r="C18" s="24">
        <f>IF($C$4="citu pasākumu izmaksas",IF('6a+c+n'!$Q18="C",'6a+c+n'!C18,0))</f>
        <v>0</v>
      </c>
      <c r="D18" s="24">
        <f>IF($C$4="citu pasākumu izmaksas",IF('6a+c+n'!$Q18="C",'6a+c+n'!D18,0))</f>
        <v>0</v>
      </c>
      <c r="E18" s="46"/>
      <c r="F18" s="65"/>
      <c r="G18" s="116"/>
      <c r="H18" s="116">
        <f>IF($C$4="citu pasākumu izmaksas",IF('6a+c+n'!$Q18="C",'6a+c+n'!H18,0))</f>
        <v>0</v>
      </c>
      <c r="I18" s="116"/>
      <c r="J18" s="116"/>
      <c r="K18" s="117">
        <f>IF($C$4="citu pasākumu izmaksas",IF('6a+c+n'!$Q18="C",'6a+c+n'!K18,0))</f>
        <v>0</v>
      </c>
      <c r="L18" s="81">
        <f>IF($C$4="citu pasākumu izmaksas",IF('6a+c+n'!$Q18="C",'6a+c+n'!L18,0))</f>
        <v>0</v>
      </c>
      <c r="M18" s="116">
        <f>IF($C$4="citu pasākumu izmaksas",IF('6a+c+n'!$Q18="C",'6a+c+n'!M18,0))</f>
        <v>0</v>
      </c>
      <c r="N18" s="116">
        <f>IF($C$4="citu pasākumu izmaksas",IF('6a+c+n'!$Q18="C",'6a+c+n'!N18,0))</f>
        <v>0</v>
      </c>
      <c r="O18" s="116">
        <f>IF($C$4="citu pasākumu izmaksas",IF('6a+c+n'!$Q18="C",'6a+c+n'!O18,0))</f>
        <v>0</v>
      </c>
      <c r="P18" s="117">
        <f>IF($C$4="citu pasākumu izmaksas",IF('6a+c+n'!$Q18="C",'6a+c+n'!P18,0))</f>
        <v>0</v>
      </c>
    </row>
    <row r="19" spans="1:16" x14ac:dyDescent="0.2">
      <c r="A19" s="51">
        <f>IF(P19=0,0,IF(COUNTBLANK(P19)=1,0,COUNTA($P$14:P19)))</f>
        <v>0</v>
      </c>
      <c r="B19" s="24">
        <f>IF($C$4="citu pasākumu izmaksas",IF('6a+c+n'!$Q19="C",'6a+c+n'!B19,0))</f>
        <v>0</v>
      </c>
      <c r="C19" s="24">
        <f>IF($C$4="citu pasākumu izmaksas",IF('6a+c+n'!$Q19="C",'6a+c+n'!C19,0))</f>
        <v>0</v>
      </c>
      <c r="D19" s="24">
        <f>IF($C$4="citu pasākumu izmaksas",IF('6a+c+n'!$Q19="C",'6a+c+n'!D19,0))</f>
        <v>0</v>
      </c>
      <c r="E19" s="46"/>
      <c r="F19" s="65"/>
      <c r="G19" s="116"/>
      <c r="H19" s="116">
        <f>IF($C$4="citu pasākumu izmaksas",IF('6a+c+n'!$Q19="C",'6a+c+n'!H19,0))</f>
        <v>0</v>
      </c>
      <c r="I19" s="116"/>
      <c r="J19" s="116"/>
      <c r="K19" s="117">
        <f>IF($C$4="citu pasākumu izmaksas",IF('6a+c+n'!$Q19="C",'6a+c+n'!K19,0))</f>
        <v>0</v>
      </c>
      <c r="L19" s="81">
        <f>IF($C$4="citu pasākumu izmaksas",IF('6a+c+n'!$Q19="C",'6a+c+n'!L19,0))</f>
        <v>0</v>
      </c>
      <c r="M19" s="116">
        <f>IF($C$4="citu pasākumu izmaksas",IF('6a+c+n'!$Q19="C",'6a+c+n'!M19,0))</f>
        <v>0</v>
      </c>
      <c r="N19" s="116">
        <f>IF($C$4="citu pasākumu izmaksas",IF('6a+c+n'!$Q19="C",'6a+c+n'!N19,0))</f>
        <v>0</v>
      </c>
      <c r="O19" s="116">
        <f>IF($C$4="citu pasākumu izmaksas",IF('6a+c+n'!$Q19="C",'6a+c+n'!O19,0))</f>
        <v>0</v>
      </c>
      <c r="P19" s="117">
        <f>IF($C$4="citu pasākumu izmaksas",IF('6a+c+n'!$Q19="C",'6a+c+n'!P19,0))</f>
        <v>0</v>
      </c>
    </row>
    <row r="20" spans="1:16" x14ac:dyDescent="0.2">
      <c r="A20" s="51">
        <f>IF(P20=0,0,IF(COUNTBLANK(P20)=1,0,COUNTA($P$14:P20)))</f>
        <v>0</v>
      </c>
      <c r="B20" s="24">
        <f>IF($C$4="citu pasākumu izmaksas",IF('6a+c+n'!$Q20="C",'6a+c+n'!B20,0))</f>
        <v>0</v>
      </c>
      <c r="C20" s="24">
        <f>IF($C$4="citu pasākumu izmaksas",IF('6a+c+n'!$Q20="C",'6a+c+n'!C20,0))</f>
        <v>0</v>
      </c>
      <c r="D20" s="24">
        <f>IF($C$4="citu pasākumu izmaksas",IF('6a+c+n'!$Q20="C",'6a+c+n'!D20,0))</f>
        <v>0</v>
      </c>
      <c r="E20" s="46"/>
      <c r="F20" s="65"/>
      <c r="G20" s="116"/>
      <c r="H20" s="116">
        <f>IF($C$4="citu pasākumu izmaksas",IF('6a+c+n'!$Q20="C",'6a+c+n'!H20,0))</f>
        <v>0</v>
      </c>
      <c r="I20" s="116"/>
      <c r="J20" s="116"/>
      <c r="K20" s="117">
        <f>IF($C$4="citu pasākumu izmaksas",IF('6a+c+n'!$Q20="C",'6a+c+n'!K20,0))</f>
        <v>0</v>
      </c>
      <c r="L20" s="81">
        <f>IF($C$4="citu pasākumu izmaksas",IF('6a+c+n'!$Q20="C",'6a+c+n'!L20,0))</f>
        <v>0</v>
      </c>
      <c r="M20" s="116">
        <f>IF($C$4="citu pasākumu izmaksas",IF('6a+c+n'!$Q20="C",'6a+c+n'!M20,0))</f>
        <v>0</v>
      </c>
      <c r="N20" s="116">
        <f>IF($C$4="citu pasākumu izmaksas",IF('6a+c+n'!$Q20="C",'6a+c+n'!N20,0))</f>
        <v>0</v>
      </c>
      <c r="O20" s="116">
        <f>IF($C$4="citu pasākumu izmaksas",IF('6a+c+n'!$Q20="C",'6a+c+n'!O20,0))</f>
        <v>0</v>
      </c>
      <c r="P20" s="117">
        <f>IF($C$4="citu pasākumu izmaksas",IF('6a+c+n'!$Q20="C",'6a+c+n'!P20,0))</f>
        <v>0</v>
      </c>
    </row>
    <row r="21" spans="1:16" x14ac:dyDescent="0.2">
      <c r="A21" s="51">
        <f>IF(P21=0,0,IF(COUNTBLANK(P21)=1,0,COUNTA($P$14:P21)))</f>
        <v>0</v>
      </c>
      <c r="B21" s="24">
        <f>IF($C$4="citu pasākumu izmaksas",IF('6a+c+n'!$Q21="C",'6a+c+n'!B21,0))</f>
        <v>0</v>
      </c>
      <c r="C21" s="24">
        <f>IF($C$4="citu pasākumu izmaksas",IF('6a+c+n'!$Q21="C",'6a+c+n'!C21,0))</f>
        <v>0</v>
      </c>
      <c r="D21" s="24">
        <f>IF($C$4="citu pasākumu izmaksas",IF('6a+c+n'!$Q21="C",'6a+c+n'!D21,0))</f>
        <v>0</v>
      </c>
      <c r="E21" s="46"/>
      <c r="F21" s="65"/>
      <c r="G21" s="116"/>
      <c r="H21" s="116">
        <f>IF($C$4="citu pasākumu izmaksas",IF('6a+c+n'!$Q21="C",'6a+c+n'!H21,0))</f>
        <v>0</v>
      </c>
      <c r="I21" s="116"/>
      <c r="J21" s="116"/>
      <c r="K21" s="117">
        <f>IF($C$4="citu pasākumu izmaksas",IF('6a+c+n'!$Q21="C",'6a+c+n'!K21,0))</f>
        <v>0</v>
      </c>
      <c r="L21" s="81">
        <f>IF($C$4="citu pasākumu izmaksas",IF('6a+c+n'!$Q21="C",'6a+c+n'!L21,0))</f>
        <v>0</v>
      </c>
      <c r="M21" s="116">
        <f>IF($C$4="citu pasākumu izmaksas",IF('6a+c+n'!$Q21="C",'6a+c+n'!M21,0))</f>
        <v>0</v>
      </c>
      <c r="N21" s="116">
        <f>IF($C$4="citu pasākumu izmaksas",IF('6a+c+n'!$Q21="C",'6a+c+n'!N21,0))</f>
        <v>0</v>
      </c>
      <c r="O21" s="116">
        <f>IF($C$4="citu pasākumu izmaksas",IF('6a+c+n'!$Q21="C",'6a+c+n'!O21,0))</f>
        <v>0</v>
      </c>
      <c r="P21" s="117">
        <f>IF($C$4="citu pasākumu izmaksas",IF('6a+c+n'!$Q21="C",'6a+c+n'!P21,0))</f>
        <v>0</v>
      </c>
    </row>
    <row r="22" spans="1:16" x14ac:dyDescent="0.2">
      <c r="A22" s="51">
        <f>IF(P22=0,0,IF(COUNTBLANK(P22)=1,0,COUNTA($P$14:P22)))</f>
        <v>0</v>
      </c>
      <c r="B22" s="24">
        <f>IF($C$4="citu pasākumu izmaksas",IF('6a+c+n'!$Q22="C",'6a+c+n'!B22,0))</f>
        <v>0</v>
      </c>
      <c r="C22" s="24">
        <f>IF($C$4="citu pasākumu izmaksas",IF('6a+c+n'!$Q22="C",'6a+c+n'!C22,0))</f>
        <v>0</v>
      </c>
      <c r="D22" s="24">
        <f>IF($C$4="citu pasākumu izmaksas",IF('6a+c+n'!$Q22="C",'6a+c+n'!D22,0))</f>
        <v>0</v>
      </c>
      <c r="E22" s="46"/>
      <c r="F22" s="65"/>
      <c r="G22" s="116"/>
      <c r="H22" s="116">
        <f>IF($C$4="citu pasākumu izmaksas",IF('6a+c+n'!$Q22="C",'6a+c+n'!H22,0))</f>
        <v>0</v>
      </c>
      <c r="I22" s="116"/>
      <c r="J22" s="116"/>
      <c r="K22" s="117">
        <f>IF($C$4="citu pasākumu izmaksas",IF('6a+c+n'!$Q22="C",'6a+c+n'!K22,0))</f>
        <v>0</v>
      </c>
      <c r="L22" s="81">
        <f>IF($C$4="citu pasākumu izmaksas",IF('6a+c+n'!$Q22="C",'6a+c+n'!L22,0))</f>
        <v>0</v>
      </c>
      <c r="M22" s="116">
        <f>IF($C$4="citu pasākumu izmaksas",IF('6a+c+n'!$Q22="C",'6a+c+n'!M22,0))</f>
        <v>0</v>
      </c>
      <c r="N22" s="116">
        <f>IF($C$4="citu pasākumu izmaksas",IF('6a+c+n'!$Q22="C",'6a+c+n'!N22,0))</f>
        <v>0</v>
      </c>
      <c r="O22" s="116">
        <f>IF($C$4="citu pasākumu izmaksas",IF('6a+c+n'!$Q22="C",'6a+c+n'!O22,0))</f>
        <v>0</v>
      </c>
      <c r="P22" s="117">
        <f>IF($C$4="citu pasākumu izmaksas",IF('6a+c+n'!$Q22="C",'6a+c+n'!P22,0))</f>
        <v>0</v>
      </c>
    </row>
    <row r="23" spans="1:16" x14ac:dyDescent="0.2">
      <c r="A23" s="51">
        <f>IF(P23=0,0,IF(COUNTBLANK(P23)=1,0,COUNTA($P$14:P23)))</f>
        <v>0</v>
      </c>
      <c r="B23" s="24">
        <f>IF($C$4="citu pasākumu izmaksas",IF('6a+c+n'!$Q23="C",'6a+c+n'!B23,0))</f>
        <v>0</v>
      </c>
      <c r="C23" s="24">
        <f>IF($C$4="citu pasākumu izmaksas",IF('6a+c+n'!$Q23="C",'6a+c+n'!C23,0))</f>
        <v>0</v>
      </c>
      <c r="D23" s="24">
        <f>IF($C$4="citu pasākumu izmaksas",IF('6a+c+n'!$Q23="C",'6a+c+n'!D23,0))</f>
        <v>0</v>
      </c>
      <c r="E23" s="46"/>
      <c r="F23" s="65"/>
      <c r="G23" s="116"/>
      <c r="H23" s="116">
        <f>IF($C$4="citu pasākumu izmaksas",IF('6a+c+n'!$Q23="C",'6a+c+n'!H23,0))</f>
        <v>0</v>
      </c>
      <c r="I23" s="116"/>
      <c r="J23" s="116"/>
      <c r="K23" s="117">
        <f>IF($C$4="citu pasākumu izmaksas",IF('6a+c+n'!$Q23="C",'6a+c+n'!K23,0))</f>
        <v>0</v>
      </c>
      <c r="L23" s="81">
        <f>IF($C$4="citu pasākumu izmaksas",IF('6a+c+n'!$Q23="C",'6a+c+n'!L23,0))</f>
        <v>0</v>
      </c>
      <c r="M23" s="116">
        <f>IF($C$4="citu pasākumu izmaksas",IF('6a+c+n'!$Q23="C",'6a+c+n'!M23,0))</f>
        <v>0</v>
      </c>
      <c r="N23" s="116">
        <f>IF($C$4="citu pasākumu izmaksas",IF('6a+c+n'!$Q23="C",'6a+c+n'!N23,0))</f>
        <v>0</v>
      </c>
      <c r="O23" s="116">
        <f>IF($C$4="citu pasākumu izmaksas",IF('6a+c+n'!$Q23="C",'6a+c+n'!O23,0))</f>
        <v>0</v>
      </c>
      <c r="P23" s="117">
        <f>IF($C$4="citu pasākumu izmaksas",IF('6a+c+n'!$Q23="C",'6a+c+n'!P23,0))</f>
        <v>0</v>
      </c>
    </row>
    <row r="24" spans="1:16" x14ac:dyDescent="0.2">
      <c r="A24" s="51">
        <f>IF(P24=0,0,IF(COUNTBLANK(P24)=1,0,COUNTA($P$14:P24)))</f>
        <v>0</v>
      </c>
      <c r="B24" s="24">
        <f>IF($C$4="citu pasākumu izmaksas",IF('6a+c+n'!$Q24="C",'6a+c+n'!B24,0))</f>
        <v>0</v>
      </c>
      <c r="C24" s="24">
        <f>IF($C$4="citu pasākumu izmaksas",IF('6a+c+n'!$Q24="C",'6a+c+n'!C24,0))</f>
        <v>0</v>
      </c>
      <c r="D24" s="24">
        <f>IF($C$4="citu pasākumu izmaksas",IF('6a+c+n'!$Q24="C",'6a+c+n'!D24,0))</f>
        <v>0</v>
      </c>
      <c r="E24" s="46"/>
      <c r="F24" s="65"/>
      <c r="G24" s="116"/>
      <c r="H24" s="116">
        <f>IF($C$4="citu pasākumu izmaksas",IF('6a+c+n'!$Q24="C",'6a+c+n'!H24,0))</f>
        <v>0</v>
      </c>
      <c r="I24" s="116"/>
      <c r="J24" s="116"/>
      <c r="K24" s="117">
        <f>IF($C$4="citu pasākumu izmaksas",IF('6a+c+n'!$Q24="C",'6a+c+n'!K24,0))</f>
        <v>0</v>
      </c>
      <c r="L24" s="81">
        <f>IF($C$4="citu pasākumu izmaksas",IF('6a+c+n'!$Q24="C",'6a+c+n'!L24,0))</f>
        <v>0</v>
      </c>
      <c r="M24" s="116">
        <f>IF($C$4="citu pasākumu izmaksas",IF('6a+c+n'!$Q24="C",'6a+c+n'!M24,0))</f>
        <v>0</v>
      </c>
      <c r="N24" s="116">
        <f>IF($C$4="citu pasākumu izmaksas",IF('6a+c+n'!$Q24="C",'6a+c+n'!N24,0))</f>
        <v>0</v>
      </c>
      <c r="O24" s="116">
        <f>IF($C$4="citu pasākumu izmaksas",IF('6a+c+n'!$Q24="C",'6a+c+n'!O24,0))</f>
        <v>0</v>
      </c>
      <c r="P24" s="117">
        <f>IF($C$4="citu pasākumu izmaksas",IF('6a+c+n'!$Q24="C",'6a+c+n'!P24,0))</f>
        <v>0</v>
      </c>
    </row>
    <row r="25" spans="1:16" x14ac:dyDescent="0.2">
      <c r="A25" s="51">
        <f>IF(P25=0,0,IF(COUNTBLANK(P25)=1,0,COUNTA($P$14:P25)))</f>
        <v>0</v>
      </c>
      <c r="B25" s="24">
        <f>IF($C$4="citu pasākumu izmaksas",IF('6a+c+n'!$Q25="C",'6a+c+n'!B25,0))</f>
        <v>0</v>
      </c>
      <c r="C25" s="24">
        <f>IF($C$4="citu pasākumu izmaksas",IF('6a+c+n'!$Q25="C",'6a+c+n'!C25,0))</f>
        <v>0</v>
      </c>
      <c r="D25" s="24">
        <f>IF($C$4="citu pasākumu izmaksas",IF('6a+c+n'!$Q25="C",'6a+c+n'!D25,0))</f>
        <v>0</v>
      </c>
      <c r="E25" s="46"/>
      <c r="F25" s="65"/>
      <c r="G25" s="116"/>
      <c r="H25" s="116">
        <f>IF($C$4="citu pasākumu izmaksas",IF('6a+c+n'!$Q25="C",'6a+c+n'!H25,0))</f>
        <v>0</v>
      </c>
      <c r="I25" s="116"/>
      <c r="J25" s="116"/>
      <c r="K25" s="117">
        <f>IF($C$4="citu pasākumu izmaksas",IF('6a+c+n'!$Q25="C",'6a+c+n'!K25,0))</f>
        <v>0</v>
      </c>
      <c r="L25" s="81">
        <f>IF($C$4="citu pasākumu izmaksas",IF('6a+c+n'!$Q25="C",'6a+c+n'!L25,0))</f>
        <v>0</v>
      </c>
      <c r="M25" s="116">
        <f>IF($C$4="citu pasākumu izmaksas",IF('6a+c+n'!$Q25="C",'6a+c+n'!M25,0))</f>
        <v>0</v>
      </c>
      <c r="N25" s="116">
        <f>IF($C$4="citu pasākumu izmaksas",IF('6a+c+n'!$Q25="C",'6a+c+n'!N25,0))</f>
        <v>0</v>
      </c>
      <c r="O25" s="116">
        <f>IF($C$4="citu pasākumu izmaksas",IF('6a+c+n'!$Q25="C",'6a+c+n'!O25,0))</f>
        <v>0</v>
      </c>
      <c r="P25" s="117">
        <f>IF($C$4="citu pasākumu izmaksas",IF('6a+c+n'!$Q25="C",'6a+c+n'!P25,0))</f>
        <v>0</v>
      </c>
    </row>
    <row r="26" spans="1:16" x14ac:dyDescent="0.2">
      <c r="A26" s="51">
        <f>IF(P26=0,0,IF(COUNTBLANK(P26)=1,0,COUNTA($P$14:P26)))</f>
        <v>0</v>
      </c>
      <c r="B26" s="24">
        <f>IF($C$4="citu pasākumu izmaksas",IF('6a+c+n'!$Q26="C",'6a+c+n'!B26,0))</f>
        <v>0</v>
      </c>
      <c r="C26" s="24">
        <f>IF($C$4="citu pasākumu izmaksas",IF('6a+c+n'!$Q26="C",'6a+c+n'!C26,0))</f>
        <v>0</v>
      </c>
      <c r="D26" s="24">
        <f>IF($C$4="citu pasākumu izmaksas",IF('6a+c+n'!$Q26="C",'6a+c+n'!D26,0))</f>
        <v>0</v>
      </c>
      <c r="E26" s="46"/>
      <c r="F26" s="65"/>
      <c r="G26" s="116"/>
      <c r="H26" s="116">
        <f>IF($C$4="citu pasākumu izmaksas",IF('6a+c+n'!$Q26="C",'6a+c+n'!H26,0))</f>
        <v>0</v>
      </c>
      <c r="I26" s="116"/>
      <c r="J26" s="116"/>
      <c r="K26" s="117">
        <f>IF($C$4="citu pasākumu izmaksas",IF('6a+c+n'!$Q26="C",'6a+c+n'!K26,0))</f>
        <v>0</v>
      </c>
      <c r="L26" s="81">
        <f>IF($C$4="citu pasākumu izmaksas",IF('6a+c+n'!$Q26="C",'6a+c+n'!L26,0))</f>
        <v>0</v>
      </c>
      <c r="M26" s="116">
        <f>IF($C$4="citu pasākumu izmaksas",IF('6a+c+n'!$Q26="C",'6a+c+n'!M26,0))</f>
        <v>0</v>
      </c>
      <c r="N26" s="116">
        <f>IF($C$4="citu pasākumu izmaksas",IF('6a+c+n'!$Q26="C",'6a+c+n'!N26,0))</f>
        <v>0</v>
      </c>
      <c r="O26" s="116">
        <f>IF($C$4="citu pasākumu izmaksas",IF('6a+c+n'!$Q26="C",'6a+c+n'!O26,0))</f>
        <v>0</v>
      </c>
      <c r="P26" s="117">
        <f>IF($C$4="citu pasākumu izmaksas",IF('6a+c+n'!$Q26="C",'6a+c+n'!P26,0))</f>
        <v>0</v>
      </c>
    </row>
    <row r="27" spans="1:16" x14ac:dyDescent="0.2">
      <c r="A27" s="51">
        <f>IF(P27=0,0,IF(COUNTBLANK(P27)=1,0,COUNTA($P$14:P27)))</f>
        <v>0</v>
      </c>
      <c r="B27" s="24">
        <f>IF($C$4="citu pasākumu izmaksas",IF('6a+c+n'!$Q27="C",'6a+c+n'!B27,0))</f>
        <v>0</v>
      </c>
      <c r="C27" s="24">
        <f>IF($C$4="citu pasākumu izmaksas",IF('6a+c+n'!$Q27="C",'6a+c+n'!C27,0))</f>
        <v>0</v>
      </c>
      <c r="D27" s="24">
        <f>IF($C$4="citu pasākumu izmaksas",IF('6a+c+n'!$Q27="C",'6a+c+n'!D27,0))</f>
        <v>0</v>
      </c>
      <c r="E27" s="46"/>
      <c r="F27" s="65"/>
      <c r="G27" s="116"/>
      <c r="H27" s="116">
        <f>IF($C$4="citu pasākumu izmaksas",IF('6a+c+n'!$Q27="C",'6a+c+n'!H27,0))</f>
        <v>0</v>
      </c>
      <c r="I27" s="116"/>
      <c r="J27" s="116"/>
      <c r="K27" s="117">
        <f>IF($C$4="citu pasākumu izmaksas",IF('6a+c+n'!$Q27="C",'6a+c+n'!K27,0))</f>
        <v>0</v>
      </c>
      <c r="L27" s="81">
        <f>IF($C$4="citu pasākumu izmaksas",IF('6a+c+n'!$Q27="C",'6a+c+n'!L27,0))</f>
        <v>0</v>
      </c>
      <c r="M27" s="116">
        <f>IF($C$4="citu pasākumu izmaksas",IF('6a+c+n'!$Q27="C",'6a+c+n'!M27,0))</f>
        <v>0</v>
      </c>
      <c r="N27" s="116">
        <f>IF($C$4="citu pasākumu izmaksas",IF('6a+c+n'!$Q27="C",'6a+c+n'!N27,0))</f>
        <v>0</v>
      </c>
      <c r="O27" s="116">
        <f>IF($C$4="citu pasākumu izmaksas",IF('6a+c+n'!$Q27="C",'6a+c+n'!O27,0))</f>
        <v>0</v>
      </c>
      <c r="P27" s="117">
        <f>IF($C$4="citu pasākumu izmaksas",IF('6a+c+n'!$Q27="C",'6a+c+n'!P27,0))</f>
        <v>0</v>
      </c>
    </row>
    <row r="28" spans="1:16" x14ac:dyDescent="0.2">
      <c r="A28" s="51">
        <f>IF(P28=0,0,IF(COUNTBLANK(P28)=1,0,COUNTA($P$14:P28)))</f>
        <v>0</v>
      </c>
      <c r="B28" s="24">
        <f>IF($C$4="citu pasākumu izmaksas",IF('6a+c+n'!$Q28="C",'6a+c+n'!B28,0))</f>
        <v>0</v>
      </c>
      <c r="C28" s="24">
        <f>IF($C$4="citu pasākumu izmaksas",IF('6a+c+n'!$Q28="C",'6a+c+n'!C28,0))</f>
        <v>0</v>
      </c>
      <c r="D28" s="24">
        <f>IF($C$4="citu pasākumu izmaksas",IF('6a+c+n'!$Q28="C",'6a+c+n'!D28,0))</f>
        <v>0</v>
      </c>
      <c r="E28" s="46"/>
      <c r="F28" s="65"/>
      <c r="G28" s="116"/>
      <c r="H28" s="116">
        <f>IF($C$4="citu pasākumu izmaksas",IF('6a+c+n'!$Q28="C",'6a+c+n'!H28,0))</f>
        <v>0</v>
      </c>
      <c r="I28" s="116"/>
      <c r="J28" s="116"/>
      <c r="K28" s="117">
        <f>IF($C$4="citu pasākumu izmaksas",IF('6a+c+n'!$Q28="C",'6a+c+n'!K28,0))</f>
        <v>0</v>
      </c>
      <c r="L28" s="81">
        <f>IF($C$4="citu pasākumu izmaksas",IF('6a+c+n'!$Q28="C",'6a+c+n'!L28,0))</f>
        <v>0</v>
      </c>
      <c r="M28" s="116">
        <f>IF($C$4="citu pasākumu izmaksas",IF('6a+c+n'!$Q28="C",'6a+c+n'!M28,0))</f>
        <v>0</v>
      </c>
      <c r="N28" s="116">
        <f>IF($C$4="citu pasākumu izmaksas",IF('6a+c+n'!$Q28="C",'6a+c+n'!N28,0))</f>
        <v>0</v>
      </c>
      <c r="O28" s="116">
        <f>IF($C$4="citu pasākumu izmaksas",IF('6a+c+n'!$Q28="C",'6a+c+n'!O28,0))</f>
        <v>0</v>
      </c>
      <c r="P28" s="117">
        <f>IF($C$4="citu pasākumu izmaksas",IF('6a+c+n'!$Q28="C",'6a+c+n'!P28,0))</f>
        <v>0</v>
      </c>
    </row>
    <row r="29" spans="1:16" x14ac:dyDescent="0.2">
      <c r="A29" s="51">
        <f>IF(P29=0,0,IF(COUNTBLANK(P29)=1,0,COUNTA($P$14:P29)))</f>
        <v>0</v>
      </c>
      <c r="B29" s="24">
        <f>IF($C$4="citu pasākumu izmaksas",IF('6a+c+n'!$Q29="C",'6a+c+n'!B29,0))</f>
        <v>0</v>
      </c>
      <c r="C29" s="24">
        <f>IF($C$4="citu pasākumu izmaksas",IF('6a+c+n'!$Q29="C",'6a+c+n'!C29,0))</f>
        <v>0</v>
      </c>
      <c r="D29" s="24">
        <f>IF($C$4="citu pasākumu izmaksas",IF('6a+c+n'!$Q29="C",'6a+c+n'!D29,0))</f>
        <v>0</v>
      </c>
      <c r="E29" s="46"/>
      <c r="F29" s="65"/>
      <c r="G29" s="116"/>
      <c r="H29" s="116">
        <f>IF($C$4="citu pasākumu izmaksas",IF('6a+c+n'!$Q29="C",'6a+c+n'!H29,0))</f>
        <v>0</v>
      </c>
      <c r="I29" s="116"/>
      <c r="J29" s="116"/>
      <c r="K29" s="117">
        <f>IF($C$4="citu pasākumu izmaksas",IF('6a+c+n'!$Q29="C",'6a+c+n'!K29,0))</f>
        <v>0</v>
      </c>
      <c r="L29" s="81">
        <f>IF($C$4="citu pasākumu izmaksas",IF('6a+c+n'!$Q29="C",'6a+c+n'!L29,0))</f>
        <v>0</v>
      </c>
      <c r="M29" s="116">
        <f>IF($C$4="citu pasākumu izmaksas",IF('6a+c+n'!$Q29="C",'6a+c+n'!M29,0))</f>
        <v>0</v>
      </c>
      <c r="N29" s="116">
        <f>IF($C$4="citu pasākumu izmaksas",IF('6a+c+n'!$Q29="C",'6a+c+n'!N29,0))</f>
        <v>0</v>
      </c>
      <c r="O29" s="116">
        <f>IF($C$4="citu pasākumu izmaksas",IF('6a+c+n'!$Q29="C",'6a+c+n'!O29,0))</f>
        <v>0</v>
      </c>
      <c r="P29" s="117">
        <f>IF($C$4="citu pasākumu izmaksas",IF('6a+c+n'!$Q29="C",'6a+c+n'!P29,0))</f>
        <v>0</v>
      </c>
    </row>
    <row r="30" spans="1:16" x14ac:dyDescent="0.2">
      <c r="A30" s="51">
        <f>IF(P30=0,0,IF(COUNTBLANK(P30)=1,0,COUNTA($P$14:P30)))</f>
        <v>0</v>
      </c>
      <c r="B30" s="24">
        <f>IF($C$4="citu pasākumu izmaksas",IF('6a+c+n'!$Q30="C",'6a+c+n'!B30,0))</f>
        <v>0</v>
      </c>
      <c r="C30" s="24">
        <f>IF($C$4="citu pasākumu izmaksas",IF('6a+c+n'!$Q30="C",'6a+c+n'!C30,0))</f>
        <v>0</v>
      </c>
      <c r="D30" s="24">
        <f>IF($C$4="citu pasākumu izmaksas",IF('6a+c+n'!$Q30="C",'6a+c+n'!D30,0))</f>
        <v>0</v>
      </c>
      <c r="E30" s="46"/>
      <c r="F30" s="65"/>
      <c r="G30" s="116"/>
      <c r="H30" s="116">
        <f>IF($C$4="citu pasākumu izmaksas",IF('6a+c+n'!$Q30="C",'6a+c+n'!H30,0))</f>
        <v>0</v>
      </c>
      <c r="I30" s="116"/>
      <c r="J30" s="116"/>
      <c r="K30" s="117">
        <f>IF($C$4="citu pasākumu izmaksas",IF('6a+c+n'!$Q30="C",'6a+c+n'!K30,0))</f>
        <v>0</v>
      </c>
      <c r="L30" s="81">
        <f>IF($C$4="citu pasākumu izmaksas",IF('6a+c+n'!$Q30="C",'6a+c+n'!L30,0))</f>
        <v>0</v>
      </c>
      <c r="M30" s="116">
        <f>IF($C$4="citu pasākumu izmaksas",IF('6a+c+n'!$Q30="C",'6a+c+n'!M30,0))</f>
        <v>0</v>
      </c>
      <c r="N30" s="116">
        <f>IF($C$4="citu pasākumu izmaksas",IF('6a+c+n'!$Q30="C",'6a+c+n'!N30,0))</f>
        <v>0</v>
      </c>
      <c r="O30" s="116">
        <f>IF($C$4="citu pasākumu izmaksas",IF('6a+c+n'!$Q30="C",'6a+c+n'!O30,0))</f>
        <v>0</v>
      </c>
      <c r="P30" s="117">
        <f>IF($C$4="citu pasākumu izmaksas",IF('6a+c+n'!$Q30="C",'6a+c+n'!P30,0))</f>
        <v>0</v>
      </c>
    </row>
    <row r="31" spans="1:16" x14ac:dyDescent="0.2">
      <c r="A31" s="51">
        <f>IF(P31=0,0,IF(COUNTBLANK(P31)=1,0,COUNTA($P$14:P31)))</f>
        <v>0</v>
      </c>
      <c r="B31" s="24">
        <f>IF($C$4="citu pasākumu izmaksas",IF('6a+c+n'!$Q31="C",'6a+c+n'!B31,0))</f>
        <v>0</v>
      </c>
      <c r="C31" s="24">
        <f>IF($C$4="citu pasākumu izmaksas",IF('6a+c+n'!$Q31="C",'6a+c+n'!C31,0))</f>
        <v>0</v>
      </c>
      <c r="D31" s="24">
        <f>IF($C$4="citu pasākumu izmaksas",IF('6a+c+n'!$Q31="C",'6a+c+n'!D31,0))</f>
        <v>0</v>
      </c>
      <c r="E31" s="46"/>
      <c r="F31" s="65"/>
      <c r="G31" s="116"/>
      <c r="H31" s="116">
        <f>IF($C$4="citu pasākumu izmaksas",IF('6a+c+n'!$Q31="C",'6a+c+n'!H31,0))</f>
        <v>0</v>
      </c>
      <c r="I31" s="116"/>
      <c r="J31" s="116"/>
      <c r="K31" s="117">
        <f>IF($C$4="citu pasākumu izmaksas",IF('6a+c+n'!$Q31="C",'6a+c+n'!K31,0))</f>
        <v>0</v>
      </c>
      <c r="L31" s="81">
        <f>IF($C$4="citu pasākumu izmaksas",IF('6a+c+n'!$Q31="C",'6a+c+n'!L31,0))</f>
        <v>0</v>
      </c>
      <c r="M31" s="116">
        <f>IF($C$4="citu pasākumu izmaksas",IF('6a+c+n'!$Q31="C",'6a+c+n'!M31,0))</f>
        <v>0</v>
      </c>
      <c r="N31" s="116">
        <f>IF($C$4="citu pasākumu izmaksas",IF('6a+c+n'!$Q31="C",'6a+c+n'!N31,0))</f>
        <v>0</v>
      </c>
      <c r="O31" s="116">
        <f>IF($C$4="citu pasākumu izmaksas",IF('6a+c+n'!$Q31="C",'6a+c+n'!O31,0))</f>
        <v>0</v>
      </c>
      <c r="P31" s="117">
        <f>IF($C$4="citu pasākumu izmaksas",IF('6a+c+n'!$Q31="C",'6a+c+n'!P31,0))</f>
        <v>0</v>
      </c>
    </row>
    <row r="32" spans="1:16" x14ac:dyDescent="0.2">
      <c r="A32" s="51">
        <f>IF(P32=0,0,IF(COUNTBLANK(P32)=1,0,COUNTA($P$14:P32)))</f>
        <v>0</v>
      </c>
      <c r="B32" s="24">
        <f>IF($C$4="citu pasākumu izmaksas",IF('6a+c+n'!$Q32="C",'6a+c+n'!B32,0))</f>
        <v>0</v>
      </c>
      <c r="C32" s="24">
        <f>IF($C$4="citu pasākumu izmaksas",IF('6a+c+n'!$Q32="C",'6a+c+n'!C32,0))</f>
        <v>0</v>
      </c>
      <c r="D32" s="24">
        <f>IF($C$4="citu pasākumu izmaksas",IF('6a+c+n'!$Q32="C",'6a+c+n'!D32,0))</f>
        <v>0</v>
      </c>
      <c r="E32" s="46"/>
      <c r="F32" s="65"/>
      <c r="G32" s="116"/>
      <c r="H32" s="116">
        <f>IF($C$4="citu pasākumu izmaksas",IF('6a+c+n'!$Q32="C",'6a+c+n'!H32,0))</f>
        <v>0</v>
      </c>
      <c r="I32" s="116"/>
      <c r="J32" s="116"/>
      <c r="K32" s="117">
        <f>IF($C$4="citu pasākumu izmaksas",IF('6a+c+n'!$Q32="C",'6a+c+n'!K32,0))</f>
        <v>0</v>
      </c>
      <c r="L32" s="81">
        <f>IF($C$4="citu pasākumu izmaksas",IF('6a+c+n'!$Q32="C",'6a+c+n'!L32,0))</f>
        <v>0</v>
      </c>
      <c r="M32" s="116">
        <f>IF($C$4="citu pasākumu izmaksas",IF('6a+c+n'!$Q32="C",'6a+c+n'!M32,0))</f>
        <v>0</v>
      </c>
      <c r="N32" s="116">
        <f>IF($C$4="citu pasākumu izmaksas",IF('6a+c+n'!$Q32="C",'6a+c+n'!N32,0))</f>
        <v>0</v>
      </c>
      <c r="O32" s="116">
        <f>IF($C$4="citu pasākumu izmaksas",IF('6a+c+n'!$Q32="C",'6a+c+n'!O32,0))</f>
        <v>0</v>
      </c>
      <c r="P32" s="117">
        <f>IF($C$4="citu pasākumu izmaksas",IF('6a+c+n'!$Q32="C",'6a+c+n'!P32,0))</f>
        <v>0</v>
      </c>
    </row>
    <row r="33" spans="1:16" x14ac:dyDescent="0.2">
      <c r="A33" s="51">
        <f>IF(P33=0,0,IF(COUNTBLANK(P33)=1,0,COUNTA($P$14:P33)))</f>
        <v>0</v>
      </c>
      <c r="B33" s="24">
        <f>IF($C$4="citu pasākumu izmaksas",IF('6a+c+n'!$Q33="C",'6a+c+n'!B33,0))</f>
        <v>0</v>
      </c>
      <c r="C33" s="24">
        <f>IF($C$4="citu pasākumu izmaksas",IF('6a+c+n'!$Q33="C",'6a+c+n'!C33,0))</f>
        <v>0</v>
      </c>
      <c r="D33" s="24">
        <f>IF($C$4="citu pasākumu izmaksas",IF('6a+c+n'!$Q33="C",'6a+c+n'!D33,0))</f>
        <v>0</v>
      </c>
      <c r="E33" s="46"/>
      <c r="F33" s="65"/>
      <c r="G33" s="116"/>
      <c r="H33" s="116">
        <f>IF($C$4="citu pasākumu izmaksas",IF('6a+c+n'!$Q33="C",'6a+c+n'!H33,0))</f>
        <v>0</v>
      </c>
      <c r="I33" s="116"/>
      <c r="J33" s="116"/>
      <c r="K33" s="117">
        <f>IF($C$4="citu pasākumu izmaksas",IF('6a+c+n'!$Q33="C",'6a+c+n'!K33,0))</f>
        <v>0</v>
      </c>
      <c r="L33" s="81">
        <f>IF($C$4="citu pasākumu izmaksas",IF('6a+c+n'!$Q33="C",'6a+c+n'!L33,0))</f>
        <v>0</v>
      </c>
      <c r="M33" s="116">
        <f>IF($C$4="citu pasākumu izmaksas",IF('6a+c+n'!$Q33="C",'6a+c+n'!M33,0))</f>
        <v>0</v>
      </c>
      <c r="N33" s="116">
        <f>IF($C$4="citu pasākumu izmaksas",IF('6a+c+n'!$Q33="C",'6a+c+n'!N33,0))</f>
        <v>0</v>
      </c>
      <c r="O33" s="116">
        <f>IF($C$4="citu pasākumu izmaksas",IF('6a+c+n'!$Q33="C",'6a+c+n'!O33,0))</f>
        <v>0</v>
      </c>
      <c r="P33" s="117">
        <f>IF($C$4="citu pasākumu izmaksas",IF('6a+c+n'!$Q33="C",'6a+c+n'!P33,0))</f>
        <v>0</v>
      </c>
    </row>
    <row r="34" spans="1:16" x14ac:dyDescent="0.2">
      <c r="A34" s="51">
        <f>IF(P34=0,0,IF(COUNTBLANK(P34)=1,0,COUNTA($P$14:P34)))</f>
        <v>0</v>
      </c>
      <c r="B34" s="24">
        <f>IF($C$4="citu pasākumu izmaksas",IF('6a+c+n'!$Q34="C",'6a+c+n'!B34,0))</f>
        <v>0</v>
      </c>
      <c r="C34" s="24">
        <f>IF($C$4="citu pasākumu izmaksas",IF('6a+c+n'!$Q34="C",'6a+c+n'!C34,0))</f>
        <v>0</v>
      </c>
      <c r="D34" s="24">
        <f>IF($C$4="citu pasākumu izmaksas",IF('6a+c+n'!$Q34="C",'6a+c+n'!D34,0))</f>
        <v>0</v>
      </c>
      <c r="E34" s="46"/>
      <c r="F34" s="65"/>
      <c r="G34" s="116"/>
      <c r="H34" s="116">
        <f>IF($C$4="citu pasākumu izmaksas",IF('6a+c+n'!$Q34="C",'6a+c+n'!H34,0))</f>
        <v>0</v>
      </c>
      <c r="I34" s="116"/>
      <c r="J34" s="116"/>
      <c r="K34" s="117">
        <f>IF($C$4="citu pasākumu izmaksas",IF('6a+c+n'!$Q34="C",'6a+c+n'!K34,0))</f>
        <v>0</v>
      </c>
      <c r="L34" s="81">
        <f>IF($C$4="citu pasākumu izmaksas",IF('6a+c+n'!$Q34="C",'6a+c+n'!L34,0))</f>
        <v>0</v>
      </c>
      <c r="M34" s="116">
        <f>IF($C$4="citu pasākumu izmaksas",IF('6a+c+n'!$Q34="C",'6a+c+n'!M34,0))</f>
        <v>0</v>
      </c>
      <c r="N34" s="116">
        <f>IF($C$4="citu pasākumu izmaksas",IF('6a+c+n'!$Q34="C",'6a+c+n'!N34,0))</f>
        <v>0</v>
      </c>
      <c r="O34" s="116">
        <f>IF($C$4="citu pasākumu izmaksas",IF('6a+c+n'!$Q34="C",'6a+c+n'!O34,0))</f>
        <v>0</v>
      </c>
      <c r="P34" s="117">
        <f>IF($C$4="citu pasākumu izmaksas",IF('6a+c+n'!$Q34="C",'6a+c+n'!P34,0))</f>
        <v>0</v>
      </c>
    </row>
    <row r="35" spans="1:16" x14ac:dyDescent="0.2">
      <c r="A35" s="51">
        <f>IF(P35=0,0,IF(COUNTBLANK(P35)=1,0,COUNTA($P$14:P35)))</f>
        <v>0</v>
      </c>
      <c r="B35" s="24">
        <f>IF($C$4="citu pasākumu izmaksas",IF('6a+c+n'!$Q35="C",'6a+c+n'!B35,0))</f>
        <v>0</v>
      </c>
      <c r="C35" s="24">
        <f>IF($C$4="citu pasākumu izmaksas",IF('6a+c+n'!$Q35="C",'6a+c+n'!C35,0))</f>
        <v>0</v>
      </c>
      <c r="D35" s="24">
        <f>IF($C$4="citu pasākumu izmaksas",IF('6a+c+n'!$Q35="C",'6a+c+n'!D35,0))</f>
        <v>0</v>
      </c>
      <c r="E35" s="46"/>
      <c r="F35" s="65"/>
      <c r="G35" s="116"/>
      <c r="H35" s="116">
        <f>IF($C$4="citu pasākumu izmaksas",IF('6a+c+n'!$Q35="C",'6a+c+n'!H35,0))</f>
        <v>0</v>
      </c>
      <c r="I35" s="116"/>
      <c r="J35" s="116"/>
      <c r="K35" s="117">
        <f>IF($C$4="citu pasākumu izmaksas",IF('6a+c+n'!$Q35="C",'6a+c+n'!K35,0))</f>
        <v>0</v>
      </c>
      <c r="L35" s="81">
        <f>IF($C$4="citu pasākumu izmaksas",IF('6a+c+n'!$Q35="C",'6a+c+n'!L35,0))</f>
        <v>0</v>
      </c>
      <c r="M35" s="116">
        <f>IF($C$4="citu pasākumu izmaksas",IF('6a+c+n'!$Q35="C",'6a+c+n'!M35,0))</f>
        <v>0</v>
      </c>
      <c r="N35" s="116">
        <f>IF($C$4="citu pasākumu izmaksas",IF('6a+c+n'!$Q35="C",'6a+c+n'!N35,0))</f>
        <v>0</v>
      </c>
      <c r="O35" s="116">
        <f>IF($C$4="citu pasākumu izmaksas",IF('6a+c+n'!$Q35="C",'6a+c+n'!O35,0))</f>
        <v>0</v>
      </c>
      <c r="P35" s="117">
        <f>IF($C$4="citu pasākumu izmaksas",IF('6a+c+n'!$Q35="C",'6a+c+n'!P35,0))</f>
        <v>0</v>
      </c>
    </row>
    <row r="36" spans="1:16" x14ac:dyDescent="0.2">
      <c r="A36" s="51">
        <f>IF(P36=0,0,IF(COUNTBLANK(P36)=1,0,COUNTA($P$14:P36)))</f>
        <v>0</v>
      </c>
      <c r="B36" s="24">
        <f>IF($C$4="citu pasākumu izmaksas",IF('6a+c+n'!$Q36="C",'6a+c+n'!B36,0))</f>
        <v>0</v>
      </c>
      <c r="C36" s="24">
        <f>IF($C$4="citu pasākumu izmaksas",IF('6a+c+n'!$Q36="C",'6a+c+n'!C36,0))</f>
        <v>0</v>
      </c>
      <c r="D36" s="24">
        <f>IF($C$4="citu pasākumu izmaksas",IF('6a+c+n'!$Q36="C",'6a+c+n'!D36,0))</f>
        <v>0</v>
      </c>
      <c r="E36" s="46"/>
      <c r="F36" s="65"/>
      <c r="G36" s="116"/>
      <c r="H36" s="116">
        <f>IF($C$4="citu pasākumu izmaksas",IF('6a+c+n'!$Q36="C",'6a+c+n'!H36,0))</f>
        <v>0</v>
      </c>
      <c r="I36" s="116"/>
      <c r="J36" s="116"/>
      <c r="K36" s="117">
        <f>IF($C$4="citu pasākumu izmaksas",IF('6a+c+n'!$Q36="C",'6a+c+n'!K36,0))</f>
        <v>0</v>
      </c>
      <c r="L36" s="81">
        <f>IF($C$4="citu pasākumu izmaksas",IF('6a+c+n'!$Q36="C",'6a+c+n'!L36,0))</f>
        <v>0</v>
      </c>
      <c r="M36" s="116">
        <f>IF($C$4="citu pasākumu izmaksas",IF('6a+c+n'!$Q36="C",'6a+c+n'!M36,0))</f>
        <v>0</v>
      </c>
      <c r="N36" s="116">
        <f>IF($C$4="citu pasākumu izmaksas",IF('6a+c+n'!$Q36="C",'6a+c+n'!N36,0))</f>
        <v>0</v>
      </c>
      <c r="O36" s="116">
        <f>IF($C$4="citu pasākumu izmaksas",IF('6a+c+n'!$Q36="C",'6a+c+n'!O36,0))</f>
        <v>0</v>
      </c>
      <c r="P36" s="117">
        <f>IF($C$4="citu pasākumu izmaksas",IF('6a+c+n'!$Q36="C",'6a+c+n'!P36,0))</f>
        <v>0</v>
      </c>
    </row>
    <row r="37" spans="1:16" x14ac:dyDescent="0.2">
      <c r="A37" s="51">
        <f>IF(P37=0,0,IF(COUNTBLANK(P37)=1,0,COUNTA($P$14:P37)))</f>
        <v>0</v>
      </c>
      <c r="B37" s="24">
        <f>IF($C$4="citu pasākumu izmaksas",IF('6a+c+n'!$Q37="C",'6a+c+n'!B37,0))</f>
        <v>0</v>
      </c>
      <c r="C37" s="24">
        <f>IF($C$4="citu pasākumu izmaksas",IF('6a+c+n'!$Q37="C",'6a+c+n'!C37,0))</f>
        <v>0</v>
      </c>
      <c r="D37" s="24">
        <f>IF($C$4="citu pasākumu izmaksas",IF('6a+c+n'!$Q37="C",'6a+c+n'!D37,0))</f>
        <v>0</v>
      </c>
      <c r="E37" s="46"/>
      <c r="F37" s="65"/>
      <c r="G37" s="116"/>
      <c r="H37" s="116">
        <f>IF($C$4="citu pasākumu izmaksas",IF('6a+c+n'!$Q37="C",'6a+c+n'!H37,0))</f>
        <v>0</v>
      </c>
      <c r="I37" s="116"/>
      <c r="J37" s="116"/>
      <c r="K37" s="117">
        <f>IF($C$4="citu pasākumu izmaksas",IF('6a+c+n'!$Q37="C",'6a+c+n'!K37,0))</f>
        <v>0</v>
      </c>
      <c r="L37" s="81">
        <f>IF($C$4="citu pasākumu izmaksas",IF('6a+c+n'!$Q37="C",'6a+c+n'!L37,0))</f>
        <v>0</v>
      </c>
      <c r="M37" s="116">
        <f>IF($C$4="citu pasākumu izmaksas",IF('6a+c+n'!$Q37="C",'6a+c+n'!M37,0))</f>
        <v>0</v>
      </c>
      <c r="N37" s="116">
        <f>IF($C$4="citu pasākumu izmaksas",IF('6a+c+n'!$Q37="C",'6a+c+n'!N37,0))</f>
        <v>0</v>
      </c>
      <c r="O37" s="116">
        <f>IF($C$4="citu pasākumu izmaksas",IF('6a+c+n'!$Q37="C",'6a+c+n'!O37,0))</f>
        <v>0</v>
      </c>
      <c r="P37" s="117">
        <f>IF($C$4="citu pasākumu izmaksas",IF('6a+c+n'!$Q37="C",'6a+c+n'!P37,0))</f>
        <v>0</v>
      </c>
    </row>
    <row r="38" spans="1:16" x14ac:dyDescent="0.2">
      <c r="A38" s="51">
        <f>IF(P38=0,0,IF(COUNTBLANK(P38)=1,0,COUNTA($P$14:P38)))</f>
        <v>0</v>
      </c>
      <c r="B38" s="24">
        <f>IF($C$4="citu pasākumu izmaksas",IF('6a+c+n'!$Q38="C",'6a+c+n'!B38,0))</f>
        <v>0</v>
      </c>
      <c r="C38" s="24">
        <f>IF($C$4="citu pasākumu izmaksas",IF('6a+c+n'!$Q38="C",'6a+c+n'!C38,0))</f>
        <v>0</v>
      </c>
      <c r="D38" s="24">
        <f>IF($C$4="citu pasākumu izmaksas",IF('6a+c+n'!$Q38="C",'6a+c+n'!D38,0))</f>
        <v>0</v>
      </c>
      <c r="E38" s="46"/>
      <c r="F38" s="65"/>
      <c r="G38" s="116"/>
      <c r="H38" s="116">
        <f>IF($C$4="citu pasākumu izmaksas",IF('6a+c+n'!$Q38="C",'6a+c+n'!H38,0))</f>
        <v>0</v>
      </c>
      <c r="I38" s="116"/>
      <c r="J38" s="116"/>
      <c r="K38" s="117">
        <f>IF($C$4="citu pasākumu izmaksas",IF('6a+c+n'!$Q38="C",'6a+c+n'!K38,0))</f>
        <v>0</v>
      </c>
      <c r="L38" s="81">
        <f>IF($C$4="citu pasākumu izmaksas",IF('6a+c+n'!$Q38="C",'6a+c+n'!L38,0))</f>
        <v>0</v>
      </c>
      <c r="M38" s="116">
        <f>IF($C$4="citu pasākumu izmaksas",IF('6a+c+n'!$Q38="C",'6a+c+n'!M38,0))</f>
        <v>0</v>
      </c>
      <c r="N38" s="116">
        <f>IF($C$4="citu pasākumu izmaksas",IF('6a+c+n'!$Q38="C",'6a+c+n'!N38,0))</f>
        <v>0</v>
      </c>
      <c r="O38" s="116">
        <f>IF($C$4="citu pasākumu izmaksas",IF('6a+c+n'!$Q38="C",'6a+c+n'!O38,0))</f>
        <v>0</v>
      </c>
      <c r="P38" s="117">
        <f>IF($C$4="citu pasākumu izmaksas",IF('6a+c+n'!$Q38="C",'6a+c+n'!P38,0))</f>
        <v>0</v>
      </c>
    </row>
    <row r="39" spans="1:16" x14ac:dyDescent="0.2">
      <c r="A39" s="51">
        <f>IF(P39=0,0,IF(COUNTBLANK(P39)=1,0,COUNTA($P$14:P39)))</f>
        <v>0</v>
      </c>
      <c r="B39" s="24">
        <f>IF($C$4="citu pasākumu izmaksas",IF('6a+c+n'!$Q39="C",'6a+c+n'!B39,0))</f>
        <v>0</v>
      </c>
      <c r="C39" s="24">
        <f>IF($C$4="citu pasākumu izmaksas",IF('6a+c+n'!$Q39="C",'6a+c+n'!C39,0))</f>
        <v>0</v>
      </c>
      <c r="D39" s="24">
        <f>IF($C$4="citu pasākumu izmaksas",IF('6a+c+n'!$Q39="C",'6a+c+n'!D39,0))</f>
        <v>0</v>
      </c>
      <c r="E39" s="46"/>
      <c r="F39" s="65"/>
      <c r="G39" s="116"/>
      <c r="H39" s="116">
        <f>IF($C$4="citu pasākumu izmaksas",IF('6a+c+n'!$Q39="C",'6a+c+n'!H39,0))</f>
        <v>0</v>
      </c>
      <c r="I39" s="116"/>
      <c r="J39" s="116"/>
      <c r="K39" s="117">
        <f>IF($C$4="citu pasākumu izmaksas",IF('6a+c+n'!$Q39="C",'6a+c+n'!K39,0))</f>
        <v>0</v>
      </c>
      <c r="L39" s="81">
        <f>IF($C$4="citu pasākumu izmaksas",IF('6a+c+n'!$Q39="C",'6a+c+n'!L39,0))</f>
        <v>0</v>
      </c>
      <c r="M39" s="116">
        <f>IF($C$4="citu pasākumu izmaksas",IF('6a+c+n'!$Q39="C",'6a+c+n'!M39,0))</f>
        <v>0</v>
      </c>
      <c r="N39" s="116">
        <f>IF($C$4="citu pasākumu izmaksas",IF('6a+c+n'!$Q39="C",'6a+c+n'!N39,0))</f>
        <v>0</v>
      </c>
      <c r="O39" s="116">
        <f>IF($C$4="citu pasākumu izmaksas",IF('6a+c+n'!$Q39="C",'6a+c+n'!O39,0))</f>
        <v>0</v>
      </c>
      <c r="P39" s="117">
        <f>IF($C$4="citu pasākumu izmaksas",IF('6a+c+n'!$Q39="C",'6a+c+n'!P39,0))</f>
        <v>0</v>
      </c>
    </row>
    <row r="40" spans="1:16" x14ac:dyDescent="0.2">
      <c r="A40" s="51">
        <f>IF(P40=0,0,IF(COUNTBLANK(P40)=1,0,COUNTA($P$14:P40)))</f>
        <v>0</v>
      </c>
      <c r="B40" s="24">
        <f>IF($C$4="citu pasākumu izmaksas",IF('6a+c+n'!$Q40="C",'6a+c+n'!B40,0))</f>
        <v>0</v>
      </c>
      <c r="C40" s="24">
        <f>IF($C$4="citu pasākumu izmaksas",IF('6a+c+n'!$Q40="C",'6a+c+n'!C40,0))</f>
        <v>0</v>
      </c>
      <c r="D40" s="24">
        <f>IF($C$4="citu pasākumu izmaksas",IF('6a+c+n'!$Q40="C",'6a+c+n'!D40,0))</f>
        <v>0</v>
      </c>
      <c r="E40" s="46"/>
      <c r="F40" s="65"/>
      <c r="G40" s="116"/>
      <c r="H40" s="116">
        <f>IF($C$4="citu pasākumu izmaksas",IF('6a+c+n'!$Q40="C",'6a+c+n'!H40,0))</f>
        <v>0</v>
      </c>
      <c r="I40" s="116"/>
      <c r="J40" s="116"/>
      <c r="K40" s="117">
        <f>IF($C$4="citu pasākumu izmaksas",IF('6a+c+n'!$Q40="C",'6a+c+n'!K40,0))</f>
        <v>0</v>
      </c>
      <c r="L40" s="81">
        <f>IF($C$4="citu pasākumu izmaksas",IF('6a+c+n'!$Q40="C",'6a+c+n'!L40,0))</f>
        <v>0</v>
      </c>
      <c r="M40" s="116">
        <f>IF($C$4="citu pasākumu izmaksas",IF('6a+c+n'!$Q40="C",'6a+c+n'!M40,0))</f>
        <v>0</v>
      </c>
      <c r="N40" s="116">
        <f>IF($C$4="citu pasākumu izmaksas",IF('6a+c+n'!$Q40="C",'6a+c+n'!N40,0))</f>
        <v>0</v>
      </c>
      <c r="O40" s="116">
        <f>IF($C$4="citu pasākumu izmaksas",IF('6a+c+n'!$Q40="C",'6a+c+n'!O40,0))</f>
        <v>0</v>
      </c>
      <c r="P40" s="117">
        <f>IF($C$4="citu pasākumu izmaksas",IF('6a+c+n'!$Q40="C",'6a+c+n'!P40,0))</f>
        <v>0</v>
      </c>
    </row>
    <row r="41" spans="1:16" x14ac:dyDescent="0.2">
      <c r="A41" s="51">
        <f>IF(P41=0,0,IF(COUNTBLANK(P41)=1,0,COUNTA($P$14:P41)))</f>
        <v>0</v>
      </c>
      <c r="B41" s="24">
        <f>IF($C$4="citu pasākumu izmaksas",IF('6a+c+n'!$Q41="C",'6a+c+n'!B41,0))</f>
        <v>0</v>
      </c>
      <c r="C41" s="24">
        <f>IF($C$4="citu pasākumu izmaksas",IF('6a+c+n'!$Q41="C",'6a+c+n'!C41,0))</f>
        <v>0</v>
      </c>
      <c r="D41" s="24">
        <f>IF($C$4="citu pasākumu izmaksas",IF('6a+c+n'!$Q41="C",'6a+c+n'!D41,0))</f>
        <v>0</v>
      </c>
      <c r="E41" s="46"/>
      <c r="F41" s="65"/>
      <c r="G41" s="116"/>
      <c r="H41" s="116">
        <f>IF($C$4="citu pasākumu izmaksas",IF('6a+c+n'!$Q41="C",'6a+c+n'!H41,0))</f>
        <v>0</v>
      </c>
      <c r="I41" s="116"/>
      <c r="J41" s="116"/>
      <c r="K41" s="117">
        <f>IF($C$4="citu pasākumu izmaksas",IF('6a+c+n'!$Q41="C",'6a+c+n'!K41,0))</f>
        <v>0</v>
      </c>
      <c r="L41" s="81">
        <f>IF($C$4="citu pasākumu izmaksas",IF('6a+c+n'!$Q41="C",'6a+c+n'!L41,0))</f>
        <v>0</v>
      </c>
      <c r="M41" s="116">
        <f>IF($C$4="citu pasākumu izmaksas",IF('6a+c+n'!$Q41="C",'6a+c+n'!M41,0))</f>
        <v>0</v>
      </c>
      <c r="N41" s="116">
        <f>IF($C$4="citu pasākumu izmaksas",IF('6a+c+n'!$Q41="C",'6a+c+n'!N41,0))</f>
        <v>0</v>
      </c>
      <c r="O41" s="116">
        <f>IF($C$4="citu pasākumu izmaksas",IF('6a+c+n'!$Q41="C",'6a+c+n'!O41,0))</f>
        <v>0</v>
      </c>
      <c r="P41" s="117">
        <f>IF($C$4="citu pasākumu izmaksas",IF('6a+c+n'!$Q41="C",'6a+c+n'!P41,0))</f>
        <v>0</v>
      </c>
    </row>
    <row r="42" spans="1:16" x14ac:dyDescent="0.2">
      <c r="A42" s="51">
        <f>IF(P42=0,0,IF(COUNTBLANK(P42)=1,0,COUNTA($P$14:P42)))</f>
        <v>0</v>
      </c>
      <c r="B42" s="24">
        <f>IF($C$4="citu pasākumu izmaksas",IF('6a+c+n'!$Q42="C",'6a+c+n'!B42,0))</f>
        <v>0</v>
      </c>
      <c r="C42" s="24">
        <f>IF($C$4="citu pasākumu izmaksas",IF('6a+c+n'!$Q42="C",'6a+c+n'!C42,0))</f>
        <v>0</v>
      </c>
      <c r="D42" s="24">
        <f>IF($C$4="citu pasākumu izmaksas",IF('6a+c+n'!$Q42="C",'6a+c+n'!D42,0))</f>
        <v>0</v>
      </c>
      <c r="E42" s="46"/>
      <c r="F42" s="65"/>
      <c r="G42" s="116"/>
      <c r="H42" s="116">
        <f>IF($C$4="citu pasākumu izmaksas",IF('6a+c+n'!$Q42="C",'6a+c+n'!H42,0))</f>
        <v>0</v>
      </c>
      <c r="I42" s="116"/>
      <c r="J42" s="116"/>
      <c r="K42" s="117">
        <f>IF($C$4="citu pasākumu izmaksas",IF('6a+c+n'!$Q42="C",'6a+c+n'!K42,0))</f>
        <v>0</v>
      </c>
      <c r="L42" s="81">
        <f>IF($C$4="citu pasākumu izmaksas",IF('6a+c+n'!$Q42="C",'6a+c+n'!L42,0))</f>
        <v>0</v>
      </c>
      <c r="M42" s="116">
        <f>IF($C$4="citu pasākumu izmaksas",IF('6a+c+n'!$Q42="C",'6a+c+n'!M42,0))</f>
        <v>0</v>
      </c>
      <c r="N42" s="116">
        <f>IF($C$4="citu pasākumu izmaksas",IF('6a+c+n'!$Q42="C",'6a+c+n'!N42,0))</f>
        <v>0</v>
      </c>
      <c r="O42" s="116">
        <f>IF($C$4="citu pasākumu izmaksas",IF('6a+c+n'!$Q42="C",'6a+c+n'!O42,0))</f>
        <v>0</v>
      </c>
      <c r="P42" s="117">
        <f>IF($C$4="citu pasākumu izmaksas",IF('6a+c+n'!$Q42="C",'6a+c+n'!P42,0))</f>
        <v>0</v>
      </c>
    </row>
    <row r="43" spans="1:16" ht="10.8" thickBot="1" x14ac:dyDescent="0.25">
      <c r="A43" s="51">
        <f>IF(P43=0,0,IF(COUNTBLANK(P43)=1,0,COUNTA($P$14:P43)))</f>
        <v>0</v>
      </c>
      <c r="B43" s="24">
        <f>IF($C$4="citu pasākumu izmaksas",IF('6a+c+n'!$Q43="C",'6a+c+n'!B43,0))</f>
        <v>0</v>
      </c>
      <c r="C43" s="24">
        <f>IF($C$4="citu pasākumu izmaksas",IF('6a+c+n'!$Q43="C",'6a+c+n'!C43,0))</f>
        <v>0</v>
      </c>
      <c r="D43" s="24">
        <f>IF($C$4="citu pasākumu izmaksas",IF('6a+c+n'!$Q43="C",'6a+c+n'!D43,0))</f>
        <v>0</v>
      </c>
      <c r="E43" s="46"/>
      <c r="F43" s="65"/>
      <c r="G43" s="116"/>
      <c r="H43" s="116">
        <f>IF($C$4="citu pasākumu izmaksas",IF('6a+c+n'!$Q43="C",'6a+c+n'!H43,0))</f>
        <v>0</v>
      </c>
      <c r="I43" s="116"/>
      <c r="J43" s="116"/>
      <c r="K43" s="117">
        <f>IF($C$4="citu pasākumu izmaksas",IF('6a+c+n'!$Q43="C",'6a+c+n'!K43,0))</f>
        <v>0</v>
      </c>
      <c r="L43" s="81">
        <f>IF($C$4="citu pasākumu izmaksas",IF('6a+c+n'!$Q43="C",'6a+c+n'!L43,0))</f>
        <v>0</v>
      </c>
      <c r="M43" s="116">
        <f>IF($C$4="citu pasākumu izmaksas",IF('6a+c+n'!$Q43="C",'6a+c+n'!M43,0))</f>
        <v>0</v>
      </c>
      <c r="N43" s="116">
        <f>IF($C$4="citu pasākumu izmaksas",IF('6a+c+n'!$Q43="C",'6a+c+n'!N43,0))</f>
        <v>0</v>
      </c>
      <c r="O43" s="116">
        <f>IF($C$4="citu pasākumu izmaksas",IF('6a+c+n'!$Q43="C",'6a+c+n'!O43,0))</f>
        <v>0</v>
      </c>
      <c r="P43" s="117">
        <f>IF($C$4="citu pasākumu izmaksas",IF('6a+c+n'!$Q43="C",'6a+c+n'!P43,0))</f>
        <v>0</v>
      </c>
    </row>
    <row r="44" spans="1:16" ht="12" customHeight="1" thickBot="1" x14ac:dyDescent="0.25">
      <c r="A44" s="259" t="s">
        <v>62</v>
      </c>
      <c r="B44" s="260"/>
      <c r="C44" s="260"/>
      <c r="D44" s="260"/>
      <c r="E44" s="260"/>
      <c r="F44" s="260"/>
      <c r="G44" s="260"/>
      <c r="H44" s="260"/>
      <c r="I44" s="260"/>
      <c r="J44" s="260"/>
      <c r="K44" s="261"/>
      <c r="L44" s="130">
        <f>SUM(L14:L43)</f>
        <v>0</v>
      </c>
      <c r="M44" s="131">
        <f>SUM(M14:M43)</f>
        <v>0</v>
      </c>
      <c r="N44" s="131">
        <f>SUM(N14:N43)</f>
        <v>0</v>
      </c>
      <c r="O44" s="131">
        <f>SUM(O14:O43)</f>
        <v>0</v>
      </c>
      <c r="P44" s="132">
        <f>SUM(P14:P43)</f>
        <v>0</v>
      </c>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14</v>
      </c>
      <c r="B47" s="16"/>
      <c r="C47" s="262" t="str">
        <f>'Kops c'!C33:H33</f>
        <v>Gundega Ābelīte 15.03.2024</v>
      </c>
      <c r="D47" s="262"/>
      <c r="E47" s="262"/>
      <c r="F47" s="262"/>
      <c r="G47" s="262"/>
      <c r="H47" s="262"/>
      <c r="I47" s="16"/>
      <c r="J47" s="16"/>
      <c r="K47" s="16"/>
      <c r="L47" s="16"/>
      <c r="M47" s="16"/>
      <c r="N47" s="16"/>
      <c r="O47" s="16"/>
      <c r="P47" s="16"/>
    </row>
    <row r="48" spans="1:16" x14ac:dyDescent="0.2">
      <c r="A48" s="16"/>
      <c r="B48" s="16"/>
      <c r="C48" s="188" t="s">
        <v>15</v>
      </c>
      <c r="D48" s="188"/>
      <c r="E48" s="188"/>
      <c r="F48" s="188"/>
      <c r="G48" s="188"/>
      <c r="H48" s="188"/>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204" t="str">
        <f>'Kops n'!A36:D36</f>
        <v>Tāme sastādīta 2024. gada 15. martā</v>
      </c>
      <c r="B50" s="205"/>
      <c r="C50" s="205"/>
      <c r="D50" s="205"/>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row r="52" spans="1:16" x14ac:dyDescent="0.2">
      <c r="A52" s="1" t="s">
        <v>41</v>
      </c>
      <c r="B52" s="16"/>
      <c r="C52" s="262" t="str">
        <f>'Kops c'!C38:H38</f>
        <v>Gundega Ābelīte 15.03.2024</v>
      </c>
      <c r="D52" s="262"/>
      <c r="E52" s="262"/>
      <c r="F52" s="262"/>
      <c r="G52" s="262"/>
      <c r="H52" s="262"/>
      <c r="I52" s="16"/>
      <c r="J52" s="16"/>
      <c r="K52" s="16"/>
      <c r="L52" s="16"/>
      <c r="M52" s="16"/>
      <c r="N52" s="16"/>
      <c r="O52" s="16"/>
      <c r="P52" s="16"/>
    </row>
    <row r="53" spans="1:16" x14ac:dyDescent="0.2">
      <c r="A53" s="16"/>
      <c r="B53" s="16"/>
      <c r="C53" s="188" t="s">
        <v>15</v>
      </c>
      <c r="D53" s="188"/>
      <c r="E53" s="188"/>
      <c r="F53" s="188"/>
      <c r="G53" s="188"/>
      <c r="H53" s="188"/>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77" t="s">
        <v>16</v>
      </c>
      <c r="B55" s="42"/>
      <c r="C55" s="84" t="str">
        <f>'Kops c'!C41</f>
        <v>1-00180</v>
      </c>
      <c r="D55" s="42"/>
      <c r="E55" s="16"/>
      <c r="F55" s="16"/>
      <c r="G55" s="16"/>
      <c r="H55" s="16"/>
      <c r="I55" s="16"/>
      <c r="J55" s="16"/>
      <c r="K55" s="16"/>
      <c r="L55" s="16"/>
      <c r="M55" s="16"/>
      <c r="N55" s="16"/>
      <c r="O55" s="16"/>
      <c r="P55" s="16"/>
    </row>
    <row r="56" spans="1:16" x14ac:dyDescent="0.2">
      <c r="A56" s="16"/>
      <c r="B56" s="16"/>
      <c r="C56" s="16"/>
      <c r="D56" s="16"/>
      <c r="E56" s="16"/>
      <c r="F56" s="16"/>
      <c r="G56" s="16"/>
      <c r="H56" s="16"/>
      <c r="I56" s="16"/>
      <c r="J56" s="16"/>
      <c r="K56" s="16"/>
      <c r="L56" s="16"/>
      <c r="M56" s="16"/>
      <c r="N56" s="16"/>
      <c r="O56" s="16"/>
      <c r="P5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53:H53"/>
    <mergeCell ref="L12:P12"/>
    <mergeCell ref="A44:K44"/>
    <mergeCell ref="C47:H47"/>
    <mergeCell ref="C48:H48"/>
    <mergeCell ref="A50:D50"/>
    <mergeCell ref="C52:H52"/>
  </mergeCells>
  <conditionalFormatting sqref="A44:K44">
    <cfRule type="containsText" dxfId="93" priority="3" operator="containsText" text="Tiešās izmaksas kopā, t. sk. darba devēja sociālais nodoklis __.__% ">
      <formula>NOT(ISERROR(SEARCH("Tiešās izmaksas kopā, t. sk. darba devēja sociālais nodoklis __.__% ",A44)))</formula>
    </cfRule>
  </conditionalFormatting>
  <conditionalFormatting sqref="A14:P43">
    <cfRule type="cellIs" dxfId="92" priority="1" operator="equal">
      <formula>0</formula>
    </cfRule>
  </conditionalFormatting>
  <conditionalFormatting sqref="C2:I2 D5:L8 N9:O9 L44:P44 C47:H47 C52:H52 C55">
    <cfRule type="cellIs" dxfId="91" priority="2"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sheetPr>
  <dimension ref="A1:P56"/>
  <sheetViews>
    <sheetView topLeftCell="A19" workbookViewId="0">
      <selection activeCell="A44" sqref="A4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'6a+c+n'!D1</f>
        <v>6</v>
      </c>
      <c r="E1" s="22"/>
      <c r="F1" s="22"/>
      <c r="G1" s="22"/>
      <c r="H1" s="22"/>
      <c r="I1" s="22"/>
      <c r="J1" s="22"/>
      <c r="N1" s="26"/>
      <c r="O1" s="27"/>
      <c r="P1" s="28"/>
    </row>
    <row r="2" spans="1:16" x14ac:dyDescent="0.2">
      <c r="A2" s="29"/>
      <c r="B2" s="29"/>
      <c r="C2" s="274" t="str">
        <f>'6a+c+n'!C2:I2</f>
        <v>Jumta darbi</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'6a+c+n'!A9</f>
        <v>Tāme sastādīta  2024. gada tirgus cenās, pamatojoties uz AR daļas rasējumiem</v>
      </c>
      <c r="B9" s="271"/>
      <c r="C9" s="271"/>
      <c r="D9" s="271"/>
      <c r="E9" s="271"/>
      <c r="F9" s="271"/>
      <c r="G9" s="31"/>
      <c r="H9" s="31"/>
      <c r="I9" s="31"/>
      <c r="J9" s="272" t="s">
        <v>45</v>
      </c>
      <c r="K9" s="272"/>
      <c r="L9" s="272"/>
      <c r="M9" s="272"/>
      <c r="N9" s="273">
        <f>P44</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izmaksas",IF('6a+c+n'!$Q14="N",'6a+c+n'!B14,0))</f>
        <v>0</v>
      </c>
      <c r="C14" s="23">
        <f>IF($C$4="Neattiecināmās izmaksas",IF('6a+c+n'!$Q14="N",'6a+c+n'!C14,0))</f>
        <v>0</v>
      </c>
      <c r="D14" s="23">
        <f>IF($C$4="Neattiecināmās izmaksas",IF('6a+c+n'!$Q14="N",'6a+c+n'!D14,0))</f>
        <v>0</v>
      </c>
      <c r="E14" s="45"/>
      <c r="F14" s="63"/>
      <c r="G14" s="114"/>
      <c r="H14" s="114">
        <f>IF($C$4="Neattiecināmās izmaksas",IF('6a+c+n'!$Q14="N",'6a+c+n'!H14,0))</f>
        <v>0</v>
      </c>
      <c r="I14" s="114"/>
      <c r="J14" s="114"/>
      <c r="K14" s="115">
        <f>IF($C$4="Neattiecināmās izmaksas",IF('6a+c+n'!$Q14="N",'6a+c+n'!K14,0))</f>
        <v>0</v>
      </c>
      <c r="L14" s="80">
        <f>IF($C$4="Neattiecināmās izmaksas",IF('6a+c+n'!$Q14="N",'6a+c+n'!L14,0))</f>
        <v>0</v>
      </c>
      <c r="M14" s="114">
        <f>IF($C$4="Neattiecināmās izmaksas",IF('6a+c+n'!$Q14="N",'6a+c+n'!M14,0))</f>
        <v>0</v>
      </c>
      <c r="N14" s="114">
        <f>IF($C$4="Neattiecināmās izmaksas",IF('6a+c+n'!$Q14="N",'6a+c+n'!N14,0))</f>
        <v>0</v>
      </c>
      <c r="O14" s="114">
        <f>IF($C$4="Neattiecināmās izmaksas",IF('6a+c+n'!$Q14="N",'6a+c+n'!O14,0))</f>
        <v>0</v>
      </c>
      <c r="P14" s="115">
        <f>IF($C$4="Neattiecināmās izmaksas",IF('6a+c+n'!$Q14="N",'6a+c+n'!P14,0))</f>
        <v>0</v>
      </c>
    </row>
    <row r="15" spans="1:16" x14ac:dyDescent="0.2">
      <c r="A15" s="51">
        <f>IF(P15=0,0,IF(COUNTBLANK(P15)=1,0,COUNTA($P$14:P15)))</f>
        <v>0</v>
      </c>
      <c r="B15" s="24">
        <f>IF($C$4="Neattiecināmās izmaksas",IF('6a+c+n'!$Q15="N",'6a+c+n'!B15,0))</f>
        <v>0</v>
      </c>
      <c r="C15" s="24">
        <f>IF($C$4="Neattiecināmās izmaksas",IF('6a+c+n'!$Q15="N",'6a+c+n'!C15,0))</f>
        <v>0</v>
      </c>
      <c r="D15" s="24">
        <f>IF($C$4="Neattiecināmās izmaksas",IF('6a+c+n'!$Q15="N",'6a+c+n'!D15,0))</f>
        <v>0</v>
      </c>
      <c r="E15" s="46"/>
      <c r="F15" s="65"/>
      <c r="G15" s="116"/>
      <c r="H15" s="116">
        <f>IF($C$4="Neattiecināmās izmaksas",IF('6a+c+n'!$Q15="N",'6a+c+n'!H15,0))</f>
        <v>0</v>
      </c>
      <c r="I15" s="116"/>
      <c r="J15" s="116"/>
      <c r="K15" s="117">
        <f>IF($C$4="Neattiecināmās izmaksas",IF('6a+c+n'!$Q15="N",'6a+c+n'!K15,0))</f>
        <v>0</v>
      </c>
      <c r="L15" s="81">
        <f>IF($C$4="Neattiecināmās izmaksas",IF('6a+c+n'!$Q15="N",'6a+c+n'!L15,0))</f>
        <v>0</v>
      </c>
      <c r="M15" s="116">
        <f>IF($C$4="Neattiecināmās izmaksas",IF('6a+c+n'!$Q15="N",'6a+c+n'!M15,0))</f>
        <v>0</v>
      </c>
      <c r="N15" s="116">
        <f>IF($C$4="Neattiecināmās izmaksas",IF('6a+c+n'!$Q15="N",'6a+c+n'!N15,0))</f>
        <v>0</v>
      </c>
      <c r="O15" s="116">
        <f>IF($C$4="Neattiecināmās izmaksas",IF('6a+c+n'!$Q15="N",'6a+c+n'!O15,0))</f>
        <v>0</v>
      </c>
      <c r="P15" s="117">
        <f>IF($C$4="Neattiecināmās izmaksas",IF('6a+c+n'!$Q15="N",'6a+c+n'!P15,0))</f>
        <v>0</v>
      </c>
    </row>
    <row r="16" spans="1:16" x14ac:dyDescent="0.2">
      <c r="A16" s="51">
        <f>IF(P16=0,0,IF(COUNTBLANK(P16)=1,0,COUNTA($P$14:P16)))</f>
        <v>0</v>
      </c>
      <c r="B16" s="24">
        <f>IF($C$4="Neattiecināmās izmaksas",IF('6a+c+n'!$Q16="N",'6a+c+n'!B16,0))</f>
        <v>0</v>
      </c>
      <c r="C16" s="24">
        <f>IF($C$4="Neattiecināmās izmaksas",IF('6a+c+n'!$Q16="N",'6a+c+n'!C16,0))</f>
        <v>0</v>
      </c>
      <c r="D16" s="24">
        <f>IF($C$4="Neattiecināmās izmaksas",IF('6a+c+n'!$Q16="N",'6a+c+n'!D16,0))</f>
        <v>0</v>
      </c>
      <c r="E16" s="46"/>
      <c r="F16" s="65"/>
      <c r="G16" s="116"/>
      <c r="H16" s="116">
        <f>IF($C$4="Neattiecināmās izmaksas",IF('6a+c+n'!$Q16="N",'6a+c+n'!H16,0))</f>
        <v>0</v>
      </c>
      <c r="I16" s="116"/>
      <c r="J16" s="116"/>
      <c r="K16" s="117">
        <f>IF($C$4="Neattiecināmās izmaksas",IF('6a+c+n'!$Q16="N",'6a+c+n'!K16,0))</f>
        <v>0</v>
      </c>
      <c r="L16" s="81">
        <f>IF($C$4="Neattiecināmās izmaksas",IF('6a+c+n'!$Q16="N",'6a+c+n'!L16,0))</f>
        <v>0</v>
      </c>
      <c r="M16" s="116">
        <f>IF($C$4="Neattiecināmās izmaksas",IF('6a+c+n'!$Q16="N",'6a+c+n'!M16,0))</f>
        <v>0</v>
      </c>
      <c r="N16" s="116">
        <f>IF($C$4="Neattiecināmās izmaksas",IF('6a+c+n'!$Q16="N",'6a+c+n'!N16,0))</f>
        <v>0</v>
      </c>
      <c r="O16" s="116">
        <f>IF($C$4="Neattiecināmās izmaksas",IF('6a+c+n'!$Q16="N",'6a+c+n'!O16,0))</f>
        <v>0</v>
      </c>
      <c r="P16" s="117">
        <f>IF($C$4="Neattiecināmās izmaksas",IF('6a+c+n'!$Q16="N",'6a+c+n'!P16,0))</f>
        <v>0</v>
      </c>
    </row>
    <row r="17" spans="1:16" x14ac:dyDescent="0.2">
      <c r="A17" s="51">
        <f>IF(P17=0,0,IF(COUNTBLANK(P17)=1,0,COUNTA($P$14:P17)))</f>
        <v>0</v>
      </c>
      <c r="B17" s="24">
        <f>IF($C$4="Neattiecināmās izmaksas",IF('6a+c+n'!$Q17="N",'6a+c+n'!B17,0))</f>
        <v>0</v>
      </c>
      <c r="C17" s="24">
        <f>IF($C$4="Neattiecināmās izmaksas",IF('6a+c+n'!$Q17="N",'6a+c+n'!C17,0))</f>
        <v>0</v>
      </c>
      <c r="D17" s="24">
        <f>IF($C$4="Neattiecināmās izmaksas",IF('6a+c+n'!$Q17="N",'6a+c+n'!D17,0))</f>
        <v>0</v>
      </c>
      <c r="E17" s="46"/>
      <c r="F17" s="65"/>
      <c r="G17" s="116"/>
      <c r="H17" s="116">
        <f>IF($C$4="Neattiecināmās izmaksas",IF('6a+c+n'!$Q17="N",'6a+c+n'!H17,0))</f>
        <v>0</v>
      </c>
      <c r="I17" s="116"/>
      <c r="J17" s="116"/>
      <c r="K17" s="117">
        <f>IF($C$4="Neattiecināmās izmaksas",IF('6a+c+n'!$Q17="N",'6a+c+n'!K17,0))</f>
        <v>0</v>
      </c>
      <c r="L17" s="81">
        <f>IF($C$4="Neattiecināmās izmaksas",IF('6a+c+n'!$Q17="N",'6a+c+n'!L17,0))</f>
        <v>0</v>
      </c>
      <c r="M17" s="116">
        <f>IF($C$4="Neattiecināmās izmaksas",IF('6a+c+n'!$Q17="N",'6a+c+n'!M17,0))</f>
        <v>0</v>
      </c>
      <c r="N17" s="116">
        <f>IF($C$4="Neattiecināmās izmaksas",IF('6a+c+n'!$Q17="N",'6a+c+n'!N17,0))</f>
        <v>0</v>
      </c>
      <c r="O17" s="116">
        <f>IF($C$4="Neattiecināmās izmaksas",IF('6a+c+n'!$Q17="N",'6a+c+n'!O17,0))</f>
        <v>0</v>
      </c>
      <c r="P17" s="117">
        <f>IF($C$4="Neattiecināmās izmaksas",IF('6a+c+n'!$Q17="N",'6a+c+n'!P17,0))</f>
        <v>0</v>
      </c>
    </row>
    <row r="18" spans="1:16" x14ac:dyDescent="0.2">
      <c r="A18" s="51">
        <f>IF(P18=0,0,IF(COUNTBLANK(P18)=1,0,COUNTA($P$14:P18)))</f>
        <v>0</v>
      </c>
      <c r="B18" s="24">
        <f>IF($C$4="Neattiecināmās izmaksas",IF('6a+c+n'!$Q18="N",'6a+c+n'!B18,0))</f>
        <v>0</v>
      </c>
      <c r="C18" s="24">
        <f>IF($C$4="Neattiecināmās izmaksas",IF('6a+c+n'!$Q18="N",'6a+c+n'!C18,0))</f>
        <v>0</v>
      </c>
      <c r="D18" s="24">
        <f>IF($C$4="Neattiecināmās izmaksas",IF('6a+c+n'!$Q18="N",'6a+c+n'!D18,0))</f>
        <v>0</v>
      </c>
      <c r="E18" s="46"/>
      <c r="F18" s="65"/>
      <c r="G18" s="116"/>
      <c r="H18" s="116">
        <f>IF($C$4="Neattiecināmās izmaksas",IF('6a+c+n'!$Q18="N",'6a+c+n'!H18,0))</f>
        <v>0</v>
      </c>
      <c r="I18" s="116"/>
      <c r="J18" s="116"/>
      <c r="K18" s="117">
        <f>IF($C$4="Neattiecināmās izmaksas",IF('6a+c+n'!$Q18="N",'6a+c+n'!K18,0))</f>
        <v>0</v>
      </c>
      <c r="L18" s="81">
        <f>IF($C$4="Neattiecināmās izmaksas",IF('6a+c+n'!$Q18="N",'6a+c+n'!L18,0))</f>
        <v>0</v>
      </c>
      <c r="M18" s="116">
        <f>IF($C$4="Neattiecināmās izmaksas",IF('6a+c+n'!$Q18="N",'6a+c+n'!M18,0))</f>
        <v>0</v>
      </c>
      <c r="N18" s="116">
        <f>IF($C$4="Neattiecināmās izmaksas",IF('6a+c+n'!$Q18="N",'6a+c+n'!N18,0))</f>
        <v>0</v>
      </c>
      <c r="O18" s="116">
        <f>IF($C$4="Neattiecināmās izmaksas",IF('6a+c+n'!$Q18="N",'6a+c+n'!O18,0))</f>
        <v>0</v>
      </c>
      <c r="P18" s="117">
        <f>IF($C$4="Neattiecināmās izmaksas",IF('6a+c+n'!$Q18="N",'6a+c+n'!P18,0))</f>
        <v>0</v>
      </c>
    </row>
    <row r="19" spans="1:16" x14ac:dyDescent="0.2">
      <c r="A19" s="51">
        <f>IF(P19=0,0,IF(COUNTBLANK(P19)=1,0,COUNTA($P$14:P19)))</f>
        <v>0</v>
      </c>
      <c r="B19" s="24">
        <f>IF($C$4="Neattiecināmās izmaksas",IF('6a+c+n'!$Q19="N",'6a+c+n'!B19,0))</f>
        <v>0</v>
      </c>
      <c r="C19" s="24">
        <f>IF($C$4="Neattiecināmās izmaksas",IF('6a+c+n'!$Q19="N",'6a+c+n'!C19,0))</f>
        <v>0</v>
      </c>
      <c r="D19" s="24">
        <f>IF($C$4="Neattiecināmās izmaksas",IF('6a+c+n'!$Q19="N",'6a+c+n'!D19,0))</f>
        <v>0</v>
      </c>
      <c r="E19" s="46"/>
      <c r="F19" s="65"/>
      <c r="G19" s="116"/>
      <c r="H19" s="116">
        <f>IF($C$4="Neattiecināmās izmaksas",IF('6a+c+n'!$Q19="N",'6a+c+n'!H19,0))</f>
        <v>0</v>
      </c>
      <c r="I19" s="116"/>
      <c r="J19" s="116"/>
      <c r="K19" s="117">
        <f>IF($C$4="Neattiecināmās izmaksas",IF('6a+c+n'!$Q19="N",'6a+c+n'!K19,0))</f>
        <v>0</v>
      </c>
      <c r="L19" s="81">
        <f>IF($C$4="Neattiecināmās izmaksas",IF('6a+c+n'!$Q19="N",'6a+c+n'!L19,0))</f>
        <v>0</v>
      </c>
      <c r="M19" s="116">
        <f>IF($C$4="Neattiecināmās izmaksas",IF('6a+c+n'!$Q19="N",'6a+c+n'!M19,0))</f>
        <v>0</v>
      </c>
      <c r="N19" s="116">
        <f>IF($C$4="Neattiecināmās izmaksas",IF('6a+c+n'!$Q19="N",'6a+c+n'!N19,0))</f>
        <v>0</v>
      </c>
      <c r="O19" s="116">
        <f>IF($C$4="Neattiecināmās izmaksas",IF('6a+c+n'!$Q19="N",'6a+c+n'!O19,0))</f>
        <v>0</v>
      </c>
      <c r="P19" s="117">
        <f>IF($C$4="Neattiecināmās izmaksas",IF('6a+c+n'!$Q19="N",'6a+c+n'!P19,0))</f>
        <v>0</v>
      </c>
    </row>
    <row r="20" spans="1:16" x14ac:dyDescent="0.2">
      <c r="A20" s="51">
        <f>IF(P20=0,0,IF(COUNTBLANK(P20)=1,0,COUNTA($P$14:P20)))</f>
        <v>0</v>
      </c>
      <c r="B20" s="24">
        <f>IF($C$4="Neattiecināmās izmaksas",IF('6a+c+n'!$Q20="N",'6a+c+n'!B20,0))</f>
        <v>0</v>
      </c>
      <c r="C20" s="24">
        <f>IF($C$4="Neattiecināmās izmaksas",IF('6a+c+n'!$Q20="N",'6a+c+n'!C20,0))</f>
        <v>0</v>
      </c>
      <c r="D20" s="24">
        <f>IF($C$4="Neattiecināmās izmaksas",IF('6a+c+n'!$Q20="N",'6a+c+n'!D20,0))</f>
        <v>0</v>
      </c>
      <c r="E20" s="46"/>
      <c r="F20" s="65"/>
      <c r="G20" s="116"/>
      <c r="H20" s="116">
        <f>IF($C$4="Neattiecināmās izmaksas",IF('6a+c+n'!$Q20="N",'6a+c+n'!H20,0))</f>
        <v>0</v>
      </c>
      <c r="I20" s="116"/>
      <c r="J20" s="116"/>
      <c r="K20" s="117">
        <f>IF($C$4="Neattiecināmās izmaksas",IF('6a+c+n'!$Q20="N",'6a+c+n'!K20,0))</f>
        <v>0</v>
      </c>
      <c r="L20" s="81">
        <f>IF($C$4="Neattiecināmās izmaksas",IF('6a+c+n'!$Q20="N",'6a+c+n'!L20,0))</f>
        <v>0</v>
      </c>
      <c r="M20" s="116">
        <f>IF($C$4="Neattiecināmās izmaksas",IF('6a+c+n'!$Q20="N",'6a+c+n'!M20,0))</f>
        <v>0</v>
      </c>
      <c r="N20" s="116">
        <f>IF($C$4="Neattiecināmās izmaksas",IF('6a+c+n'!$Q20="N",'6a+c+n'!N20,0))</f>
        <v>0</v>
      </c>
      <c r="O20" s="116">
        <f>IF($C$4="Neattiecināmās izmaksas",IF('6a+c+n'!$Q20="N",'6a+c+n'!O20,0))</f>
        <v>0</v>
      </c>
      <c r="P20" s="117">
        <f>IF($C$4="Neattiecināmās izmaksas",IF('6a+c+n'!$Q20="N",'6a+c+n'!P20,0))</f>
        <v>0</v>
      </c>
    </row>
    <row r="21" spans="1:16" x14ac:dyDescent="0.2">
      <c r="A21" s="51">
        <f>IF(P21=0,0,IF(COUNTBLANK(P21)=1,0,COUNTA($P$14:P21)))</f>
        <v>0</v>
      </c>
      <c r="B21" s="24">
        <f>IF($C$4="Neattiecināmās izmaksas",IF('6a+c+n'!$Q21="N",'6a+c+n'!B21,0))</f>
        <v>0</v>
      </c>
      <c r="C21" s="24">
        <f>IF($C$4="Neattiecināmās izmaksas",IF('6a+c+n'!$Q21="N",'6a+c+n'!C21,0))</f>
        <v>0</v>
      </c>
      <c r="D21" s="24">
        <f>IF($C$4="Neattiecināmās izmaksas",IF('6a+c+n'!$Q21="N",'6a+c+n'!D21,0))</f>
        <v>0</v>
      </c>
      <c r="E21" s="46"/>
      <c r="F21" s="65"/>
      <c r="G21" s="116"/>
      <c r="H21" s="116">
        <f>IF($C$4="Neattiecināmās izmaksas",IF('6a+c+n'!$Q21="N",'6a+c+n'!H21,0))</f>
        <v>0</v>
      </c>
      <c r="I21" s="116"/>
      <c r="J21" s="116"/>
      <c r="K21" s="117">
        <f>IF($C$4="Neattiecināmās izmaksas",IF('6a+c+n'!$Q21="N",'6a+c+n'!K21,0))</f>
        <v>0</v>
      </c>
      <c r="L21" s="81">
        <f>IF($C$4="Neattiecināmās izmaksas",IF('6a+c+n'!$Q21="N",'6a+c+n'!L21,0))</f>
        <v>0</v>
      </c>
      <c r="M21" s="116">
        <f>IF($C$4="Neattiecināmās izmaksas",IF('6a+c+n'!$Q21="N",'6a+c+n'!M21,0))</f>
        <v>0</v>
      </c>
      <c r="N21" s="116">
        <f>IF($C$4="Neattiecināmās izmaksas",IF('6a+c+n'!$Q21="N",'6a+c+n'!N21,0))</f>
        <v>0</v>
      </c>
      <c r="O21" s="116">
        <f>IF($C$4="Neattiecināmās izmaksas",IF('6a+c+n'!$Q21="N",'6a+c+n'!O21,0))</f>
        <v>0</v>
      </c>
      <c r="P21" s="117">
        <f>IF($C$4="Neattiecināmās izmaksas",IF('6a+c+n'!$Q21="N",'6a+c+n'!P21,0))</f>
        <v>0</v>
      </c>
    </row>
    <row r="22" spans="1:16" x14ac:dyDescent="0.2">
      <c r="A22" s="51">
        <f>IF(P22=0,0,IF(COUNTBLANK(P22)=1,0,COUNTA($P$14:P22)))</f>
        <v>0</v>
      </c>
      <c r="B22" s="24">
        <f>IF($C$4="Neattiecināmās izmaksas",IF('6a+c+n'!$Q22="N",'6a+c+n'!B22,0))</f>
        <v>0</v>
      </c>
      <c r="C22" s="24">
        <f>IF($C$4="Neattiecināmās izmaksas",IF('6a+c+n'!$Q22="N",'6a+c+n'!C22,0))</f>
        <v>0</v>
      </c>
      <c r="D22" s="24">
        <f>IF($C$4="Neattiecināmās izmaksas",IF('6a+c+n'!$Q22="N",'6a+c+n'!D22,0))</f>
        <v>0</v>
      </c>
      <c r="E22" s="46"/>
      <c r="F22" s="65"/>
      <c r="G22" s="116"/>
      <c r="H22" s="116">
        <f>IF($C$4="Neattiecināmās izmaksas",IF('6a+c+n'!$Q22="N",'6a+c+n'!H22,0))</f>
        <v>0</v>
      </c>
      <c r="I22" s="116"/>
      <c r="J22" s="116"/>
      <c r="K22" s="117">
        <f>IF($C$4="Neattiecināmās izmaksas",IF('6a+c+n'!$Q22="N",'6a+c+n'!K22,0))</f>
        <v>0</v>
      </c>
      <c r="L22" s="81">
        <f>IF($C$4="Neattiecināmās izmaksas",IF('6a+c+n'!$Q22="N",'6a+c+n'!L22,0))</f>
        <v>0</v>
      </c>
      <c r="M22" s="116">
        <f>IF($C$4="Neattiecināmās izmaksas",IF('6a+c+n'!$Q22="N",'6a+c+n'!M22,0))</f>
        <v>0</v>
      </c>
      <c r="N22" s="116">
        <f>IF($C$4="Neattiecināmās izmaksas",IF('6a+c+n'!$Q22="N",'6a+c+n'!N22,0))</f>
        <v>0</v>
      </c>
      <c r="O22" s="116">
        <f>IF($C$4="Neattiecināmās izmaksas",IF('6a+c+n'!$Q22="N",'6a+c+n'!O22,0))</f>
        <v>0</v>
      </c>
      <c r="P22" s="117">
        <f>IF($C$4="Neattiecināmās izmaksas",IF('6a+c+n'!$Q22="N",'6a+c+n'!P22,0))</f>
        <v>0</v>
      </c>
    </row>
    <row r="23" spans="1:16" x14ac:dyDescent="0.2">
      <c r="A23" s="51">
        <f>IF(P23=0,0,IF(COUNTBLANK(P23)=1,0,COUNTA($P$14:P23)))</f>
        <v>0</v>
      </c>
      <c r="B23" s="24">
        <f>IF($C$4="Neattiecināmās izmaksas",IF('6a+c+n'!$Q23="N",'6a+c+n'!B23,0))</f>
        <v>0</v>
      </c>
      <c r="C23" s="24">
        <f>IF($C$4="Neattiecināmās izmaksas",IF('6a+c+n'!$Q23="N",'6a+c+n'!C23,0))</f>
        <v>0</v>
      </c>
      <c r="D23" s="24">
        <f>IF($C$4="Neattiecināmās izmaksas",IF('6a+c+n'!$Q23="N",'6a+c+n'!D23,0))</f>
        <v>0</v>
      </c>
      <c r="E23" s="46"/>
      <c r="F23" s="65"/>
      <c r="G23" s="116"/>
      <c r="H23" s="116">
        <f>IF($C$4="Neattiecināmās izmaksas",IF('6a+c+n'!$Q23="N",'6a+c+n'!H23,0))</f>
        <v>0</v>
      </c>
      <c r="I23" s="116"/>
      <c r="J23" s="116"/>
      <c r="K23" s="117">
        <f>IF($C$4="Neattiecināmās izmaksas",IF('6a+c+n'!$Q23="N",'6a+c+n'!K23,0))</f>
        <v>0</v>
      </c>
      <c r="L23" s="81">
        <f>IF($C$4="Neattiecināmās izmaksas",IF('6a+c+n'!$Q23="N",'6a+c+n'!L23,0))</f>
        <v>0</v>
      </c>
      <c r="M23" s="116">
        <f>IF($C$4="Neattiecināmās izmaksas",IF('6a+c+n'!$Q23="N",'6a+c+n'!M23,0))</f>
        <v>0</v>
      </c>
      <c r="N23" s="116">
        <f>IF($C$4="Neattiecināmās izmaksas",IF('6a+c+n'!$Q23="N",'6a+c+n'!N23,0))</f>
        <v>0</v>
      </c>
      <c r="O23" s="116">
        <f>IF($C$4="Neattiecināmās izmaksas",IF('6a+c+n'!$Q23="N",'6a+c+n'!O23,0))</f>
        <v>0</v>
      </c>
      <c r="P23" s="117">
        <f>IF($C$4="Neattiecināmās izmaksas",IF('6a+c+n'!$Q23="N",'6a+c+n'!P23,0))</f>
        <v>0</v>
      </c>
    </row>
    <row r="24" spans="1:16" x14ac:dyDescent="0.2">
      <c r="A24" s="51">
        <f>IF(P24=0,0,IF(COUNTBLANK(P24)=1,0,COUNTA($P$14:P24)))</f>
        <v>0</v>
      </c>
      <c r="B24" s="24">
        <f>IF($C$4="Neattiecināmās izmaksas",IF('6a+c+n'!$Q24="N",'6a+c+n'!B24,0))</f>
        <v>0</v>
      </c>
      <c r="C24" s="24">
        <f>IF($C$4="Neattiecināmās izmaksas",IF('6a+c+n'!$Q24="N",'6a+c+n'!C24,0))</f>
        <v>0</v>
      </c>
      <c r="D24" s="24">
        <f>IF($C$4="Neattiecināmās izmaksas",IF('6a+c+n'!$Q24="N",'6a+c+n'!D24,0))</f>
        <v>0</v>
      </c>
      <c r="E24" s="46"/>
      <c r="F24" s="65"/>
      <c r="G24" s="116"/>
      <c r="H24" s="116">
        <f>IF($C$4="Neattiecināmās izmaksas",IF('6a+c+n'!$Q24="N",'6a+c+n'!H24,0))</f>
        <v>0</v>
      </c>
      <c r="I24" s="116"/>
      <c r="J24" s="116"/>
      <c r="K24" s="117">
        <f>IF($C$4="Neattiecināmās izmaksas",IF('6a+c+n'!$Q24="N",'6a+c+n'!K24,0))</f>
        <v>0</v>
      </c>
      <c r="L24" s="81">
        <f>IF($C$4="Neattiecināmās izmaksas",IF('6a+c+n'!$Q24="N",'6a+c+n'!L24,0))</f>
        <v>0</v>
      </c>
      <c r="M24" s="116">
        <f>IF($C$4="Neattiecināmās izmaksas",IF('6a+c+n'!$Q24="N",'6a+c+n'!M24,0))</f>
        <v>0</v>
      </c>
      <c r="N24" s="116">
        <f>IF($C$4="Neattiecināmās izmaksas",IF('6a+c+n'!$Q24="N",'6a+c+n'!N24,0))</f>
        <v>0</v>
      </c>
      <c r="O24" s="116">
        <f>IF($C$4="Neattiecināmās izmaksas",IF('6a+c+n'!$Q24="N",'6a+c+n'!O24,0))</f>
        <v>0</v>
      </c>
      <c r="P24" s="117">
        <f>IF($C$4="Neattiecināmās izmaksas",IF('6a+c+n'!$Q24="N",'6a+c+n'!P24,0))</f>
        <v>0</v>
      </c>
    </row>
    <row r="25" spans="1:16" x14ac:dyDescent="0.2">
      <c r="A25" s="51">
        <f>IF(P25=0,0,IF(COUNTBLANK(P25)=1,0,COUNTA($P$14:P25)))</f>
        <v>0</v>
      </c>
      <c r="B25" s="24">
        <f>IF($C$4="Neattiecināmās izmaksas",IF('6a+c+n'!$Q25="N",'6a+c+n'!B25,0))</f>
        <v>0</v>
      </c>
      <c r="C25" s="24">
        <f>IF($C$4="Neattiecināmās izmaksas",IF('6a+c+n'!$Q25="N",'6a+c+n'!C25,0))</f>
        <v>0</v>
      </c>
      <c r="D25" s="24">
        <f>IF($C$4="Neattiecināmās izmaksas",IF('6a+c+n'!$Q25="N",'6a+c+n'!D25,0))</f>
        <v>0</v>
      </c>
      <c r="E25" s="46"/>
      <c r="F25" s="65"/>
      <c r="G25" s="116"/>
      <c r="H25" s="116">
        <f>IF($C$4="Neattiecināmās izmaksas",IF('6a+c+n'!$Q25="N",'6a+c+n'!H25,0))</f>
        <v>0</v>
      </c>
      <c r="I25" s="116"/>
      <c r="J25" s="116"/>
      <c r="K25" s="117">
        <f>IF($C$4="Neattiecināmās izmaksas",IF('6a+c+n'!$Q25="N",'6a+c+n'!K25,0))</f>
        <v>0</v>
      </c>
      <c r="L25" s="81">
        <f>IF($C$4="Neattiecināmās izmaksas",IF('6a+c+n'!$Q25="N",'6a+c+n'!L25,0))</f>
        <v>0</v>
      </c>
      <c r="M25" s="116">
        <f>IF($C$4="Neattiecināmās izmaksas",IF('6a+c+n'!$Q25="N",'6a+c+n'!M25,0))</f>
        <v>0</v>
      </c>
      <c r="N25" s="116">
        <f>IF($C$4="Neattiecināmās izmaksas",IF('6a+c+n'!$Q25="N",'6a+c+n'!N25,0))</f>
        <v>0</v>
      </c>
      <c r="O25" s="116">
        <f>IF($C$4="Neattiecināmās izmaksas",IF('6a+c+n'!$Q25="N",'6a+c+n'!O25,0))</f>
        <v>0</v>
      </c>
      <c r="P25" s="117">
        <f>IF($C$4="Neattiecināmās izmaksas",IF('6a+c+n'!$Q25="N",'6a+c+n'!P25,0))</f>
        <v>0</v>
      </c>
    </row>
    <row r="26" spans="1:16" x14ac:dyDescent="0.2">
      <c r="A26" s="51">
        <f>IF(P26=0,0,IF(COUNTBLANK(P26)=1,0,COUNTA($P$14:P26)))</f>
        <v>0</v>
      </c>
      <c r="B26" s="24">
        <f>IF($C$4="Neattiecināmās izmaksas",IF('6a+c+n'!$Q26="N",'6a+c+n'!B26,0))</f>
        <v>0</v>
      </c>
      <c r="C26" s="24">
        <f>IF($C$4="Neattiecināmās izmaksas",IF('6a+c+n'!$Q26="N",'6a+c+n'!C26,0))</f>
        <v>0</v>
      </c>
      <c r="D26" s="24">
        <f>IF($C$4="Neattiecināmās izmaksas",IF('6a+c+n'!$Q26="N",'6a+c+n'!D26,0))</f>
        <v>0</v>
      </c>
      <c r="E26" s="46"/>
      <c r="F26" s="65"/>
      <c r="G26" s="116"/>
      <c r="H26" s="116">
        <f>IF($C$4="Neattiecināmās izmaksas",IF('6a+c+n'!$Q26="N",'6a+c+n'!H26,0))</f>
        <v>0</v>
      </c>
      <c r="I26" s="116"/>
      <c r="J26" s="116"/>
      <c r="K26" s="117">
        <f>IF($C$4="Neattiecināmās izmaksas",IF('6a+c+n'!$Q26="N",'6a+c+n'!K26,0))</f>
        <v>0</v>
      </c>
      <c r="L26" s="81">
        <f>IF($C$4="Neattiecināmās izmaksas",IF('6a+c+n'!$Q26="N",'6a+c+n'!L26,0))</f>
        <v>0</v>
      </c>
      <c r="M26" s="116">
        <f>IF($C$4="Neattiecināmās izmaksas",IF('6a+c+n'!$Q26="N",'6a+c+n'!M26,0))</f>
        <v>0</v>
      </c>
      <c r="N26" s="116">
        <f>IF($C$4="Neattiecināmās izmaksas",IF('6a+c+n'!$Q26="N",'6a+c+n'!N26,0))</f>
        <v>0</v>
      </c>
      <c r="O26" s="116">
        <f>IF($C$4="Neattiecināmās izmaksas",IF('6a+c+n'!$Q26="N",'6a+c+n'!O26,0))</f>
        <v>0</v>
      </c>
      <c r="P26" s="117">
        <f>IF($C$4="Neattiecināmās izmaksas",IF('6a+c+n'!$Q26="N",'6a+c+n'!P26,0))</f>
        <v>0</v>
      </c>
    </row>
    <row r="27" spans="1:16" x14ac:dyDescent="0.2">
      <c r="A27" s="51">
        <f>IF(P27=0,0,IF(COUNTBLANK(P27)=1,0,COUNTA($P$14:P27)))</f>
        <v>0</v>
      </c>
      <c r="B27" s="24">
        <f>IF($C$4="Neattiecināmās izmaksas",IF('6a+c+n'!$Q27="N",'6a+c+n'!B27,0))</f>
        <v>0</v>
      </c>
      <c r="C27" s="24">
        <f>IF($C$4="Neattiecināmās izmaksas",IF('6a+c+n'!$Q27="N",'6a+c+n'!C27,0))</f>
        <v>0</v>
      </c>
      <c r="D27" s="24">
        <f>IF($C$4="Neattiecināmās izmaksas",IF('6a+c+n'!$Q27="N",'6a+c+n'!D27,0))</f>
        <v>0</v>
      </c>
      <c r="E27" s="46"/>
      <c r="F27" s="65"/>
      <c r="G27" s="116"/>
      <c r="H27" s="116">
        <f>IF($C$4="Neattiecināmās izmaksas",IF('6a+c+n'!$Q27="N",'6a+c+n'!H27,0))</f>
        <v>0</v>
      </c>
      <c r="I27" s="116"/>
      <c r="J27" s="116"/>
      <c r="K27" s="117">
        <f>IF($C$4="Neattiecināmās izmaksas",IF('6a+c+n'!$Q27="N",'6a+c+n'!K27,0))</f>
        <v>0</v>
      </c>
      <c r="L27" s="81">
        <f>IF($C$4="Neattiecināmās izmaksas",IF('6a+c+n'!$Q27="N",'6a+c+n'!L27,0))</f>
        <v>0</v>
      </c>
      <c r="M27" s="116">
        <f>IF($C$4="Neattiecināmās izmaksas",IF('6a+c+n'!$Q27="N",'6a+c+n'!M27,0))</f>
        <v>0</v>
      </c>
      <c r="N27" s="116">
        <f>IF($C$4="Neattiecināmās izmaksas",IF('6a+c+n'!$Q27="N",'6a+c+n'!N27,0))</f>
        <v>0</v>
      </c>
      <c r="O27" s="116">
        <f>IF($C$4="Neattiecināmās izmaksas",IF('6a+c+n'!$Q27="N",'6a+c+n'!O27,0))</f>
        <v>0</v>
      </c>
      <c r="P27" s="117">
        <f>IF($C$4="Neattiecināmās izmaksas",IF('6a+c+n'!$Q27="N",'6a+c+n'!P27,0))</f>
        <v>0</v>
      </c>
    </row>
    <row r="28" spans="1:16" x14ac:dyDescent="0.2">
      <c r="A28" s="51">
        <f>IF(P28=0,0,IF(COUNTBLANK(P28)=1,0,COUNTA($P$14:P28)))</f>
        <v>0</v>
      </c>
      <c r="B28" s="24">
        <f>IF($C$4="Neattiecināmās izmaksas",IF('6a+c+n'!$Q28="N",'6a+c+n'!B28,0))</f>
        <v>0</v>
      </c>
      <c r="C28" s="24">
        <f>IF($C$4="Neattiecināmās izmaksas",IF('6a+c+n'!$Q28="N",'6a+c+n'!C28,0))</f>
        <v>0</v>
      </c>
      <c r="D28" s="24">
        <f>IF($C$4="Neattiecināmās izmaksas",IF('6a+c+n'!$Q28="N",'6a+c+n'!D28,0))</f>
        <v>0</v>
      </c>
      <c r="E28" s="46"/>
      <c r="F28" s="65"/>
      <c r="G28" s="116"/>
      <c r="H28" s="116">
        <f>IF($C$4="Neattiecināmās izmaksas",IF('6a+c+n'!$Q28="N",'6a+c+n'!H28,0))</f>
        <v>0</v>
      </c>
      <c r="I28" s="116"/>
      <c r="J28" s="116"/>
      <c r="K28" s="117">
        <f>IF($C$4="Neattiecināmās izmaksas",IF('6a+c+n'!$Q28="N",'6a+c+n'!K28,0))</f>
        <v>0</v>
      </c>
      <c r="L28" s="81">
        <f>IF($C$4="Neattiecināmās izmaksas",IF('6a+c+n'!$Q28="N",'6a+c+n'!L28,0))</f>
        <v>0</v>
      </c>
      <c r="M28" s="116">
        <f>IF($C$4="Neattiecināmās izmaksas",IF('6a+c+n'!$Q28="N",'6a+c+n'!M28,0))</f>
        <v>0</v>
      </c>
      <c r="N28" s="116">
        <f>IF($C$4="Neattiecināmās izmaksas",IF('6a+c+n'!$Q28="N",'6a+c+n'!N28,0))</f>
        <v>0</v>
      </c>
      <c r="O28" s="116">
        <f>IF($C$4="Neattiecināmās izmaksas",IF('6a+c+n'!$Q28="N",'6a+c+n'!O28,0))</f>
        <v>0</v>
      </c>
      <c r="P28" s="117">
        <f>IF($C$4="Neattiecināmās izmaksas",IF('6a+c+n'!$Q28="N",'6a+c+n'!P28,0))</f>
        <v>0</v>
      </c>
    </row>
    <row r="29" spans="1:16" x14ac:dyDescent="0.2">
      <c r="A29" s="51">
        <f>IF(P29=0,0,IF(COUNTBLANK(P29)=1,0,COUNTA($P$14:P29)))</f>
        <v>0</v>
      </c>
      <c r="B29" s="24">
        <f>IF($C$4="Neattiecināmās izmaksas",IF('6a+c+n'!$Q29="N",'6a+c+n'!B29,0))</f>
        <v>0</v>
      </c>
      <c r="C29" s="24">
        <f>IF($C$4="Neattiecināmās izmaksas",IF('6a+c+n'!$Q29="N",'6a+c+n'!C29,0))</f>
        <v>0</v>
      </c>
      <c r="D29" s="24">
        <f>IF($C$4="Neattiecināmās izmaksas",IF('6a+c+n'!$Q29="N",'6a+c+n'!D29,0))</f>
        <v>0</v>
      </c>
      <c r="E29" s="46"/>
      <c r="F29" s="65"/>
      <c r="G29" s="116"/>
      <c r="H29" s="116">
        <f>IF($C$4="Neattiecināmās izmaksas",IF('6a+c+n'!$Q29="N",'6a+c+n'!H29,0))</f>
        <v>0</v>
      </c>
      <c r="I29" s="116"/>
      <c r="J29" s="116"/>
      <c r="K29" s="117">
        <f>IF($C$4="Neattiecināmās izmaksas",IF('6a+c+n'!$Q29="N",'6a+c+n'!K29,0))</f>
        <v>0</v>
      </c>
      <c r="L29" s="81">
        <f>IF($C$4="Neattiecināmās izmaksas",IF('6a+c+n'!$Q29="N",'6a+c+n'!L29,0))</f>
        <v>0</v>
      </c>
      <c r="M29" s="116">
        <f>IF($C$4="Neattiecināmās izmaksas",IF('6a+c+n'!$Q29="N",'6a+c+n'!M29,0))</f>
        <v>0</v>
      </c>
      <c r="N29" s="116">
        <f>IF($C$4="Neattiecināmās izmaksas",IF('6a+c+n'!$Q29="N",'6a+c+n'!N29,0))</f>
        <v>0</v>
      </c>
      <c r="O29" s="116">
        <f>IF($C$4="Neattiecināmās izmaksas",IF('6a+c+n'!$Q29="N",'6a+c+n'!O29,0))</f>
        <v>0</v>
      </c>
      <c r="P29" s="117">
        <f>IF($C$4="Neattiecināmās izmaksas",IF('6a+c+n'!$Q29="N",'6a+c+n'!P29,0))</f>
        <v>0</v>
      </c>
    </row>
    <row r="30" spans="1:16" x14ac:dyDescent="0.2">
      <c r="A30" s="51">
        <f>IF(P30=0,0,IF(COUNTBLANK(P30)=1,0,COUNTA($P$14:P30)))</f>
        <v>0</v>
      </c>
      <c r="B30" s="24">
        <f>IF($C$4="Neattiecināmās izmaksas",IF('6a+c+n'!$Q30="N",'6a+c+n'!B30,0))</f>
        <v>0</v>
      </c>
      <c r="C30" s="24">
        <f>IF($C$4="Neattiecināmās izmaksas",IF('6a+c+n'!$Q30="N",'6a+c+n'!C30,0))</f>
        <v>0</v>
      </c>
      <c r="D30" s="24">
        <f>IF($C$4="Neattiecināmās izmaksas",IF('6a+c+n'!$Q30="N",'6a+c+n'!D30,0))</f>
        <v>0</v>
      </c>
      <c r="E30" s="46"/>
      <c r="F30" s="65"/>
      <c r="G30" s="116"/>
      <c r="H30" s="116">
        <f>IF($C$4="Neattiecināmās izmaksas",IF('6a+c+n'!$Q30="N",'6a+c+n'!H30,0))</f>
        <v>0</v>
      </c>
      <c r="I30" s="116"/>
      <c r="J30" s="116"/>
      <c r="K30" s="117">
        <f>IF($C$4="Neattiecināmās izmaksas",IF('6a+c+n'!$Q30="N",'6a+c+n'!K30,0))</f>
        <v>0</v>
      </c>
      <c r="L30" s="81">
        <f>IF($C$4="Neattiecināmās izmaksas",IF('6a+c+n'!$Q30="N",'6a+c+n'!L30,0))</f>
        <v>0</v>
      </c>
      <c r="M30" s="116">
        <f>IF($C$4="Neattiecināmās izmaksas",IF('6a+c+n'!$Q30="N",'6a+c+n'!M30,0))</f>
        <v>0</v>
      </c>
      <c r="N30" s="116">
        <f>IF($C$4="Neattiecināmās izmaksas",IF('6a+c+n'!$Q30="N",'6a+c+n'!N30,0))</f>
        <v>0</v>
      </c>
      <c r="O30" s="116">
        <f>IF($C$4="Neattiecināmās izmaksas",IF('6a+c+n'!$Q30="N",'6a+c+n'!O30,0))</f>
        <v>0</v>
      </c>
      <c r="P30" s="117">
        <f>IF($C$4="Neattiecināmās izmaksas",IF('6a+c+n'!$Q30="N",'6a+c+n'!P30,0))</f>
        <v>0</v>
      </c>
    </row>
    <row r="31" spans="1:16" x14ac:dyDescent="0.2">
      <c r="A31" s="51">
        <f>IF(P31=0,0,IF(COUNTBLANK(P31)=1,0,COUNTA($P$14:P31)))</f>
        <v>0</v>
      </c>
      <c r="B31" s="24">
        <f>IF($C$4="Neattiecināmās izmaksas",IF('6a+c+n'!$Q31="N",'6a+c+n'!B31,0))</f>
        <v>0</v>
      </c>
      <c r="C31" s="24">
        <f>IF($C$4="Neattiecināmās izmaksas",IF('6a+c+n'!$Q31="N",'6a+c+n'!C31,0))</f>
        <v>0</v>
      </c>
      <c r="D31" s="24">
        <f>IF($C$4="Neattiecināmās izmaksas",IF('6a+c+n'!$Q31="N",'6a+c+n'!D31,0))</f>
        <v>0</v>
      </c>
      <c r="E31" s="46"/>
      <c r="F31" s="65"/>
      <c r="G31" s="116"/>
      <c r="H31" s="116">
        <f>IF($C$4="Neattiecināmās izmaksas",IF('6a+c+n'!$Q31="N",'6a+c+n'!H31,0))</f>
        <v>0</v>
      </c>
      <c r="I31" s="116"/>
      <c r="J31" s="116"/>
      <c r="K31" s="117">
        <f>IF($C$4="Neattiecināmās izmaksas",IF('6a+c+n'!$Q31="N",'6a+c+n'!K31,0))</f>
        <v>0</v>
      </c>
      <c r="L31" s="81">
        <f>IF($C$4="Neattiecināmās izmaksas",IF('6a+c+n'!$Q31="N",'6a+c+n'!L31,0))</f>
        <v>0</v>
      </c>
      <c r="M31" s="116">
        <f>IF($C$4="Neattiecināmās izmaksas",IF('6a+c+n'!$Q31="N",'6a+c+n'!M31,0))</f>
        <v>0</v>
      </c>
      <c r="N31" s="116">
        <f>IF($C$4="Neattiecināmās izmaksas",IF('6a+c+n'!$Q31="N",'6a+c+n'!N31,0))</f>
        <v>0</v>
      </c>
      <c r="O31" s="116">
        <f>IF($C$4="Neattiecināmās izmaksas",IF('6a+c+n'!$Q31="N",'6a+c+n'!O31,0))</f>
        <v>0</v>
      </c>
      <c r="P31" s="117">
        <f>IF($C$4="Neattiecināmās izmaksas",IF('6a+c+n'!$Q31="N",'6a+c+n'!P31,0))</f>
        <v>0</v>
      </c>
    </row>
    <row r="32" spans="1:16" x14ac:dyDescent="0.2">
      <c r="A32" s="51">
        <f>IF(P32=0,0,IF(COUNTBLANK(P32)=1,0,COUNTA($P$14:P32)))</f>
        <v>0</v>
      </c>
      <c r="B32" s="24">
        <f>IF($C$4="Neattiecināmās izmaksas",IF('6a+c+n'!$Q32="N",'6a+c+n'!B32,0))</f>
        <v>0</v>
      </c>
      <c r="C32" s="24">
        <f>IF($C$4="Neattiecināmās izmaksas",IF('6a+c+n'!$Q32="N",'6a+c+n'!C32,0))</f>
        <v>0</v>
      </c>
      <c r="D32" s="24">
        <f>IF($C$4="Neattiecināmās izmaksas",IF('6a+c+n'!$Q32="N",'6a+c+n'!D32,0))</f>
        <v>0</v>
      </c>
      <c r="E32" s="46"/>
      <c r="F32" s="65"/>
      <c r="G32" s="116"/>
      <c r="H32" s="116">
        <f>IF($C$4="Neattiecināmās izmaksas",IF('6a+c+n'!$Q32="N",'6a+c+n'!H32,0))</f>
        <v>0</v>
      </c>
      <c r="I32" s="116"/>
      <c r="J32" s="116"/>
      <c r="K32" s="117">
        <f>IF($C$4="Neattiecināmās izmaksas",IF('6a+c+n'!$Q32="N",'6a+c+n'!K32,0))</f>
        <v>0</v>
      </c>
      <c r="L32" s="81">
        <f>IF($C$4="Neattiecināmās izmaksas",IF('6a+c+n'!$Q32="N",'6a+c+n'!L32,0))</f>
        <v>0</v>
      </c>
      <c r="M32" s="116">
        <f>IF($C$4="Neattiecināmās izmaksas",IF('6a+c+n'!$Q32="N",'6a+c+n'!M32,0))</f>
        <v>0</v>
      </c>
      <c r="N32" s="116">
        <f>IF($C$4="Neattiecināmās izmaksas",IF('6a+c+n'!$Q32="N",'6a+c+n'!N32,0))</f>
        <v>0</v>
      </c>
      <c r="O32" s="116">
        <f>IF($C$4="Neattiecināmās izmaksas",IF('6a+c+n'!$Q32="N",'6a+c+n'!O32,0))</f>
        <v>0</v>
      </c>
      <c r="P32" s="117">
        <f>IF($C$4="Neattiecināmās izmaksas",IF('6a+c+n'!$Q32="N",'6a+c+n'!P32,0))</f>
        <v>0</v>
      </c>
    </row>
    <row r="33" spans="1:16" x14ac:dyDescent="0.2">
      <c r="A33" s="51">
        <f>IF(P33=0,0,IF(COUNTBLANK(P33)=1,0,COUNTA($P$14:P33)))</f>
        <v>0</v>
      </c>
      <c r="B33" s="24">
        <f>IF($C$4="Neattiecināmās izmaksas",IF('6a+c+n'!$Q33="N",'6a+c+n'!B33,0))</f>
        <v>0</v>
      </c>
      <c r="C33" s="24">
        <f>IF($C$4="Neattiecināmās izmaksas",IF('6a+c+n'!$Q33="N",'6a+c+n'!C33,0))</f>
        <v>0</v>
      </c>
      <c r="D33" s="24">
        <f>IF($C$4="Neattiecināmās izmaksas",IF('6a+c+n'!$Q33="N",'6a+c+n'!D33,0))</f>
        <v>0</v>
      </c>
      <c r="E33" s="46"/>
      <c r="F33" s="65"/>
      <c r="G33" s="116"/>
      <c r="H33" s="116">
        <f>IF($C$4="Neattiecināmās izmaksas",IF('6a+c+n'!$Q33="N",'6a+c+n'!H33,0))</f>
        <v>0</v>
      </c>
      <c r="I33" s="116"/>
      <c r="J33" s="116"/>
      <c r="K33" s="117">
        <f>IF($C$4="Neattiecināmās izmaksas",IF('6a+c+n'!$Q33="N",'6a+c+n'!K33,0))</f>
        <v>0</v>
      </c>
      <c r="L33" s="81">
        <f>IF($C$4="Neattiecināmās izmaksas",IF('6a+c+n'!$Q33="N",'6a+c+n'!L33,0))</f>
        <v>0</v>
      </c>
      <c r="M33" s="116">
        <f>IF($C$4="Neattiecināmās izmaksas",IF('6a+c+n'!$Q33="N",'6a+c+n'!M33,0))</f>
        <v>0</v>
      </c>
      <c r="N33" s="116">
        <f>IF($C$4="Neattiecināmās izmaksas",IF('6a+c+n'!$Q33="N",'6a+c+n'!N33,0))</f>
        <v>0</v>
      </c>
      <c r="O33" s="116">
        <f>IF($C$4="Neattiecināmās izmaksas",IF('6a+c+n'!$Q33="N",'6a+c+n'!O33,0))</f>
        <v>0</v>
      </c>
      <c r="P33" s="117">
        <f>IF($C$4="Neattiecināmās izmaksas",IF('6a+c+n'!$Q33="N",'6a+c+n'!P33,0))</f>
        <v>0</v>
      </c>
    </row>
    <row r="34" spans="1:16" x14ac:dyDescent="0.2">
      <c r="A34" s="51">
        <f>IF(P34=0,0,IF(COUNTBLANK(P34)=1,0,COUNTA($P$14:P34)))</f>
        <v>0</v>
      </c>
      <c r="B34" s="24">
        <f>IF($C$4="Neattiecināmās izmaksas",IF('6a+c+n'!$Q34="N",'6a+c+n'!B34,0))</f>
        <v>0</v>
      </c>
      <c r="C34" s="24">
        <f>IF($C$4="Neattiecināmās izmaksas",IF('6a+c+n'!$Q34="N",'6a+c+n'!C34,0))</f>
        <v>0</v>
      </c>
      <c r="D34" s="24">
        <f>IF($C$4="Neattiecināmās izmaksas",IF('6a+c+n'!$Q34="N",'6a+c+n'!D34,0))</f>
        <v>0</v>
      </c>
      <c r="E34" s="46"/>
      <c r="F34" s="65"/>
      <c r="G34" s="116"/>
      <c r="H34" s="116">
        <f>IF($C$4="Neattiecināmās izmaksas",IF('6a+c+n'!$Q34="N",'6a+c+n'!H34,0))</f>
        <v>0</v>
      </c>
      <c r="I34" s="116"/>
      <c r="J34" s="116"/>
      <c r="K34" s="117">
        <f>IF($C$4="Neattiecināmās izmaksas",IF('6a+c+n'!$Q34="N",'6a+c+n'!K34,0))</f>
        <v>0</v>
      </c>
      <c r="L34" s="81">
        <f>IF($C$4="Neattiecināmās izmaksas",IF('6a+c+n'!$Q34="N",'6a+c+n'!L34,0))</f>
        <v>0</v>
      </c>
      <c r="M34" s="116">
        <f>IF($C$4="Neattiecināmās izmaksas",IF('6a+c+n'!$Q34="N",'6a+c+n'!M34,0))</f>
        <v>0</v>
      </c>
      <c r="N34" s="116">
        <f>IF($C$4="Neattiecināmās izmaksas",IF('6a+c+n'!$Q34="N",'6a+c+n'!N34,0))</f>
        <v>0</v>
      </c>
      <c r="O34" s="116">
        <f>IF($C$4="Neattiecināmās izmaksas",IF('6a+c+n'!$Q34="N",'6a+c+n'!O34,0))</f>
        <v>0</v>
      </c>
      <c r="P34" s="117">
        <f>IF($C$4="Neattiecināmās izmaksas",IF('6a+c+n'!$Q34="N",'6a+c+n'!P34,0))</f>
        <v>0</v>
      </c>
    </row>
    <row r="35" spans="1:16" x14ac:dyDescent="0.2">
      <c r="A35" s="51">
        <f>IF(P35=0,0,IF(COUNTBLANK(P35)=1,0,COUNTA($P$14:P35)))</f>
        <v>0</v>
      </c>
      <c r="B35" s="24">
        <f>IF($C$4="Neattiecināmās izmaksas",IF('6a+c+n'!$Q35="N",'6a+c+n'!B35,0))</f>
        <v>0</v>
      </c>
      <c r="C35" s="24">
        <f>IF($C$4="Neattiecināmās izmaksas",IF('6a+c+n'!$Q35="N",'6a+c+n'!C35,0))</f>
        <v>0</v>
      </c>
      <c r="D35" s="24">
        <f>IF($C$4="Neattiecināmās izmaksas",IF('6a+c+n'!$Q35="N",'6a+c+n'!D35,0))</f>
        <v>0</v>
      </c>
      <c r="E35" s="46"/>
      <c r="F35" s="65"/>
      <c r="G35" s="116"/>
      <c r="H35" s="116">
        <f>IF($C$4="Neattiecināmās izmaksas",IF('6a+c+n'!$Q35="N",'6a+c+n'!H35,0))</f>
        <v>0</v>
      </c>
      <c r="I35" s="116"/>
      <c r="J35" s="116"/>
      <c r="K35" s="117">
        <f>IF($C$4="Neattiecināmās izmaksas",IF('6a+c+n'!$Q35="N",'6a+c+n'!K35,0))</f>
        <v>0</v>
      </c>
      <c r="L35" s="81">
        <f>IF($C$4="Neattiecināmās izmaksas",IF('6a+c+n'!$Q35="N",'6a+c+n'!L35,0))</f>
        <v>0</v>
      </c>
      <c r="M35" s="116">
        <f>IF($C$4="Neattiecināmās izmaksas",IF('6a+c+n'!$Q35="N",'6a+c+n'!M35,0))</f>
        <v>0</v>
      </c>
      <c r="N35" s="116">
        <f>IF($C$4="Neattiecināmās izmaksas",IF('6a+c+n'!$Q35="N",'6a+c+n'!N35,0))</f>
        <v>0</v>
      </c>
      <c r="O35" s="116">
        <f>IF($C$4="Neattiecināmās izmaksas",IF('6a+c+n'!$Q35="N",'6a+c+n'!O35,0))</f>
        <v>0</v>
      </c>
      <c r="P35" s="117">
        <f>IF($C$4="Neattiecināmās izmaksas",IF('6a+c+n'!$Q35="N",'6a+c+n'!P35,0))</f>
        <v>0</v>
      </c>
    </row>
    <row r="36" spans="1:16" x14ac:dyDescent="0.2">
      <c r="A36" s="51">
        <f>IF(P36=0,0,IF(COUNTBLANK(P36)=1,0,COUNTA($P$14:P36)))</f>
        <v>0</v>
      </c>
      <c r="B36" s="24">
        <f>IF($C$4="Neattiecināmās izmaksas",IF('6a+c+n'!$Q36="N",'6a+c+n'!B36,0))</f>
        <v>0</v>
      </c>
      <c r="C36" s="24">
        <f>IF($C$4="Neattiecināmās izmaksas",IF('6a+c+n'!$Q36="N",'6a+c+n'!C36,0))</f>
        <v>0</v>
      </c>
      <c r="D36" s="24">
        <f>IF($C$4="Neattiecināmās izmaksas",IF('6a+c+n'!$Q36="N",'6a+c+n'!D36,0))</f>
        <v>0</v>
      </c>
      <c r="E36" s="46"/>
      <c r="F36" s="65"/>
      <c r="G36" s="116"/>
      <c r="H36" s="116">
        <f>IF($C$4="Neattiecināmās izmaksas",IF('6a+c+n'!$Q36="N",'6a+c+n'!H36,0))</f>
        <v>0</v>
      </c>
      <c r="I36" s="116"/>
      <c r="J36" s="116"/>
      <c r="K36" s="117">
        <f>IF($C$4="Neattiecināmās izmaksas",IF('6a+c+n'!$Q36="N",'6a+c+n'!K36,0))</f>
        <v>0</v>
      </c>
      <c r="L36" s="81">
        <f>IF($C$4="Neattiecināmās izmaksas",IF('6a+c+n'!$Q36="N",'6a+c+n'!L36,0))</f>
        <v>0</v>
      </c>
      <c r="M36" s="116">
        <f>IF($C$4="Neattiecināmās izmaksas",IF('6a+c+n'!$Q36="N",'6a+c+n'!M36,0))</f>
        <v>0</v>
      </c>
      <c r="N36" s="116">
        <f>IF($C$4="Neattiecināmās izmaksas",IF('6a+c+n'!$Q36="N",'6a+c+n'!N36,0))</f>
        <v>0</v>
      </c>
      <c r="O36" s="116">
        <f>IF($C$4="Neattiecināmās izmaksas",IF('6a+c+n'!$Q36="N",'6a+c+n'!O36,0))</f>
        <v>0</v>
      </c>
      <c r="P36" s="117">
        <f>IF($C$4="Neattiecināmās izmaksas",IF('6a+c+n'!$Q36="N",'6a+c+n'!P36,0))</f>
        <v>0</v>
      </c>
    </row>
    <row r="37" spans="1:16" x14ac:dyDescent="0.2">
      <c r="A37" s="51">
        <f>IF(P37=0,0,IF(COUNTBLANK(P37)=1,0,COUNTA($P$14:P37)))</f>
        <v>0</v>
      </c>
      <c r="B37" s="24">
        <f>IF($C$4="Neattiecināmās izmaksas",IF('6a+c+n'!$Q37="N",'6a+c+n'!B37,0))</f>
        <v>0</v>
      </c>
      <c r="C37" s="24">
        <f>IF($C$4="Neattiecināmās izmaksas",IF('6a+c+n'!$Q37="N",'6a+c+n'!C37,0))</f>
        <v>0</v>
      </c>
      <c r="D37" s="24">
        <f>IF($C$4="Neattiecināmās izmaksas",IF('6a+c+n'!$Q37="N",'6a+c+n'!D37,0))</f>
        <v>0</v>
      </c>
      <c r="E37" s="46"/>
      <c r="F37" s="65"/>
      <c r="G37" s="116"/>
      <c r="H37" s="116">
        <f>IF($C$4="Neattiecināmās izmaksas",IF('6a+c+n'!$Q37="N",'6a+c+n'!H37,0))</f>
        <v>0</v>
      </c>
      <c r="I37" s="116"/>
      <c r="J37" s="116"/>
      <c r="K37" s="117">
        <f>IF($C$4="Neattiecināmās izmaksas",IF('6a+c+n'!$Q37="N",'6a+c+n'!K37,0))</f>
        <v>0</v>
      </c>
      <c r="L37" s="81">
        <f>IF($C$4="Neattiecināmās izmaksas",IF('6a+c+n'!$Q37="N",'6a+c+n'!L37,0))</f>
        <v>0</v>
      </c>
      <c r="M37" s="116">
        <f>IF($C$4="Neattiecināmās izmaksas",IF('6a+c+n'!$Q37="N",'6a+c+n'!M37,0))</f>
        <v>0</v>
      </c>
      <c r="N37" s="116">
        <f>IF($C$4="Neattiecināmās izmaksas",IF('6a+c+n'!$Q37="N",'6a+c+n'!N37,0))</f>
        <v>0</v>
      </c>
      <c r="O37" s="116">
        <f>IF($C$4="Neattiecināmās izmaksas",IF('6a+c+n'!$Q37="N",'6a+c+n'!O37,0))</f>
        <v>0</v>
      </c>
      <c r="P37" s="117">
        <f>IF($C$4="Neattiecināmās izmaksas",IF('6a+c+n'!$Q37="N",'6a+c+n'!P37,0))</f>
        <v>0</v>
      </c>
    </row>
    <row r="38" spans="1:16" x14ac:dyDescent="0.2">
      <c r="A38" s="51">
        <f>IF(P38=0,0,IF(COUNTBLANK(P38)=1,0,COUNTA($P$14:P38)))</f>
        <v>0</v>
      </c>
      <c r="B38" s="24">
        <f>IF($C$4="Neattiecināmās izmaksas",IF('6a+c+n'!$Q38="N",'6a+c+n'!B38,0))</f>
        <v>0</v>
      </c>
      <c r="C38" s="24">
        <f>IF($C$4="Neattiecināmās izmaksas",IF('6a+c+n'!$Q38="N",'6a+c+n'!C38,0))</f>
        <v>0</v>
      </c>
      <c r="D38" s="24">
        <f>IF($C$4="Neattiecināmās izmaksas",IF('6a+c+n'!$Q38="N",'6a+c+n'!D38,0))</f>
        <v>0</v>
      </c>
      <c r="E38" s="46"/>
      <c r="F38" s="65"/>
      <c r="G38" s="116"/>
      <c r="H38" s="116">
        <f>IF($C$4="Neattiecināmās izmaksas",IF('6a+c+n'!$Q38="N",'6a+c+n'!H38,0))</f>
        <v>0</v>
      </c>
      <c r="I38" s="116"/>
      <c r="J38" s="116"/>
      <c r="K38" s="117">
        <f>IF($C$4="Neattiecināmās izmaksas",IF('6a+c+n'!$Q38="N",'6a+c+n'!K38,0))</f>
        <v>0</v>
      </c>
      <c r="L38" s="81">
        <f>IF($C$4="Neattiecināmās izmaksas",IF('6a+c+n'!$Q38="N",'6a+c+n'!L38,0))</f>
        <v>0</v>
      </c>
      <c r="M38" s="116">
        <f>IF($C$4="Neattiecināmās izmaksas",IF('6a+c+n'!$Q38="N",'6a+c+n'!M38,0))</f>
        <v>0</v>
      </c>
      <c r="N38" s="116">
        <f>IF($C$4="Neattiecināmās izmaksas",IF('6a+c+n'!$Q38="N",'6a+c+n'!N38,0))</f>
        <v>0</v>
      </c>
      <c r="O38" s="116">
        <f>IF($C$4="Neattiecināmās izmaksas",IF('6a+c+n'!$Q38="N",'6a+c+n'!O38,0))</f>
        <v>0</v>
      </c>
      <c r="P38" s="117">
        <f>IF($C$4="Neattiecināmās izmaksas",IF('6a+c+n'!$Q38="N",'6a+c+n'!P38,0))</f>
        <v>0</v>
      </c>
    </row>
    <row r="39" spans="1:16" x14ac:dyDescent="0.2">
      <c r="A39" s="51">
        <f>IF(P39=0,0,IF(COUNTBLANK(P39)=1,0,COUNTA($P$14:P39)))</f>
        <v>0</v>
      </c>
      <c r="B39" s="24">
        <f>IF($C$4="Neattiecināmās izmaksas",IF('6a+c+n'!$Q39="N",'6a+c+n'!B39,0))</f>
        <v>0</v>
      </c>
      <c r="C39" s="24">
        <f>IF($C$4="Neattiecināmās izmaksas",IF('6a+c+n'!$Q39="N",'6a+c+n'!C39,0))</f>
        <v>0</v>
      </c>
      <c r="D39" s="24">
        <f>IF($C$4="Neattiecināmās izmaksas",IF('6a+c+n'!$Q39="N",'6a+c+n'!D39,0))</f>
        <v>0</v>
      </c>
      <c r="E39" s="46"/>
      <c r="F39" s="65"/>
      <c r="G39" s="116"/>
      <c r="H39" s="116">
        <f>IF($C$4="Neattiecināmās izmaksas",IF('6a+c+n'!$Q39="N",'6a+c+n'!H39,0))</f>
        <v>0</v>
      </c>
      <c r="I39" s="116"/>
      <c r="J39" s="116"/>
      <c r="K39" s="117">
        <f>IF($C$4="Neattiecināmās izmaksas",IF('6a+c+n'!$Q39="N",'6a+c+n'!K39,0))</f>
        <v>0</v>
      </c>
      <c r="L39" s="81">
        <f>IF($C$4="Neattiecināmās izmaksas",IF('6a+c+n'!$Q39="N",'6a+c+n'!L39,0))</f>
        <v>0</v>
      </c>
      <c r="M39" s="116">
        <f>IF($C$4="Neattiecināmās izmaksas",IF('6a+c+n'!$Q39="N",'6a+c+n'!M39,0))</f>
        <v>0</v>
      </c>
      <c r="N39" s="116">
        <f>IF($C$4="Neattiecināmās izmaksas",IF('6a+c+n'!$Q39="N",'6a+c+n'!N39,0))</f>
        <v>0</v>
      </c>
      <c r="O39" s="116">
        <f>IF($C$4="Neattiecināmās izmaksas",IF('6a+c+n'!$Q39="N",'6a+c+n'!O39,0))</f>
        <v>0</v>
      </c>
      <c r="P39" s="117">
        <f>IF($C$4="Neattiecināmās izmaksas",IF('6a+c+n'!$Q39="N",'6a+c+n'!P39,0))</f>
        <v>0</v>
      </c>
    </row>
    <row r="40" spans="1:16" x14ac:dyDescent="0.2">
      <c r="A40" s="51">
        <f>IF(P40=0,0,IF(COUNTBLANK(P40)=1,0,COUNTA($P$14:P40)))</f>
        <v>0</v>
      </c>
      <c r="B40" s="24">
        <f>IF($C$4="Neattiecināmās izmaksas",IF('6a+c+n'!$Q40="N",'6a+c+n'!B40,0))</f>
        <v>0</v>
      </c>
      <c r="C40" s="24">
        <f>IF($C$4="Neattiecināmās izmaksas",IF('6a+c+n'!$Q40="N",'6a+c+n'!C40,0))</f>
        <v>0</v>
      </c>
      <c r="D40" s="24">
        <f>IF($C$4="Neattiecināmās izmaksas",IF('6a+c+n'!$Q40="N",'6a+c+n'!D40,0))</f>
        <v>0</v>
      </c>
      <c r="E40" s="46"/>
      <c r="F40" s="65"/>
      <c r="G40" s="116"/>
      <c r="H40" s="116">
        <f>IF($C$4="Neattiecināmās izmaksas",IF('6a+c+n'!$Q40="N",'6a+c+n'!H40,0))</f>
        <v>0</v>
      </c>
      <c r="I40" s="116"/>
      <c r="J40" s="116"/>
      <c r="K40" s="117">
        <f>IF($C$4="Neattiecināmās izmaksas",IF('6a+c+n'!$Q40="N",'6a+c+n'!K40,0))</f>
        <v>0</v>
      </c>
      <c r="L40" s="81">
        <f>IF($C$4="Neattiecināmās izmaksas",IF('6a+c+n'!$Q40="N",'6a+c+n'!L40,0))</f>
        <v>0</v>
      </c>
      <c r="M40" s="116">
        <f>IF($C$4="Neattiecināmās izmaksas",IF('6a+c+n'!$Q40="N",'6a+c+n'!M40,0))</f>
        <v>0</v>
      </c>
      <c r="N40" s="116">
        <f>IF($C$4="Neattiecināmās izmaksas",IF('6a+c+n'!$Q40="N",'6a+c+n'!N40,0))</f>
        <v>0</v>
      </c>
      <c r="O40" s="116">
        <f>IF($C$4="Neattiecināmās izmaksas",IF('6a+c+n'!$Q40="N",'6a+c+n'!O40,0))</f>
        <v>0</v>
      </c>
      <c r="P40" s="117">
        <f>IF($C$4="Neattiecināmās izmaksas",IF('6a+c+n'!$Q40="N",'6a+c+n'!P40,0))</f>
        <v>0</v>
      </c>
    </row>
    <row r="41" spans="1:16" x14ac:dyDescent="0.2">
      <c r="A41" s="51">
        <f>IF(P41=0,0,IF(COUNTBLANK(P41)=1,0,COUNTA($P$14:P41)))</f>
        <v>0</v>
      </c>
      <c r="B41" s="24">
        <f>IF($C$4="Neattiecināmās izmaksas",IF('6a+c+n'!$Q41="N",'6a+c+n'!B41,0))</f>
        <v>0</v>
      </c>
      <c r="C41" s="24">
        <f>IF($C$4="Neattiecināmās izmaksas",IF('6a+c+n'!$Q41="N",'6a+c+n'!C41,0))</f>
        <v>0</v>
      </c>
      <c r="D41" s="24">
        <f>IF($C$4="Neattiecināmās izmaksas",IF('6a+c+n'!$Q41="N",'6a+c+n'!D41,0))</f>
        <v>0</v>
      </c>
      <c r="E41" s="46"/>
      <c r="F41" s="65"/>
      <c r="G41" s="116"/>
      <c r="H41" s="116">
        <f>IF($C$4="Neattiecināmās izmaksas",IF('6a+c+n'!$Q41="N",'6a+c+n'!H41,0))</f>
        <v>0</v>
      </c>
      <c r="I41" s="116"/>
      <c r="J41" s="116"/>
      <c r="K41" s="117">
        <f>IF($C$4="Neattiecināmās izmaksas",IF('6a+c+n'!$Q41="N",'6a+c+n'!K41,0))</f>
        <v>0</v>
      </c>
      <c r="L41" s="81">
        <f>IF($C$4="Neattiecināmās izmaksas",IF('6a+c+n'!$Q41="N",'6a+c+n'!L41,0))</f>
        <v>0</v>
      </c>
      <c r="M41" s="116">
        <f>IF($C$4="Neattiecināmās izmaksas",IF('6a+c+n'!$Q41="N",'6a+c+n'!M41,0))</f>
        <v>0</v>
      </c>
      <c r="N41" s="116">
        <f>IF($C$4="Neattiecināmās izmaksas",IF('6a+c+n'!$Q41="N",'6a+c+n'!N41,0))</f>
        <v>0</v>
      </c>
      <c r="O41" s="116">
        <f>IF($C$4="Neattiecināmās izmaksas",IF('6a+c+n'!$Q41="N",'6a+c+n'!O41,0))</f>
        <v>0</v>
      </c>
      <c r="P41" s="117">
        <f>IF($C$4="Neattiecināmās izmaksas",IF('6a+c+n'!$Q41="N",'6a+c+n'!P41,0))</f>
        <v>0</v>
      </c>
    </row>
    <row r="42" spans="1:16" x14ac:dyDescent="0.2">
      <c r="A42" s="51">
        <f>IF(P42=0,0,IF(COUNTBLANK(P42)=1,0,COUNTA($P$14:P42)))</f>
        <v>0</v>
      </c>
      <c r="B42" s="24">
        <f>IF($C$4="Neattiecināmās izmaksas",IF('6a+c+n'!$Q42="N",'6a+c+n'!B42,0))</f>
        <v>0</v>
      </c>
      <c r="C42" s="24">
        <f>IF($C$4="Neattiecināmās izmaksas",IF('6a+c+n'!$Q42="N",'6a+c+n'!C42,0))</f>
        <v>0</v>
      </c>
      <c r="D42" s="24">
        <f>IF($C$4="Neattiecināmās izmaksas",IF('6a+c+n'!$Q42="N",'6a+c+n'!D42,0))</f>
        <v>0</v>
      </c>
      <c r="E42" s="46"/>
      <c r="F42" s="65"/>
      <c r="G42" s="116"/>
      <c r="H42" s="116">
        <f>IF($C$4="Neattiecināmās izmaksas",IF('6a+c+n'!$Q42="N",'6a+c+n'!H42,0))</f>
        <v>0</v>
      </c>
      <c r="I42" s="116"/>
      <c r="J42" s="116"/>
      <c r="K42" s="117">
        <f>IF($C$4="Neattiecināmās izmaksas",IF('6a+c+n'!$Q42="N",'6a+c+n'!K42,0))</f>
        <v>0</v>
      </c>
      <c r="L42" s="81">
        <f>IF($C$4="Neattiecināmās izmaksas",IF('6a+c+n'!$Q42="N",'6a+c+n'!L42,0))</f>
        <v>0</v>
      </c>
      <c r="M42" s="116">
        <f>IF($C$4="Neattiecināmās izmaksas",IF('6a+c+n'!$Q42="N",'6a+c+n'!M42,0))</f>
        <v>0</v>
      </c>
      <c r="N42" s="116">
        <f>IF($C$4="Neattiecināmās izmaksas",IF('6a+c+n'!$Q42="N",'6a+c+n'!N42,0))</f>
        <v>0</v>
      </c>
      <c r="O42" s="116">
        <f>IF($C$4="Neattiecināmās izmaksas",IF('6a+c+n'!$Q42="N",'6a+c+n'!O42,0))</f>
        <v>0</v>
      </c>
      <c r="P42" s="117">
        <f>IF($C$4="Neattiecināmās izmaksas",IF('6a+c+n'!$Q42="N",'6a+c+n'!P42,0))</f>
        <v>0</v>
      </c>
    </row>
    <row r="43" spans="1:16" ht="10.8" thickBot="1" x14ac:dyDescent="0.25">
      <c r="A43" s="51">
        <f>IF(P43=0,0,IF(COUNTBLANK(P43)=1,0,COUNTA($P$14:P43)))</f>
        <v>0</v>
      </c>
      <c r="B43" s="24">
        <f>IF($C$4="Neattiecināmās izmaksas",IF('6a+c+n'!$Q43="N",'6a+c+n'!B43,0))</f>
        <v>0</v>
      </c>
      <c r="C43" s="24">
        <f>IF($C$4="Neattiecināmās izmaksas",IF('6a+c+n'!$Q43="N",'6a+c+n'!C43,0))</f>
        <v>0</v>
      </c>
      <c r="D43" s="24">
        <f>IF($C$4="Neattiecināmās izmaksas",IF('6a+c+n'!$Q43="N",'6a+c+n'!D43,0))</f>
        <v>0</v>
      </c>
      <c r="E43" s="46"/>
      <c r="F43" s="65"/>
      <c r="G43" s="116"/>
      <c r="H43" s="116">
        <f>IF($C$4="Neattiecināmās izmaksas",IF('6a+c+n'!$Q43="N",'6a+c+n'!H43,0))</f>
        <v>0</v>
      </c>
      <c r="I43" s="116"/>
      <c r="J43" s="116"/>
      <c r="K43" s="117">
        <f>IF($C$4="Neattiecināmās izmaksas",IF('6a+c+n'!$Q43="N",'6a+c+n'!K43,0))</f>
        <v>0</v>
      </c>
      <c r="L43" s="81">
        <f>IF($C$4="Neattiecināmās izmaksas",IF('6a+c+n'!$Q43="N",'6a+c+n'!L43,0))</f>
        <v>0</v>
      </c>
      <c r="M43" s="116">
        <f>IF($C$4="Neattiecināmās izmaksas",IF('6a+c+n'!$Q43="N",'6a+c+n'!M43,0))</f>
        <v>0</v>
      </c>
      <c r="N43" s="116">
        <f>IF($C$4="Neattiecināmās izmaksas",IF('6a+c+n'!$Q43="N",'6a+c+n'!N43,0))</f>
        <v>0</v>
      </c>
      <c r="O43" s="116">
        <f>IF($C$4="Neattiecināmās izmaksas",IF('6a+c+n'!$Q43="N",'6a+c+n'!O43,0))</f>
        <v>0</v>
      </c>
      <c r="P43" s="117">
        <f>IF($C$4="Neattiecināmās izmaksas",IF('6a+c+n'!$Q43="N",'6a+c+n'!P43,0))</f>
        <v>0</v>
      </c>
    </row>
    <row r="44" spans="1:16" ht="12" customHeight="1" thickBot="1" x14ac:dyDescent="0.25">
      <c r="A44" s="259" t="s">
        <v>62</v>
      </c>
      <c r="B44" s="260"/>
      <c r="C44" s="260"/>
      <c r="D44" s="260"/>
      <c r="E44" s="260"/>
      <c r="F44" s="260"/>
      <c r="G44" s="260"/>
      <c r="H44" s="260"/>
      <c r="I44" s="260"/>
      <c r="J44" s="260"/>
      <c r="K44" s="261"/>
      <c r="L44" s="130">
        <f>SUM(L14:L43)</f>
        <v>0</v>
      </c>
      <c r="M44" s="131">
        <f>SUM(M14:M43)</f>
        <v>0</v>
      </c>
      <c r="N44" s="131">
        <f>SUM(N14:N43)</f>
        <v>0</v>
      </c>
      <c r="O44" s="131">
        <f>SUM(O14:O43)</f>
        <v>0</v>
      </c>
      <c r="P44" s="132">
        <f>SUM(P14:P43)</f>
        <v>0</v>
      </c>
    </row>
    <row r="45" spans="1:16" x14ac:dyDescent="0.2">
      <c r="A45" s="16"/>
      <c r="B45" s="16"/>
      <c r="C45" s="16"/>
      <c r="D45" s="1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14</v>
      </c>
      <c r="B47" s="16"/>
      <c r="C47" s="262" t="str">
        <f>'Kops n'!C33:H33</f>
        <v>Gundega Ābelīte 15.03.2024</v>
      </c>
      <c r="D47" s="262"/>
      <c r="E47" s="262"/>
      <c r="F47" s="262"/>
      <c r="G47" s="262"/>
      <c r="H47" s="262"/>
      <c r="I47" s="16"/>
      <c r="J47" s="16"/>
      <c r="K47" s="16"/>
      <c r="L47" s="16"/>
      <c r="M47" s="16"/>
      <c r="N47" s="16"/>
      <c r="O47" s="16"/>
      <c r="P47" s="16"/>
    </row>
    <row r="48" spans="1:16" x14ac:dyDescent="0.2">
      <c r="A48" s="16"/>
      <c r="B48" s="16"/>
      <c r="C48" s="188" t="s">
        <v>15</v>
      </c>
      <c r="D48" s="188"/>
      <c r="E48" s="188"/>
      <c r="F48" s="188"/>
      <c r="G48" s="188"/>
      <c r="H48" s="188"/>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204" t="str">
        <f>'Kops n'!A36:D36</f>
        <v>Tāme sastādīta 2024. gada 15. martā</v>
      </c>
      <c r="B50" s="205"/>
      <c r="C50" s="205"/>
      <c r="D50" s="205"/>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row r="52" spans="1:16" x14ac:dyDescent="0.2">
      <c r="A52" s="1" t="s">
        <v>41</v>
      </c>
      <c r="B52" s="16"/>
      <c r="C52" s="262" t="str">
        <f>'Kops n'!C38:H38</f>
        <v>Gundega Ābelīte 15.03.2024</v>
      </c>
      <c r="D52" s="262"/>
      <c r="E52" s="262"/>
      <c r="F52" s="262"/>
      <c r="G52" s="262"/>
      <c r="H52" s="262"/>
      <c r="I52" s="16"/>
      <c r="J52" s="16"/>
      <c r="K52" s="16"/>
      <c r="L52" s="16"/>
      <c r="M52" s="16"/>
      <c r="N52" s="16"/>
      <c r="O52" s="16"/>
      <c r="P52" s="16"/>
    </row>
    <row r="53" spans="1:16" x14ac:dyDescent="0.2">
      <c r="A53" s="16"/>
      <c r="B53" s="16"/>
      <c r="C53" s="188" t="s">
        <v>15</v>
      </c>
      <c r="D53" s="188"/>
      <c r="E53" s="188"/>
      <c r="F53" s="188"/>
      <c r="G53" s="188"/>
      <c r="H53" s="188"/>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77" t="s">
        <v>16</v>
      </c>
      <c r="B55" s="42"/>
      <c r="C55" s="84" t="str">
        <f>'Kops n'!C41</f>
        <v>1-00180</v>
      </c>
      <c r="D55" s="42"/>
      <c r="E55" s="16"/>
      <c r="F55" s="16"/>
      <c r="G55" s="16"/>
      <c r="H55" s="16"/>
      <c r="I55" s="16"/>
      <c r="J55" s="16"/>
      <c r="K55" s="16"/>
      <c r="L55" s="16"/>
      <c r="M55" s="16"/>
      <c r="N55" s="16"/>
      <c r="O55" s="16"/>
      <c r="P55" s="16"/>
    </row>
    <row r="56" spans="1:16" x14ac:dyDescent="0.2">
      <c r="A56" s="16"/>
      <c r="B56" s="16"/>
      <c r="C56" s="16"/>
      <c r="D56" s="16"/>
      <c r="E56" s="16"/>
      <c r="F56" s="16"/>
      <c r="G56" s="16"/>
      <c r="H56" s="16"/>
      <c r="I56" s="16"/>
      <c r="J56" s="16"/>
      <c r="K56" s="16"/>
      <c r="L56" s="16"/>
      <c r="M56" s="16"/>
      <c r="N56" s="16"/>
      <c r="O56" s="16"/>
      <c r="P56" s="16"/>
    </row>
  </sheetData>
  <mergeCells count="23">
    <mergeCell ref="C2:I2"/>
    <mergeCell ref="C3:I3"/>
    <mergeCell ref="C4:I4"/>
    <mergeCell ref="D5:L5"/>
    <mergeCell ref="D6:L6"/>
    <mergeCell ref="D8:L8"/>
    <mergeCell ref="A9:F9"/>
    <mergeCell ref="J9:M9"/>
    <mergeCell ref="N9:O9"/>
    <mergeCell ref="D7:L7"/>
    <mergeCell ref="C53:H53"/>
    <mergeCell ref="L12:P12"/>
    <mergeCell ref="A44:K44"/>
    <mergeCell ref="C47:H47"/>
    <mergeCell ref="C48:H48"/>
    <mergeCell ref="A50:D50"/>
    <mergeCell ref="C52:H52"/>
    <mergeCell ref="A12:A13"/>
    <mergeCell ref="B12:B13"/>
    <mergeCell ref="C12:C13"/>
    <mergeCell ref="D12:D13"/>
    <mergeCell ref="E12:E13"/>
    <mergeCell ref="F12:K12"/>
  </mergeCells>
  <conditionalFormatting sqref="A44:K44">
    <cfRule type="containsText" dxfId="90" priority="3" operator="containsText" text="Tiešās izmaksas kopā, t. sk. darba devēja sociālais nodoklis __.__% ">
      <formula>NOT(ISERROR(SEARCH("Tiešās izmaksas kopā, t. sk. darba devēja sociālais nodoklis __.__% ",A44)))</formula>
    </cfRule>
  </conditionalFormatting>
  <conditionalFormatting sqref="A14:P43">
    <cfRule type="cellIs" dxfId="89" priority="1" operator="equal">
      <formula>0</formula>
    </cfRule>
  </conditionalFormatting>
  <conditionalFormatting sqref="C2:I2 D5:L8 N9:O9 L44:P44 C47:H47 C52:H52 C55">
    <cfRule type="cellIs" dxfId="88" priority="2"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Q44"/>
  <sheetViews>
    <sheetView topLeftCell="A12" workbookViewId="0">
      <selection activeCell="I15" sqref="I15:J3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7</v>
      </c>
      <c r="E1" s="22"/>
      <c r="F1" s="22"/>
      <c r="G1" s="22"/>
      <c r="H1" s="22"/>
      <c r="I1" s="22"/>
      <c r="J1" s="22"/>
      <c r="N1" s="26"/>
      <c r="O1" s="27"/>
      <c r="P1" s="28"/>
    </row>
    <row r="2" spans="1:17" x14ac:dyDescent="0.2">
      <c r="A2" s="29"/>
      <c r="B2" s="29"/>
      <c r="C2" s="274" t="s">
        <v>312</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307</v>
      </c>
      <c r="B9" s="271"/>
      <c r="C9" s="271"/>
      <c r="D9" s="271"/>
      <c r="E9" s="271"/>
      <c r="F9" s="271"/>
      <c r="G9" s="31"/>
      <c r="H9" s="31"/>
      <c r="I9" s="31"/>
      <c r="J9" s="272" t="s">
        <v>45</v>
      </c>
      <c r="K9" s="272"/>
      <c r="L9" s="272"/>
      <c r="M9" s="272"/>
      <c r="N9" s="273">
        <f>P32</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4" t="s">
        <v>186</v>
      </c>
      <c r="D14" s="23"/>
      <c r="E14" s="45"/>
      <c r="F14" s="70"/>
      <c r="G14" s="108"/>
      <c r="H14" s="108">
        <f>F14*G14</f>
        <v>0</v>
      </c>
      <c r="I14" s="108"/>
      <c r="J14" s="108"/>
      <c r="K14" s="112">
        <f>SUM(H14:J14)</f>
        <v>0</v>
      </c>
      <c r="L14" s="70">
        <f>E14*F14</f>
        <v>0</v>
      </c>
      <c r="M14" s="108">
        <f>H14*E14</f>
        <v>0</v>
      </c>
      <c r="N14" s="108">
        <f>I14*E14</f>
        <v>0</v>
      </c>
      <c r="O14" s="108">
        <f>J14*E14</f>
        <v>0</v>
      </c>
      <c r="P14" s="109">
        <f>SUM(M14:O14)</f>
        <v>0</v>
      </c>
      <c r="Q14" s="57"/>
    </row>
    <row r="15" spans="1:17" ht="20.399999999999999" x14ac:dyDescent="0.2">
      <c r="A15" s="51">
        <v>3</v>
      </c>
      <c r="B15" s="24" t="s">
        <v>161</v>
      </c>
      <c r="C15" s="139" t="s">
        <v>224</v>
      </c>
      <c r="D15" s="149" t="s">
        <v>68</v>
      </c>
      <c r="E15" s="176">
        <v>40</v>
      </c>
      <c r="F15" s="41"/>
      <c r="G15" s="110"/>
      <c r="H15" s="110">
        <f>F15*G15</f>
        <v>0</v>
      </c>
      <c r="I15" s="110"/>
      <c r="J15" s="110"/>
      <c r="K15" s="113">
        <f t="shared" ref="K15:K31" si="0">SUM(H15:J15)</f>
        <v>0</v>
      </c>
      <c r="L15" s="41">
        <f t="shared" ref="L15:L31" si="1">E15*F15</f>
        <v>0</v>
      </c>
      <c r="M15" s="110">
        <f t="shared" ref="M15:M31" si="2">H15*E15</f>
        <v>0</v>
      </c>
      <c r="N15" s="110">
        <f t="shared" ref="N15:N31" si="3">I15*E15</f>
        <v>0</v>
      </c>
      <c r="O15" s="110">
        <f t="shared" ref="O15:O31" si="4">J15*E15</f>
        <v>0</v>
      </c>
      <c r="P15" s="111">
        <f t="shared" ref="P15:P31" si="5">SUM(M15:O15)</f>
        <v>0</v>
      </c>
      <c r="Q15" s="61" t="s">
        <v>46</v>
      </c>
    </row>
    <row r="16" spans="1:17" ht="20.399999999999999" x14ac:dyDescent="0.2">
      <c r="A16" s="36">
        <v>45</v>
      </c>
      <c r="B16" s="24" t="s">
        <v>161</v>
      </c>
      <c r="C16" s="139" t="s">
        <v>225</v>
      </c>
      <c r="D16" s="149" t="s">
        <v>68</v>
      </c>
      <c r="E16" s="46">
        <v>3</v>
      </c>
      <c r="F16" s="41"/>
      <c r="G16" s="110"/>
      <c r="H16" s="110">
        <f t="shared" ref="H16:H31" si="6">F16*G16</f>
        <v>0</v>
      </c>
      <c r="I16" s="110"/>
      <c r="J16" s="110"/>
      <c r="K16" s="113">
        <f t="shared" si="0"/>
        <v>0</v>
      </c>
      <c r="L16" s="41">
        <f t="shared" si="1"/>
        <v>0</v>
      </c>
      <c r="M16" s="110">
        <f t="shared" si="2"/>
        <v>0</v>
      </c>
      <c r="N16" s="110">
        <f t="shared" si="3"/>
        <v>0</v>
      </c>
      <c r="O16" s="110">
        <f t="shared" si="4"/>
        <v>0</v>
      </c>
      <c r="P16" s="111">
        <f t="shared" si="5"/>
        <v>0</v>
      </c>
      <c r="Q16" s="61" t="s">
        <v>46</v>
      </c>
    </row>
    <row r="17" spans="1:17" ht="20.399999999999999" x14ac:dyDescent="0.2">
      <c r="A17" s="36">
        <v>45</v>
      </c>
      <c r="B17" s="24" t="s">
        <v>161</v>
      </c>
      <c r="C17" s="139" t="s">
        <v>226</v>
      </c>
      <c r="D17" s="149" t="s">
        <v>68</v>
      </c>
      <c r="E17" s="46">
        <v>3</v>
      </c>
      <c r="F17" s="41"/>
      <c r="G17" s="110"/>
      <c r="H17" s="110">
        <f t="shared" si="6"/>
        <v>0</v>
      </c>
      <c r="I17" s="110"/>
      <c r="J17" s="110"/>
      <c r="K17" s="113">
        <f t="shared" si="0"/>
        <v>0</v>
      </c>
      <c r="L17" s="41">
        <f t="shared" si="1"/>
        <v>0</v>
      </c>
      <c r="M17" s="110">
        <f t="shared" si="2"/>
        <v>0</v>
      </c>
      <c r="N17" s="110">
        <f t="shared" si="3"/>
        <v>0</v>
      </c>
      <c r="O17" s="110">
        <f t="shared" si="4"/>
        <v>0</v>
      </c>
      <c r="P17" s="111">
        <f t="shared" si="5"/>
        <v>0</v>
      </c>
      <c r="Q17" s="61" t="s">
        <v>46</v>
      </c>
    </row>
    <row r="18" spans="1:17" ht="20.399999999999999" x14ac:dyDescent="0.2">
      <c r="A18" s="36">
        <v>45</v>
      </c>
      <c r="B18" s="24" t="s">
        <v>161</v>
      </c>
      <c r="C18" s="139" t="s">
        <v>227</v>
      </c>
      <c r="D18" s="149" t="s">
        <v>68</v>
      </c>
      <c r="E18" s="46">
        <v>3</v>
      </c>
      <c r="F18" s="41"/>
      <c r="G18" s="110"/>
      <c r="H18" s="110">
        <f t="shared" si="6"/>
        <v>0</v>
      </c>
      <c r="I18" s="110"/>
      <c r="J18" s="110"/>
      <c r="K18" s="113">
        <f t="shared" si="0"/>
        <v>0</v>
      </c>
      <c r="L18" s="41">
        <f t="shared" si="1"/>
        <v>0</v>
      </c>
      <c r="M18" s="110">
        <f t="shared" si="2"/>
        <v>0</v>
      </c>
      <c r="N18" s="110">
        <f t="shared" si="3"/>
        <v>0</v>
      </c>
      <c r="O18" s="110">
        <f t="shared" si="4"/>
        <v>0</v>
      </c>
      <c r="P18" s="111">
        <f t="shared" si="5"/>
        <v>0</v>
      </c>
      <c r="Q18" s="61" t="s">
        <v>46</v>
      </c>
    </row>
    <row r="19" spans="1:17" ht="20.399999999999999" x14ac:dyDescent="0.2">
      <c r="A19" s="36">
        <v>45</v>
      </c>
      <c r="B19" s="24" t="s">
        <v>161</v>
      </c>
      <c r="C19" s="139" t="s">
        <v>228</v>
      </c>
      <c r="D19" s="149" t="s">
        <v>68</v>
      </c>
      <c r="E19" s="46">
        <v>1</v>
      </c>
      <c r="F19" s="41"/>
      <c r="G19" s="110"/>
      <c r="H19" s="110">
        <f t="shared" si="6"/>
        <v>0</v>
      </c>
      <c r="I19" s="110"/>
      <c r="J19" s="110"/>
      <c r="K19" s="113">
        <f t="shared" si="0"/>
        <v>0</v>
      </c>
      <c r="L19" s="41">
        <f t="shared" si="1"/>
        <v>0</v>
      </c>
      <c r="M19" s="110">
        <f t="shared" si="2"/>
        <v>0</v>
      </c>
      <c r="N19" s="110">
        <f t="shared" si="3"/>
        <v>0</v>
      </c>
      <c r="O19" s="110">
        <f t="shared" si="4"/>
        <v>0</v>
      </c>
      <c r="P19" s="111">
        <f t="shared" si="5"/>
        <v>0</v>
      </c>
      <c r="Q19" s="61" t="s">
        <v>46</v>
      </c>
    </row>
    <row r="20" spans="1:17" ht="20.399999999999999" x14ac:dyDescent="0.2">
      <c r="A20" s="36">
        <v>45</v>
      </c>
      <c r="B20" s="24" t="s">
        <v>161</v>
      </c>
      <c r="C20" s="139" t="s">
        <v>229</v>
      </c>
      <c r="D20" s="149" t="s">
        <v>66</v>
      </c>
      <c r="E20" s="46">
        <v>12</v>
      </c>
      <c r="F20" s="41"/>
      <c r="G20" s="110"/>
      <c r="H20" s="110">
        <f t="shared" si="6"/>
        <v>0</v>
      </c>
      <c r="I20" s="110"/>
      <c r="J20" s="110"/>
      <c r="K20" s="113">
        <f t="shared" si="0"/>
        <v>0</v>
      </c>
      <c r="L20" s="41">
        <f t="shared" si="1"/>
        <v>0</v>
      </c>
      <c r="M20" s="110">
        <f t="shared" si="2"/>
        <v>0</v>
      </c>
      <c r="N20" s="110">
        <f t="shared" si="3"/>
        <v>0</v>
      </c>
      <c r="O20" s="110">
        <f t="shared" si="4"/>
        <v>0</v>
      </c>
      <c r="P20" s="111">
        <f t="shared" si="5"/>
        <v>0</v>
      </c>
      <c r="Q20" s="61" t="s">
        <v>47</v>
      </c>
    </row>
    <row r="21" spans="1:17" x14ac:dyDescent="0.2">
      <c r="A21" s="51">
        <v>12</v>
      </c>
      <c r="B21" s="71"/>
      <c r="C21" s="159" t="s">
        <v>230</v>
      </c>
      <c r="D21" s="24"/>
      <c r="E21" s="46"/>
      <c r="F21" s="41"/>
      <c r="G21" s="110"/>
      <c r="H21" s="110">
        <f t="shared" si="6"/>
        <v>0</v>
      </c>
      <c r="I21" s="110"/>
      <c r="J21" s="110"/>
      <c r="K21" s="113">
        <f t="shared" si="0"/>
        <v>0</v>
      </c>
      <c r="L21" s="41">
        <f t="shared" si="1"/>
        <v>0</v>
      </c>
      <c r="M21" s="110">
        <f t="shared" si="2"/>
        <v>0</v>
      </c>
      <c r="N21" s="110">
        <f t="shared" si="3"/>
        <v>0</v>
      </c>
      <c r="O21" s="110">
        <f t="shared" si="4"/>
        <v>0</v>
      </c>
      <c r="P21" s="111">
        <f t="shared" si="5"/>
        <v>0</v>
      </c>
      <c r="Q21" s="61"/>
    </row>
    <row r="22" spans="1:17" ht="20.399999999999999" x14ac:dyDescent="0.2">
      <c r="A22" s="51">
        <v>13</v>
      </c>
      <c r="B22" s="24" t="s">
        <v>96</v>
      </c>
      <c r="C22" s="166" t="s">
        <v>231</v>
      </c>
      <c r="D22" s="149" t="s">
        <v>100</v>
      </c>
      <c r="E22" s="179">
        <v>538.79</v>
      </c>
      <c r="F22" s="41"/>
      <c r="G22" s="110"/>
      <c r="H22" s="110">
        <f t="shared" si="6"/>
        <v>0</v>
      </c>
      <c r="I22" s="110"/>
      <c r="J22" s="110"/>
      <c r="K22" s="113">
        <f t="shared" si="0"/>
        <v>0</v>
      </c>
      <c r="L22" s="41">
        <f t="shared" si="1"/>
        <v>0</v>
      </c>
      <c r="M22" s="110">
        <f t="shared" si="2"/>
        <v>0</v>
      </c>
      <c r="N22" s="110">
        <f t="shared" si="3"/>
        <v>0</v>
      </c>
      <c r="O22" s="110">
        <f t="shared" si="4"/>
        <v>0</v>
      </c>
      <c r="P22" s="111">
        <f t="shared" si="5"/>
        <v>0</v>
      </c>
      <c r="Q22" s="61" t="s">
        <v>46</v>
      </c>
    </row>
    <row r="23" spans="1:17" ht="40.799999999999997" x14ac:dyDescent="0.2">
      <c r="A23" s="51">
        <v>14</v>
      </c>
      <c r="B23" s="24" t="s">
        <v>96</v>
      </c>
      <c r="C23" s="166" t="s">
        <v>232</v>
      </c>
      <c r="D23" s="165" t="s">
        <v>98</v>
      </c>
      <c r="E23" s="179">
        <v>193.97</v>
      </c>
      <c r="F23" s="41"/>
      <c r="G23" s="110"/>
      <c r="H23" s="110">
        <f t="shared" si="6"/>
        <v>0</v>
      </c>
      <c r="I23" s="110"/>
      <c r="J23" s="110"/>
      <c r="K23" s="113">
        <f t="shared" si="0"/>
        <v>0</v>
      </c>
      <c r="L23" s="41">
        <f t="shared" si="1"/>
        <v>0</v>
      </c>
      <c r="M23" s="110">
        <f t="shared" si="2"/>
        <v>0</v>
      </c>
      <c r="N23" s="110">
        <f t="shared" si="3"/>
        <v>0</v>
      </c>
      <c r="O23" s="110">
        <f t="shared" si="4"/>
        <v>0</v>
      </c>
      <c r="P23" s="111">
        <f t="shared" si="5"/>
        <v>0</v>
      </c>
      <c r="Q23" s="61" t="s">
        <v>46</v>
      </c>
    </row>
    <row r="24" spans="1:17" ht="20.399999999999999" x14ac:dyDescent="0.2">
      <c r="A24" s="36">
        <v>45</v>
      </c>
      <c r="B24" s="24" t="s">
        <v>96</v>
      </c>
      <c r="C24" s="139" t="s">
        <v>233</v>
      </c>
      <c r="D24" s="149" t="s">
        <v>68</v>
      </c>
      <c r="E24" s="46">
        <v>1</v>
      </c>
      <c r="F24" s="41"/>
      <c r="G24" s="110"/>
      <c r="H24" s="110">
        <f t="shared" si="6"/>
        <v>0</v>
      </c>
      <c r="I24" s="110"/>
      <c r="J24" s="110"/>
      <c r="K24" s="113">
        <f t="shared" si="0"/>
        <v>0</v>
      </c>
      <c r="L24" s="41">
        <f t="shared" si="1"/>
        <v>0</v>
      </c>
      <c r="M24" s="110">
        <f t="shared" si="2"/>
        <v>0</v>
      </c>
      <c r="N24" s="110">
        <f t="shared" si="3"/>
        <v>0</v>
      </c>
      <c r="O24" s="110">
        <f t="shared" si="4"/>
        <v>0</v>
      </c>
      <c r="P24" s="111">
        <f t="shared" si="5"/>
        <v>0</v>
      </c>
      <c r="Q24" s="61" t="s">
        <v>46</v>
      </c>
    </row>
    <row r="25" spans="1:17" ht="20.399999999999999" x14ac:dyDescent="0.2">
      <c r="A25" s="51">
        <v>2</v>
      </c>
      <c r="B25" s="24" t="s">
        <v>161</v>
      </c>
      <c r="C25" s="139" t="s">
        <v>234</v>
      </c>
      <c r="D25" s="149" t="s">
        <v>66</v>
      </c>
      <c r="E25" s="176">
        <v>120</v>
      </c>
      <c r="F25" s="141"/>
      <c r="G25" s="142"/>
      <c r="H25" s="110">
        <f t="shared" si="6"/>
        <v>0</v>
      </c>
      <c r="I25" s="146"/>
      <c r="J25" s="146"/>
      <c r="K25" s="113">
        <f t="shared" si="0"/>
        <v>0</v>
      </c>
      <c r="L25" s="41">
        <f t="shared" si="1"/>
        <v>0</v>
      </c>
      <c r="M25" s="110">
        <f t="shared" si="2"/>
        <v>0</v>
      </c>
      <c r="N25" s="110">
        <f t="shared" si="3"/>
        <v>0</v>
      </c>
      <c r="O25" s="110">
        <f t="shared" si="4"/>
        <v>0</v>
      </c>
      <c r="P25" s="111">
        <f t="shared" si="5"/>
        <v>0</v>
      </c>
      <c r="Q25" s="61" t="s">
        <v>46</v>
      </c>
    </row>
    <row r="26" spans="1:17" ht="20.399999999999999" x14ac:dyDescent="0.2">
      <c r="A26" s="51">
        <v>13</v>
      </c>
      <c r="B26" s="24" t="s">
        <v>96</v>
      </c>
      <c r="C26" s="166" t="s">
        <v>235</v>
      </c>
      <c r="D26" s="149" t="s">
        <v>100</v>
      </c>
      <c r="E26" s="179">
        <v>538.79</v>
      </c>
      <c r="F26" s="41"/>
      <c r="G26" s="110"/>
      <c r="H26" s="110">
        <f t="shared" si="6"/>
        <v>0</v>
      </c>
      <c r="I26" s="110"/>
      <c r="J26" s="110"/>
      <c r="K26" s="113">
        <f t="shared" si="0"/>
        <v>0</v>
      </c>
      <c r="L26" s="41">
        <f t="shared" si="1"/>
        <v>0</v>
      </c>
      <c r="M26" s="110">
        <f t="shared" si="2"/>
        <v>0</v>
      </c>
      <c r="N26" s="110">
        <f t="shared" si="3"/>
        <v>0</v>
      </c>
      <c r="O26" s="110">
        <f t="shared" si="4"/>
        <v>0</v>
      </c>
      <c r="P26" s="111">
        <f t="shared" si="5"/>
        <v>0</v>
      </c>
      <c r="Q26" s="61" t="s">
        <v>46</v>
      </c>
    </row>
    <row r="27" spans="1:17" x14ac:dyDescent="0.2">
      <c r="A27" s="51">
        <v>22</v>
      </c>
      <c r="B27" s="24"/>
      <c r="C27" s="159" t="s">
        <v>236</v>
      </c>
      <c r="D27" s="24"/>
      <c r="E27" s="46"/>
      <c r="F27" s="41"/>
      <c r="G27" s="110"/>
      <c r="H27" s="110">
        <f t="shared" si="6"/>
        <v>0</v>
      </c>
      <c r="I27" s="110"/>
      <c r="J27" s="110"/>
      <c r="K27" s="113">
        <f t="shared" si="0"/>
        <v>0</v>
      </c>
      <c r="L27" s="41">
        <f t="shared" si="1"/>
        <v>0</v>
      </c>
      <c r="M27" s="110">
        <f t="shared" si="2"/>
        <v>0</v>
      </c>
      <c r="N27" s="110">
        <f t="shared" si="3"/>
        <v>0</v>
      </c>
      <c r="O27" s="110">
        <f t="shared" si="4"/>
        <v>0</v>
      </c>
      <c r="P27" s="111">
        <f t="shared" si="5"/>
        <v>0</v>
      </c>
      <c r="Q27" s="61"/>
    </row>
    <row r="28" spans="1:17" ht="20.399999999999999" x14ac:dyDescent="0.2">
      <c r="A28" s="36">
        <v>2</v>
      </c>
      <c r="B28" s="24" t="s">
        <v>161</v>
      </c>
      <c r="C28" s="40" t="s">
        <v>237</v>
      </c>
      <c r="D28" s="165" t="s">
        <v>66</v>
      </c>
      <c r="E28" s="179">
        <v>68.2</v>
      </c>
      <c r="F28" s="41"/>
      <c r="G28" s="110"/>
      <c r="H28" s="110">
        <f t="shared" si="6"/>
        <v>0</v>
      </c>
      <c r="I28" s="110"/>
      <c r="J28" s="110"/>
      <c r="K28" s="113">
        <f t="shared" si="0"/>
        <v>0</v>
      </c>
      <c r="L28" s="41">
        <f t="shared" si="1"/>
        <v>0</v>
      </c>
      <c r="M28" s="110">
        <f t="shared" si="2"/>
        <v>0</v>
      </c>
      <c r="N28" s="110">
        <f t="shared" si="3"/>
        <v>0</v>
      </c>
      <c r="O28" s="110">
        <f t="shared" si="4"/>
        <v>0</v>
      </c>
      <c r="P28" s="111">
        <f t="shared" si="5"/>
        <v>0</v>
      </c>
      <c r="Q28" s="61" t="s">
        <v>46</v>
      </c>
    </row>
    <row r="29" spans="1:17" ht="20.399999999999999" x14ac:dyDescent="0.2">
      <c r="A29" s="36">
        <v>3</v>
      </c>
      <c r="B29" s="24" t="s">
        <v>161</v>
      </c>
      <c r="C29" s="40" t="s">
        <v>238</v>
      </c>
      <c r="D29" s="165" t="s">
        <v>66</v>
      </c>
      <c r="E29" s="179">
        <v>34.1</v>
      </c>
      <c r="F29" s="41"/>
      <c r="G29" s="110"/>
      <c r="H29" s="110">
        <f t="shared" si="6"/>
        <v>0</v>
      </c>
      <c r="I29" s="110"/>
      <c r="J29" s="110"/>
      <c r="K29" s="113">
        <f t="shared" si="0"/>
        <v>0</v>
      </c>
      <c r="L29" s="41">
        <f t="shared" si="1"/>
        <v>0</v>
      </c>
      <c r="M29" s="110">
        <f t="shared" si="2"/>
        <v>0</v>
      </c>
      <c r="N29" s="110">
        <f t="shared" si="3"/>
        <v>0</v>
      </c>
      <c r="O29" s="110">
        <f t="shared" si="4"/>
        <v>0</v>
      </c>
      <c r="P29" s="111">
        <f t="shared" si="5"/>
        <v>0</v>
      </c>
      <c r="Q29" s="61" t="s">
        <v>46</v>
      </c>
    </row>
    <row r="30" spans="1:17" ht="20.399999999999999" x14ac:dyDescent="0.2">
      <c r="A30" s="36">
        <v>4</v>
      </c>
      <c r="B30" s="24" t="s">
        <v>161</v>
      </c>
      <c r="C30" s="40" t="s">
        <v>239</v>
      </c>
      <c r="D30" s="149" t="s">
        <v>100</v>
      </c>
      <c r="E30" s="179">
        <v>13.64</v>
      </c>
      <c r="F30" s="41"/>
      <c r="G30" s="110"/>
      <c r="H30" s="110">
        <f t="shared" si="6"/>
        <v>0</v>
      </c>
      <c r="I30" s="110"/>
      <c r="J30" s="110"/>
      <c r="K30" s="113">
        <f t="shared" si="0"/>
        <v>0</v>
      </c>
      <c r="L30" s="41">
        <f t="shared" si="1"/>
        <v>0</v>
      </c>
      <c r="M30" s="110">
        <f t="shared" si="2"/>
        <v>0</v>
      </c>
      <c r="N30" s="110">
        <f t="shared" si="3"/>
        <v>0</v>
      </c>
      <c r="O30" s="110">
        <f t="shared" si="4"/>
        <v>0</v>
      </c>
      <c r="P30" s="111">
        <f t="shared" si="5"/>
        <v>0</v>
      </c>
      <c r="Q30" s="61" t="s">
        <v>46</v>
      </c>
    </row>
    <row r="31" spans="1:17" ht="20.399999999999999" x14ac:dyDescent="0.2">
      <c r="A31" s="36">
        <v>5</v>
      </c>
      <c r="B31" s="24" t="s">
        <v>161</v>
      </c>
      <c r="C31" s="40" t="s">
        <v>240</v>
      </c>
      <c r="D31" s="149" t="s">
        <v>100</v>
      </c>
      <c r="E31" s="179">
        <v>54.56</v>
      </c>
      <c r="F31" s="41"/>
      <c r="G31" s="110"/>
      <c r="H31" s="110">
        <f t="shared" si="6"/>
        <v>0</v>
      </c>
      <c r="I31" s="110"/>
      <c r="J31" s="110"/>
      <c r="K31" s="113">
        <f t="shared" si="0"/>
        <v>0</v>
      </c>
      <c r="L31" s="41">
        <f t="shared" si="1"/>
        <v>0</v>
      </c>
      <c r="M31" s="110">
        <f t="shared" si="2"/>
        <v>0</v>
      </c>
      <c r="N31" s="110">
        <f t="shared" si="3"/>
        <v>0</v>
      </c>
      <c r="O31" s="110">
        <f t="shared" si="4"/>
        <v>0</v>
      </c>
      <c r="P31" s="111">
        <f t="shared" si="5"/>
        <v>0</v>
      </c>
      <c r="Q31" s="61" t="s">
        <v>46</v>
      </c>
    </row>
    <row r="32" spans="1:17" ht="12" customHeight="1" thickBot="1" x14ac:dyDescent="0.25">
      <c r="A32" s="259" t="s">
        <v>62</v>
      </c>
      <c r="B32" s="260"/>
      <c r="C32" s="260"/>
      <c r="D32" s="260"/>
      <c r="E32" s="260"/>
      <c r="F32" s="260"/>
      <c r="G32" s="260"/>
      <c r="H32" s="260"/>
      <c r="I32" s="260"/>
      <c r="J32" s="260"/>
      <c r="K32" s="261"/>
      <c r="L32" s="127">
        <f>SUM(L14:L31)</f>
        <v>0</v>
      </c>
      <c r="M32" s="128">
        <f>SUM(M14:M31)</f>
        <v>0</v>
      </c>
      <c r="N32" s="128">
        <f>SUM(N14:N31)</f>
        <v>0</v>
      </c>
      <c r="O32" s="128">
        <f>SUM(O14:O31)</f>
        <v>0</v>
      </c>
      <c r="P32" s="129">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n'!C33:H33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n'!C38:H38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n'!C41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C2:I2"/>
    <mergeCell ref="C3:I3"/>
    <mergeCell ref="C4:I4"/>
    <mergeCell ref="D5:L5"/>
    <mergeCell ref="D6:L6"/>
    <mergeCell ref="D8:L8"/>
    <mergeCell ref="A9:F9"/>
    <mergeCell ref="J9:M9"/>
    <mergeCell ref="N9:O9"/>
    <mergeCell ref="D7:L7"/>
    <mergeCell ref="C41:H41"/>
    <mergeCell ref="L12:P12"/>
    <mergeCell ref="A32:K32"/>
    <mergeCell ref="C35:H35"/>
    <mergeCell ref="C36:H36"/>
    <mergeCell ref="A38:D38"/>
    <mergeCell ref="C40:H40"/>
    <mergeCell ref="A12:A13"/>
    <mergeCell ref="B12:B13"/>
    <mergeCell ref="C12:C13"/>
    <mergeCell ref="D12:D13"/>
    <mergeCell ref="E12:E13"/>
    <mergeCell ref="F12:K12"/>
  </mergeCells>
  <conditionalFormatting sqref="A15:B20">
    <cfRule type="cellIs" dxfId="87" priority="7" operator="equal">
      <formula>0</formula>
    </cfRule>
  </conditionalFormatting>
  <conditionalFormatting sqref="A14:E14">
    <cfRule type="cellIs" dxfId="86" priority="10" operator="equal">
      <formula>0</formula>
    </cfRule>
  </conditionalFormatting>
  <conditionalFormatting sqref="A21:E23">
    <cfRule type="cellIs" dxfId="85" priority="8" operator="equal">
      <formula>0</formula>
    </cfRule>
  </conditionalFormatting>
  <conditionalFormatting sqref="A26:E31">
    <cfRule type="cellIs" dxfId="84" priority="3" operator="equal">
      <formula>0</formula>
    </cfRule>
  </conditionalFormatting>
  <conditionalFormatting sqref="A9:F9">
    <cfRule type="containsText" dxfId="83" priority="29" operator="containsText" text="Tāme sastādīta  20__. gada tirgus cenās, pamatojoties uz ___ daļas rasējumiem">
      <formula>NOT(ISERROR(SEARCH("Tāme sastādīta  20__. gada tirgus cenās, pamatojoties uz ___ daļas rasējumiem",A9)))</formula>
    </cfRule>
  </conditionalFormatting>
  <conditionalFormatting sqref="A32:K32">
    <cfRule type="containsText" dxfId="82" priority="15" operator="containsText" text="Tiešās izmaksas kopā, t. sk. darba devēja sociālais nodoklis __.__% ">
      <formula>NOT(ISERROR(SEARCH("Tiešās izmaksas kopā, t. sk. darba devēja sociālais nodoklis __.__% ",A32)))</formula>
    </cfRule>
  </conditionalFormatting>
  <conditionalFormatting sqref="C35:H35">
    <cfRule type="cellIs" dxfId="81" priority="22" operator="equal">
      <formula>0</formula>
    </cfRule>
  </conditionalFormatting>
  <conditionalFormatting sqref="C40:H40">
    <cfRule type="cellIs" dxfId="80" priority="23" operator="equal">
      <formula>0</formula>
    </cfRule>
  </conditionalFormatting>
  <conditionalFormatting sqref="C2:I2">
    <cfRule type="cellIs" dxfId="79" priority="28" operator="equal">
      <formula>0</formula>
    </cfRule>
  </conditionalFormatting>
  <conditionalFormatting sqref="C4:I4">
    <cfRule type="cellIs" dxfId="78" priority="20" operator="equal">
      <formula>0</formula>
    </cfRule>
  </conditionalFormatting>
  <conditionalFormatting sqref="D1">
    <cfRule type="cellIs" dxfId="77" priority="17" operator="equal">
      <formula>0</formula>
    </cfRule>
  </conditionalFormatting>
  <conditionalFormatting sqref="D29:D31">
    <cfRule type="cellIs" dxfId="76" priority="9" operator="equal">
      <formula>0</formula>
    </cfRule>
  </conditionalFormatting>
  <conditionalFormatting sqref="D5:L8">
    <cfRule type="cellIs" dxfId="75" priority="18" operator="equal">
      <formula>0</formula>
    </cfRule>
  </conditionalFormatting>
  <conditionalFormatting sqref="E16:E20">
    <cfRule type="cellIs" dxfId="74" priority="6" operator="equal">
      <formula>0</formula>
    </cfRule>
  </conditionalFormatting>
  <conditionalFormatting sqref="E24">
    <cfRule type="cellIs" dxfId="73" priority="5" operator="equal">
      <formula>0</formula>
    </cfRule>
  </conditionalFormatting>
  <conditionalFormatting sqref="F14:G31 A24:B25">
    <cfRule type="cellIs" dxfId="72" priority="4" operator="equal">
      <formula>0</formula>
    </cfRule>
  </conditionalFormatting>
  <conditionalFormatting sqref="H14:H31">
    <cfRule type="cellIs" dxfId="71" priority="13" operator="equal">
      <formula>0</formula>
    </cfRule>
  </conditionalFormatting>
  <conditionalFormatting sqref="I14:J31">
    <cfRule type="cellIs" dxfId="70" priority="2" operator="equal">
      <formula>0</formula>
    </cfRule>
  </conditionalFormatting>
  <conditionalFormatting sqref="K14:P31">
    <cfRule type="cellIs" dxfId="69" priority="12" operator="equal">
      <formula>0</formula>
    </cfRule>
  </conditionalFormatting>
  <conditionalFormatting sqref="L32:P32">
    <cfRule type="cellIs" dxfId="68" priority="21" operator="equal">
      <formula>0</formula>
    </cfRule>
  </conditionalFormatting>
  <conditionalFormatting sqref="N9:O9">
    <cfRule type="cellIs" dxfId="67" priority="30" operator="equal">
      <formula>0</formula>
    </cfRule>
  </conditionalFormatting>
  <conditionalFormatting sqref="Q14:Q31">
    <cfRule type="cellIs" dxfId="66" priority="1" operator="equal">
      <formula>0</formula>
    </cfRule>
  </conditionalFormatting>
  <dataValidations count="1">
    <dataValidation type="list" allowBlank="1" showInputMessage="1" showErrorMessage="1" sqref="Q14:Q31">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5" operator="containsText" id="{7147BC1D-48D1-42AC-A18F-E1A61E03E1A7}">
            <xm:f>NOT(ISERROR(SEARCH("Tāme sastādīta ____. gada ___. ______________",A38)))</xm:f>
            <xm:f>"Tāme sastādīta ____. gada ___. ______________"</xm:f>
            <x14:dxf>
              <font>
                <color auto="1"/>
              </font>
              <fill>
                <patternFill>
                  <bgColor rgb="FFC6EFCE"/>
                </patternFill>
              </fill>
            </x14:dxf>
          </x14:cfRule>
          <xm:sqref>A38</xm:sqref>
        </x14:conditionalFormatting>
        <x14:conditionalFormatting xmlns:xm="http://schemas.microsoft.com/office/excel/2006/main">
          <x14:cfRule type="containsText" priority="24" operator="containsText" id="{694EE524-F5D1-40CC-8DDC-9A24CDC41892}">
            <xm:f>NOT(ISERROR(SEARCH("Sertifikāta Nr. _________________________________",A43)))</xm:f>
            <xm:f>"Sertifikāta Nr. _________________________________"</xm:f>
            <x14:dxf>
              <font>
                <color auto="1"/>
              </font>
              <fill>
                <patternFill>
                  <bgColor rgb="FFC6EFCE"/>
                </patternFill>
              </fill>
            </x14:dxf>
          </x14:cfRule>
          <xm:sqref>A43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sheetPr>
  <dimension ref="A1:P44"/>
  <sheetViews>
    <sheetView topLeftCell="A14" workbookViewId="0">
      <selection activeCell="A32" sqref="A32: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'7a+c+n'!D1</f>
        <v>7</v>
      </c>
      <c r="E1" s="22"/>
      <c r="F1" s="22"/>
      <c r="G1" s="22"/>
      <c r="H1" s="22"/>
      <c r="I1" s="22"/>
      <c r="J1" s="22"/>
      <c r="N1" s="26"/>
      <c r="O1" s="27"/>
      <c r="P1" s="28"/>
    </row>
    <row r="2" spans="1:16" x14ac:dyDescent="0.2">
      <c r="A2" s="29"/>
      <c r="B2" s="29"/>
      <c r="C2" s="274" t="str">
        <f>'7a+c+n'!C2:I2</f>
        <v>Bēniņu siltināšana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'7a+c+n'!A9</f>
        <v>Tāme sastādīta  2024. gada tirgus cenās, pamatojoties uz AR daļas rasējumiem</v>
      </c>
      <c r="B9" s="271"/>
      <c r="C9" s="271"/>
      <c r="D9" s="271"/>
      <c r="E9" s="271"/>
      <c r="F9" s="271"/>
      <c r="G9" s="31"/>
      <c r="H9" s="31"/>
      <c r="I9" s="31"/>
      <c r="J9" s="272" t="s">
        <v>45</v>
      </c>
      <c r="K9" s="272"/>
      <c r="L9" s="272"/>
      <c r="M9" s="272"/>
      <c r="N9" s="273">
        <f>P32</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izmaksas",IF('7a+c+n'!$Q14="A",'7a+c+n'!B14,0),0)</f>
        <v>0</v>
      </c>
      <c r="C14" s="23">
        <f>IF($C$4="Attiecināmās izmaksas",IF('7a+c+n'!$Q14="A",'7a+c+n'!C14,0),0)</f>
        <v>0</v>
      </c>
      <c r="D14" s="23">
        <f>IF($C$4="Attiecināmās izmaksas",IF('7a+c+n'!$Q14="A",'7a+c+n'!D14,0),0)</f>
        <v>0</v>
      </c>
      <c r="E14" s="45"/>
      <c r="F14" s="63"/>
      <c r="G14" s="114"/>
      <c r="H14" s="114">
        <f>IF($C$4="Attiecināmās izmaksas",IF('7a+c+n'!$Q14="A",'7a+c+n'!H14,0),0)</f>
        <v>0</v>
      </c>
      <c r="I14" s="114"/>
      <c r="J14" s="114"/>
      <c r="K14" s="115">
        <f>IF($C$4="Attiecināmās izmaksas",IF('7a+c+n'!$Q14="A",'7a+c+n'!K14,0),0)</f>
        <v>0</v>
      </c>
      <c r="L14" s="63">
        <f>IF($C$4="Attiecināmās izmaksas",IF('7a+c+n'!$Q14="A",'7a+c+n'!L14,0),0)</f>
        <v>0</v>
      </c>
      <c r="M14" s="114">
        <f>IF($C$4="Attiecināmās izmaksas",IF('7a+c+n'!$Q14="A",'7a+c+n'!M14,0),0)</f>
        <v>0</v>
      </c>
      <c r="N14" s="114">
        <f>IF($C$4="Attiecināmās izmaksas",IF('7a+c+n'!$Q14="A",'7a+c+n'!N14,0),0)</f>
        <v>0</v>
      </c>
      <c r="O14" s="114">
        <f>IF($C$4="Attiecināmās izmaksas",IF('7a+c+n'!$Q14="A",'7a+c+n'!O14,0),0)</f>
        <v>0</v>
      </c>
      <c r="P14" s="115">
        <f>IF($C$4="Attiecināmās izmaksas",IF('7a+c+n'!$Q14="A",'7a+c+n'!P14,0),0)</f>
        <v>0</v>
      </c>
    </row>
    <row r="15" spans="1:16" ht="20.399999999999999" x14ac:dyDescent="0.2">
      <c r="A15" s="51">
        <f>IF(P15=0,0,IF(COUNTBLANK(P15)=1,0,COUNTA($P$14:P15)))</f>
        <v>0</v>
      </c>
      <c r="B15" s="24" t="str">
        <f>IF($C$4="Attiecināmās izmaksas",IF('7a+c+n'!$Q15="A",'7a+c+n'!B15,0),0)</f>
        <v>09-00000</v>
      </c>
      <c r="C15" s="24" t="str">
        <f>IF($C$4="Attiecināmās izmaksas",IF('7a+c+n'!$Q15="A",'7a+c+n'!C15,0),0)</f>
        <v>Gaisa kanālu veidošana siltumizolācijas slānī, t.s. Lokanas gofrētas caurules uzstādīšna DN100</v>
      </c>
      <c r="D15" s="24" t="str">
        <f>IF($C$4="Attiecināmās izmaksas",IF('7a+c+n'!$Q15="A",'7a+c+n'!D15,0),0)</f>
        <v>kompl</v>
      </c>
      <c r="E15" s="46"/>
      <c r="F15" s="65"/>
      <c r="G15" s="116"/>
      <c r="H15" s="116">
        <f>IF($C$4="Attiecināmās izmaksas",IF('7a+c+n'!$Q15="A",'7a+c+n'!H15,0),0)</f>
        <v>0</v>
      </c>
      <c r="I15" s="116"/>
      <c r="J15" s="116"/>
      <c r="K15" s="117">
        <f>IF($C$4="Attiecināmās izmaksas",IF('7a+c+n'!$Q15="A",'7a+c+n'!K15,0),0)</f>
        <v>0</v>
      </c>
      <c r="L15" s="65">
        <f>IF($C$4="Attiecināmās izmaksas",IF('7a+c+n'!$Q15="A",'7a+c+n'!L15,0),0)</f>
        <v>0</v>
      </c>
      <c r="M15" s="116">
        <f>IF($C$4="Attiecināmās izmaksas",IF('7a+c+n'!$Q15="A",'7a+c+n'!M15,0),0)</f>
        <v>0</v>
      </c>
      <c r="N15" s="116">
        <f>IF($C$4="Attiecināmās izmaksas",IF('7a+c+n'!$Q15="A",'7a+c+n'!N15,0),0)</f>
        <v>0</v>
      </c>
      <c r="O15" s="116">
        <f>IF($C$4="Attiecināmās izmaksas",IF('7a+c+n'!$Q15="A",'7a+c+n'!O15,0),0)</f>
        <v>0</v>
      </c>
      <c r="P15" s="117">
        <f>IF($C$4="Attiecināmās izmaksas",IF('7a+c+n'!$Q15="A",'7a+c+n'!P15,0),0)</f>
        <v>0</v>
      </c>
    </row>
    <row r="16" spans="1:16" ht="20.399999999999999" x14ac:dyDescent="0.2">
      <c r="A16" s="51">
        <f>IF(P16=0,0,IF(COUNTBLANK(P16)=1,0,COUNTA($P$14:P16)))</f>
        <v>0</v>
      </c>
      <c r="B16" s="24" t="str">
        <f>IF($C$4="Attiecināmās izmaksas",IF('7a+c+n'!$Q16="A",'7a+c+n'!B16,0),0)</f>
        <v>09-00000</v>
      </c>
      <c r="C16" s="24" t="str">
        <f>IF($C$4="Attiecināmās izmaksas",IF('7a+c+n'!$Q16="A",'7a+c+n'!C16,0),0)</f>
        <v>Jauna siltināta (U≤ 1.6 W(m²xK), ugunsdroša (EI30) bēniņu lūka 1000x1000mm.</v>
      </c>
      <c r="D16" s="24" t="str">
        <f>IF($C$4="Attiecināmās izmaksas",IF('7a+c+n'!$Q16="A",'7a+c+n'!D16,0),0)</f>
        <v>kompl</v>
      </c>
      <c r="E16" s="46"/>
      <c r="F16" s="65"/>
      <c r="G16" s="116"/>
      <c r="H16" s="116">
        <f>IF($C$4="Attiecināmās izmaksas",IF('7a+c+n'!$Q16="A",'7a+c+n'!H16,0),0)</f>
        <v>0</v>
      </c>
      <c r="I16" s="116"/>
      <c r="J16" s="116"/>
      <c r="K16" s="117">
        <f>IF($C$4="Attiecināmās izmaksas",IF('7a+c+n'!$Q16="A",'7a+c+n'!K16,0),0)</f>
        <v>0</v>
      </c>
      <c r="L16" s="65">
        <f>IF($C$4="Attiecināmās izmaksas",IF('7a+c+n'!$Q16="A",'7a+c+n'!L16,0),0)</f>
        <v>0</v>
      </c>
      <c r="M16" s="116">
        <f>IF($C$4="Attiecināmās izmaksas",IF('7a+c+n'!$Q16="A",'7a+c+n'!M16,0),0)</f>
        <v>0</v>
      </c>
      <c r="N16" s="116">
        <f>IF($C$4="Attiecināmās izmaksas",IF('7a+c+n'!$Q16="A",'7a+c+n'!N16,0),0)</f>
        <v>0</v>
      </c>
      <c r="O16" s="116">
        <f>IF($C$4="Attiecināmās izmaksas",IF('7a+c+n'!$Q16="A",'7a+c+n'!O16,0),0)</f>
        <v>0</v>
      </c>
      <c r="P16" s="117">
        <f>IF($C$4="Attiecināmās izmaksas",IF('7a+c+n'!$Q16="A",'7a+c+n'!P16,0),0)</f>
        <v>0</v>
      </c>
    </row>
    <row r="17" spans="1:16" ht="20.399999999999999" x14ac:dyDescent="0.2">
      <c r="A17" s="51">
        <f>IF(P17=0,0,IF(COUNTBLANK(P17)=1,0,COUNTA($P$14:P17)))</f>
        <v>0</v>
      </c>
      <c r="B17" s="24" t="str">
        <f>IF($C$4="Attiecināmās izmaksas",IF('7a+c+n'!$Q17="A",'7a+c+n'!B17,0),0)</f>
        <v>09-00000</v>
      </c>
      <c r="C17" s="24" t="str">
        <f>IF($C$4="Attiecināmās izmaksas",IF('7a+c+n'!$Q17="A",'7a+c+n'!C17,0),0)</f>
        <v>Apmales uzmūrēšana pie bēniņu lūkām</v>
      </c>
      <c r="D17" s="24" t="str">
        <f>IF($C$4="Attiecināmās izmaksas",IF('7a+c+n'!$Q17="A",'7a+c+n'!D17,0),0)</f>
        <v>kompl</v>
      </c>
      <c r="E17" s="46"/>
      <c r="F17" s="65"/>
      <c r="G17" s="116"/>
      <c r="H17" s="116">
        <f>IF($C$4="Attiecināmās izmaksas",IF('7a+c+n'!$Q17="A",'7a+c+n'!H17,0),0)</f>
        <v>0</v>
      </c>
      <c r="I17" s="116"/>
      <c r="J17" s="116"/>
      <c r="K17" s="117">
        <f>IF($C$4="Attiecināmās izmaksas",IF('7a+c+n'!$Q17="A",'7a+c+n'!K17,0),0)</f>
        <v>0</v>
      </c>
      <c r="L17" s="65">
        <f>IF($C$4="Attiecināmās izmaksas",IF('7a+c+n'!$Q17="A",'7a+c+n'!L17,0),0)</f>
        <v>0</v>
      </c>
      <c r="M17" s="116">
        <f>IF($C$4="Attiecināmās izmaksas",IF('7a+c+n'!$Q17="A",'7a+c+n'!M17,0),0)</f>
        <v>0</v>
      </c>
      <c r="N17" s="116">
        <f>IF($C$4="Attiecināmās izmaksas",IF('7a+c+n'!$Q17="A",'7a+c+n'!N17,0),0)</f>
        <v>0</v>
      </c>
      <c r="O17" s="116">
        <f>IF($C$4="Attiecināmās izmaksas",IF('7a+c+n'!$Q17="A",'7a+c+n'!O17,0),0)</f>
        <v>0</v>
      </c>
      <c r="P17" s="117">
        <f>IF($C$4="Attiecināmās izmaksas",IF('7a+c+n'!$Q17="A",'7a+c+n'!P17,0),0)</f>
        <v>0</v>
      </c>
    </row>
    <row r="18" spans="1:16" ht="20.399999999999999" x14ac:dyDescent="0.2">
      <c r="A18" s="51">
        <f>IF(P18=0,0,IF(COUNTBLANK(P18)=1,0,COUNTA($P$14:P18)))</f>
        <v>0</v>
      </c>
      <c r="B18" s="24" t="str">
        <f>IF($C$4="Attiecināmās izmaksas",IF('7a+c+n'!$Q18="A",'7a+c+n'!B18,0),0)</f>
        <v>09-00000</v>
      </c>
      <c r="C18" s="24" t="str">
        <f>IF($C$4="Attiecināmās izmaksas",IF('7a+c+n'!$Q18="A",'7a+c+n'!C18,0),0)</f>
        <v>Pakāpienu uzstādīšana</v>
      </c>
      <c r="D18" s="24" t="str">
        <f>IF($C$4="Attiecināmās izmaksas",IF('7a+c+n'!$Q18="A",'7a+c+n'!D18,0),0)</f>
        <v>kompl</v>
      </c>
      <c r="E18" s="46"/>
      <c r="F18" s="65"/>
      <c r="G18" s="116"/>
      <c r="H18" s="116">
        <f>IF($C$4="Attiecināmās izmaksas",IF('7a+c+n'!$Q18="A",'7a+c+n'!H18,0),0)</f>
        <v>0</v>
      </c>
      <c r="I18" s="116"/>
      <c r="J18" s="116"/>
      <c r="K18" s="117">
        <f>IF($C$4="Attiecināmās izmaksas",IF('7a+c+n'!$Q18="A",'7a+c+n'!K18,0),0)</f>
        <v>0</v>
      </c>
      <c r="L18" s="65">
        <f>IF($C$4="Attiecināmās izmaksas",IF('7a+c+n'!$Q18="A",'7a+c+n'!L18,0),0)</f>
        <v>0</v>
      </c>
      <c r="M18" s="116">
        <f>IF($C$4="Attiecināmās izmaksas",IF('7a+c+n'!$Q18="A",'7a+c+n'!M18,0),0)</f>
        <v>0</v>
      </c>
      <c r="N18" s="116">
        <f>IF($C$4="Attiecināmās izmaksas",IF('7a+c+n'!$Q18="A",'7a+c+n'!N18,0),0)</f>
        <v>0</v>
      </c>
      <c r="O18" s="116">
        <f>IF($C$4="Attiecināmās izmaksas",IF('7a+c+n'!$Q18="A",'7a+c+n'!O18,0),0)</f>
        <v>0</v>
      </c>
      <c r="P18" s="117">
        <f>IF($C$4="Attiecināmās izmaksas",IF('7a+c+n'!$Q18="A",'7a+c+n'!P18,0),0)</f>
        <v>0</v>
      </c>
    </row>
    <row r="19" spans="1:16" ht="20.399999999999999" x14ac:dyDescent="0.2">
      <c r="A19" s="51">
        <f>IF(P19=0,0,IF(COUNTBLANK(P19)=1,0,COUNTA($P$14:P19)))</f>
        <v>0</v>
      </c>
      <c r="B19" s="24" t="str">
        <f>IF($C$4="Attiecināmās izmaksas",IF('7a+c+n'!$Q19="A",'7a+c+n'!B19,0),0)</f>
        <v>09-00000</v>
      </c>
      <c r="C19" s="24" t="str">
        <f>IF($C$4="Attiecināmās izmaksas",IF('7a+c+n'!$Q19="A",'7a+c+n'!C19,0),0)</f>
        <v>Apmales uzmūrēšana pie dzegas lai nodrošinātu bēniņu siltimizolācijas neizbiršanu</v>
      </c>
      <c r="D19" s="24" t="str">
        <f>IF($C$4="Attiecināmās izmaksas",IF('7a+c+n'!$Q19="A",'7a+c+n'!D19,0),0)</f>
        <v>kompl</v>
      </c>
      <c r="E19" s="46"/>
      <c r="F19" s="65"/>
      <c r="G19" s="116"/>
      <c r="H19" s="116">
        <f>IF($C$4="Attiecināmās izmaksas",IF('7a+c+n'!$Q19="A",'7a+c+n'!H19,0),0)</f>
        <v>0</v>
      </c>
      <c r="I19" s="116"/>
      <c r="J19" s="116"/>
      <c r="K19" s="117">
        <f>IF($C$4="Attiecināmās izmaksas",IF('7a+c+n'!$Q19="A",'7a+c+n'!K19,0),0)</f>
        <v>0</v>
      </c>
      <c r="L19" s="65">
        <f>IF($C$4="Attiecināmās izmaksas",IF('7a+c+n'!$Q19="A",'7a+c+n'!L19,0),0)</f>
        <v>0</v>
      </c>
      <c r="M19" s="116">
        <f>IF($C$4="Attiecināmās izmaksas",IF('7a+c+n'!$Q19="A",'7a+c+n'!M19,0),0)</f>
        <v>0</v>
      </c>
      <c r="N19" s="116">
        <f>IF($C$4="Attiecināmās izmaksas",IF('7a+c+n'!$Q19="A",'7a+c+n'!N19,0),0)</f>
        <v>0</v>
      </c>
      <c r="O19" s="116">
        <f>IF($C$4="Attiecināmās izmaksas",IF('7a+c+n'!$Q19="A",'7a+c+n'!O19,0),0)</f>
        <v>0</v>
      </c>
      <c r="P19" s="117">
        <f>IF($C$4="Attiecināmās izmaksas",IF('7a+c+n'!$Q19="A",'7a+c+n'!P19,0),0)</f>
        <v>0</v>
      </c>
    </row>
    <row r="20" spans="1:16" x14ac:dyDescent="0.2">
      <c r="A20" s="51">
        <f>IF(P20=0,0,IF(COUNTBLANK(P20)=1,0,COUNTA($P$14:P20)))</f>
        <v>0</v>
      </c>
      <c r="B20" s="24">
        <f>IF($C$4="Attiecināmās izmaksas",IF('7a+c+n'!$Q20="A",'7a+c+n'!B20,0),0)</f>
        <v>0</v>
      </c>
      <c r="C20" s="24">
        <f>IF($C$4="Attiecināmās izmaksas",IF('7a+c+n'!$Q20="A",'7a+c+n'!C20,0),0)</f>
        <v>0</v>
      </c>
      <c r="D20" s="24">
        <f>IF($C$4="Attiecināmās izmaksas",IF('7a+c+n'!$Q20="A",'7a+c+n'!D20,0),0)</f>
        <v>0</v>
      </c>
      <c r="E20" s="46"/>
      <c r="F20" s="65"/>
      <c r="G20" s="116"/>
      <c r="H20" s="116">
        <f>IF($C$4="Attiecināmās izmaksas",IF('7a+c+n'!$Q20="A",'7a+c+n'!H20,0),0)</f>
        <v>0</v>
      </c>
      <c r="I20" s="116"/>
      <c r="J20" s="116"/>
      <c r="K20" s="117">
        <f>IF($C$4="Attiecināmās izmaksas",IF('7a+c+n'!$Q20="A",'7a+c+n'!K20,0),0)</f>
        <v>0</v>
      </c>
      <c r="L20" s="65">
        <f>IF($C$4="Attiecināmās izmaksas",IF('7a+c+n'!$Q20="A",'7a+c+n'!L20,0),0)</f>
        <v>0</v>
      </c>
      <c r="M20" s="116">
        <f>IF($C$4="Attiecināmās izmaksas",IF('7a+c+n'!$Q20="A",'7a+c+n'!M20,0),0)</f>
        <v>0</v>
      </c>
      <c r="N20" s="116">
        <f>IF($C$4="Attiecināmās izmaksas",IF('7a+c+n'!$Q20="A",'7a+c+n'!N20,0),0)</f>
        <v>0</v>
      </c>
      <c r="O20" s="116">
        <f>IF($C$4="Attiecināmās izmaksas",IF('7a+c+n'!$Q20="A",'7a+c+n'!O20,0),0)</f>
        <v>0</v>
      </c>
      <c r="P20" s="117">
        <f>IF($C$4="Attiecināmās izmaksas",IF('7a+c+n'!$Q20="A",'7a+c+n'!P20,0),0)</f>
        <v>0</v>
      </c>
    </row>
    <row r="21" spans="1:16" x14ac:dyDescent="0.2">
      <c r="A21" s="51">
        <f>IF(P21=0,0,IF(COUNTBLANK(P21)=1,0,COUNTA($P$14:P21)))</f>
        <v>0</v>
      </c>
      <c r="B21" s="24">
        <f>IF($C$4="Attiecināmās izmaksas",IF('7a+c+n'!$Q21="A",'7a+c+n'!B21,0),0)</f>
        <v>0</v>
      </c>
      <c r="C21" s="24">
        <f>IF($C$4="Attiecināmās izmaksas",IF('7a+c+n'!$Q21="A",'7a+c+n'!C21,0),0)</f>
        <v>0</v>
      </c>
      <c r="D21" s="24">
        <f>IF($C$4="Attiecināmās izmaksas",IF('7a+c+n'!$Q21="A",'7a+c+n'!D21,0),0)</f>
        <v>0</v>
      </c>
      <c r="E21" s="46"/>
      <c r="F21" s="65"/>
      <c r="G21" s="116"/>
      <c r="H21" s="116">
        <f>IF($C$4="Attiecināmās izmaksas",IF('7a+c+n'!$Q21="A",'7a+c+n'!H21,0),0)</f>
        <v>0</v>
      </c>
      <c r="I21" s="116"/>
      <c r="J21" s="116"/>
      <c r="K21" s="117">
        <f>IF($C$4="Attiecināmās izmaksas",IF('7a+c+n'!$Q21="A",'7a+c+n'!K21,0),0)</f>
        <v>0</v>
      </c>
      <c r="L21" s="65">
        <f>IF($C$4="Attiecināmās izmaksas",IF('7a+c+n'!$Q21="A",'7a+c+n'!L21,0),0)</f>
        <v>0</v>
      </c>
      <c r="M21" s="116">
        <f>IF($C$4="Attiecināmās izmaksas",IF('7a+c+n'!$Q21="A",'7a+c+n'!M21,0),0)</f>
        <v>0</v>
      </c>
      <c r="N21" s="116">
        <f>IF($C$4="Attiecināmās izmaksas",IF('7a+c+n'!$Q21="A",'7a+c+n'!N21,0),0)</f>
        <v>0</v>
      </c>
      <c r="O21" s="116">
        <f>IF($C$4="Attiecināmās izmaksas",IF('7a+c+n'!$Q21="A",'7a+c+n'!O21,0),0)</f>
        <v>0</v>
      </c>
      <c r="P21" s="117">
        <f>IF($C$4="Attiecināmās izmaksas",IF('7a+c+n'!$Q21="A",'7a+c+n'!P21,0),0)</f>
        <v>0</v>
      </c>
    </row>
    <row r="22" spans="1:16" ht="20.399999999999999" x14ac:dyDescent="0.2">
      <c r="A22" s="51">
        <f>IF(P22=0,0,IF(COUNTBLANK(P22)=1,0,COUNTA($P$14:P22)))</f>
        <v>0</v>
      </c>
      <c r="B22" s="24" t="str">
        <f>IF($C$4="Attiecināmās izmaksas",IF('7a+c+n'!$Q22="A",'7a+c+n'!B22,0),0)</f>
        <v>13-00000</v>
      </c>
      <c r="C22" s="24" t="str">
        <f>IF($C$4="Attiecināmās izmaksas",IF('7a+c+n'!$Q22="A",'7a+c+n'!C22,0),0)</f>
        <v>Pretvēja plēve</v>
      </c>
      <c r="D22" s="24" t="str">
        <f>IF($C$4="Attiecināmās izmaksas",IF('7a+c+n'!$Q22="A",'7a+c+n'!D22,0),0)</f>
        <v>m2</v>
      </c>
      <c r="E22" s="46"/>
      <c r="F22" s="65"/>
      <c r="G22" s="116"/>
      <c r="H22" s="116">
        <f>IF($C$4="Attiecināmās izmaksas",IF('7a+c+n'!$Q22="A",'7a+c+n'!H22,0),0)</f>
        <v>0</v>
      </c>
      <c r="I22" s="116"/>
      <c r="J22" s="116"/>
      <c r="K22" s="117">
        <f>IF($C$4="Attiecināmās izmaksas",IF('7a+c+n'!$Q22="A",'7a+c+n'!K22,0),0)</f>
        <v>0</v>
      </c>
      <c r="L22" s="65">
        <f>IF($C$4="Attiecināmās izmaksas",IF('7a+c+n'!$Q22="A",'7a+c+n'!L22,0),0)</f>
        <v>0</v>
      </c>
      <c r="M22" s="116">
        <f>IF($C$4="Attiecināmās izmaksas",IF('7a+c+n'!$Q22="A",'7a+c+n'!M22,0),0)</f>
        <v>0</v>
      </c>
      <c r="N22" s="116">
        <f>IF($C$4="Attiecināmās izmaksas",IF('7a+c+n'!$Q22="A",'7a+c+n'!N22,0),0)</f>
        <v>0</v>
      </c>
      <c r="O22" s="116">
        <f>IF($C$4="Attiecināmās izmaksas",IF('7a+c+n'!$Q22="A",'7a+c+n'!O22,0),0)</f>
        <v>0</v>
      </c>
      <c r="P22" s="117">
        <f>IF($C$4="Attiecināmās izmaksas",IF('7a+c+n'!$Q22="A",'7a+c+n'!P22,0),0)</f>
        <v>0</v>
      </c>
    </row>
    <row r="23" spans="1:16" ht="40.799999999999997" x14ac:dyDescent="0.2">
      <c r="A23" s="51">
        <f>IF(P23=0,0,IF(COUNTBLANK(P23)=1,0,COUNTA($P$14:P23)))</f>
        <v>0</v>
      </c>
      <c r="B23" s="24" t="str">
        <f>IF($C$4="Attiecināmās izmaksas",IF('7a+c+n'!$Q23="A",'7a+c+n'!B23,0),0)</f>
        <v>13-00000</v>
      </c>
      <c r="C23" s="24" t="str">
        <f>IF($C$4="Attiecināmās izmaksas",IF('7a+c+n'!$Q23="A",'7a+c+n'!C23,0),0)</f>
        <v xml:space="preserve">Esošās siltumizolācijas papildināšana ar beramās akmens vates siltumizolācijas slāni PAROC BLT3 vai ekvivalents (λ&lt;=0,041 W/(mK)) b=300mm, papildus apjoms 20% sēšanās. </v>
      </c>
      <c r="D23" s="24" t="str">
        <f>IF($C$4="Attiecināmās izmaksas",IF('7a+c+n'!$Q23="A",'7a+c+n'!D23,0),0)</f>
        <v>m3</v>
      </c>
      <c r="E23" s="46"/>
      <c r="F23" s="65"/>
      <c r="G23" s="116"/>
      <c r="H23" s="116">
        <f>IF($C$4="Attiecināmās izmaksas",IF('7a+c+n'!$Q23="A",'7a+c+n'!H23,0),0)</f>
        <v>0</v>
      </c>
      <c r="I23" s="116"/>
      <c r="J23" s="116"/>
      <c r="K23" s="117">
        <f>IF($C$4="Attiecināmās izmaksas",IF('7a+c+n'!$Q23="A",'7a+c+n'!K23,0),0)</f>
        <v>0</v>
      </c>
      <c r="L23" s="65">
        <f>IF($C$4="Attiecināmās izmaksas",IF('7a+c+n'!$Q23="A",'7a+c+n'!L23,0),0)</f>
        <v>0</v>
      </c>
      <c r="M23" s="116">
        <f>IF($C$4="Attiecināmās izmaksas",IF('7a+c+n'!$Q23="A",'7a+c+n'!M23,0),0)</f>
        <v>0</v>
      </c>
      <c r="N23" s="116">
        <f>IF($C$4="Attiecināmās izmaksas",IF('7a+c+n'!$Q23="A",'7a+c+n'!N23,0),0)</f>
        <v>0</v>
      </c>
      <c r="O23" s="116">
        <f>IF($C$4="Attiecināmās izmaksas",IF('7a+c+n'!$Q23="A",'7a+c+n'!O23,0),0)</f>
        <v>0</v>
      </c>
      <c r="P23" s="117">
        <f>IF($C$4="Attiecināmās izmaksas",IF('7a+c+n'!$Q23="A",'7a+c+n'!P23,0),0)</f>
        <v>0</v>
      </c>
    </row>
    <row r="24" spans="1:16" ht="20.399999999999999" x14ac:dyDescent="0.2">
      <c r="A24" s="51">
        <f>IF(P24=0,0,IF(COUNTBLANK(P24)=1,0,COUNTA($P$14:P24)))</f>
        <v>0</v>
      </c>
      <c r="B24" s="24" t="str">
        <f>IF($C$4="Attiecināmās izmaksas",IF('7a+c+n'!$Q24="A",'7a+c+n'!B24,0),0)</f>
        <v>13-00000</v>
      </c>
      <c r="C24" s="24" t="str">
        <f>IF($C$4="Attiecināmās izmaksas",IF('7a+c+n'!$Q24="A",'7a+c+n'!C24,0),0)</f>
        <v>Esošā bojātā siltinājuma nomaiņa, apjoms precizējams būvniecības laikā</v>
      </c>
      <c r="D24" s="24" t="str">
        <f>IF($C$4="Attiecināmās izmaksas",IF('7a+c+n'!$Q24="A",'7a+c+n'!D24,0),0)</f>
        <v>kompl</v>
      </c>
      <c r="E24" s="46"/>
      <c r="F24" s="65"/>
      <c r="G24" s="116"/>
      <c r="H24" s="116">
        <f>IF($C$4="Attiecināmās izmaksas",IF('7a+c+n'!$Q24="A",'7a+c+n'!H24,0),0)</f>
        <v>0</v>
      </c>
      <c r="I24" s="116"/>
      <c r="J24" s="116"/>
      <c r="K24" s="117">
        <f>IF($C$4="Attiecināmās izmaksas",IF('7a+c+n'!$Q24="A",'7a+c+n'!K24,0),0)</f>
        <v>0</v>
      </c>
      <c r="L24" s="65">
        <f>IF($C$4="Attiecināmās izmaksas",IF('7a+c+n'!$Q24="A",'7a+c+n'!L24,0),0)</f>
        <v>0</v>
      </c>
      <c r="M24" s="116">
        <f>IF($C$4="Attiecināmās izmaksas",IF('7a+c+n'!$Q24="A",'7a+c+n'!M24,0),0)</f>
        <v>0</v>
      </c>
      <c r="N24" s="116">
        <f>IF($C$4="Attiecināmās izmaksas",IF('7a+c+n'!$Q24="A",'7a+c+n'!N24,0),0)</f>
        <v>0</v>
      </c>
      <c r="O24" s="116">
        <f>IF($C$4="Attiecināmās izmaksas",IF('7a+c+n'!$Q24="A",'7a+c+n'!O24,0),0)</f>
        <v>0</v>
      </c>
      <c r="P24" s="117">
        <f>IF($C$4="Attiecināmās izmaksas",IF('7a+c+n'!$Q24="A",'7a+c+n'!P24,0),0)</f>
        <v>0</v>
      </c>
    </row>
    <row r="25" spans="1:16" ht="20.399999999999999" x14ac:dyDescent="0.2">
      <c r="A25" s="51">
        <f>IF(P25=0,0,IF(COUNTBLANK(P25)=1,0,COUNTA($P$14:P25)))</f>
        <v>0</v>
      </c>
      <c r="B25" s="24" t="str">
        <f>IF($C$4="Attiecināmās izmaksas",IF('7a+c+n'!$Q25="A",'7a+c+n'!B25,0),0)</f>
        <v>09-00000</v>
      </c>
      <c r="C25" s="24" t="str">
        <f>IF($C$4="Attiecināmās izmaksas",IF('7a+c+n'!$Q25="A",'7a+c+n'!C25,0),0)</f>
        <v>Koka lata vēja plēves nostiprināšanai, t.sk. stiprinājumi</v>
      </c>
      <c r="D25" s="24" t="str">
        <f>IF($C$4="Attiecināmās izmaksas",IF('7a+c+n'!$Q25="A",'7a+c+n'!D25,0),0)</f>
        <v>tm</v>
      </c>
      <c r="E25" s="46"/>
      <c r="F25" s="65"/>
      <c r="G25" s="116"/>
      <c r="H25" s="116">
        <f>IF($C$4="Attiecināmās izmaksas",IF('7a+c+n'!$Q25="A",'7a+c+n'!H25,0),0)</f>
        <v>0</v>
      </c>
      <c r="I25" s="116"/>
      <c r="J25" s="116"/>
      <c r="K25" s="117">
        <f>IF($C$4="Attiecināmās izmaksas",IF('7a+c+n'!$Q25="A",'7a+c+n'!K25,0),0)</f>
        <v>0</v>
      </c>
      <c r="L25" s="65">
        <f>IF($C$4="Attiecināmās izmaksas",IF('7a+c+n'!$Q25="A",'7a+c+n'!L25,0),0)</f>
        <v>0</v>
      </c>
      <c r="M25" s="116">
        <f>IF($C$4="Attiecināmās izmaksas",IF('7a+c+n'!$Q25="A",'7a+c+n'!M25,0),0)</f>
        <v>0</v>
      </c>
      <c r="N25" s="116">
        <f>IF($C$4="Attiecināmās izmaksas",IF('7a+c+n'!$Q25="A",'7a+c+n'!N25,0),0)</f>
        <v>0</v>
      </c>
      <c r="O25" s="116">
        <f>IF($C$4="Attiecināmās izmaksas",IF('7a+c+n'!$Q25="A",'7a+c+n'!O25,0),0)</f>
        <v>0</v>
      </c>
      <c r="P25" s="117">
        <f>IF($C$4="Attiecināmās izmaksas",IF('7a+c+n'!$Q25="A",'7a+c+n'!P25,0),0)</f>
        <v>0</v>
      </c>
    </row>
    <row r="26" spans="1:16" ht="20.399999999999999" x14ac:dyDescent="0.2">
      <c r="A26" s="51">
        <f>IF(P26=0,0,IF(COUNTBLANK(P26)=1,0,COUNTA($P$14:P26)))</f>
        <v>0</v>
      </c>
      <c r="B26" s="24" t="str">
        <f>IF($C$4="Attiecināmās izmaksas",IF('7a+c+n'!$Q26="A",'7a+c+n'!B26,0),0)</f>
        <v>13-00000</v>
      </c>
      <c r="C26" s="24" t="str">
        <f>IF($C$4="Attiecināmās izmaksas",IF('7a+c+n'!$Q26="A",'7a+c+n'!C26,0),0)</f>
        <v>Tvaika izolācija 200 mikr., ieklājama ar pārlaidi - blīvi nosedzot visu laukumu</v>
      </c>
      <c r="D26" s="24" t="str">
        <f>IF($C$4="Attiecināmās izmaksas",IF('7a+c+n'!$Q26="A",'7a+c+n'!D26,0),0)</f>
        <v>m2</v>
      </c>
      <c r="E26" s="46"/>
      <c r="F26" s="65"/>
      <c r="G26" s="116"/>
      <c r="H26" s="116">
        <f>IF($C$4="Attiecināmās izmaksas",IF('7a+c+n'!$Q26="A",'7a+c+n'!H26,0),0)</f>
        <v>0</v>
      </c>
      <c r="I26" s="116"/>
      <c r="J26" s="116"/>
      <c r="K26" s="117">
        <f>IF($C$4="Attiecināmās izmaksas",IF('7a+c+n'!$Q26="A",'7a+c+n'!K26,0),0)</f>
        <v>0</v>
      </c>
      <c r="L26" s="65">
        <f>IF($C$4="Attiecināmās izmaksas",IF('7a+c+n'!$Q26="A",'7a+c+n'!L26,0),0)</f>
        <v>0</v>
      </c>
      <c r="M26" s="116">
        <f>IF($C$4="Attiecināmās izmaksas",IF('7a+c+n'!$Q26="A",'7a+c+n'!M26,0),0)</f>
        <v>0</v>
      </c>
      <c r="N26" s="116">
        <f>IF($C$4="Attiecināmās izmaksas",IF('7a+c+n'!$Q26="A",'7a+c+n'!N26,0),0)</f>
        <v>0</v>
      </c>
      <c r="O26" s="116">
        <f>IF($C$4="Attiecināmās izmaksas",IF('7a+c+n'!$Q26="A",'7a+c+n'!O26,0),0)</f>
        <v>0</v>
      </c>
      <c r="P26" s="117">
        <f>IF($C$4="Attiecināmās izmaksas",IF('7a+c+n'!$Q26="A",'7a+c+n'!P26,0),0)</f>
        <v>0</v>
      </c>
    </row>
    <row r="27" spans="1:16" x14ac:dyDescent="0.2">
      <c r="A27" s="51">
        <f>IF(P27=0,0,IF(COUNTBLANK(P27)=1,0,COUNTA($P$14:P27)))</f>
        <v>0</v>
      </c>
      <c r="B27" s="24">
        <f>IF($C$4="Attiecināmās izmaksas",IF('7a+c+n'!$Q27="A",'7a+c+n'!B27,0),0)</f>
        <v>0</v>
      </c>
      <c r="C27" s="24">
        <f>IF($C$4="Attiecināmās izmaksas",IF('7a+c+n'!$Q27="A",'7a+c+n'!C27,0),0)</f>
        <v>0</v>
      </c>
      <c r="D27" s="24">
        <f>IF($C$4="Attiecināmās izmaksas",IF('7a+c+n'!$Q27="A",'7a+c+n'!D27,0),0)</f>
        <v>0</v>
      </c>
      <c r="E27" s="46"/>
      <c r="F27" s="65"/>
      <c r="G27" s="116"/>
      <c r="H27" s="116">
        <f>IF($C$4="Attiecināmās izmaksas",IF('7a+c+n'!$Q27="A",'7a+c+n'!H27,0),0)</f>
        <v>0</v>
      </c>
      <c r="I27" s="116"/>
      <c r="J27" s="116"/>
      <c r="K27" s="117">
        <f>IF($C$4="Attiecināmās izmaksas",IF('7a+c+n'!$Q27="A",'7a+c+n'!K27,0),0)</f>
        <v>0</v>
      </c>
      <c r="L27" s="65">
        <f>IF($C$4="Attiecināmās izmaksas",IF('7a+c+n'!$Q27="A",'7a+c+n'!L27,0),0)</f>
        <v>0</v>
      </c>
      <c r="M27" s="116">
        <f>IF($C$4="Attiecināmās izmaksas",IF('7a+c+n'!$Q27="A",'7a+c+n'!M27,0),0)</f>
        <v>0</v>
      </c>
      <c r="N27" s="116">
        <f>IF($C$4="Attiecināmās izmaksas",IF('7a+c+n'!$Q27="A",'7a+c+n'!N27,0),0)</f>
        <v>0</v>
      </c>
      <c r="O27" s="116">
        <f>IF($C$4="Attiecināmās izmaksas",IF('7a+c+n'!$Q27="A",'7a+c+n'!O27,0),0)</f>
        <v>0</v>
      </c>
      <c r="P27" s="117">
        <f>IF($C$4="Attiecināmās izmaksas",IF('7a+c+n'!$Q27="A",'7a+c+n'!P27,0),0)</f>
        <v>0</v>
      </c>
    </row>
    <row r="28" spans="1:16" ht="20.399999999999999" x14ac:dyDescent="0.2">
      <c r="A28" s="51">
        <f>IF(P28=0,0,IF(COUNTBLANK(P28)=1,0,COUNTA($P$14:P28)))</f>
        <v>0</v>
      </c>
      <c r="B28" s="24" t="str">
        <f>IF($C$4="Attiecināmās izmaksas",IF('7a+c+n'!$Q28="A",'7a+c+n'!B28,0),0)</f>
        <v>09-00000</v>
      </c>
      <c r="C28" s="24" t="str">
        <f>IF($C$4="Attiecināmās izmaksas",IF('7a+c+n'!$Q28="A",'7a+c+n'!C28,0),0)</f>
        <v>Koka siju 50x200 montāža, komateriālu apstrāde ar antipirēnu, t.sk. stirpinājumi</v>
      </c>
      <c r="D28" s="24" t="str">
        <f>IF($C$4="Attiecināmās izmaksas",IF('7a+c+n'!$Q28="A",'7a+c+n'!D28,0),0)</f>
        <v>tm</v>
      </c>
      <c r="E28" s="46"/>
      <c r="F28" s="65"/>
      <c r="G28" s="116"/>
      <c r="H28" s="116">
        <f>IF($C$4="Attiecināmās izmaksas",IF('7a+c+n'!$Q28="A",'7a+c+n'!H28,0),0)</f>
        <v>0</v>
      </c>
      <c r="I28" s="116"/>
      <c r="J28" s="116"/>
      <c r="K28" s="117">
        <f>IF($C$4="Attiecināmās izmaksas",IF('7a+c+n'!$Q28="A",'7a+c+n'!K28,0),0)</f>
        <v>0</v>
      </c>
      <c r="L28" s="65">
        <f>IF($C$4="Attiecināmās izmaksas",IF('7a+c+n'!$Q28="A",'7a+c+n'!L28,0),0)</f>
        <v>0</v>
      </c>
      <c r="M28" s="116">
        <f>IF($C$4="Attiecināmās izmaksas",IF('7a+c+n'!$Q28="A",'7a+c+n'!M28,0),0)</f>
        <v>0</v>
      </c>
      <c r="N28" s="116">
        <f>IF($C$4="Attiecināmās izmaksas",IF('7a+c+n'!$Q28="A",'7a+c+n'!N28,0),0)</f>
        <v>0</v>
      </c>
      <c r="O28" s="116">
        <f>IF($C$4="Attiecināmās izmaksas",IF('7a+c+n'!$Q28="A",'7a+c+n'!O28,0),0)</f>
        <v>0</v>
      </c>
      <c r="P28" s="117">
        <f>IF($C$4="Attiecināmās izmaksas",IF('7a+c+n'!$Q28="A",'7a+c+n'!P28,0),0)</f>
        <v>0</v>
      </c>
    </row>
    <row r="29" spans="1:16" ht="20.399999999999999" x14ac:dyDescent="0.2">
      <c r="A29" s="51">
        <f>IF(P29=0,0,IF(COUNTBLANK(P29)=1,0,COUNTA($P$14:P29)))</f>
        <v>0</v>
      </c>
      <c r="B29" s="24" t="str">
        <f>IF($C$4="Attiecināmās izmaksas",IF('7a+c+n'!$Q29="A",'7a+c+n'!B29,0),0)</f>
        <v>09-00000</v>
      </c>
      <c r="C29" s="24" t="str">
        <f>IF($C$4="Attiecināmās izmaksas",IF('7a+c+n'!$Q29="A",'7a+c+n'!C29,0),0)</f>
        <v>Koka siju 50x100,  S=1000 montāža, komateriālu apstrāde ar antipirēnu, t.sk. stirpinājumi</v>
      </c>
      <c r="D29" s="24" t="str">
        <f>IF($C$4="Attiecināmās izmaksas",IF('7a+c+n'!$Q29="A",'7a+c+n'!D29,0),0)</f>
        <v>tm</v>
      </c>
      <c r="E29" s="46"/>
      <c r="F29" s="65"/>
      <c r="G29" s="116"/>
      <c r="H29" s="116">
        <f>IF($C$4="Attiecināmās izmaksas",IF('7a+c+n'!$Q29="A",'7a+c+n'!H29,0),0)</f>
        <v>0</v>
      </c>
      <c r="I29" s="116"/>
      <c r="J29" s="116"/>
      <c r="K29" s="117">
        <f>IF($C$4="Attiecināmās izmaksas",IF('7a+c+n'!$Q29="A",'7a+c+n'!K29,0),0)</f>
        <v>0</v>
      </c>
      <c r="L29" s="65">
        <f>IF($C$4="Attiecināmās izmaksas",IF('7a+c+n'!$Q29="A",'7a+c+n'!L29,0),0)</f>
        <v>0</v>
      </c>
      <c r="M29" s="116">
        <f>IF($C$4="Attiecināmās izmaksas",IF('7a+c+n'!$Q29="A",'7a+c+n'!M29,0),0)</f>
        <v>0</v>
      </c>
      <c r="N29" s="116">
        <f>IF($C$4="Attiecināmās izmaksas",IF('7a+c+n'!$Q29="A",'7a+c+n'!N29,0),0)</f>
        <v>0</v>
      </c>
      <c r="O29" s="116">
        <f>IF($C$4="Attiecināmās izmaksas",IF('7a+c+n'!$Q29="A",'7a+c+n'!O29,0),0)</f>
        <v>0</v>
      </c>
      <c r="P29" s="117">
        <f>IF($C$4="Attiecināmās izmaksas",IF('7a+c+n'!$Q29="A",'7a+c+n'!P29,0),0)</f>
        <v>0</v>
      </c>
    </row>
    <row r="30" spans="1:16" ht="20.399999999999999" x14ac:dyDescent="0.2">
      <c r="A30" s="51">
        <f>IF(P30=0,0,IF(COUNTBLANK(P30)=1,0,COUNTA($P$14:P30)))</f>
        <v>0</v>
      </c>
      <c r="B30" s="24" t="str">
        <f>IF($C$4="Attiecināmās izmaksas",IF('7a+c+n'!$Q30="A",'7a+c+n'!B30,0),0)</f>
        <v>09-00000</v>
      </c>
      <c r="C30" s="24" t="str">
        <f>IF($C$4="Attiecināmās izmaksas",IF('7a+c+n'!$Q30="A",'7a+c+n'!C30,0),0)</f>
        <v>Ruberoīda starplika zem laipas balsta sijām</v>
      </c>
      <c r="D30" s="24" t="str">
        <f>IF($C$4="Attiecināmās izmaksas",IF('7a+c+n'!$Q30="A",'7a+c+n'!D30,0),0)</f>
        <v>m2</v>
      </c>
      <c r="E30" s="46"/>
      <c r="F30" s="65"/>
      <c r="G30" s="116"/>
      <c r="H30" s="116">
        <f>IF($C$4="Attiecināmās izmaksas",IF('7a+c+n'!$Q30="A",'7a+c+n'!H30,0),0)</f>
        <v>0</v>
      </c>
      <c r="I30" s="116"/>
      <c r="J30" s="116"/>
      <c r="K30" s="117">
        <f>IF($C$4="Attiecināmās izmaksas",IF('7a+c+n'!$Q30="A",'7a+c+n'!K30,0),0)</f>
        <v>0</v>
      </c>
      <c r="L30" s="65">
        <f>IF($C$4="Attiecināmās izmaksas",IF('7a+c+n'!$Q30="A",'7a+c+n'!L30,0),0)</f>
        <v>0</v>
      </c>
      <c r="M30" s="116">
        <f>IF($C$4="Attiecināmās izmaksas",IF('7a+c+n'!$Q30="A",'7a+c+n'!M30,0),0)</f>
        <v>0</v>
      </c>
      <c r="N30" s="116">
        <f>IF($C$4="Attiecināmās izmaksas",IF('7a+c+n'!$Q30="A",'7a+c+n'!N30,0),0)</f>
        <v>0</v>
      </c>
      <c r="O30" s="116">
        <f>IF($C$4="Attiecināmās izmaksas",IF('7a+c+n'!$Q30="A",'7a+c+n'!O30,0),0)</f>
        <v>0</v>
      </c>
      <c r="P30" s="117">
        <f>IF($C$4="Attiecināmās izmaksas",IF('7a+c+n'!$Q30="A",'7a+c+n'!P30,0),0)</f>
        <v>0</v>
      </c>
    </row>
    <row r="31" spans="1:16" ht="20.399999999999999" x14ac:dyDescent="0.2">
      <c r="A31" s="51">
        <f>IF(P31=0,0,IF(COUNTBLANK(P31)=1,0,COUNTA($P$14:P31)))</f>
        <v>0</v>
      </c>
      <c r="B31" s="24" t="str">
        <f>IF($C$4="Attiecināmās izmaksas",IF('7a+c+n'!$Q31="A",'7a+c+n'!B31,0),0)</f>
        <v>09-00000</v>
      </c>
      <c r="C31" s="24" t="str">
        <f>IF($C$4="Attiecināmās izmaksas",IF('7a+c+n'!$Q31="A",'7a+c+n'!C31,0),0)</f>
        <v>Dēļu klāja montāža b=25, kokmateriālu apstrāde ar antipirēnu, t.sk. stirpinājumi</v>
      </c>
      <c r="D31" s="24" t="str">
        <f>IF($C$4="Attiecināmās izmaksas",IF('7a+c+n'!$Q31="A",'7a+c+n'!D31,0),0)</f>
        <v>m2</v>
      </c>
      <c r="E31" s="46"/>
      <c r="F31" s="65"/>
      <c r="G31" s="116"/>
      <c r="H31" s="116">
        <f>IF($C$4="Attiecināmās izmaksas",IF('7a+c+n'!$Q31="A",'7a+c+n'!H31,0),0)</f>
        <v>0</v>
      </c>
      <c r="I31" s="116"/>
      <c r="J31" s="116"/>
      <c r="K31" s="117">
        <f>IF($C$4="Attiecināmās izmaksas",IF('7a+c+n'!$Q31="A",'7a+c+n'!K31,0),0)</f>
        <v>0</v>
      </c>
      <c r="L31" s="65">
        <f>IF($C$4="Attiecināmās izmaksas",IF('7a+c+n'!$Q31="A",'7a+c+n'!L31,0),0)</f>
        <v>0</v>
      </c>
      <c r="M31" s="116">
        <f>IF($C$4="Attiecināmās izmaksas",IF('7a+c+n'!$Q31="A",'7a+c+n'!M31,0),0)</f>
        <v>0</v>
      </c>
      <c r="N31" s="116">
        <f>IF($C$4="Attiecināmās izmaksas",IF('7a+c+n'!$Q31="A",'7a+c+n'!N31,0),0)</f>
        <v>0</v>
      </c>
      <c r="O31" s="116">
        <f>IF($C$4="Attiecināmās izmaksas",IF('7a+c+n'!$Q31="A",'7a+c+n'!O31,0),0)</f>
        <v>0</v>
      </c>
      <c r="P31" s="117">
        <f>IF($C$4="Attiecināmās izmaksas",IF('7a+c+n'!$Q31="A",'7a+c+n'!P31,0),0)</f>
        <v>0</v>
      </c>
    </row>
    <row r="32" spans="1:16" ht="12" customHeight="1" thickBot="1" x14ac:dyDescent="0.25">
      <c r="A32" s="259" t="s">
        <v>62</v>
      </c>
      <c r="B32" s="260"/>
      <c r="C32" s="260"/>
      <c r="D32" s="260"/>
      <c r="E32" s="260"/>
      <c r="F32" s="260"/>
      <c r="G32" s="260"/>
      <c r="H32" s="260"/>
      <c r="I32" s="260"/>
      <c r="J32" s="260"/>
      <c r="K32" s="261"/>
      <c r="L32" s="127">
        <f>SUM(L14:L31)</f>
        <v>0</v>
      </c>
      <c r="M32" s="128">
        <f>SUM(M14:M31)</f>
        <v>0</v>
      </c>
      <c r="N32" s="128">
        <f>SUM(N14:N31)</f>
        <v>0</v>
      </c>
      <c r="O32" s="128">
        <f>SUM(O14:O31)</f>
        <v>0</v>
      </c>
      <c r="P32" s="129">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n'!C33:H33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n'!C38:H38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n'!C41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1:H41"/>
    <mergeCell ref="C4:I4"/>
    <mergeCell ref="F12:K12"/>
    <mergeCell ref="A9:F9"/>
    <mergeCell ref="J9:M9"/>
    <mergeCell ref="D8:L8"/>
    <mergeCell ref="A32:K32"/>
    <mergeCell ref="C35:H35"/>
    <mergeCell ref="C36:H36"/>
    <mergeCell ref="A38:D38"/>
    <mergeCell ref="C40:H40"/>
  </mergeCells>
  <conditionalFormatting sqref="A32:K32">
    <cfRule type="containsText" dxfId="63"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62" priority="1" operator="equal">
      <formula>0</formula>
    </cfRule>
  </conditionalFormatting>
  <conditionalFormatting sqref="C2:I2 D5:L8 N9:O9 L32:P32 C35:H35 C40:H40 C43">
    <cfRule type="cellIs" dxfId="61" priority="2"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44"/>
  <sheetViews>
    <sheetView topLeftCell="A14" workbookViewId="0">
      <selection activeCell="A32" sqref="A32: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'7a+c+n'!D1</f>
        <v>7</v>
      </c>
      <c r="E1" s="22"/>
      <c r="F1" s="22"/>
      <c r="G1" s="22"/>
      <c r="H1" s="22"/>
      <c r="I1" s="22"/>
      <c r="J1" s="22"/>
      <c r="N1" s="26"/>
      <c r="O1" s="27"/>
      <c r="P1" s="28"/>
    </row>
    <row r="2" spans="1:16" x14ac:dyDescent="0.2">
      <c r="A2" s="29"/>
      <c r="B2" s="29"/>
      <c r="C2" s="274" t="str">
        <f>'7a+c+n'!C2:I2</f>
        <v>Bēniņu siltināšana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'7a+c+n'!A9</f>
        <v>Tāme sastādīta  2024. gada tirgus cenās, pamatojoties uz AR daļas rasējumiem</v>
      </c>
      <c r="B9" s="271"/>
      <c r="C9" s="271"/>
      <c r="D9" s="271"/>
      <c r="E9" s="271"/>
      <c r="F9" s="271"/>
      <c r="G9" s="31"/>
      <c r="H9" s="31"/>
      <c r="I9" s="31"/>
      <c r="J9" s="272" t="s">
        <v>45</v>
      </c>
      <c r="K9" s="272"/>
      <c r="L9" s="272"/>
      <c r="M9" s="272"/>
      <c r="N9" s="273">
        <f>P32</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izmaksas",IF('7a+c+n'!$Q14="C",'7a+c+n'!B14,0))</f>
        <v>0</v>
      </c>
      <c r="C14" s="23">
        <f>IF($C$4="citu pasākumu izmaksas",IF('7a+c+n'!$Q14="C",'7a+c+n'!C14,0))</f>
        <v>0</v>
      </c>
      <c r="D14" s="23">
        <f>IF($C$4="citu pasākumu izmaksas",IF('7a+c+n'!$Q14="C",'7a+c+n'!D14,0))</f>
        <v>0</v>
      </c>
      <c r="E14" s="45"/>
      <c r="F14" s="63"/>
      <c r="G14" s="114"/>
      <c r="H14" s="114">
        <f>IF($C$4="citu pasākumu izmaksas",IF('7a+c+n'!$Q14="C",'7a+c+n'!H14,0))</f>
        <v>0</v>
      </c>
      <c r="I14" s="114"/>
      <c r="J14" s="114"/>
      <c r="K14" s="115">
        <f>IF($C$4="citu pasākumu izmaksas",IF('7a+c+n'!$Q14="C",'7a+c+n'!K14,0))</f>
        <v>0</v>
      </c>
      <c r="L14" s="80">
        <f>IF($C$4="citu pasākumu izmaksas",IF('7a+c+n'!$Q14="C",'7a+c+n'!L14,0))</f>
        <v>0</v>
      </c>
      <c r="M14" s="114">
        <f>IF($C$4="citu pasākumu izmaksas",IF('7a+c+n'!$Q14="C",'7a+c+n'!M14,0))</f>
        <v>0</v>
      </c>
      <c r="N14" s="114">
        <f>IF($C$4="citu pasākumu izmaksas",IF('7a+c+n'!$Q14="C",'7a+c+n'!N14,0))</f>
        <v>0</v>
      </c>
      <c r="O14" s="114">
        <f>IF($C$4="citu pasākumu izmaksas",IF('7a+c+n'!$Q14="C",'7a+c+n'!O14,0))</f>
        <v>0</v>
      </c>
      <c r="P14" s="115">
        <f>IF($C$4="citu pasākumu izmaksas",IF('7a+c+n'!$Q14="C",'7a+c+n'!P14,0))</f>
        <v>0</v>
      </c>
    </row>
    <row r="15" spans="1:16" x14ac:dyDescent="0.2">
      <c r="A15" s="51">
        <f>IF(P15=0,0,IF(COUNTBLANK(P15)=1,0,COUNTA($P$14:P15)))</f>
        <v>0</v>
      </c>
      <c r="B15" s="24">
        <f>IF($C$4="citu pasākumu izmaksas",IF('7a+c+n'!$Q15="C",'7a+c+n'!B15,0))</f>
        <v>0</v>
      </c>
      <c r="C15" s="24">
        <f>IF($C$4="citu pasākumu izmaksas",IF('7a+c+n'!$Q15="C",'7a+c+n'!C15,0))</f>
        <v>0</v>
      </c>
      <c r="D15" s="24">
        <f>IF($C$4="citu pasākumu izmaksas",IF('7a+c+n'!$Q15="C",'7a+c+n'!D15,0))</f>
        <v>0</v>
      </c>
      <c r="E15" s="46"/>
      <c r="F15" s="65"/>
      <c r="G15" s="116"/>
      <c r="H15" s="116">
        <f>IF($C$4="citu pasākumu izmaksas",IF('7a+c+n'!$Q15="C",'7a+c+n'!H15,0))</f>
        <v>0</v>
      </c>
      <c r="I15" s="116"/>
      <c r="J15" s="116"/>
      <c r="K15" s="117">
        <f>IF($C$4="citu pasākumu izmaksas",IF('7a+c+n'!$Q15="C",'7a+c+n'!K15,0))</f>
        <v>0</v>
      </c>
      <c r="L15" s="81">
        <f>IF($C$4="citu pasākumu izmaksas",IF('7a+c+n'!$Q15="C",'7a+c+n'!L15,0))</f>
        <v>0</v>
      </c>
      <c r="M15" s="116">
        <f>IF($C$4="citu pasākumu izmaksas",IF('7a+c+n'!$Q15="C",'7a+c+n'!M15,0))</f>
        <v>0</v>
      </c>
      <c r="N15" s="116">
        <f>IF($C$4="citu pasākumu izmaksas",IF('7a+c+n'!$Q15="C",'7a+c+n'!N15,0))</f>
        <v>0</v>
      </c>
      <c r="O15" s="116">
        <f>IF($C$4="citu pasākumu izmaksas",IF('7a+c+n'!$Q15="C",'7a+c+n'!O15,0))</f>
        <v>0</v>
      </c>
      <c r="P15" s="117">
        <f>IF($C$4="citu pasākumu izmaksas",IF('7a+c+n'!$Q15="C",'7a+c+n'!P15,0))</f>
        <v>0</v>
      </c>
    </row>
    <row r="16" spans="1:16" x14ac:dyDescent="0.2">
      <c r="A16" s="51">
        <f>IF(P16=0,0,IF(COUNTBLANK(P16)=1,0,COUNTA($P$14:P16)))</f>
        <v>0</v>
      </c>
      <c r="B16" s="24">
        <f>IF($C$4="citu pasākumu izmaksas",IF('7a+c+n'!$Q16="C",'7a+c+n'!B16,0))</f>
        <v>0</v>
      </c>
      <c r="C16" s="24">
        <f>IF($C$4="citu pasākumu izmaksas",IF('7a+c+n'!$Q16="C",'7a+c+n'!C16,0))</f>
        <v>0</v>
      </c>
      <c r="D16" s="24">
        <f>IF($C$4="citu pasākumu izmaksas",IF('7a+c+n'!$Q16="C",'7a+c+n'!D16,0))</f>
        <v>0</v>
      </c>
      <c r="E16" s="46"/>
      <c r="F16" s="65"/>
      <c r="G16" s="116"/>
      <c r="H16" s="116">
        <f>IF($C$4="citu pasākumu izmaksas",IF('7a+c+n'!$Q16="C",'7a+c+n'!H16,0))</f>
        <v>0</v>
      </c>
      <c r="I16" s="116"/>
      <c r="J16" s="116"/>
      <c r="K16" s="117">
        <f>IF($C$4="citu pasākumu izmaksas",IF('7a+c+n'!$Q16="C",'7a+c+n'!K16,0))</f>
        <v>0</v>
      </c>
      <c r="L16" s="81">
        <f>IF($C$4="citu pasākumu izmaksas",IF('7a+c+n'!$Q16="C",'7a+c+n'!L16,0))</f>
        <v>0</v>
      </c>
      <c r="M16" s="116">
        <f>IF($C$4="citu pasākumu izmaksas",IF('7a+c+n'!$Q16="C",'7a+c+n'!M16,0))</f>
        <v>0</v>
      </c>
      <c r="N16" s="116">
        <f>IF($C$4="citu pasākumu izmaksas",IF('7a+c+n'!$Q16="C",'7a+c+n'!N16,0))</f>
        <v>0</v>
      </c>
      <c r="O16" s="116">
        <f>IF($C$4="citu pasākumu izmaksas",IF('7a+c+n'!$Q16="C",'7a+c+n'!O16,0))</f>
        <v>0</v>
      </c>
      <c r="P16" s="117">
        <f>IF($C$4="citu pasākumu izmaksas",IF('7a+c+n'!$Q16="C",'7a+c+n'!P16,0))</f>
        <v>0</v>
      </c>
    </row>
    <row r="17" spans="1:16" x14ac:dyDescent="0.2">
      <c r="A17" s="51">
        <f>IF(P17=0,0,IF(COUNTBLANK(P17)=1,0,COUNTA($P$14:P17)))</f>
        <v>0</v>
      </c>
      <c r="B17" s="24">
        <f>IF($C$4="citu pasākumu izmaksas",IF('7a+c+n'!$Q17="C",'7a+c+n'!B17,0))</f>
        <v>0</v>
      </c>
      <c r="C17" s="24">
        <f>IF($C$4="citu pasākumu izmaksas",IF('7a+c+n'!$Q17="C",'7a+c+n'!C17,0))</f>
        <v>0</v>
      </c>
      <c r="D17" s="24">
        <f>IF($C$4="citu pasākumu izmaksas",IF('7a+c+n'!$Q17="C",'7a+c+n'!D17,0))</f>
        <v>0</v>
      </c>
      <c r="E17" s="46"/>
      <c r="F17" s="65"/>
      <c r="G17" s="116"/>
      <c r="H17" s="116">
        <f>IF($C$4="citu pasākumu izmaksas",IF('7a+c+n'!$Q17="C",'7a+c+n'!H17,0))</f>
        <v>0</v>
      </c>
      <c r="I17" s="116"/>
      <c r="J17" s="116"/>
      <c r="K17" s="117">
        <f>IF($C$4="citu pasākumu izmaksas",IF('7a+c+n'!$Q17="C",'7a+c+n'!K17,0))</f>
        <v>0</v>
      </c>
      <c r="L17" s="81">
        <f>IF($C$4="citu pasākumu izmaksas",IF('7a+c+n'!$Q17="C",'7a+c+n'!L17,0))</f>
        <v>0</v>
      </c>
      <c r="M17" s="116">
        <f>IF($C$4="citu pasākumu izmaksas",IF('7a+c+n'!$Q17="C",'7a+c+n'!M17,0))</f>
        <v>0</v>
      </c>
      <c r="N17" s="116">
        <f>IF($C$4="citu pasākumu izmaksas",IF('7a+c+n'!$Q17="C",'7a+c+n'!N17,0))</f>
        <v>0</v>
      </c>
      <c r="O17" s="116">
        <f>IF($C$4="citu pasākumu izmaksas",IF('7a+c+n'!$Q17="C",'7a+c+n'!O17,0))</f>
        <v>0</v>
      </c>
      <c r="P17" s="117">
        <f>IF($C$4="citu pasākumu izmaksas",IF('7a+c+n'!$Q17="C",'7a+c+n'!P17,0))</f>
        <v>0</v>
      </c>
    </row>
    <row r="18" spans="1:16" x14ac:dyDescent="0.2">
      <c r="A18" s="51">
        <f>IF(P18=0,0,IF(COUNTBLANK(P18)=1,0,COUNTA($P$14:P18)))</f>
        <v>0</v>
      </c>
      <c r="B18" s="24">
        <f>IF($C$4="citu pasākumu izmaksas",IF('7a+c+n'!$Q18="C",'7a+c+n'!B18,0))</f>
        <v>0</v>
      </c>
      <c r="C18" s="24">
        <f>IF($C$4="citu pasākumu izmaksas",IF('7a+c+n'!$Q18="C",'7a+c+n'!C18,0))</f>
        <v>0</v>
      </c>
      <c r="D18" s="24">
        <f>IF($C$4="citu pasākumu izmaksas",IF('7a+c+n'!$Q18="C",'7a+c+n'!D18,0))</f>
        <v>0</v>
      </c>
      <c r="E18" s="46"/>
      <c r="F18" s="65"/>
      <c r="G18" s="116"/>
      <c r="H18" s="116">
        <f>IF($C$4="citu pasākumu izmaksas",IF('7a+c+n'!$Q18="C",'7a+c+n'!H18,0))</f>
        <v>0</v>
      </c>
      <c r="I18" s="116"/>
      <c r="J18" s="116"/>
      <c r="K18" s="117">
        <f>IF($C$4="citu pasākumu izmaksas",IF('7a+c+n'!$Q18="C",'7a+c+n'!K18,0))</f>
        <v>0</v>
      </c>
      <c r="L18" s="81">
        <f>IF($C$4="citu pasākumu izmaksas",IF('7a+c+n'!$Q18="C",'7a+c+n'!L18,0))</f>
        <v>0</v>
      </c>
      <c r="M18" s="116">
        <f>IF($C$4="citu pasākumu izmaksas",IF('7a+c+n'!$Q18="C",'7a+c+n'!M18,0))</f>
        <v>0</v>
      </c>
      <c r="N18" s="116">
        <f>IF($C$4="citu pasākumu izmaksas",IF('7a+c+n'!$Q18="C",'7a+c+n'!N18,0))</f>
        <v>0</v>
      </c>
      <c r="O18" s="116">
        <f>IF($C$4="citu pasākumu izmaksas",IF('7a+c+n'!$Q18="C",'7a+c+n'!O18,0))</f>
        <v>0</v>
      </c>
      <c r="P18" s="117">
        <f>IF($C$4="citu pasākumu izmaksas",IF('7a+c+n'!$Q18="C",'7a+c+n'!P18,0))</f>
        <v>0</v>
      </c>
    </row>
    <row r="19" spans="1:16" x14ac:dyDescent="0.2">
      <c r="A19" s="51">
        <f>IF(P19=0,0,IF(COUNTBLANK(P19)=1,0,COUNTA($P$14:P19)))</f>
        <v>0</v>
      </c>
      <c r="B19" s="24">
        <f>IF($C$4="citu pasākumu izmaksas",IF('7a+c+n'!$Q19="C",'7a+c+n'!B19,0))</f>
        <v>0</v>
      </c>
      <c r="C19" s="24">
        <f>IF($C$4="citu pasākumu izmaksas",IF('7a+c+n'!$Q19="C",'7a+c+n'!C19,0))</f>
        <v>0</v>
      </c>
      <c r="D19" s="24">
        <f>IF($C$4="citu pasākumu izmaksas",IF('7a+c+n'!$Q19="C",'7a+c+n'!D19,0))</f>
        <v>0</v>
      </c>
      <c r="E19" s="46"/>
      <c r="F19" s="65"/>
      <c r="G19" s="116"/>
      <c r="H19" s="116">
        <f>IF($C$4="citu pasākumu izmaksas",IF('7a+c+n'!$Q19="C",'7a+c+n'!H19,0))</f>
        <v>0</v>
      </c>
      <c r="I19" s="116"/>
      <c r="J19" s="116"/>
      <c r="K19" s="117">
        <f>IF($C$4="citu pasākumu izmaksas",IF('7a+c+n'!$Q19="C",'7a+c+n'!K19,0))</f>
        <v>0</v>
      </c>
      <c r="L19" s="81">
        <f>IF($C$4="citu pasākumu izmaksas",IF('7a+c+n'!$Q19="C",'7a+c+n'!L19,0))</f>
        <v>0</v>
      </c>
      <c r="M19" s="116">
        <f>IF($C$4="citu pasākumu izmaksas",IF('7a+c+n'!$Q19="C",'7a+c+n'!M19,0))</f>
        <v>0</v>
      </c>
      <c r="N19" s="116">
        <f>IF($C$4="citu pasākumu izmaksas",IF('7a+c+n'!$Q19="C",'7a+c+n'!N19,0))</f>
        <v>0</v>
      </c>
      <c r="O19" s="116">
        <f>IF($C$4="citu pasākumu izmaksas",IF('7a+c+n'!$Q19="C",'7a+c+n'!O19,0))</f>
        <v>0</v>
      </c>
      <c r="P19" s="117">
        <f>IF($C$4="citu pasākumu izmaksas",IF('7a+c+n'!$Q19="C",'7a+c+n'!P19,0))</f>
        <v>0</v>
      </c>
    </row>
    <row r="20" spans="1:16" ht="20.399999999999999" x14ac:dyDescent="0.2">
      <c r="A20" s="51">
        <f>IF(P20=0,0,IF(COUNTBLANK(P20)=1,0,COUNTA($P$14:P20)))</f>
        <v>0</v>
      </c>
      <c r="B20" s="24" t="str">
        <f>IF($C$4="citu pasākumu izmaksas",IF('7a+c+n'!$Q20="C",'7a+c+n'!B20,0))</f>
        <v>09-00000</v>
      </c>
      <c r="C20" s="24" t="str">
        <f>IF($C$4="citu pasākumu izmaksas",IF('7a+c+n'!$Q20="C",'7a+c+n'!C20,0))</f>
        <v>Sniega barjeru uzstādīšana, t.sk. stiprinājumi</v>
      </c>
      <c r="D20" s="24" t="str">
        <f>IF($C$4="citu pasākumu izmaksas",IF('7a+c+n'!$Q20="C",'7a+c+n'!D20,0))</f>
        <v>tm</v>
      </c>
      <c r="E20" s="46"/>
      <c r="F20" s="65"/>
      <c r="G20" s="116"/>
      <c r="H20" s="116">
        <f>IF($C$4="citu pasākumu izmaksas",IF('7a+c+n'!$Q20="C",'7a+c+n'!H20,0))</f>
        <v>0</v>
      </c>
      <c r="I20" s="116"/>
      <c r="J20" s="116"/>
      <c r="K20" s="117">
        <f>IF($C$4="citu pasākumu izmaksas",IF('7a+c+n'!$Q20="C",'7a+c+n'!K20,0))</f>
        <v>0</v>
      </c>
      <c r="L20" s="81">
        <f>IF($C$4="citu pasākumu izmaksas",IF('7a+c+n'!$Q20="C",'7a+c+n'!L20,0))</f>
        <v>0</v>
      </c>
      <c r="M20" s="116">
        <f>IF($C$4="citu pasākumu izmaksas",IF('7a+c+n'!$Q20="C",'7a+c+n'!M20,0))</f>
        <v>0</v>
      </c>
      <c r="N20" s="116">
        <f>IF($C$4="citu pasākumu izmaksas",IF('7a+c+n'!$Q20="C",'7a+c+n'!N20,0))</f>
        <v>0</v>
      </c>
      <c r="O20" s="116">
        <f>IF($C$4="citu pasākumu izmaksas",IF('7a+c+n'!$Q20="C",'7a+c+n'!O20,0))</f>
        <v>0</v>
      </c>
      <c r="P20" s="117">
        <f>IF($C$4="citu pasākumu izmaksas",IF('7a+c+n'!$Q20="C",'7a+c+n'!P20,0))</f>
        <v>0</v>
      </c>
    </row>
    <row r="21" spans="1:16" x14ac:dyDescent="0.2">
      <c r="A21" s="51">
        <f>IF(P21=0,0,IF(COUNTBLANK(P21)=1,0,COUNTA($P$14:P21)))</f>
        <v>0</v>
      </c>
      <c r="B21" s="24">
        <f>IF($C$4="citu pasākumu izmaksas",IF('7a+c+n'!$Q21="C",'7a+c+n'!B21,0))</f>
        <v>0</v>
      </c>
      <c r="C21" s="24">
        <f>IF($C$4="citu pasākumu izmaksas",IF('7a+c+n'!$Q21="C",'7a+c+n'!C21,0))</f>
        <v>0</v>
      </c>
      <c r="D21" s="24">
        <f>IF($C$4="citu pasākumu izmaksas",IF('7a+c+n'!$Q21="C",'7a+c+n'!D21,0))</f>
        <v>0</v>
      </c>
      <c r="E21" s="46"/>
      <c r="F21" s="65"/>
      <c r="G21" s="116"/>
      <c r="H21" s="116">
        <f>IF($C$4="citu pasākumu izmaksas",IF('7a+c+n'!$Q21="C",'7a+c+n'!H21,0))</f>
        <v>0</v>
      </c>
      <c r="I21" s="116"/>
      <c r="J21" s="116"/>
      <c r="K21" s="117">
        <f>IF($C$4="citu pasākumu izmaksas",IF('7a+c+n'!$Q21="C",'7a+c+n'!K21,0))</f>
        <v>0</v>
      </c>
      <c r="L21" s="81">
        <f>IF($C$4="citu pasākumu izmaksas",IF('7a+c+n'!$Q21="C",'7a+c+n'!L21,0))</f>
        <v>0</v>
      </c>
      <c r="M21" s="116">
        <f>IF($C$4="citu pasākumu izmaksas",IF('7a+c+n'!$Q21="C",'7a+c+n'!M21,0))</f>
        <v>0</v>
      </c>
      <c r="N21" s="116">
        <f>IF($C$4="citu pasākumu izmaksas",IF('7a+c+n'!$Q21="C",'7a+c+n'!N21,0))</f>
        <v>0</v>
      </c>
      <c r="O21" s="116">
        <f>IF($C$4="citu pasākumu izmaksas",IF('7a+c+n'!$Q21="C",'7a+c+n'!O21,0))</f>
        <v>0</v>
      </c>
      <c r="P21" s="117">
        <f>IF($C$4="citu pasākumu izmaksas",IF('7a+c+n'!$Q21="C",'7a+c+n'!P21,0))</f>
        <v>0</v>
      </c>
    </row>
    <row r="22" spans="1:16" x14ac:dyDescent="0.2">
      <c r="A22" s="51">
        <f>IF(P22=0,0,IF(COUNTBLANK(P22)=1,0,COUNTA($P$14:P22)))</f>
        <v>0</v>
      </c>
      <c r="B22" s="24">
        <f>IF($C$4="citu pasākumu izmaksas",IF('7a+c+n'!$Q22="C",'7a+c+n'!B22,0))</f>
        <v>0</v>
      </c>
      <c r="C22" s="24">
        <f>IF($C$4="citu pasākumu izmaksas",IF('7a+c+n'!$Q22="C",'7a+c+n'!C22,0))</f>
        <v>0</v>
      </c>
      <c r="D22" s="24">
        <f>IF($C$4="citu pasākumu izmaksas",IF('7a+c+n'!$Q22="C",'7a+c+n'!D22,0))</f>
        <v>0</v>
      </c>
      <c r="E22" s="46"/>
      <c r="F22" s="65"/>
      <c r="G22" s="116"/>
      <c r="H22" s="116">
        <f>IF($C$4="citu pasākumu izmaksas",IF('7a+c+n'!$Q22="C",'7a+c+n'!H22,0))</f>
        <v>0</v>
      </c>
      <c r="I22" s="116"/>
      <c r="J22" s="116"/>
      <c r="K22" s="117">
        <f>IF($C$4="citu pasākumu izmaksas",IF('7a+c+n'!$Q22="C",'7a+c+n'!K22,0))</f>
        <v>0</v>
      </c>
      <c r="L22" s="81">
        <f>IF($C$4="citu pasākumu izmaksas",IF('7a+c+n'!$Q22="C",'7a+c+n'!L22,0))</f>
        <v>0</v>
      </c>
      <c r="M22" s="116">
        <f>IF($C$4="citu pasākumu izmaksas",IF('7a+c+n'!$Q22="C",'7a+c+n'!M22,0))</f>
        <v>0</v>
      </c>
      <c r="N22" s="116">
        <f>IF($C$4="citu pasākumu izmaksas",IF('7a+c+n'!$Q22="C",'7a+c+n'!N22,0))</f>
        <v>0</v>
      </c>
      <c r="O22" s="116">
        <f>IF($C$4="citu pasākumu izmaksas",IF('7a+c+n'!$Q22="C",'7a+c+n'!O22,0))</f>
        <v>0</v>
      </c>
      <c r="P22" s="117">
        <f>IF($C$4="citu pasākumu izmaksas",IF('7a+c+n'!$Q22="C",'7a+c+n'!P22,0))</f>
        <v>0</v>
      </c>
    </row>
    <row r="23" spans="1:16" x14ac:dyDescent="0.2">
      <c r="A23" s="51">
        <f>IF(P23=0,0,IF(COUNTBLANK(P23)=1,0,COUNTA($P$14:P23)))</f>
        <v>0</v>
      </c>
      <c r="B23" s="24">
        <f>IF($C$4="citu pasākumu izmaksas",IF('7a+c+n'!$Q23="C",'7a+c+n'!B23,0))</f>
        <v>0</v>
      </c>
      <c r="C23" s="24">
        <f>IF($C$4="citu pasākumu izmaksas",IF('7a+c+n'!$Q23="C",'7a+c+n'!C23,0))</f>
        <v>0</v>
      </c>
      <c r="D23" s="24">
        <f>IF($C$4="citu pasākumu izmaksas",IF('7a+c+n'!$Q23="C",'7a+c+n'!D23,0))</f>
        <v>0</v>
      </c>
      <c r="E23" s="46"/>
      <c r="F23" s="65"/>
      <c r="G23" s="116"/>
      <c r="H23" s="116">
        <f>IF($C$4="citu pasākumu izmaksas",IF('7a+c+n'!$Q23="C",'7a+c+n'!H23,0))</f>
        <v>0</v>
      </c>
      <c r="I23" s="116"/>
      <c r="J23" s="116"/>
      <c r="K23" s="117">
        <f>IF($C$4="citu pasākumu izmaksas",IF('7a+c+n'!$Q23="C",'7a+c+n'!K23,0))</f>
        <v>0</v>
      </c>
      <c r="L23" s="81">
        <f>IF($C$4="citu pasākumu izmaksas",IF('7a+c+n'!$Q23="C",'7a+c+n'!L23,0))</f>
        <v>0</v>
      </c>
      <c r="M23" s="116">
        <f>IF($C$4="citu pasākumu izmaksas",IF('7a+c+n'!$Q23="C",'7a+c+n'!M23,0))</f>
        <v>0</v>
      </c>
      <c r="N23" s="116">
        <f>IF($C$4="citu pasākumu izmaksas",IF('7a+c+n'!$Q23="C",'7a+c+n'!N23,0))</f>
        <v>0</v>
      </c>
      <c r="O23" s="116">
        <f>IF($C$4="citu pasākumu izmaksas",IF('7a+c+n'!$Q23="C",'7a+c+n'!O23,0))</f>
        <v>0</v>
      </c>
      <c r="P23" s="117">
        <f>IF($C$4="citu pasākumu izmaksas",IF('7a+c+n'!$Q23="C",'7a+c+n'!P23,0))</f>
        <v>0</v>
      </c>
    </row>
    <row r="24" spans="1:16" x14ac:dyDescent="0.2">
      <c r="A24" s="51">
        <f>IF(P24=0,0,IF(COUNTBLANK(P24)=1,0,COUNTA($P$14:P24)))</f>
        <v>0</v>
      </c>
      <c r="B24" s="24">
        <f>IF($C$4="citu pasākumu izmaksas",IF('7a+c+n'!$Q24="C",'7a+c+n'!B24,0))</f>
        <v>0</v>
      </c>
      <c r="C24" s="24">
        <f>IF($C$4="citu pasākumu izmaksas",IF('7a+c+n'!$Q24="C",'7a+c+n'!C24,0))</f>
        <v>0</v>
      </c>
      <c r="D24" s="24">
        <f>IF($C$4="citu pasākumu izmaksas",IF('7a+c+n'!$Q24="C",'7a+c+n'!D24,0))</f>
        <v>0</v>
      </c>
      <c r="E24" s="46"/>
      <c r="F24" s="65"/>
      <c r="G24" s="116"/>
      <c r="H24" s="116">
        <f>IF($C$4="citu pasākumu izmaksas",IF('7a+c+n'!$Q24="C",'7a+c+n'!H24,0))</f>
        <v>0</v>
      </c>
      <c r="I24" s="116"/>
      <c r="J24" s="116"/>
      <c r="K24" s="117">
        <f>IF($C$4="citu pasākumu izmaksas",IF('7a+c+n'!$Q24="C",'7a+c+n'!K24,0))</f>
        <v>0</v>
      </c>
      <c r="L24" s="81">
        <f>IF($C$4="citu pasākumu izmaksas",IF('7a+c+n'!$Q24="C",'7a+c+n'!L24,0))</f>
        <v>0</v>
      </c>
      <c r="M24" s="116">
        <f>IF($C$4="citu pasākumu izmaksas",IF('7a+c+n'!$Q24="C",'7a+c+n'!M24,0))</f>
        <v>0</v>
      </c>
      <c r="N24" s="116">
        <f>IF($C$4="citu pasākumu izmaksas",IF('7a+c+n'!$Q24="C",'7a+c+n'!N24,0))</f>
        <v>0</v>
      </c>
      <c r="O24" s="116">
        <f>IF($C$4="citu pasākumu izmaksas",IF('7a+c+n'!$Q24="C",'7a+c+n'!O24,0))</f>
        <v>0</v>
      </c>
      <c r="P24" s="117">
        <f>IF($C$4="citu pasākumu izmaksas",IF('7a+c+n'!$Q24="C",'7a+c+n'!P24,0))</f>
        <v>0</v>
      </c>
    </row>
    <row r="25" spans="1:16" x14ac:dyDescent="0.2">
      <c r="A25" s="51">
        <f>IF(P25=0,0,IF(COUNTBLANK(P25)=1,0,COUNTA($P$14:P25)))</f>
        <v>0</v>
      </c>
      <c r="B25" s="24">
        <f>IF($C$4="citu pasākumu izmaksas",IF('7a+c+n'!$Q25="C",'7a+c+n'!B25,0))</f>
        <v>0</v>
      </c>
      <c r="C25" s="24">
        <f>IF($C$4="citu pasākumu izmaksas",IF('7a+c+n'!$Q25="C",'7a+c+n'!C25,0))</f>
        <v>0</v>
      </c>
      <c r="D25" s="24">
        <f>IF($C$4="citu pasākumu izmaksas",IF('7a+c+n'!$Q25="C",'7a+c+n'!D25,0))</f>
        <v>0</v>
      </c>
      <c r="E25" s="46"/>
      <c r="F25" s="65"/>
      <c r="G25" s="116"/>
      <c r="H25" s="116">
        <f>IF($C$4="citu pasākumu izmaksas",IF('7a+c+n'!$Q25="C",'7a+c+n'!H25,0))</f>
        <v>0</v>
      </c>
      <c r="I25" s="116"/>
      <c r="J25" s="116"/>
      <c r="K25" s="117">
        <f>IF($C$4="citu pasākumu izmaksas",IF('7a+c+n'!$Q25="C",'7a+c+n'!K25,0))</f>
        <v>0</v>
      </c>
      <c r="L25" s="81">
        <f>IF($C$4="citu pasākumu izmaksas",IF('7a+c+n'!$Q25="C",'7a+c+n'!L25,0))</f>
        <v>0</v>
      </c>
      <c r="M25" s="116">
        <f>IF($C$4="citu pasākumu izmaksas",IF('7a+c+n'!$Q25="C",'7a+c+n'!M25,0))</f>
        <v>0</v>
      </c>
      <c r="N25" s="116">
        <f>IF($C$4="citu pasākumu izmaksas",IF('7a+c+n'!$Q25="C",'7a+c+n'!N25,0))</f>
        <v>0</v>
      </c>
      <c r="O25" s="116">
        <f>IF($C$4="citu pasākumu izmaksas",IF('7a+c+n'!$Q25="C",'7a+c+n'!O25,0))</f>
        <v>0</v>
      </c>
      <c r="P25" s="117">
        <f>IF($C$4="citu pasākumu izmaksas",IF('7a+c+n'!$Q25="C",'7a+c+n'!P25,0))</f>
        <v>0</v>
      </c>
    </row>
    <row r="26" spans="1:16" x14ac:dyDescent="0.2">
      <c r="A26" s="51">
        <f>IF(P26=0,0,IF(COUNTBLANK(P26)=1,0,COUNTA($P$14:P26)))</f>
        <v>0</v>
      </c>
      <c r="B26" s="24">
        <f>IF($C$4="citu pasākumu izmaksas",IF('7a+c+n'!$Q26="C",'7a+c+n'!B26,0))</f>
        <v>0</v>
      </c>
      <c r="C26" s="24">
        <f>IF($C$4="citu pasākumu izmaksas",IF('7a+c+n'!$Q26="C",'7a+c+n'!C26,0))</f>
        <v>0</v>
      </c>
      <c r="D26" s="24">
        <f>IF($C$4="citu pasākumu izmaksas",IF('7a+c+n'!$Q26="C",'7a+c+n'!D26,0))</f>
        <v>0</v>
      </c>
      <c r="E26" s="46"/>
      <c r="F26" s="65"/>
      <c r="G26" s="116"/>
      <c r="H26" s="116">
        <f>IF($C$4="citu pasākumu izmaksas",IF('7a+c+n'!$Q26="C",'7a+c+n'!H26,0))</f>
        <v>0</v>
      </c>
      <c r="I26" s="116"/>
      <c r="J26" s="116"/>
      <c r="K26" s="117">
        <f>IF($C$4="citu pasākumu izmaksas",IF('7a+c+n'!$Q26="C",'7a+c+n'!K26,0))</f>
        <v>0</v>
      </c>
      <c r="L26" s="81">
        <f>IF($C$4="citu pasākumu izmaksas",IF('7a+c+n'!$Q26="C",'7a+c+n'!L26,0))</f>
        <v>0</v>
      </c>
      <c r="M26" s="116">
        <f>IF($C$4="citu pasākumu izmaksas",IF('7a+c+n'!$Q26="C",'7a+c+n'!M26,0))</f>
        <v>0</v>
      </c>
      <c r="N26" s="116">
        <f>IF($C$4="citu pasākumu izmaksas",IF('7a+c+n'!$Q26="C",'7a+c+n'!N26,0))</f>
        <v>0</v>
      </c>
      <c r="O26" s="116">
        <f>IF($C$4="citu pasākumu izmaksas",IF('7a+c+n'!$Q26="C",'7a+c+n'!O26,0))</f>
        <v>0</v>
      </c>
      <c r="P26" s="117">
        <f>IF($C$4="citu pasākumu izmaksas",IF('7a+c+n'!$Q26="C",'7a+c+n'!P26,0))</f>
        <v>0</v>
      </c>
    </row>
    <row r="27" spans="1:16" x14ac:dyDescent="0.2">
      <c r="A27" s="51">
        <f>IF(P27=0,0,IF(COUNTBLANK(P27)=1,0,COUNTA($P$14:P27)))</f>
        <v>0</v>
      </c>
      <c r="B27" s="24">
        <f>IF($C$4="citu pasākumu izmaksas",IF('7a+c+n'!$Q27="C",'7a+c+n'!B27,0))</f>
        <v>0</v>
      </c>
      <c r="C27" s="24">
        <f>IF($C$4="citu pasākumu izmaksas",IF('7a+c+n'!$Q27="C",'7a+c+n'!C27,0))</f>
        <v>0</v>
      </c>
      <c r="D27" s="24">
        <f>IF($C$4="citu pasākumu izmaksas",IF('7a+c+n'!$Q27="C",'7a+c+n'!D27,0))</f>
        <v>0</v>
      </c>
      <c r="E27" s="46"/>
      <c r="F27" s="65"/>
      <c r="G27" s="116"/>
      <c r="H27" s="116">
        <f>IF($C$4="citu pasākumu izmaksas",IF('7a+c+n'!$Q27="C",'7a+c+n'!H27,0))</f>
        <v>0</v>
      </c>
      <c r="I27" s="116"/>
      <c r="J27" s="116"/>
      <c r="K27" s="117">
        <f>IF($C$4="citu pasākumu izmaksas",IF('7a+c+n'!$Q27="C",'7a+c+n'!K27,0))</f>
        <v>0</v>
      </c>
      <c r="L27" s="81">
        <f>IF($C$4="citu pasākumu izmaksas",IF('7a+c+n'!$Q27="C",'7a+c+n'!L27,0))</f>
        <v>0</v>
      </c>
      <c r="M27" s="116">
        <f>IF($C$4="citu pasākumu izmaksas",IF('7a+c+n'!$Q27="C",'7a+c+n'!M27,0))</f>
        <v>0</v>
      </c>
      <c r="N27" s="116">
        <f>IF($C$4="citu pasākumu izmaksas",IF('7a+c+n'!$Q27="C",'7a+c+n'!N27,0))</f>
        <v>0</v>
      </c>
      <c r="O27" s="116">
        <f>IF($C$4="citu pasākumu izmaksas",IF('7a+c+n'!$Q27="C",'7a+c+n'!O27,0))</f>
        <v>0</v>
      </c>
      <c r="P27" s="117">
        <f>IF($C$4="citu pasākumu izmaksas",IF('7a+c+n'!$Q27="C",'7a+c+n'!P27,0))</f>
        <v>0</v>
      </c>
    </row>
    <row r="28" spans="1:16" x14ac:dyDescent="0.2">
      <c r="A28" s="51">
        <f>IF(P28=0,0,IF(COUNTBLANK(P28)=1,0,COUNTA($P$14:P28)))</f>
        <v>0</v>
      </c>
      <c r="B28" s="24">
        <f>IF($C$4="citu pasākumu izmaksas",IF('7a+c+n'!$Q28="C",'7a+c+n'!B28,0))</f>
        <v>0</v>
      </c>
      <c r="C28" s="24">
        <f>IF($C$4="citu pasākumu izmaksas",IF('7a+c+n'!$Q28="C",'7a+c+n'!C28,0))</f>
        <v>0</v>
      </c>
      <c r="D28" s="24">
        <f>IF($C$4="citu pasākumu izmaksas",IF('7a+c+n'!$Q28="C",'7a+c+n'!D28,0))</f>
        <v>0</v>
      </c>
      <c r="E28" s="46"/>
      <c r="F28" s="65"/>
      <c r="G28" s="116"/>
      <c r="H28" s="116">
        <f>IF($C$4="citu pasākumu izmaksas",IF('7a+c+n'!$Q28="C",'7a+c+n'!H28,0))</f>
        <v>0</v>
      </c>
      <c r="I28" s="116"/>
      <c r="J28" s="116"/>
      <c r="K28" s="117">
        <f>IF($C$4="citu pasākumu izmaksas",IF('7a+c+n'!$Q28="C",'7a+c+n'!K28,0))</f>
        <v>0</v>
      </c>
      <c r="L28" s="81">
        <f>IF($C$4="citu pasākumu izmaksas",IF('7a+c+n'!$Q28="C",'7a+c+n'!L28,0))</f>
        <v>0</v>
      </c>
      <c r="M28" s="116">
        <f>IF($C$4="citu pasākumu izmaksas",IF('7a+c+n'!$Q28="C",'7a+c+n'!M28,0))</f>
        <v>0</v>
      </c>
      <c r="N28" s="116">
        <f>IF($C$4="citu pasākumu izmaksas",IF('7a+c+n'!$Q28="C",'7a+c+n'!N28,0))</f>
        <v>0</v>
      </c>
      <c r="O28" s="116">
        <f>IF($C$4="citu pasākumu izmaksas",IF('7a+c+n'!$Q28="C",'7a+c+n'!O28,0))</f>
        <v>0</v>
      </c>
      <c r="P28" s="117">
        <f>IF($C$4="citu pasākumu izmaksas",IF('7a+c+n'!$Q28="C",'7a+c+n'!P28,0))</f>
        <v>0</v>
      </c>
    </row>
    <row r="29" spans="1:16" x14ac:dyDescent="0.2">
      <c r="A29" s="51">
        <f>IF(P29=0,0,IF(COUNTBLANK(P29)=1,0,COUNTA($P$14:P29)))</f>
        <v>0</v>
      </c>
      <c r="B29" s="24">
        <f>IF($C$4="citu pasākumu izmaksas",IF('7a+c+n'!$Q29="C",'7a+c+n'!B29,0))</f>
        <v>0</v>
      </c>
      <c r="C29" s="24">
        <f>IF($C$4="citu pasākumu izmaksas",IF('7a+c+n'!$Q29="C",'7a+c+n'!C29,0))</f>
        <v>0</v>
      </c>
      <c r="D29" s="24">
        <f>IF($C$4="citu pasākumu izmaksas",IF('7a+c+n'!$Q29="C",'7a+c+n'!D29,0))</f>
        <v>0</v>
      </c>
      <c r="E29" s="46"/>
      <c r="F29" s="65"/>
      <c r="G29" s="116"/>
      <c r="H29" s="116">
        <f>IF($C$4="citu pasākumu izmaksas",IF('7a+c+n'!$Q29="C",'7a+c+n'!H29,0))</f>
        <v>0</v>
      </c>
      <c r="I29" s="116"/>
      <c r="J29" s="116"/>
      <c r="K29" s="117">
        <f>IF($C$4="citu pasākumu izmaksas",IF('7a+c+n'!$Q29="C",'7a+c+n'!K29,0))</f>
        <v>0</v>
      </c>
      <c r="L29" s="81">
        <f>IF($C$4="citu pasākumu izmaksas",IF('7a+c+n'!$Q29="C",'7a+c+n'!L29,0))</f>
        <v>0</v>
      </c>
      <c r="M29" s="116">
        <f>IF($C$4="citu pasākumu izmaksas",IF('7a+c+n'!$Q29="C",'7a+c+n'!M29,0))</f>
        <v>0</v>
      </c>
      <c r="N29" s="116">
        <f>IF($C$4="citu pasākumu izmaksas",IF('7a+c+n'!$Q29="C",'7a+c+n'!N29,0))</f>
        <v>0</v>
      </c>
      <c r="O29" s="116">
        <f>IF($C$4="citu pasākumu izmaksas",IF('7a+c+n'!$Q29="C",'7a+c+n'!O29,0))</f>
        <v>0</v>
      </c>
      <c r="P29" s="117">
        <f>IF($C$4="citu pasākumu izmaksas",IF('7a+c+n'!$Q29="C",'7a+c+n'!P29,0))</f>
        <v>0</v>
      </c>
    </row>
    <row r="30" spans="1:16" x14ac:dyDescent="0.2">
      <c r="A30" s="51">
        <f>IF(P30=0,0,IF(COUNTBLANK(P30)=1,0,COUNTA($P$14:P30)))</f>
        <v>0</v>
      </c>
      <c r="B30" s="24">
        <f>IF($C$4="citu pasākumu izmaksas",IF('7a+c+n'!$Q30="C",'7a+c+n'!B30,0))</f>
        <v>0</v>
      </c>
      <c r="C30" s="24">
        <f>IF($C$4="citu pasākumu izmaksas",IF('7a+c+n'!$Q30="C",'7a+c+n'!C30,0))</f>
        <v>0</v>
      </c>
      <c r="D30" s="24">
        <f>IF($C$4="citu pasākumu izmaksas",IF('7a+c+n'!$Q30="C",'7a+c+n'!D30,0))</f>
        <v>0</v>
      </c>
      <c r="E30" s="46"/>
      <c r="F30" s="65"/>
      <c r="G30" s="116"/>
      <c r="H30" s="116">
        <f>IF($C$4="citu pasākumu izmaksas",IF('7a+c+n'!$Q30="C",'7a+c+n'!H30,0))</f>
        <v>0</v>
      </c>
      <c r="I30" s="116"/>
      <c r="J30" s="116"/>
      <c r="K30" s="117">
        <f>IF($C$4="citu pasākumu izmaksas",IF('7a+c+n'!$Q30="C",'7a+c+n'!K30,0))</f>
        <v>0</v>
      </c>
      <c r="L30" s="81">
        <f>IF($C$4="citu pasākumu izmaksas",IF('7a+c+n'!$Q30="C",'7a+c+n'!L30,0))</f>
        <v>0</v>
      </c>
      <c r="M30" s="116">
        <f>IF($C$4="citu pasākumu izmaksas",IF('7a+c+n'!$Q30="C",'7a+c+n'!M30,0))</f>
        <v>0</v>
      </c>
      <c r="N30" s="116">
        <f>IF($C$4="citu pasākumu izmaksas",IF('7a+c+n'!$Q30="C",'7a+c+n'!N30,0))</f>
        <v>0</v>
      </c>
      <c r="O30" s="116">
        <f>IF($C$4="citu pasākumu izmaksas",IF('7a+c+n'!$Q30="C",'7a+c+n'!O30,0))</f>
        <v>0</v>
      </c>
      <c r="P30" s="117">
        <f>IF($C$4="citu pasākumu izmaksas",IF('7a+c+n'!$Q30="C",'7a+c+n'!P30,0))</f>
        <v>0</v>
      </c>
    </row>
    <row r="31" spans="1:16" ht="10.8" thickBot="1" x14ac:dyDescent="0.25">
      <c r="A31" s="51">
        <f>IF(P31=0,0,IF(COUNTBLANK(P31)=1,0,COUNTA($P$14:P31)))</f>
        <v>0</v>
      </c>
      <c r="B31" s="24">
        <f>IF($C$4="citu pasākumu izmaksas",IF('7a+c+n'!$Q31="C",'7a+c+n'!B31,0))</f>
        <v>0</v>
      </c>
      <c r="C31" s="24">
        <f>IF($C$4="citu pasākumu izmaksas",IF('7a+c+n'!$Q31="C",'7a+c+n'!C31,0))</f>
        <v>0</v>
      </c>
      <c r="D31" s="24">
        <f>IF($C$4="citu pasākumu izmaksas",IF('7a+c+n'!$Q31="C",'7a+c+n'!D31,0))</f>
        <v>0</v>
      </c>
      <c r="E31" s="46"/>
      <c r="F31" s="65"/>
      <c r="G31" s="116"/>
      <c r="H31" s="116">
        <f>IF($C$4="citu pasākumu izmaksas",IF('7a+c+n'!$Q31="C",'7a+c+n'!H31,0))</f>
        <v>0</v>
      </c>
      <c r="I31" s="116"/>
      <c r="J31" s="116"/>
      <c r="K31" s="117">
        <f>IF($C$4="citu pasākumu izmaksas",IF('7a+c+n'!$Q31="C",'7a+c+n'!K31,0))</f>
        <v>0</v>
      </c>
      <c r="L31" s="81">
        <f>IF($C$4="citu pasākumu izmaksas",IF('7a+c+n'!$Q31="C",'7a+c+n'!L31,0))</f>
        <v>0</v>
      </c>
      <c r="M31" s="116">
        <f>IF($C$4="citu pasākumu izmaksas",IF('7a+c+n'!$Q31="C",'7a+c+n'!M31,0))</f>
        <v>0</v>
      </c>
      <c r="N31" s="116">
        <f>IF($C$4="citu pasākumu izmaksas",IF('7a+c+n'!$Q31="C",'7a+c+n'!N31,0))</f>
        <v>0</v>
      </c>
      <c r="O31" s="116">
        <f>IF($C$4="citu pasākumu izmaksas",IF('7a+c+n'!$Q31="C",'7a+c+n'!O31,0))</f>
        <v>0</v>
      </c>
      <c r="P31" s="117">
        <f>IF($C$4="citu pasākumu izmaksas",IF('7a+c+n'!$Q31="C",'7a+c+n'!P31,0))</f>
        <v>0</v>
      </c>
    </row>
    <row r="32" spans="1:16" ht="12" customHeight="1" thickBot="1" x14ac:dyDescent="0.25">
      <c r="A32" s="259" t="s">
        <v>62</v>
      </c>
      <c r="B32" s="260"/>
      <c r="C32" s="260"/>
      <c r="D32" s="260"/>
      <c r="E32" s="260"/>
      <c r="F32" s="260"/>
      <c r="G32" s="260"/>
      <c r="H32" s="260"/>
      <c r="I32" s="260"/>
      <c r="J32" s="260"/>
      <c r="K32" s="261"/>
      <c r="L32" s="130">
        <f>SUM(L14:L31)</f>
        <v>0</v>
      </c>
      <c r="M32" s="131">
        <f>SUM(M14:M31)</f>
        <v>0</v>
      </c>
      <c r="N32" s="131">
        <f>SUM(N14:N31)</f>
        <v>0</v>
      </c>
      <c r="O32" s="131">
        <f>SUM(O14:O31)</f>
        <v>0</v>
      </c>
      <c r="P32" s="132">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c'!C33:H33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c'!C38:H38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c'!C41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41:H41"/>
    <mergeCell ref="L12:P12"/>
    <mergeCell ref="A32:K32"/>
    <mergeCell ref="C35:H35"/>
    <mergeCell ref="C36:H36"/>
    <mergeCell ref="A38:D38"/>
    <mergeCell ref="C40:H40"/>
  </mergeCells>
  <conditionalFormatting sqref="A32:K32">
    <cfRule type="containsText" dxfId="60"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59" priority="1" operator="equal">
      <formula>0</formula>
    </cfRule>
  </conditionalFormatting>
  <conditionalFormatting sqref="C2:I2 D5:L8 N9:O9 L32:P32 C35:H35 C40:H40 C43">
    <cfRule type="cellIs" dxfId="58" priority="2"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70C0"/>
  </sheetPr>
  <dimension ref="A1:P44"/>
  <sheetViews>
    <sheetView topLeftCell="A14" workbookViewId="0">
      <selection activeCell="A32" sqref="A32: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'7a+c+n'!D1</f>
        <v>7</v>
      </c>
      <c r="E1" s="22"/>
      <c r="F1" s="22"/>
      <c r="G1" s="22"/>
      <c r="H1" s="22"/>
      <c r="I1" s="22"/>
      <c r="J1" s="22"/>
      <c r="N1" s="26"/>
      <c r="O1" s="27"/>
      <c r="P1" s="28"/>
    </row>
    <row r="2" spans="1:16" x14ac:dyDescent="0.2">
      <c r="A2" s="29"/>
      <c r="B2" s="29"/>
      <c r="C2" s="274" t="str">
        <f>'7a+c+n'!C2:I2</f>
        <v>Bēniņu siltināšana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'7a+c+n'!A9</f>
        <v>Tāme sastādīta  2024. gada tirgus cenās, pamatojoties uz AR daļas rasējumiem</v>
      </c>
      <c r="B9" s="271"/>
      <c r="C9" s="271"/>
      <c r="D9" s="271"/>
      <c r="E9" s="271"/>
      <c r="F9" s="271"/>
      <c r="G9" s="31"/>
      <c r="H9" s="31"/>
      <c r="I9" s="31"/>
      <c r="J9" s="272" t="s">
        <v>45</v>
      </c>
      <c r="K9" s="272"/>
      <c r="L9" s="272"/>
      <c r="M9" s="272"/>
      <c r="N9" s="273">
        <f>P32</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izmaksas",IF('7a+c+n'!$Q14="N",'7a+c+n'!B14,0))</f>
        <v>0</v>
      </c>
      <c r="C14" s="23">
        <f>IF($C$4="Neattiecināmās izmaksas",IF('7a+c+n'!$Q14="N",'7a+c+n'!C14,0))</f>
        <v>0</v>
      </c>
      <c r="D14" s="23">
        <f>IF($C$4="Neattiecināmās izmaksas",IF('7a+c+n'!$Q14="N",'7a+c+n'!D14,0))</f>
        <v>0</v>
      </c>
      <c r="E14" s="45"/>
      <c r="F14" s="63"/>
      <c r="G14" s="114"/>
      <c r="H14" s="114">
        <f>IF($C$4="Neattiecināmās izmaksas",IF('7a+c+n'!$Q14="N",'7a+c+n'!H14,0))</f>
        <v>0</v>
      </c>
      <c r="I14" s="114"/>
      <c r="J14" s="114"/>
      <c r="K14" s="115">
        <f>IF($C$4="Neattiecināmās izmaksas",IF('7a+c+n'!$Q14="N",'7a+c+n'!K14,0))</f>
        <v>0</v>
      </c>
      <c r="L14" s="80">
        <f>IF($C$4="Neattiecināmās izmaksas",IF('7a+c+n'!$Q14="N",'7a+c+n'!L14,0))</f>
        <v>0</v>
      </c>
      <c r="M14" s="114">
        <f>IF($C$4="Neattiecināmās izmaksas",IF('7a+c+n'!$Q14="N",'7a+c+n'!M14,0))</f>
        <v>0</v>
      </c>
      <c r="N14" s="114">
        <f>IF($C$4="Neattiecināmās izmaksas",IF('7a+c+n'!$Q14="N",'7a+c+n'!N14,0))</f>
        <v>0</v>
      </c>
      <c r="O14" s="114">
        <f>IF($C$4="Neattiecināmās izmaksas",IF('7a+c+n'!$Q14="N",'7a+c+n'!O14,0))</f>
        <v>0</v>
      </c>
      <c r="P14" s="115">
        <f>IF($C$4="Neattiecināmās izmaksas",IF('7a+c+n'!$Q14="N",'7a+c+n'!P14,0))</f>
        <v>0</v>
      </c>
    </row>
    <row r="15" spans="1:16" x14ac:dyDescent="0.2">
      <c r="A15" s="51">
        <f>IF(P15=0,0,IF(COUNTBLANK(P15)=1,0,COUNTA($P$14:P15)))</f>
        <v>0</v>
      </c>
      <c r="B15" s="24">
        <f>IF($C$4="Neattiecināmās izmaksas",IF('7a+c+n'!$Q15="N",'7a+c+n'!B15,0))</f>
        <v>0</v>
      </c>
      <c r="C15" s="24">
        <f>IF($C$4="Neattiecināmās izmaksas",IF('7a+c+n'!$Q15="N",'7a+c+n'!C15,0))</f>
        <v>0</v>
      </c>
      <c r="D15" s="24">
        <f>IF($C$4="Neattiecināmās izmaksas",IF('7a+c+n'!$Q15="N",'7a+c+n'!D15,0))</f>
        <v>0</v>
      </c>
      <c r="E15" s="46"/>
      <c r="F15" s="65"/>
      <c r="G15" s="116"/>
      <c r="H15" s="116">
        <f>IF($C$4="Neattiecināmās izmaksas",IF('7a+c+n'!$Q15="N",'7a+c+n'!H15,0))</f>
        <v>0</v>
      </c>
      <c r="I15" s="116"/>
      <c r="J15" s="116"/>
      <c r="K15" s="117">
        <f>IF($C$4="Neattiecināmās izmaksas",IF('7a+c+n'!$Q15="N",'7a+c+n'!K15,0))</f>
        <v>0</v>
      </c>
      <c r="L15" s="81">
        <f>IF($C$4="Neattiecināmās izmaksas",IF('7a+c+n'!$Q15="N",'7a+c+n'!L15,0))</f>
        <v>0</v>
      </c>
      <c r="M15" s="116">
        <f>IF($C$4="Neattiecināmās izmaksas",IF('7a+c+n'!$Q15="N",'7a+c+n'!M15,0))</f>
        <v>0</v>
      </c>
      <c r="N15" s="116">
        <f>IF($C$4="Neattiecināmās izmaksas",IF('7a+c+n'!$Q15="N",'7a+c+n'!N15,0))</f>
        <v>0</v>
      </c>
      <c r="O15" s="116">
        <f>IF($C$4="Neattiecināmās izmaksas",IF('7a+c+n'!$Q15="N",'7a+c+n'!O15,0))</f>
        <v>0</v>
      </c>
      <c r="P15" s="117">
        <f>IF($C$4="Neattiecināmās izmaksas",IF('7a+c+n'!$Q15="N",'7a+c+n'!P15,0))</f>
        <v>0</v>
      </c>
    </row>
    <row r="16" spans="1:16" x14ac:dyDescent="0.2">
      <c r="A16" s="51">
        <f>IF(P16=0,0,IF(COUNTBLANK(P16)=1,0,COUNTA($P$14:P16)))</f>
        <v>0</v>
      </c>
      <c r="B16" s="24">
        <f>IF($C$4="Neattiecināmās izmaksas",IF('7a+c+n'!$Q16="N",'7a+c+n'!B16,0))</f>
        <v>0</v>
      </c>
      <c r="C16" s="24">
        <f>IF($C$4="Neattiecināmās izmaksas",IF('7a+c+n'!$Q16="N",'7a+c+n'!C16,0))</f>
        <v>0</v>
      </c>
      <c r="D16" s="24">
        <f>IF($C$4="Neattiecināmās izmaksas",IF('7a+c+n'!$Q16="N",'7a+c+n'!D16,0))</f>
        <v>0</v>
      </c>
      <c r="E16" s="46"/>
      <c r="F16" s="65"/>
      <c r="G16" s="116"/>
      <c r="H16" s="116">
        <f>IF($C$4="Neattiecināmās izmaksas",IF('7a+c+n'!$Q16="N",'7a+c+n'!H16,0))</f>
        <v>0</v>
      </c>
      <c r="I16" s="116"/>
      <c r="J16" s="116"/>
      <c r="K16" s="117">
        <f>IF($C$4="Neattiecināmās izmaksas",IF('7a+c+n'!$Q16="N",'7a+c+n'!K16,0))</f>
        <v>0</v>
      </c>
      <c r="L16" s="81">
        <f>IF($C$4="Neattiecināmās izmaksas",IF('7a+c+n'!$Q16="N",'7a+c+n'!L16,0))</f>
        <v>0</v>
      </c>
      <c r="M16" s="116">
        <f>IF($C$4="Neattiecināmās izmaksas",IF('7a+c+n'!$Q16="N",'7a+c+n'!M16,0))</f>
        <v>0</v>
      </c>
      <c r="N16" s="116">
        <f>IF($C$4="Neattiecināmās izmaksas",IF('7a+c+n'!$Q16="N",'7a+c+n'!N16,0))</f>
        <v>0</v>
      </c>
      <c r="O16" s="116">
        <f>IF($C$4="Neattiecināmās izmaksas",IF('7a+c+n'!$Q16="N",'7a+c+n'!O16,0))</f>
        <v>0</v>
      </c>
      <c r="P16" s="117">
        <f>IF($C$4="Neattiecināmās izmaksas",IF('7a+c+n'!$Q16="N",'7a+c+n'!P16,0))</f>
        <v>0</v>
      </c>
    </row>
    <row r="17" spans="1:16" x14ac:dyDescent="0.2">
      <c r="A17" s="51">
        <f>IF(P17=0,0,IF(COUNTBLANK(P17)=1,0,COUNTA($P$14:P17)))</f>
        <v>0</v>
      </c>
      <c r="B17" s="24">
        <f>IF($C$4="Neattiecināmās izmaksas",IF('7a+c+n'!$Q17="N",'7a+c+n'!B17,0))</f>
        <v>0</v>
      </c>
      <c r="C17" s="24">
        <f>IF($C$4="Neattiecināmās izmaksas",IF('7a+c+n'!$Q17="N",'7a+c+n'!C17,0))</f>
        <v>0</v>
      </c>
      <c r="D17" s="24">
        <f>IF($C$4="Neattiecināmās izmaksas",IF('7a+c+n'!$Q17="N",'7a+c+n'!D17,0))</f>
        <v>0</v>
      </c>
      <c r="E17" s="46"/>
      <c r="F17" s="65"/>
      <c r="G17" s="116"/>
      <c r="H17" s="116">
        <f>IF($C$4="Neattiecināmās izmaksas",IF('7a+c+n'!$Q17="N",'7a+c+n'!H17,0))</f>
        <v>0</v>
      </c>
      <c r="I17" s="116"/>
      <c r="J17" s="116"/>
      <c r="K17" s="117">
        <f>IF($C$4="Neattiecināmās izmaksas",IF('7a+c+n'!$Q17="N",'7a+c+n'!K17,0))</f>
        <v>0</v>
      </c>
      <c r="L17" s="81">
        <f>IF($C$4="Neattiecināmās izmaksas",IF('7a+c+n'!$Q17="N",'7a+c+n'!L17,0))</f>
        <v>0</v>
      </c>
      <c r="M17" s="116">
        <f>IF($C$4="Neattiecināmās izmaksas",IF('7a+c+n'!$Q17="N",'7a+c+n'!M17,0))</f>
        <v>0</v>
      </c>
      <c r="N17" s="116">
        <f>IF($C$4="Neattiecināmās izmaksas",IF('7a+c+n'!$Q17="N",'7a+c+n'!N17,0))</f>
        <v>0</v>
      </c>
      <c r="O17" s="116">
        <f>IF($C$4="Neattiecināmās izmaksas",IF('7a+c+n'!$Q17="N",'7a+c+n'!O17,0))</f>
        <v>0</v>
      </c>
      <c r="P17" s="117">
        <f>IF($C$4="Neattiecināmās izmaksas",IF('7a+c+n'!$Q17="N",'7a+c+n'!P17,0))</f>
        <v>0</v>
      </c>
    </row>
    <row r="18" spans="1:16" x14ac:dyDescent="0.2">
      <c r="A18" s="51">
        <f>IF(P18=0,0,IF(COUNTBLANK(P18)=1,0,COUNTA($P$14:P18)))</f>
        <v>0</v>
      </c>
      <c r="B18" s="24">
        <f>IF($C$4="Neattiecināmās izmaksas",IF('7a+c+n'!$Q18="N",'7a+c+n'!B18,0))</f>
        <v>0</v>
      </c>
      <c r="C18" s="24">
        <f>IF($C$4="Neattiecināmās izmaksas",IF('7a+c+n'!$Q18="N",'7a+c+n'!C18,0))</f>
        <v>0</v>
      </c>
      <c r="D18" s="24">
        <f>IF($C$4="Neattiecināmās izmaksas",IF('7a+c+n'!$Q18="N",'7a+c+n'!D18,0))</f>
        <v>0</v>
      </c>
      <c r="E18" s="46"/>
      <c r="F18" s="65"/>
      <c r="G18" s="116"/>
      <c r="H18" s="116">
        <f>IF($C$4="Neattiecināmās izmaksas",IF('7a+c+n'!$Q18="N",'7a+c+n'!H18,0))</f>
        <v>0</v>
      </c>
      <c r="I18" s="116"/>
      <c r="J18" s="116"/>
      <c r="K18" s="117">
        <f>IF($C$4="Neattiecināmās izmaksas",IF('7a+c+n'!$Q18="N",'7a+c+n'!K18,0))</f>
        <v>0</v>
      </c>
      <c r="L18" s="81">
        <f>IF($C$4="Neattiecināmās izmaksas",IF('7a+c+n'!$Q18="N",'7a+c+n'!L18,0))</f>
        <v>0</v>
      </c>
      <c r="M18" s="116">
        <f>IF($C$4="Neattiecināmās izmaksas",IF('7a+c+n'!$Q18="N",'7a+c+n'!M18,0))</f>
        <v>0</v>
      </c>
      <c r="N18" s="116">
        <f>IF($C$4="Neattiecināmās izmaksas",IF('7a+c+n'!$Q18="N",'7a+c+n'!N18,0))</f>
        <v>0</v>
      </c>
      <c r="O18" s="116">
        <f>IF($C$4="Neattiecināmās izmaksas",IF('7a+c+n'!$Q18="N",'7a+c+n'!O18,0))</f>
        <v>0</v>
      </c>
      <c r="P18" s="117">
        <f>IF($C$4="Neattiecināmās izmaksas",IF('7a+c+n'!$Q18="N",'7a+c+n'!P18,0))</f>
        <v>0</v>
      </c>
    </row>
    <row r="19" spans="1:16" x14ac:dyDescent="0.2">
      <c r="A19" s="51">
        <f>IF(P19=0,0,IF(COUNTBLANK(P19)=1,0,COUNTA($P$14:P19)))</f>
        <v>0</v>
      </c>
      <c r="B19" s="24">
        <f>IF($C$4="Neattiecināmās izmaksas",IF('7a+c+n'!$Q19="N",'7a+c+n'!B19,0))</f>
        <v>0</v>
      </c>
      <c r="C19" s="24">
        <f>IF($C$4="Neattiecināmās izmaksas",IF('7a+c+n'!$Q19="N",'7a+c+n'!C19,0))</f>
        <v>0</v>
      </c>
      <c r="D19" s="24">
        <f>IF($C$4="Neattiecināmās izmaksas",IF('7a+c+n'!$Q19="N",'7a+c+n'!D19,0))</f>
        <v>0</v>
      </c>
      <c r="E19" s="46"/>
      <c r="F19" s="65"/>
      <c r="G19" s="116"/>
      <c r="H19" s="116">
        <f>IF($C$4="Neattiecināmās izmaksas",IF('7a+c+n'!$Q19="N",'7a+c+n'!H19,0))</f>
        <v>0</v>
      </c>
      <c r="I19" s="116"/>
      <c r="J19" s="116"/>
      <c r="K19" s="117">
        <f>IF($C$4="Neattiecināmās izmaksas",IF('7a+c+n'!$Q19="N",'7a+c+n'!K19,0))</f>
        <v>0</v>
      </c>
      <c r="L19" s="81">
        <f>IF($C$4="Neattiecināmās izmaksas",IF('7a+c+n'!$Q19="N",'7a+c+n'!L19,0))</f>
        <v>0</v>
      </c>
      <c r="M19" s="116">
        <f>IF($C$4="Neattiecināmās izmaksas",IF('7a+c+n'!$Q19="N",'7a+c+n'!M19,0))</f>
        <v>0</v>
      </c>
      <c r="N19" s="116">
        <f>IF($C$4="Neattiecināmās izmaksas",IF('7a+c+n'!$Q19="N",'7a+c+n'!N19,0))</f>
        <v>0</v>
      </c>
      <c r="O19" s="116">
        <f>IF($C$4="Neattiecināmās izmaksas",IF('7a+c+n'!$Q19="N",'7a+c+n'!O19,0))</f>
        <v>0</v>
      </c>
      <c r="P19" s="117">
        <f>IF($C$4="Neattiecināmās izmaksas",IF('7a+c+n'!$Q19="N",'7a+c+n'!P19,0))</f>
        <v>0</v>
      </c>
    </row>
    <row r="20" spans="1:16" x14ac:dyDescent="0.2">
      <c r="A20" s="51">
        <f>IF(P20=0,0,IF(COUNTBLANK(P20)=1,0,COUNTA($P$14:P20)))</f>
        <v>0</v>
      </c>
      <c r="B20" s="24">
        <f>IF($C$4="Neattiecināmās izmaksas",IF('7a+c+n'!$Q20="N",'7a+c+n'!B20,0))</f>
        <v>0</v>
      </c>
      <c r="C20" s="24">
        <f>IF($C$4="Neattiecināmās izmaksas",IF('7a+c+n'!$Q20="N",'7a+c+n'!C20,0))</f>
        <v>0</v>
      </c>
      <c r="D20" s="24">
        <f>IF($C$4="Neattiecināmās izmaksas",IF('7a+c+n'!$Q20="N",'7a+c+n'!D20,0))</f>
        <v>0</v>
      </c>
      <c r="E20" s="46"/>
      <c r="F20" s="65"/>
      <c r="G20" s="116"/>
      <c r="H20" s="116">
        <f>IF($C$4="Neattiecināmās izmaksas",IF('7a+c+n'!$Q20="N",'7a+c+n'!H20,0))</f>
        <v>0</v>
      </c>
      <c r="I20" s="116"/>
      <c r="J20" s="116"/>
      <c r="K20" s="117">
        <f>IF($C$4="Neattiecināmās izmaksas",IF('7a+c+n'!$Q20="N",'7a+c+n'!K20,0))</f>
        <v>0</v>
      </c>
      <c r="L20" s="81">
        <f>IF($C$4="Neattiecināmās izmaksas",IF('7a+c+n'!$Q20="N",'7a+c+n'!L20,0))</f>
        <v>0</v>
      </c>
      <c r="M20" s="116">
        <f>IF($C$4="Neattiecināmās izmaksas",IF('7a+c+n'!$Q20="N",'7a+c+n'!M20,0))</f>
        <v>0</v>
      </c>
      <c r="N20" s="116">
        <f>IF($C$4="Neattiecināmās izmaksas",IF('7a+c+n'!$Q20="N",'7a+c+n'!N20,0))</f>
        <v>0</v>
      </c>
      <c r="O20" s="116">
        <f>IF($C$4="Neattiecināmās izmaksas",IF('7a+c+n'!$Q20="N",'7a+c+n'!O20,0))</f>
        <v>0</v>
      </c>
      <c r="P20" s="117">
        <f>IF($C$4="Neattiecināmās izmaksas",IF('7a+c+n'!$Q20="N",'7a+c+n'!P20,0))</f>
        <v>0</v>
      </c>
    </row>
    <row r="21" spans="1:16" x14ac:dyDescent="0.2">
      <c r="A21" s="51">
        <f>IF(P21=0,0,IF(COUNTBLANK(P21)=1,0,COUNTA($P$14:P21)))</f>
        <v>0</v>
      </c>
      <c r="B21" s="24">
        <f>IF($C$4="Neattiecināmās izmaksas",IF('7a+c+n'!$Q21="N",'7a+c+n'!B21,0))</f>
        <v>0</v>
      </c>
      <c r="C21" s="24">
        <f>IF($C$4="Neattiecināmās izmaksas",IF('7a+c+n'!$Q21="N",'7a+c+n'!C21,0))</f>
        <v>0</v>
      </c>
      <c r="D21" s="24">
        <f>IF($C$4="Neattiecināmās izmaksas",IF('7a+c+n'!$Q21="N",'7a+c+n'!D21,0))</f>
        <v>0</v>
      </c>
      <c r="E21" s="46"/>
      <c r="F21" s="65"/>
      <c r="G21" s="116"/>
      <c r="H21" s="116">
        <f>IF($C$4="Neattiecināmās izmaksas",IF('7a+c+n'!$Q21="N",'7a+c+n'!H21,0))</f>
        <v>0</v>
      </c>
      <c r="I21" s="116"/>
      <c r="J21" s="116"/>
      <c r="K21" s="117">
        <f>IF($C$4="Neattiecināmās izmaksas",IF('7a+c+n'!$Q21="N",'7a+c+n'!K21,0))</f>
        <v>0</v>
      </c>
      <c r="L21" s="81">
        <f>IF($C$4="Neattiecināmās izmaksas",IF('7a+c+n'!$Q21="N",'7a+c+n'!L21,0))</f>
        <v>0</v>
      </c>
      <c r="M21" s="116">
        <f>IF($C$4="Neattiecināmās izmaksas",IF('7a+c+n'!$Q21="N",'7a+c+n'!M21,0))</f>
        <v>0</v>
      </c>
      <c r="N21" s="116">
        <f>IF($C$4="Neattiecināmās izmaksas",IF('7a+c+n'!$Q21="N",'7a+c+n'!N21,0))</f>
        <v>0</v>
      </c>
      <c r="O21" s="116">
        <f>IF($C$4="Neattiecināmās izmaksas",IF('7a+c+n'!$Q21="N",'7a+c+n'!O21,0))</f>
        <v>0</v>
      </c>
      <c r="P21" s="117">
        <f>IF($C$4="Neattiecināmās izmaksas",IF('7a+c+n'!$Q21="N",'7a+c+n'!P21,0))</f>
        <v>0</v>
      </c>
    </row>
    <row r="22" spans="1:16" x14ac:dyDescent="0.2">
      <c r="A22" s="51">
        <f>IF(P22=0,0,IF(COUNTBLANK(P22)=1,0,COUNTA($P$14:P22)))</f>
        <v>0</v>
      </c>
      <c r="B22" s="24">
        <f>IF($C$4="Neattiecināmās izmaksas",IF('7a+c+n'!$Q22="N",'7a+c+n'!B22,0))</f>
        <v>0</v>
      </c>
      <c r="C22" s="24">
        <f>IF($C$4="Neattiecināmās izmaksas",IF('7a+c+n'!$Q22="N",'7a+c+n'!C22,0))</f>
        <v>0</v>
      </c>
      <c r="D22" s="24">
        <f>IF($C$4="Neattiecināmās izmaksas",IF('7a+c+n'!$Q22="N",'7a+c+n'!D22,0))</f>
        <v>0</v>
      </c>
      <c r="E22" s="46"/>
      <c r="F22" s="65"/>
      <c r="G22" s="116"/>
      <c r="H22" s="116">
        <f>IF($C$4="Neattiecināmās izmaksas",IF('7a+c+n'!$Q22="N",'7a+c+n'!H22,0))</f>
        <v>0</v>
      </c>
      <c r="I22" s="116"/>
      <c r="J22" s="116"/>
      <c r="K22" s="117">
        <f>IF($C$4="Neattiecināmās izmaksas",IF('7a+c+n'!$Q22="N",'7a+c+n'!K22,0))</f>
        <v>0</v>
      </c>
      <c r="L22" s="81">
        <f>IF($C$4="Neattiecināmās izmaksas",IF('7a+c+n'!$Q22="N",'7a+c+n'!L22,0))</f>
        <v>0</v>
      </c>
      <c r="M22" s="116">
        <f>IF($C$4="Neattiecināmās izmaksas",IF('7a+c+n'!$Q22="N",'7a+c+n'!M22,0))</f>
        <v>0</v>
      </c>
      <c r="N22" s="116">
        <f>IF($C$4="Neattiecināmās izmaksas",IF('7a+c+n'!$Q22="N",'7a+c+n'!N22,0))</f>
        <v>0</v>
      </c>
      <c r="O22" s="116">
        <f>IF($C$4="Neattiecināmās izmaksas",IF('7a+c+n'!$Q22="N",'7a+c+n'!O22,0))</f>
        <v>0</v>
      </c>
      <c r="P22" s="117">
        <f>IF($C$4="Neattiecināmās izmaksas",IF('7a+c+n'!$Q22="N",'7a+c+n'!P22,0))</f>
        <v>0</v>
      </c>
    </row>
    <row r="23" spans="1:16" x14ac:dyDescent="0.2">
      <c r="A23" s="51">
        <f>IF(P23=0,0,IF(COUNTBLANK(P23)=1,0,COUNTA($P$14:P23)))</f>
        <v>0</v>
      </c>
      <c r="B23" s="24">
        <f>IF($C$4="Neattiecināmās izmaksas",IF('7a+c+n'!$Q23="N",'7a+c+n'!B23,0))</f>
        <v>0</v>
      </c>
      <c r="C23" s="24">
        <f>IF($C$4="Neattiecināmās izmaksas",IF('7a+c+n'!$Q23="N",'7a+c+n'!C23,0))</f>
        <v>0</v>
      </c>
      <c r="D23" s="24">
        <f>IF($C$4="Neattiecināmās izmaksas",IF('7a+c+n'!$Q23="N",'7a+c+n'!D23,0))</f>
        <v>0</v>
      </c>
      <c r="E23" s="46"/>
      <c r="F23" s="65"/>
      <c r="G23" s="116"/>
      <c r="H23" s="116">
        <f>IF($C$4="Neattiecināmās izmaksas",IF('7a+c+n'!$Q23="N",'7a+c+n'!H23,0))</f>
        <v>0</v>
      </c>
      <c r="I23" s="116"/>
      <c r="J23" s="116"/>
      <c r="K23" s="117">
        <f>IF($C$4="Neattiecināmās izmaksas",IF('7a+c+n'!$Q23="N",'7a+c+n'!K23,0))</f>
        <v>0</v>
      </c>
      <c r="L23" s="81">
        <f>IF($C$4="Neattiecināmās izmaksas",IF('7a+c+n'!$Q23="N",'7a+c+n'!L23,0))</f>
        <v>0</v>
      </c>
      <c r="M23" s="116">
        <f>IF($C$4="Neattiecināmās izmaksas",IF('7a+c+n'!$Q23="N",'7a+c+n'!M23,0))</f>
        <v>0</v>
      </c>
      <c r="N23" s="116">
        <f>IF($C$4="Neattiecināmās izmaksas",IF('7a+c+n'!$Q23="N",'7a+c+n'!N23,0))</f>
        <v>0</v>
      </c>
      <c r="O23" s="116">
        <f>IF($C$4="Neattiecināmās izmaksas",IF('7a+c+n'!$Q23="N",'7a+c+n'!O23,0))</f>
        <v>0</v>
      </c>
      <c r="P23" s="117">
        <f>IF($C$4="Neattiecināmās izmaksas",IF('7a+c+n'!$Q23="N",'7a+c+n'!P23,0))</f>
        <v>0</v>
      </c>
    </row>
    <row r="24" spans="1:16" x14ac:dyDescent="0.2">
      <c r="A24" s="51">
        <f>IF(P24=0,0,IF(COUNTBLANK(P24)=1,0,COUNTA($P$14:P24)))</f>
        <v>0</v>
      </c>
      <c r="B24" s="24">
        <f>IF($C$4="Neattiecināmās izmaksas",IF('7a+c+n'!$Q24="N",'7a+c+n'!B24,0))</f>
        <v>0</v>
      </c>
      <c r="C24" s="24">
        <f>IF($C$4="Neattiecināmās izmaksas",IF('7a+c+n'!$Q24="N",'7a+c+n'!C24,0))</f>
        <v>0</v>
      </c>
      <c r="D24" s="24">
        <f>IF($C$4="Neattiecināmās izmaksas",IF('7a+c+n'!$Q24="N",'7a+c+n'!D24,0))</f>
        <v>0</v>
      </c>
      <c r="E24" s="46"/>
      <c r="F24" s="65"/>
      <c r="G24" s="116"/>
      <c r="H24" s="116">
        <f>IF($C$4="Neattiecināmās izmaksas",IF('7a+c+n'!$Q24="N",'7a+c+n'!H24,0))</f>
        <v>0</v>
      </c>
      <c r="I24" s="116"/>
      <c r="J24" s="116"/>
      <c r="K24" s="117">
        <f>IF($C$4="Neattiecināmās izmaksas",IF('7a+c+n'!$Q24="N",'7a+c+n'!K24,0))</f>
        <v>0</v>
      </c>
      <c r="L24" s="81">
        <f>IF($C$4="Neattiecināmās izmaksas",IF('7a+c+n'!$Q24="N",'7a+c+n'!L24,0))</f>
        <v>0</v>
      </c>
      <c r="M24" s="116">
        <f>IF($C$4="Neattiecināmās izmaksas",IF('7a+c+n'!$Q24="N",'7a+c+n'!M24,0))</f>
        <v>0</v>
      </c>
      <c r="N24" s="116">
        <f>IF($C$4="Neattiecināmās izmaksas",IF('7a+c+n'!$Q24="N",'7a+c+n'!N24,0))</f>
        <v>0</v>
      </c>
      <c r="O24" s="116">
        <f>IF($C$4="Neattiecināmās izmaksas",IF('7a+c+n'!$Q24="N",'7a+c+n'!O24,0))</f>
        <v>0</v>
      </c>
      <c r="P24" s="117">
        <f>IF($C$4="Neattiecināmās izmaksas",IF('7a+c+n'!$Q24="N",'7a+c+n'!P24,0))</f>
        <v>0</v>
      </c>
    </row>
    <row r="25" spans="1:16" x14ac:dyDescent="0.2">
      <c r="A25" s="51">
        <f>IF(P25=0,0,IF(COUNTBLANK(P25)=1,0,COUNTA($P$14:P25)))</f>
        <v>0</v>
      </c>
      <c r="B25" s="24">
        <f>IF($C$4="Neattiecināmās izmaksas",IF('7a+c+n'!$Q25="N",'7a+c+n'!B25,0))</f>
        <v>0</v>
      </c>
      <c r="C25" s="24">
        <f>IF($C$4="Neattiecināmās izmaksas",IF('7a+c+n'!$Q25="N",'7a+c+n'!C25,0))</f>
        <v>0</v>
      </c>
      <c r="D25" s="24">
        <f>IF($C$4="Neattiecināmās izmaksas",IF('7a+c+n'!$Q25="N",'7a+c+n'!D25,0))</f>
        <v>0</v>
      </c>
      <c r="E25" s="46"/>
      <c r="F25" s="65"/>
      <c r="G25" s="116"/>
      <c r="H25" s="116">
        <f>IF($C$4="Neattiecināmās izmaksas",IF('7a+c+n'!$Q25="N",'7a+c+n'!H25,0))</f>
        <v>0</v>
      </c>
      <c r="I25" s="116"/>
      <c r="J25" s="116"/>
      <c r="K25" s="117">
        <f>IF($C$4="Neattiecināmās izmaksas",IF('7a+c+n'!$Q25="N",'7a+c+n'!K25,0))</f>
        <v>0</v>
      </c>
      <c r="L25" s="81">
        <f>IF($C$4="Neattiecināmās izmaksas",IF('7a+c+n'!$Q25="N",'7a+c+n'!L25,0))</f>
        <v>0</v>
      </c>
      <c r="M25" s="116">
        <f>IF($C$4="Neattiecināmās izmaksas",IF('7a+c+n'!$Q25="N",'7a+c+n'!M25,0))</f>
        <v>0</v>
      </c>
      <c r="N25" s="116">
        <f>IF($C$4="Neattiecināmās izmaksas",IF('7a+c+n'!$Q25="N",'7a+c+n'!N25,0))</f>
        <v>0</v>
      </c>
      <c r="O25" s="116">
        <f>IF($C$4="Neattiecināmās izmaksas",IF('7a+c+n'!$Q25="N",'7a+c+n'!O25,0))</f>
        <v>0</v>
      </c>
      <c r="P25" s="117">
        <f>IF($C$4="Neattiecināmās izmaksas",IF('7a+c+n'!$Q25="N",'7a+c+n'!P25,0))</f>
        <v>0</v>
      </c>
    </row>
    <row r="26" spans="1:16" x14ac:dyDescent="0.2">
      <c r="A26" s="51">
        <f>IF(P26=0,0,IF(COUNTBLANK(P26)=1,0,COUNTA($P$14:P26)))</f>
        <v>0</v>
      </c>
      <c r="B26" s="24">
        <f>IF($C$4="Neattiecināmās izmaksas",IF('7a+c+n'!$Q26="N",'7a+c+n'!B26,0))</f>
        <v>0</v>
      </c>
      <c r="C26" s="24">
        <f>IF($C$4="Neattiecināmās izmaksas",IF('7a+c+n'!$Q26="N",'7a+c+n'!C26,0))</f>
        <v>0</v>
      </c>
      <c r="D26" s="24">
        <f>IF($C$4="Neattiecināmās izmaksas",IF('7a+c+n'!$Q26="N",'7a+c+n'!D26,0))</f>
        <v>0</v>
      </c>
      <c r="E26" s="46"/>
      <c r="F26" s="65"/>
      <c r="G26" s="116"/>
      <c r="H26" s="116">
        <f>IF($C$4="Neattiecināmās izmaksas",IF('7a+c+n'!$Q26="N",'7a+c+n'!H26,0))</f>
        <v>0</v>
      </c>
      <c r="I26" s="116"/>
      <c r="J26" s="116"/>
      <c r="K26" s="117">
        <f>IF($C$4="Neattiecināmās izmaksas",IF('7a+c+n'!$Q26="N",'7a+c+n'!K26,0))</f>
        <v>0</v>
      </c>
      <c r="L26" s="81">
        <f>IF($C$4="Neattiecināmās izmaksas",IF('7a+c+n'!$Q26="N",'7a+c+n'!L26,0))</f>
        <v>0</v>
      </c>
      <c r="M26" s="116">
        <f>IF($C$4="Neattiecināmās izmaksas",IF('7a+c+n'!$Q26="N",'7a+c+n'!M26,0))</f>
        <v>0</v>
      </c>
      <c r="N26" s="116">
        <f>IF($C$4="Neattiecināmās izmaksas",IF('7a+c+n'!$Q26="N",'7a+c+n'!N26,0))</f>
        <v>0</v>
      </c>
      <c r="O26" s="116">
        <f>IF($C$4="Neattiecināmās izmaksas",IF('7a+c+n'!$Q26="N",'7a+c+n'!O26,0))</f>
        <v>0</v>
      </c>
      <c r="P26" s="117">
        <f>IF($C$4="Neattiecināmās izmaksas",IF('7a+c+n'!$Q26="N",'7a+c+n'!P26,0))</f>
        <v>0</v>
      </c>
    </row>
    <row r="27" spans="1:16" x14ac:dyDescent="0.2">
      <c r="A27" s="51">
        <f>IF(P27=0,0,IF(COUNTBLANK(P27)=1,0,COUNTA($P$14:P27)))</f>
        <v>0</v>
      </c>
      <c r="B27" s="24">
        <f>IF($C$4="Neattiecināmās izmaksas",IF('7a+c+n'!$Q27="N",'7a+c+n'!B27,0))</f>
        <v>0</v>
      </c>
      <c r="C27" s="24">
        <f>IF($C$4="Neattiecināmās izmaksas",IF('7a+c+n'!$Q27="N",'7a+c+n'!C27,0))</f>
        <v>0</v>
      </c>
      <c r="D27" s="24">
        <f>IF($C$4="Neattiecināmās izmaksas",IF('7a+c+n'!$Q27="N",'7a+c+n'!D27,0))</f>
        <v>0</v>
      </c>
      <c r="E27" s="46"/>
      <c r="F27" s="65"/>
      <c r="G27" s="116"/>
      <c r="H27" s="116">
        <f>IF($C$4="Neattiecināmās izmaksas",IF('7a+c+n'!$Q27="N",'7a+c+n'!H27,0))</f>
        <v>0</v>
      </c>
      <c r="I27" s="116"/>
      <c r="J27" s="116"/>
      <c r="K27" s="117">
        <f>IF($C$4="Neattiecināmās izmaksas",IF('7a+c+n'!$Q27="N",'7a+c+n'!K27,0))</f>
        <v>0</v>
      </c>
      <c r="L27" s="81">
        <f>IF($C$4="Neattiecināmās izmaksas",IF('7a+c+n'!$Q27="N",'7a+c+n'!L27,0))</f>
        <v>0</v>
      </c>
      <c r="M27" s="116">
        <f>IF($C$4="Neattiecināmās izmaksas",IF('7a+c+n'!$Q27="N",'7a+c+n'!M27,0))</f>
        <v>0</v>
      </c>
      <c r="N27" s="116">
        <f>IF($C$4="Neattiecināmās izmaksas",IF('7a+c+n'!$Q27="N",'7a+c+n'!N27,0))</f>
        <v>0</v>
      </c>
      <c r="O27" s="116">
        <f>IF($C$4="Neattiecināmās izmaksas",IF('7a+c+n'!$Q27="N",'7a+c+n'!O27,0))</f>
        <v>0</v>
      </c>
      <c r="P27" s="117">
        <f>IF($C$4="Neattiecināmās izmaksas",IF('7a+c+n'!$Q27="N",'7a+c+n'!P27,0))</f>
        <v>0</v>
      </c>
    </row>
    <row r="28" spans="1:16" x14ac:dyDescent="0.2">
      <c r="A28" s="51">
        <f>IF(P28=0,0,IF(COUNTBLANK(P28)=1,0,COUNTA($P$14:P28)))</f>
        <v>0</v>
      </c>
      <c r="B28" s="24">
        <f>IF($C$4="Neattiecināmās izmaksas",IF('7a+c+n'!$Q28="N",'7a+c+n'!B28,0))</f>
        <v>0</v>
      </c>
      <c r="C28" s="24">
        <f>IF($C$4="Neattiecināmās izmaksas",IF('7a+c+n'!$Q28="N",'7a+c+n'!C28,0))</f>
        <v>0</v>
      </c>
      <c r="D28" s="24">
        <f>IF($C$4="Neattiecināmās izmaksas",IF('7a+c+n'!$Q28="N",'7a+c+n'!D28,0))</f>
        <v>0</v>
      </c>
      <c r="E28" s="46"/>
      <c r="F28" s="65"/>
      <c r="G28" s="116"/>
      <c r="H28" s="116">
        <f>IF($C$4="Neattiecināmās izmaksas",IF('7a+c+n'!$Q28="N",'7a+c+n'!H28,0))</f>
        <v>0</v>
      </c>
      <c r="I28" s="116"/>
      <c r="J28" s="116"/>
      <c r="K28" s="117">
        <f>IF($C$4="Neattiecināmās izmaksas",IF('7a+c+n'!$Q28="N",'7a+c+n'!K28,0))</f>
        <v>0</v>
      </c>
      <c r="L28" s="81">
        <f>IF($C$4="Neattiecināmās izmaksas",IF('7a+c+n'!$Q28="N",'7a+c+n'!L28,0))</f>
        <v>0</v>
      </c>
      <c r="M28" s="116">
        <f>IF($C$4="Neattiecināmās izmaksas",IF('7a+c+n'!$Q28="N",'7a+c+n'!M28,0))</f>
        <v>0</v>
      </c>
      <c r="N28" s="116">
        <f>IF($C$4="Neattiecināmās izmaksas",IF('7a+c+n'!$Q28="N",'7a+c+n'!N28,0))</f>
        <v>0</v>
      </c>
      <c r="O28" s="116">
        <f>IF($C$4="Neattiecināmās izmaksas",IF('7a+c+n'!$Q28="N",'7a+c+n'!O28,0))</f>
        <v>0</v>
      </c>
      <c r="P28" s="117">
        <f>IF($C$4="Neattiecināmās izmaksas",IF('7a+c+n'!$Q28="N",'7a+c+n'!P28,0))</f>
        <v>0</v>
      </c>
    </row>
    <row r="29" spans="1:16" x14ac:dyDescent="0.2">
      <c r="A29" s="51">
        <f>IF(P29=0,0,IF(COUNTBLANK(P29)=1,0,COUNTA($P$14:P29)))</f>
        <v>0</v>
      </c>
      <c r="B29" s="24">
        <f>IF($C$4="Neattiecināmās izmaksas",IF('7a+c+n'!$Q29="N",'7a+c+n'!B29,0))</f>
        <v>0</v>
      </c>
      <c r="C29" s="24">
        <f>IF($C$4="Neattiecināmās izmaksas",IF('7a+c+n'!$Q29="N",'7a+c+n'!C29,0))</f>
        <v>0</v>
      </c>
      <c r="D29" s="24">
        <f>IF($C$4="Neattiecināmās izmaksas",IF('7a+c+n'!$Q29="N",'7a+c+n'!D29,0))</f>
        <v>0</v>
      </c>
      <c r="E29" s="46"/>
      <c r="F29" s="65"/>
      <c r="G29" s="116"/>
      <c r="H29" s="116">
        <f>IF($C$4="Neattiecināmās izmaksas",IF('7a+c+n'!$Q29="N",'7a+c+n'!H29,0))</f>
        <v>0</v>
      </c>
      <c r="I29" s="116"/>
      <c r="J29" s="116"/>
      <c r="K29" s="117">
        <f>IF($C$4="Neattiecināmās izmaksas",IF('7a+c+n'!$Q29="N",'7a+c+n'!K29,0))</f>
        <v>0</v>
      </c>
      <c r="L29" s="81">
        <f>IF($C$4="Neattiecināmās izmaksas",IF('7a+c+n'!$Q29="N",'7a+c+n'!L29,0))</f>
        <v>0</v>
      </c>
      <c r="M29" s="116">
        <f>IF($C$4="Neattiecināmās izmaksas",IF('7a+c+n'!$Q29="N",'7a+c+n'!M29,0))</f>
        <v>0</v>
      </c>
      <c r="N29" s="116">
        <f>IF($C$4="Neattiecināmās izmaksas",IF('7a+c+n'!$Q29="N",'7a+c+n'!N29,0))</f>
        <v>0</v>
      </c>
      <c r="O29" s="116">
        <f>IF($C$4="Neattiecināmās izmaksas",IF('7a+c+n'!$Q29="N",'7a+c+n'!O29,0))</f>
        <v>0</v>
      </c>
      <c r="P29" s="117">
        <f>IF($C$4="Neattiecināmās izmaksas",IF('7a+c+n'!$Q29="N",'7a+c+n'!P29,0))</f>
        <v>0</v>
      </c>
    </row>
    <row r="30" spans="1:16" x14ac:dyDescent="0.2">
      <c r="A30" s="51">
        <f>IF(P30=0,0,IF(COUNTBLANK(P30)=1,0,COUNTA($P$14:P30)))</f>
        <v>0</v>
      </c>
      <c r="B30" s="24">
        <f>IF($C$4="Neattiecināmās izmaksas",IF('7a+c+n'!$Q30="N",'7a+c+n'!B30,0))</f>
        <v>0</v>
      </c>
      <c r="C30" s="24">
        <f>IF($C$4="Neattiecināmās izmaksas",IF('7a+c+n'!$Q30="N",'7a+c+n'!C30,0))</f>
        <v>0</v>
      </c>
      <c r="D30" s="24">
        <f>IF($C$4="Neattiecināmās izmaksas",IF('7a+c+n'!$Q30="N",'7a+c+n'!D30,0))</f>
        <v>0</v>
      </c>
      <c r="E30" s="46"/>
      <c r="F30" s="65"/>
      <c r="G30" s="116"/>
      <c r="H30" s="116">
        <f>IF($C$4="Neattiecināmās izmaksas",IF('7a+c+n'!$Q30="N",'7a+c+n'!H30,0))</f>
        <v>0</v>
      </c>
      <c r="I30" s="116"/>
      <c r="J30" s="116"/>
      <c r="K30" s="117">
        <f>IF($C$4="Neattiecināmās izmaksas",IF('7a+c+n'!$Q30="N",'7a+c+n'!K30,0))</f>
        <v>0</v>
      </c>
      <c r="L30" s="81">
        <f>IF($C$4="Neattiecināmās izmaksas",IF('7a+c+n'!$Q30="N",'7a+c+n'!L30,0))</f>
        <v>0</v>
      </c>
      <c r="M30" s="116">
        <f>IF($C$4="Neattiecināmās izmaksas",IF('7a+c+n'!$Q30="N",'7a+c+n'!M30,0))</f>
        <v>0</v>
      </c>
      <c r="N30" s="116">
        <f>IF($C$4="Neattiecināmās izmaksas",IF('7a+c+n'!$Q30="N",'7a+c+n'!N30,0))</f>
        <v>0</v>
      </c>
      <c r="O30" s="116">
        <f>IF($C$4="Neattiecināmās izmaksas",IF('7a+c+n'!$Q30="N",'7a+c+n'!O30,0))</f>
        <v>0</v>
      </c>
      <c r="P30" s="117">
        <f>IF($C$4="Neattiecināmās izmaksas",IF('7a+c+n'!$Q30="N",'7a+c+n'!P30,0))</f>
        <v>0</v>
      </c>
    </row>
    <row r="31" spans="1:16" ht="10.8" thickBot="1" x14ac:dyDescent="0.25">
      <c r="A31" s="51">
        <f>IF(P31=0,0,IF(COUNTBLANK(P31)=1,0,COUNTA($P$14:P31)))</f>
        <v>0</v>
      </c>
      <c r="B31" s="24">
        <f>IF($C$4="Neattiecināmās izmaksas",IF('7a+c+n'!$Q31="N",'7a+c+n'!B31,0))</f>
        <v>0</v>
      </c>
      <c r="C31" s="24">
        <f>IF($C$4="Neattiecināmās izmaksas",IF('7a+c+n'!$Q31="N",'7a+c+n'!C31,0))</f>
        <v>0</v>
      </c>
      <c r="D31" s="24">
        <f>IF($C$4="Neattiecināmās izmaksas",IF('7a+c+n'!$Q31="N",'7a+c+n'!D31,0))</f>
        <v>0</v>
      </c>
      <c r="E31" s="46"/>
      <c r="F31" s="65"/>
      <c r="G31" s="116"/>
      <c r="H31" s="116">
        <f>IF($C$4="Neattiecināmās izmaksas",IF('7a+c+n'!$Q31="N",'7a+c+n'!H31,0))</f>
        <v>0</v>
      </c>
      <c r="I31" s="116"/>
      <c r="J31" s="116"/>
      <c r="K31" s="117">
        <f>IF($C$4="Neattiecināmās izmaksas",IF('7a+c+n'!$Q31="N",'7a+c+n'!K31,0))</f>
        <v>0</v>
      </c>
      <c r="L31" s="81">
        <f>IF($C$4="Neattiecināmās izmaksas",IF('7a+c+n'!$Q31="N",'7a+c+n'!L31,0))</f>
        <v>0</v>
      </c>
      <c r="M31" s="116">
        <f>IF($C$4="Neattiecināmās izmaksas",IF('7a+c+n'!$Q31="N",'7a+c+n'!M31,0))</f>
        <v>0</v>
      </c>
      <c r="N31" s="116">
        <f>IF($C$4="Neattiecināmās izmaksas",IF('7a+c+n'!$Q31="N",'7a+c+n'!N31,0))</f>
        <v>0</v>
      </c>
      <c r="O31" s="116">
        <f>IF($C$4="Neattiecināmās izmaksas",IF('7a+c+n'!$Q31="N",'7a+c+n'!O31,0))</f>
        <v>0</v>
      </c>
      <c r="P31" s="117">
        <f>IF($C$4="Neattiecināmās izmaksas",IF('7a+c+n'!$Q31="N",'7a+c+n'!P31,0))</f>
        <v>0</v>
      </c>
    </row>
    <row r="32" spans="1:16" ht="12" customHeight="1" thickBot="1" x14ac:dyDescent="0.25">
      <c r="A32" s="259" t="s">
        <v>62</v>
      </c>
      <c r="B32" s="260"/>
      <c r="C32" s="260"/>
      <c r="D32" s="260"/>
      <c r="E32" s="260"/>
      <c r="F32" s="260"/>
      <c r="G32" s="260"/>
      <c r="H32" s="260"/>
      <c r="I32" s="260"/>
      <c r="J32" s="260"/>
      <c r="K32" s="261"/>
      <c r="L32" s="130">
        <f>SUM(L14:L31)</f>
        <v>0</v>
      </c>
      <c r="M32" s="131">
        <f>SUM(M14:M31)</f>
        <v>0</v>
      </c>
      <c r="N32" s="131">
        <f>SUM(N14:N31)</f>
        <v>0</v>
      </c>
      <c r="O32" s="131">
        <f>SUM(O14:O31)</f>
        <v>0</v>
      </c>
      <c r="P32" s="132">
        <f>SUM(P14:P31)</f>
        <v>0</v>
      </c>
    </row>
    <row r="33" spans="1:16" x14ac:dyDescent="0.2">
      <c r="A33" s="16"/>
      <c r="B33" s="16"/>
      <c r="C33" s="16"/>
      <c r="D33" s="16"/>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14</v>
      </c>
      <c r="B35" s="16"/>
      <c r="C35" s="262" t="str">
        <f>'Kops n'!C33:H33</f>
        <v>Gundega Ābelīte 15.03.2024</v>
      </c>
      <c r="D35" s="262"/>
      <c r="E35" s="262"/>
      <c r="F35" s="262"/>
      <c r="G35" s="262"/>
      <c r="H35" s="262"/>
      <c r="I35" s="16"/>
      <c r="J35" s="16"/>
      <c r="K35" s="16"/>
      <c r="L35" s="16"/>
      <c r="M35" s="16"/>
      <c r="N35" s="16"/>
      <c r="O35" s="16"/>
      <c r="P35" s="16"/>
    </row>
    <row r="36" spans="1:16" x14ac:dyDescent="0.2">
      <c r="A36" s="16"/>
      <c r="B36" s="16"/>
      <c r="C36" s="188" t="s">
        <v>15</v>
      </c>
      <c r="D36" s="188"/>
      <c r="E36" s="188"/>
      <c r="F36" s="188"/>
      <c r="G36" s="188"/>
      <c r="H36" s="188"/>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204" t="str">
        <f>'Kops n'!A36:D36</f>
        <v>Tāme sastādīta 2024. gada 15. martā</v>
      </c>
      <c r="B38" s="205"/>
      <c r="C38" s="205"/>
      <c r="D38" s="205"/>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41</v>
      </c>
      <c r="B40" s="16"/>
      <c r="C40" s="262" t="str">
        <f>'Kops n'!C38:H38</f>
        <v>Gundega Ābelīte 15.03.2024</v>
      </c>
      <c r="D40" s="262"/>
      <c r="E40" s="262"/>
      <c r="F40" s="262"/>
      <c r="G40" s="262"/>
      <c r="H40" s="262"/>
      <c r="I40" s="16"/>
      <c r="J40" s="16"/>
      <c r="K40" s="16"/>
      <c r="L40" s="16"/>
      <c r="M40" s="16"/>
      <c r="N40" s="16"/>
      <c r="O40" s="16"/>
      <c r="P40" s="16"/>
    </row>
    <row r="41" spans="1:16" x14ac:dyDescent="0.2">
      <c r="A41" s="16"/>
      <c r="B41" s="16"/>
      <c r="C41" s="188" t="s">
        <v>15</v>
      </c>
      <c r="D41" s="188"/>
      <c r="E41" s="188"/>
      <c r="F41" s="188"/>
      <c r="G41" s="188"/>
      <c r="H41" s="188"/>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77" t="s">
        <v>16</v>
      </c>
      <c r="B43" s="42"/>
      <c r="C43" s="84" t="str">
        <f>'Kops n'!C41</f>
        <v>1-00180</v>
      </c>
      <c r="D43" s="42"/>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sheetData>
  <mergeCells count="23">
    <mergeCell ref="C2:I2"/>
    <mergeCell ref="C3:I3"/>
    <mergeCell ref="C4:I4"/>
    <mergeCell ref="D5:L5"/>
    <mergeCell ref="D6:L6"/>
    <mergeCell ref="D8:L8"/>
    <mergeCell ref="A9:F9"/>
    <mergeCell ref="J9:M9"/>
    <mergeCell ref="N9:O9"/>
    <mergeCell ref="D7:L7"/>
    <mergeCell ref="C41:H41"/>
    <mergeCell ref="L12:P12"/>
    <mergeCell ref="A32:K32"/>
    <mergeCell ref="C35:H35"/>
    <mergeCell ref="C36:H36"/>
    <mergeCell ref="A38:D38"/>
    <mergeCell ref="C40:H40"/>
    <mergeCell ref="A12:A13"/>
    <mergeCell ref="B12:B13"/>
    <mergeCell ref="C12:C13"/>
    <mergeCell ref="D12:D13"/>
    <mergeCell ref="E12:E13"/>
    <mergeCell ref="F12:K12"/>
  </mergeCells>
  <conditionalFormatting sqref="A32:K32">
    <cfRule type="containsText" dxfId="57"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56" priority="1" operator="equal">
      <formula>0</formula>
    </cfRule>
  </conditionalFormatting>
  <conditionalFormatting sqref="C2:I2 D5:L8 N9:O9 L32:P32 C35:H35 C40:H40 C43">
    <cfRule type="cellIs" dxfId="55" priority="2" operator="equal">
      <formula>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2060"/>
  </sheetPr>
  <dimension ref="A1:Q36"/>
  <sheetViews>
    <sheetView workbookViewId="0">
      <selection activeCell="I15" sqref="I15:J2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8</v>
      </c>
      <c r="E1" s="22"/>
      <c r="F1" s="22"/>
      <c r="G1" s="22"/>
      <c r="H1" s="22"/>
      <c r="I1" s="22"/>
      <c r="J1" s="22"/>
      <c r="N1" s="26"/>
      <c r="O1" s="27"/>
      <c r="P1" s="28"/>
    </row>
    <row r="2" spans="1:17" x14ac:dyDescent="0.2">
      <c r="A2" s="29"/>
      <c r="B2" s="29"/>
      <c r="C2" s="274" t="s">
        <v>313</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307</v>
      </c>
      <c r="B9" s="271"/>
      <c r="C9" s="271"/>
      <c r="D9" s="271"/>
      <c r="E9" s="271"/>
      <c r="F9" s="271"/>
      <c r="G9" s="31"/>
      <c r="H9" s="31"/>
      <c r="I9" s="31"/>
      <c r="J9" s="272" t="s">
        <v>45</v>
      </c>
      <c r="K9" s="272"/>
      <c r="L9" s="272"/>
      <c r="M9" s="272"/>
      <c r="N9" s="273">
        <f>P24</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4" t="s">
        <v>241</v>
      </c>
      <c r="D14" s="23"/>
      <c r="E14" s="45"/>
      <c r="F14" s="70"/>
      <c r="G14" s="108"/>
      <c r="H14" s="108">
        <f>F14*G14</f>
        <v>0</v>
      </c>
      <c r="I14" s="108"/>
      <c r="J14" s="108"/>
      <c r="K14" s="112">
        <f>SUM(H14:J14)</f>
        <v>0</v>
      </c>
      <c r="L14" s="70">
        <f>E14*F14</f>
        <v>0</v>
      </c>
      <c r="M14" s="108">
        <f>H14*E14</f>
        <v>0</v>
      </c>
      <c r="N14" s="108">
        <f>I14*E14</f>
        <v>0</v>
      </c>
      <c r="O14" s="108">
        <f>J14*E14</f>
        <v>0</v>
      </c>
      <c r="P14" s="109">
        <f>SUM(M14:O14)</f>
        <v>0</v>
      </c>
      <c r="Q14" s="57"/>
    </row>
    <row r="15" spans="1:17" ht="20.399999999999999" x14ac:dyDescent="0.2">
      <c r="A15" s="36">
        <v>1</v>
      </c>
      <c r="B15" s="24" t="s">
        <v>242</v>
      </c>
      <c r="C15" s="139" t="s">
        <v>243</v>
      </c>
      <c r="D15" s="149" t="s">
        <v>66</v>
      </c>
      <c r="E15" s="176">
        <v>118.72</v>
      </c>
      <c r="F15" s="41"/>
      <c r="G15" s="110"/>
      <c r="H15" s="110">
        <f>F15*G15</f>
        <v>0</v>
      </c>
      <c r="I15" s="110"/>
      <c r="J15" s="110"/>
      <c r="K15" s="113">
        <f t="shared" ref="K15:K23" si="0">SUM(H15:J15)</f>
        <v>0</v>
      </c>
      <c r="L15" s="41">
        <f t="shared" ref="L15:L23" si="1">E15*F15</f>
        <v>0</v>
      </c>
      <c r="M15" s="110">
        <f t="shared" ref="M15:M23" si="2">H15*E15</f>
        <v>0</v>
      </c>
      <c r="N15" s="110">
        <f t="shared" ref="N15:N23" si="3">I15*E15</f>
        <v>0</v>
      </c>
      <c r="O15" s="110">
        <f t="shared" ref="O15:O23" si="4">J15*E15</f>
        <v>0</v>
      </c>
      <c r="P15" s="111">
        <f t="shared" ref="P15:P23" si="5">SUM(M15:O15)</f>
        <v>0</v>
      </c>
      <c r="Q15" s="61" t="s">
        <v>46</v>
      </c>
    </row>
    <row r="16" spans="1:17" ht="20.399999999999999" x14ac:dyDescent="0.2">
      <c r="A16" s="36">
        <v>2</v>
      </c>
      <c r="B16" s="24" t="s">
        <v>242</v>
      </c>
      <c r="C16" s="139" t="s">
        <v>244</v>
      </c>
      <c r="D16" s="149" t="s">
        <v>68</v>
      </c>
      <c r="E16" s="176">
        <v>8</v>
      </c>
      <c r="F16" s="41"/>
      <c r="G16" s="110"/>
      <c r="H16" s="110">
        <f t="shared" ref="H16:H23" si="6">F16*G16</f>
        <v>0</v>
      </c>
      <c r="I16" s="110"/>
      <c r="J16" s="110"/>
      <c r="K16" s="113">
        <f t="shared" si="0"/>
        <v>0</v>
      </c>
      <c r="L16" s="41">
        <f t="shared" si="1"/>
        <v>0</v>
      </c>
      <c r="M16" s="110">
        <f t="shared" si="2"/>
        <v>0</v>
      </c>
      <c r="N16" s="110">
        <f t="shared" si="3"/>
        <v>0</v>
      </c>
      <c r="O16" s="110">
        <f t="shared" si="4"/>
        <v>0</v>
      </c>
      <c r="P16" s="111">
        <f t="shared" si="5"/>
        <v>0</v>
      </c>
      <c r="Q16" s="61" t="s">
        <v>46</v>
      </c>
    </row>
    <row r="17" spans="1:17" ht="20.399999999999999" x14ac:dyDescent="0.2">
      <c r="A17" s="36">
        <v>3</v>
      </c>
      <c r="B17" s="24" t="s">
        <v>242</v>
      </c>
      <c r="C17" s="139" t="s">
        <v>245</v>
      </c>
      <c r="D17" s="149" t="s">
        <v>98</v>
      </c>
      <c r="E17" s="176">
        <v>5.9359999999999999</v>
      </c>
      <c r="F17" s="41"/>
      <c r="G17" s="110"/>
      <c r="H17" s="110">
        <f t="shared" si="6"/>
        <v>0</v>
      </c>
      <c r="I17" s="110"/>
      <c r="J17" s="110"/>
      <c r="K17" s="113">
        <f t="shared" si="0"/>
        <v>0</v>
      </c>
      <c r="L17" s="41">
        <f t="shared" si="1"/>
        <v>0</v>
      </c>
      <c r="M17" s="110">
        <f t="shared" si="2"/>
        <v>0</v>
      </c>
      <c r="N17" s="110">
        <f t="shared" si="3"/>
        <v>0</v>
      </c>
      <c r="O17" s="110">
        <f t="shared" si="4"/>
        <v>0</v>
      </c>
      <c r="P17" s="111">
        <f t="shared" si="5"/>
        <v>0</v>
      </c>
      <c r="Q17" s="61" t="s">
        <v>46</v>
      </c>
    </row>
    <row r="18" spans="1:17" ht="20.399999999999999" x14ac:dyDescent="0.2">
      <c r="A18" s="36">
        <v>4</v>
      </c>
      <c r="B18" s="24" t="s">
        <v>242</v>
      </c>
      <c r="C18" s="139" t="s">
        <v>246</v>
      </c>
      <c r="D18" s="149" t="s">
        <v>98</v>
      </c>
      <c r="E18" s="176">
        <v>35.616</v>
      </c>
      <c r="F18" s="41"/>
      <c r="G18" s="110"/>
      <c r="H18" s="110">
        <f t="shared" si="6"/>
        <v>0</v>
      </c>
      <c r="I18" s="110"/>
      <c r="J18" s="110"/>
      <c r="K18" s="113">
        <f t="shared" si="0"/>
        <v>0</v>
      </c>
      <c r="L18" s="41">
        <f t="shared" si="1"/>
        <v>0</v>
      </c>
      <c r="M18" s="110">
        <f t="shared" si="2"/>
        <v>0</v>
      </c>
      <c r="N18" s="110">
        <f t="shared" si="3"/>
        <v>0</v>
      </c>
      <c r="O18" s="110">
        <f t="shared" si="4"/>
        <v>0</v>
      </c>
      <c r="P18" s="111">
        <f t="shared" si="5"/>
        <v>0</v>
      </c>
      <c r="Q18" s="61" t="s">
        <v>46</v>
      </c>
    </row>
    <row r="19" spans="1:17" ht="20.399999999999999" x14ac:dyDescent="0.2">
      <c r="A19" s="36">
        <v>5</v>
      </c>
      <c r="B19" s="24" t="s">
        <v>242</v>
      </c>
      <c r="C19" s="139" t="s">
        <v>247</v>
      </c>
      <c r="D19" s="149" t="s">
        <v>68</v>
      </c>
      <c r="E19" s="176">
        <v>1</v>
      </c>
      <c r="F19" s="41"/>
      <c r="G19" s="110"/>
      <c r="H19" s="110">
        <f t="shared" si="6"/>
        <v>0</v>
      </c>
      <c r="I19" s="110"/>
      <c r="J19" s="110"/>
      <c r="K19" s="113">
        <f t="shared" si="0"/>
        <v>0</v>
      </c>
      <c r="L19" s="41">
        <f t="shared" si="1"/>
        <v>0</v>
      </c>
      <c r="M19" s="110">
        <f t="shared" si="2"/>
        <v>0</v>
      </c>
      <c r="N19" s="110">
        <f t="shared" si="3"/>
        <v>0</v>
      </c>
      <c r="O19" s="110">
        <f t="shared" si="4"/>
        <v>0</v>
      </c>
      <c r="P19" s="111">
        <f t="shared" si="5"/>
        <v>0</v>
      </c>
      <c r="Q19" s="61" t="s">
        <v>46</v>
      </c>
    </row>
    <row r="20" spans="1:17" ht="20.399999999999999" x14ac:dyDescent="0.2">
      <c r="A20" s="36">
        <v>6</v>
      </c>
      <c r="B20" s="24" t="s">
        <v>242</v>
      </c>
      <c r="C20" s="139" t="s">
        <v>248</v>
      </c>
      <c r="D20" s="149" t="s">
        <v>66</v>
      </c>
      <c r="E20" s="176">
        <v>118.72</v>
      </c>
      <c r="F20" s="41"/>
      <c r="G20" s="110"/>
      <c r="H20" s="110">
        <f t="shared" si="6"/>
        <v>0</v>
      </c>
      <c r="I20" s="110"/>
      <c r="J20" s="110"/>
      <c r="K20" s="113">
        <f t="shared" si="0"/>
        <v>0</v>
      </c>
      <c r="L20" s="41">
        <f t="shared" si="1"/>
        <v>0</v>
      </c>
      <c r="M20" s="110">
        <f t="shared" si="2"/>
        <v>0</v>
      </c>
      <c r="N20" s="110">
        <f t="shared" si="3"/>
        <v>0</v>
      </c>
      <c r="O20" s="110">
        <f t="shared" si="4"/>
        <v>0</v>
      </c>
      <c r="P20" s="111">
        <f t="shared" si="5"/>
        <v>0</v>
      </c>
      <c r="Q20" s="61" t="s">
        <v>46</v>
      </c>
    </row>
    <row r="21" spans="1:17" ht="20.399999999999999" x14ac:dyDescent="0.2">
      <c r="A21" s="36">
        <v>7</v>
      </c>
      <c r="B21" s="24" t="s">
        <v>242</v>
      </c>
      <c r="C21" s="139" t="s">
        <v>249</v>
      </c>
      <c r="D21" s="149" t="s">
        <v>66</v>
      </c>
      <c r="E21" s="176">
        <v>118.72</v>
      </c>
      <c r="F21" s="41"/>
      <c r="G21" s="110"/>
      <c r="H21" s="110">
        <f t="shared" si="6"/>
        <v>0</v>
      </c>
      <c r="I21" s="110"/>
      <c r="J21" s="110"/>
      <c r="K21" s="113">
        <f t="shared" si="0"/>
        <v>0</v>
      </c>
      <c r="L21" s="41">
        <f t="shared" si="1"/>
        <v>0</v>
      </c>
      <c r="M21" s="110">
        <f t="shared" si="2"/>
        <v>0</v>
      </c>
      <c r="N21" s="110">
        <f t="shared" si="3"/>
        <v>0</v>
      </c>
      <c r="O21" s="110">
        <f t="shared" si="4"/>
        <v>0</v>
      </c>
      <c r="P21" s="111">
        <f t="shared" si="5"/>
        <v>0</v>
      </c>
      <c r="Q21" s="61" t="s">
        <v>46</v>
      </c>
    </row>
    <row r="22" spans="1:17" ht="20.399999999999999" x14ac:dyDescent="0.2">
      <c r="A22" s="36">
        <v>8</v>
      </c>
      <c r="B22" s="24" t="s">
        <v>242</v>
      </c>
      <c r="C22" s="139" t="s">
        <v>250</v>
      </c>
      <c r="D22" s="149" t="s">
        <v>251</v>
      </c>
      <c r="E22" s="181">
        <v>1</v>
      </c>
      <c r="F22" s="41"/>
      <c r="G22" s="110"/>
      <c r="H22" s="110">
        <f t="shared" si="6"/>
        <v>0</v>
      </c>
      <c r="I22" s="110"/>
      <c r="J22" s="110"/>
      <c r="K22" s="113">
        <f t="shared" si="0"/>
        <v>0</v>
      </c>
      <c r="L22" s="41">
        <f t="shared" si="1"/>
        <v>0</v>
      </c>
      <c r="M22" s="110">
        <f t="shared" si="2"/>
        <v>0</v>
      </c>
      <c r="N22" s="110">
        <f t="shared" si="3"/>
        <v>0</v>
      </c>
      <c r="O22" s="110">
        <f t="shared" si="4"/>
        <v>0</v>
      </c>
      <c r="P22" s="111">
        <f t="shared" si="5"/>
        <v>0</v>
      </c>
      <c r="Q22" s="61" t="s">
        <v>47</v>
      </c>
    </row>
    <row r="23" spans="1:17" ht="20.399999999999999" x14ac:dyDescent="0.2">
      <c r="A23" s="36">
        <v>9</v>
      </c>
      <c r="B23" s="24" t="s">
        <v>242</v>
      </c>
      <c r="C23" s="139" t="s">
        <v>252</v>
      </c>
      <c r="D23" s="149" t="s">
        <v>70</v>
      </c>
      <c r="E23" s="176">
        <v>8</v>
      </c>
      <c r="F23" s="41"/>
      <c r="G23" s="110"/>
      <c r="H23" s="110">
        <f t="shared" si="6"/>
        <v>0</v>
      </c>
      <c r="I23" s="110"/>
      <c r="J23" s="110"/>
      <c r="K23" s="113">
        <f t="shared" si="0"/>
        <v>0</v>
      </c>
      <c r="L23" s="41">
        <f t="shared" si="1"/>
        <v>0</v>
      </c>
      <c r="M23" s="110">
        <f t="shared" si="2"/>
        <v>0</v>
      </c>
      <c r="N23" s="110">
        <f t="shared" si="3"/>
        <v>0</v>
      </c>
      <c r="O23" s="110">
        <f t="shared" si="4"/>
        <v>0</v>
      </c>
      <c r="P23" s="111">
        <f t="shared" si="5"/>
        <v>0</v>
      </c>
      <c r="Q23" s="61" t="s">
        <v>47</v>
      </c>
    </row>
    <row r="24" spans="1:17" ht="12" customHeight="1" thickBot="1" x14ac:dyDescent="0.25">
      <c r="A24" s="259" t="s">
        <v>62</v>
      </c>
      <c r="B24" s="260"/>
      <c r="C24" s="260"/>
      <c r="D24" s="260"/>
      <c r="E24" s="260"/>
      <c r="F24" s="260"/>
      <c r="G24" s="260"/>
      <c r="H24" s="260"/>
      <c r="I24" s="260"/>
      <c r="J24" s="260"/>
      <c r="K24" s="261"/>
      <c r="L24" s="127">
        <f>SUM(L14:L23)</f>
        <v>0</v>
      </c>
      <c r="M24" s="128">
        <f>SUM(M14:M23)</f>
        <v>0</v>
      </c>
      <c r="N24" s="128">
        <f>SUM(N14:N23)</f>
        <v>0</v>
      </c>
      <c r="O24" s="128">
        <f>SUM(O14:O23)</f>
        <v>0</v>
      </c>
      <c r="P24" s="129">
        <f>SUM(P14:P23)</f>
        <v>0</v>
      </c>
    </row>
    <row r="25" spans="1:17" x14ac:dyDescent="0.2">
      <c r="A25" s="16"/>
      <c r="B25" s="16"/>
      <c r="C25" s="16"/>
      <c r="D25" s="16"/>
      <c r="E25" s="16"/>
      <c r="F25" s="16"/>
      <c r="G25" s="16"/>
      <c r="H25" s="16"/>
      <c r="I25" s="16"/>
      <c r="J25" s="16"/>
      <c r="K25" s="16"/>
      <c r="L25" s="16"/>
      <c r="M25" s="16"/>
      <c r="N25" s="16"/>
      <c r="O25" s="16"/>
      <c r="P25" s="16"/>
    </row>
    <row r="26" spans="1:17" x14ac:dyDescent="0.2">
      <c r="A26" s="16"/>
      <c r="B26" s="16"/>
      <c r="C26" s="16"/>
      <c r="D26" s="16"/>
      <c r="E26" s="16"/>
      <c r="F26" s="16"/>
      <c r="G26" s="16"/>
      <c r="H26" s="16"/>
      <c r="I26" s="16"/>
      <c r="J26" s="16"/>
      <c r="K26" s="16"/>
      <c r="L26" s="16"/>
      <c r="M26" s="16"/>
      <c r="N26" s="16"/>
      <c r="O26" s="16"/>
      <c r="P26" s="16"/>
    </row>
    <row r="27" spans="1:17" x14ac:dyDescent="0.2">
      <c r="A27" s="1" t="s">
        <v>14</v>
      </c>
      <c r="B27" s="16"/>
      <c r="C27" s="262" t="str">
        <f>'Kops n'!C33:H33</f>
        <v>Gundega Ābelīte 15.03.2024</v>
      </c>
      <c r="D27" s="262"/>
      <c r="E27" s="262"/>
      <c r="F27" s="262"/>
      <c r="G27" s="262"/>
      <c r="H27" s="262"/>
      <c r="I27" s="16"/>
      <c r="J27" s="16"/>
      <c r="K27" s="16"/>
      <c r="L27" s="16"/>
      <c r="M27" s="16"/>
      <c r="N27" s="16"/>
      <c r="O27" s="16"/>
      <c r="P27" s="16"/>
    </row>
    <row r="28" spans="1:17" x14ac:dyDescent="0.2">
      <c r="A28" s="16"/>
      <c r="B28" s="16"/>
      <c r="C28" s="188" t="s">
        <v>15</v>
      </c>
      <c r="D28" s="188"/>
      <c r="E28" s="188"/>
      <c r="F28" s="188"/>
      <c r="G28" s="188"/>
      <c r="H28" s="188"/>
      <c r="I28" s="16"/>
      <c r="J28" s="16"/>
      <c r="K28" s="16"/>
      <c r="L28" s="16"/>
      <c r="M28" s="16"/>
      <c r="N28" s="16"/>
      <c r="O28" s="16"/>
      <c r="P28" s="16"/>
    </row>
    <row r="29" spans="1:17" x14ac:dyDescent="0.2">
      <c r="A29" s="16"/>
      <c r="B29" s="16"/>
      <c r="C29" s="16"/>
      <c r="D29" s="16"/>
      <c r="E29" s="16"/>
      <c r="F29" s="16"/>
      <c r="G29" s="16"/>
      <c r="H29" s="16"/>
      <c r="I29" s="16"/>
      <c r="J29" s="16"/>
      <c r="K29" s="16"/>
      <c r="L29" s="16"/>
      <c r="M29" s="16"/>
      <c r="N29" s="16"/>
      <c r="O29" s="16"/>
      <c r="P29" s="16"/>
    </row>
    <row r="30" spans="1:17" x14ac:dyDescent="0.2">
      <c r="A30" s="204" t="str">
        <f>'Kops n'!A36:D36</f>
        <v>Tāme sastādīta 2024. gada 15. martā</v>
      </c>
      <c r="B30" s="205"/>
      <c r="C30" s="205"/>
      <c r="D30" s="205"/>
      <c r="E30" s="16"/>
      <c r="F30" s="16"/>
      <c r="G30" s="16"/>
      <c r="H30" s="16"/>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 t="s">
        <v>41</v>
      </c>
      <c r="B32" s="16"/>
      <c r="C32" s="262" t="str">
        <f>'Kops n'!C38:H38</f>
        <v>Gundega Ābelīte 15.03.2024</v>
      </c>
      <c r="D32" s="262"/>
      <c r="E32" s="262"/>
      <c r="F32" s="262"/>
      <c r="G32" s="262"/>
      <c r="H32" s="262"/>
      <c r="I32" s="16"/>
      <c r="J32" s="16"/>
      <c r="K32" s="16"/>
      <c r="L32" s="16"/>
      <c r="M32" s="16"/>
      <c r="N32" s="16"/>
      <c r="O32" s="16"/>
      <c r="P32" s="16"/>
    </row>
    <row r="33" spans="1:16" x14ac:dyDescent="0.2">
      <c r="A33" s="16"/>
      <c r="B33" s="16"/>
      <c r="C33" s="188" t="s">
        <v>15</v>
      </c>
      <c r="D33" s="188"/>
      <c r="E33" s="188"/>
      <c r="F33" s="188"/>
      <c r="G33" s="188"/>
      <c r="H33" s="188"/>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7" t="s">
        <v>16</v>
      </c>
      <c r="B35" s="42"/>
      <c r="C35" s="84" t="str">
        <f>'Kops n'!C41</f>
        <v>1-00180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3:H33"/>
    <mergeCell ref="C4:I4"/>
    <mergeCell ref="F12:K12"/>
    <mergeCell ref="A9:F9"/>
    <mergeCell ref="J9:M9"/>
    <mergeCell ref="D8:L8"/>
    <mergeCell ref="A24:K24"/>
    <mergeCell ref="C27:H27"/>
    <mergeCell ref="C28:H28"/>
    <mergeCell ref="A30:D30"/>
    <mergeCell ref="C32:H32"/>
  </mergeCells>
  <conditionalFormatting sqref="A14:B23">
    <cfRule type="cellIs" dxfId="54" priority="5" operator="equal">
      <formula>0</formula>
    </cfRule>
  </conditionalFormatting>
  <conditionalFormatting sqref="A9:F9">
    <cfRule type="containsText" dxfId="53"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A24:K24">
    <cfRule type="containsText" dxfId="52" priority="11" operator="containsText" text="Tiešās izmaksas kopā, t. sk. darba devēja sociālais nodoklis __.__% ">
      <formula>NOT(ISERROR(SEARCH("Tiešās izmaksas kopā, t. sk. darba devēja sociālais nodoklis __.__% ",A24)))</formula>
    </cfRule>
  </conditionalFormatting>
  <conditionalFormatting sqref="C14:E14">
    <cfRule type="cellIs" dxfId="51" priority="4" operator="equal">
      <formula>0</formula>
    </cfRule>
  </conditionalFormatting>
  <conditionalFormatting sqref="C22:E22">
    <cfRule type="cellIs" dxfId="50" priority="3" operator="equal">
      <formula>0</formula>
    </cfRule>
  </conditionalFormatting>
  <conditionalFormatting sqref="C27:H27">
    <cfRule type="cellIs" dxfId="49" priority="18" operator="equal">
      <formula>0</formula>
    </cfRule>
  </conditionalFormatting>
  <conditionalFormatting sqref="C32:H32">
    <cfRule type="cellIs" dxfId="48" priority="19" operator="equal">
      <formula>0</formula>
    </cfRule>
  </conditionalFormatting>
  <conditionalFormatting sqref="C2:I2">
    <cfRule type="cellIs" dxfId="47" priority="24" operator="equal">
      <formula>0</formula>
    </cfRule>
  </conditionalFormatting>
  <conditionalFormatting sqref="C4:I4">
    <cfRule type="cellIs" dxfId="46" priority="16" operator="equal">
      <formula>0</formula>
    </cfRule>
  </conditionalFormatting>
  <conditionalFormatting sqref="D1">
    <cfRule type="cellIs" dxfId="45" priority="13" operator="equal">
      <formula>0</formula>
    </cfRule>
  </conditionalFormatting>
  <conditionalFormatting sqref="D5:L8">
    <cfRule type="cellIs" dxfId="44" priority="14" operator="equal">
      <formula>0</formula>
    </cfRule>
  </conditionalFormatting>
  <conditionalFormatting sqref="F14:G23">
    <cfRule type="cellIs" dxfId="43" priority="6" operator="equal">
      <formula>0</formula>
    </cfRule>
  </conditionalFormatting>
  <conditionalFormatting sqref="H14:H23">
    <cfRule type="cellIs" dxfId="42" priority="9" operator="equal">
      <formula>0</formula>
    </cfRule>
  </conditionalFormatting>
  <conditionalFormatting sqref="I14:J23">
    <cfRule type="cellIs" dxfId="41" priority="2" operator="equal">
      <formula>0</formula>
    </cfRule>
  </conditionalFormatting>
  <conditionalFormatting sqref="K14:P23">
    <cfRule type="cellIs" dxfId="40" priority="8" operator="equal">
      <formula>0</formula>
    </cfRule>
  </conditionalFormatting>
  <conditionalFormatting sqref="L24:P24">
    <cfRule type="cellIs" dxfId="39" priority="17" operator="equal">
      <formula>0</formula>
    </cfRule>
  </conditionalFormatting>
  <conditionalFormatting sqref="N9:O9">
    <cfRule type="cellIs" dxfId="38" priority="26" operator="equal">
      <formula>0</formula>
    </cfRule>
  </conditionalFormatting>
  <conditionalFormatting sqref="Q14:Q23">
    <cfRule type="cellIs" dxfId="37" priority="1" operator="equal">
      <formula>0</formula>
    </cfRule>
  </conditionalFormatting>
  <dataValidations count="1">
    <dataValidation type="list" allowBlank="1" showInputMessage="1" showErrorMessage="1" sqref="Q14:Q2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1" operator="containsText" id="{691F4930-6CFB-4D6E-9602-D8BBD1FA0B0A}">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20" operator="containsText" id="{5235297E-D242-4173-AE1C-DA1CD197EAF6}">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2060"/>
  </sheetPr>
  <dimension ref="A1:P36"/>
  <sheetViews>
    <sheetView topLeftCell="A10" workbookViewId="0">
      <selection activeCell="A24" sqref="A2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'8a+c+n'!D1</f>
        <v>8</v>
      </c>
      <c r="E1" s="22"/>
      <c r="F1" s="22"/>
      <c r="G1" s="22"/>
      <c r="H1" s="22"/>
      <c r="I1" s="22"/>
      <c r="J1" s="22"/>
      <c r="N1" s="26"/>
      <c r="O1" s="27"/>
      <c r="P1" s="28"/>
    </row>
    <row r="2" spans="1:16" x14ac:dyDescent="0.2">
      <c r="A2" s="29"/>
      <c r="B2" s="29"/>
      <c r="C2" s="274" t="str">
        <f>'8a+c+n'!C2:I2</f>
        <v>Labiekārtošana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'8a+c+n'!A9</f>
        <v>Tāme sastādīta  2024. gada tirgus cenās, pamatojoties uz AR daļas rasējumiem</v>
      </c>
      <c r="B9" s="271"/>
      <c r="C9" s="271"/>
      <c r="D9" s="271"/>
      <c r="E9" s="271"/>
      <c r="F9" s="271"/>
      <c r="G9" s="31"/>
      <c r="H9" s="31"/>
      <c r="I9" s="31"/>
      <c r="J9" s="272" t="s">
        <v>45</v>
      </c>
      <c r="K9" s="272"/>
      <c r="L9" s="272"/>
      <c r="M9" s="272"/>
      <c r="N9" s="273">
        <f>P24</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68">
        <f>IF($C$4="Attiecināmās izmaksas",IF('8a+c+n'!$Q14="A",'8a+c+n'!B14,0),0)</f>
        <v>0</v>
      </c>
      <c r="C14" s="68">
        <f>IF($C$4="Attiecināmās izmaksas",IF('8a+c+n'!$Q14="A",'8a+c+n'!C14,0),0)</f>
        <v>0</v>
      </c>
      <c r="D14" s="68">
        <f>IF($C$4="Attiecināmās izmaksas",IF('8a+c+n'!$Q14="A",'8a+c+n'!D14,0),0)</f>
        <v>0</v>
      </c>
      <c r="E14" s="82"/>
      <c r="F14" s="50"/>
      <c r="G14" s="114"/>
      <c r="H14" s="114">
        <f>IF($C$4="Attiecināmās izmaksas",IF('8a+c+n'!$Q14="A",'8a+c+n'!H14,0),0)</f>
        <v>0</v>
      </c>
      <c r="I14" s="114"/>
      <c r="J14" s="114"/>
      <c r="K14" s="115">
        <f>IF($C$4="Attiecināmās izmaksas",IF('8a+c+n'!$Q14="A",'8a+c+n'!K14,0),0)</f>
        <v>0</v>
      </c>
      <c r="L14" s="50">
        <f>IF($C$4="Attiecināmās izmaksas",IF('8a+c+n'!$Q14="A",'8a+c+n'!L14,0),0)</f>
        <v>0</v>
      </c>
      <c r="M14" s="114">
        <f>IF($C$4="Attiecināmās izmaksas",IF('8a+c+n'!$Q14="A",'8a+c+n'!M14,0),0)</f>
        <v>0</v>
      </c>
      <c r="N14" s="114">
        <f>IF($C$4="Attiecināmās izmaksas",IF('8a+c+n'!$Q14="A",'8a+c+n'!N14,0),0)</f>
        <v>0</v>
      </c>
      <c r="O14" s="114">
        <f>IF($C$4="Attiecināmās izmaksas",IF('8a+c+n'!$Q14="A",'8a+c+n'!O14,0),0)</f>
        <v>0</v>
      </c>
      <c r="P14" s="115">
        <f>IF($C$4="Attiecināmās izmaksas",IF('8a+c+n'!$Q14="A",'8a+c+n'!P14,0),0)</f>
        <v>0</v>
      </c>
    </row>
    <row r="15" spans="1:16" ht="20.399999999999999" x14ac:dyDescent="0.2">
      <c r="A15" s="51">
        <f>IF(P15=0,0,IF(COUNTBLANK(P15)=1,0,COUNTA($P$14:P15)))</f>
        <v>0</v>
      </c>
      <c r="B15" s="67" t="str">
        <f>IF($C$4="Attiecināmās izmaksas",IF('8a+c+n'!$Q15="A",'8a+c+n'!B15,0),0)</f>
        <v>31-00000</v>
      </c>
      <c r="C15" s="67" t="str">
        <f>IF($C$4="Attiecināmās izmaksas",IF('8a+c+n'!$Q15="A",'8a+c+n'!C15,0),0)</f>
        <v>Betona bruģakmens"PRIZMA" vai ekvivalents, 100x200x60 ieklāšana 600mm joslā</v>
      </c>
      <c r="D15" s="67" t="str">
        <f>IF($C$4="Attiecināmās izmaksas",IF('8a+c+n'!$Q15="A",'8a+c+n'!D15,0),0)</f>
        <v>tm</v>
      </c>
      <c r="E15" s="83"/>
      <c r="F15" s="51"/>
      <c r="G15" s="116"/>
      <c r="H15" s="116">
        <f>IF($C$4="Attiecināmās izmaksas",IF('8a+c+n'!$Q15="A",'8a+c+n'!H15,0),0)</f>
        <v>0</v>
      </c>
      <c r="I15" s="116"/>
      <c r="J15" s="116"/>
      <c r="K15" s="117">
        <f>IF($C$4="Attiecināmās izmaksas",IF('8a+c+n'!$Q15="A",'8a+c+n'!K15,0),0)</f>
        <v>0</v>
      </c>
      <c r="L15" s="51">
        <f>IF($C$4="Attiecināmās izmaksas",IF('8a+c+n'!$Q15="A",'8a+c+n'!L15,0),0)</f>
        <v>0</v>
      </c>
      <c r="M15" s="116">
        <f>IF($C$4="Attiecināmās izmaksas",IF('8a+c+n'!$Q15="A",'8a+c+n'!M15,0),0)</f>
        <v>0</v>
      </c>
      <c r="N15" s="116">
        <f>IF($C$4="Attiecināmās izmaksas",IF('8a+c+n'!$Q15="A",'8a+c+n'!N15,0),0)</f>
        <v>0</v>
      </c>
      <c r="O15" s="116">
        <f>IF($C$4="Attiecināmās izmaksas",IF('8a+c+n'!$Q15="A",'8a+c+n'!O15,0),0)</f>
        <v>0</v>
      </c>
      <c r="P15" s="117">
        <f>IF($C$4="Attiecināmās izmaksas",IF('8a+c+n'!$Q15="A",'8a+c+n'!P15,0),0)</f>
        <v>0</v>
      </c>
    </row>
    <row r="16" spans="1:16" ht="20.399999999999999" x14ac:dyDescent="0.2">
      <c r="A16" s="51">
        <f>IF(P16=0,0,IF(COUNTBLANK(P16)=1,0,COUNTA($P$14:P16)))</f>
        <v>0</v>
      </c>
      <c r="B16" s="67" t="str">
        <f>IF($C$4="Attiecināmās izmaksas",IF('8a+c+n'!$Q16="A",'8a+c+n'!B16,0),0)</f>
        <v>31-00000</v>
      </c>
      <c r="C16" s="67" t="str">
        <f>IF($C$4="Attiecināmās izmaksas",IF('8a+c+n'!$Q16="A",'8a+c+n'!C16,0),0)</f>
        <v>Betonona lietus reņu iestrāde betona bruģakmens joslā l=2m</v>
      </c>
      <c r="D16" s="67" t="str">
        <f>IF($C$4="Attiecināmās izmaksas",IF('8a+c+n'!$Q16="A",'8a+c+n'!D16,0),0)</f>
        <v>kompl</v>
      </c>
      <c r="E16" s="83"/>
      <c r="F16" s="51"/>
      <c r="G16" s="116"/>
      <c r="H16" s="116">
        <f>IF($C$4="Attiecināmās izmaksas",IF('8a+c+n'!$Q16="A",'8a+c+n'!H16,0),0)</f>
        <v>0</v>
      </c>
      <c r="I16" s="116"/>
      <c r="J16" s="116"/>
      <c r="K16" s="117">
        <f>IF($C$4="Attiecināmās izmaksas",IF('8a+c+n'!$Q16="A",'8a+c+n'!K16,0),0)</f>
        <v>0</v>
      </c>
      <c r="L16" s="51">
        <f>IF($C$4="Attiecināmās izmaksas",IF('8a+c+n'!$Q16="A",'8a+c+n'!L16,0),0)</f>
        <v>0</v>
      </c>
      <c r="M16" s="116">
        <f>IF($C$4="Attiecināmās izmaksas",IF('8a+c+n'!$Q16="A",'8a+c+n'!M16,0),0)</f>
        <v>0</v>
      </c>
      <c r="N16" s="116">
        <f>IF($C$4="Attiecināmās izmaksas",IF('8a+c+n'!$Q16="A",'8a+c+n'!N16,0),0)</f>
        <v>0</v>
      </c>
      <c r="O16" s="116">
        <f>IF($C$4="Attiecināmās izmaksas",IF('8a+c+n'!$Q16="A",'8a+c+n'!O16,0),0)</f>
        <v>0</v>
      </c>
      <c r="P16" s="117">
        <f>IF($C$4="Attiecināmās izmaksas",IF('8a+c+n'!$Q16="A",'8a+c+n'!P16,0),0)</f>
        <v>0</v>
      </c>
    </row>
    <row r="17" spans="1:16" ht="20.399999999999999" x14ac:dyDescent="0.2">
      <c r="A17" s="51">
        <f>IF(P17=0,0,IF(COUNTBLANK(P17)=1,0,COUNTA($P$14:P17)))</f>
        <v>0</v>
      </c>
      <c r="B17" s="67" t="str">
        <f>IF($C$4="Attiecināmās izmaksas",IF('8a+c+n'!$Q17="A",'8a+c+n'!B17,0),0)</f>
        <v>31-00000</v>
      </c>
      <c r="C17" s="67" t="str">
        <f>IF($C$4="Attiecināmās izmaksas",IF('8a+c+n'!$Q17="A",'8a+c+n'!C17,0),0)</f>
        <v>Dolomīta atsijas fr. 2 - 8; 50mm</v>
      </c>
      <c r="D17" s="67" t="str">
        <f>IF($C$4="Attiecināmās izmaksas",IF('8a+c+n'!$Q17="A",'8a+c+n'!D17,0),0)</f>
        <v>m3</v>
      </c>
      <c r="E17" s="83"/>
      <c r="F17" s="51"/>
      <c r="G17" s="116"/>
      <c r="H17" s="116">
        <f>IF($C$4="Attiecināmās izmaksas",IF('8a+c+n'!$Q17="A",'8a+c+n'!H17,0),0)</f>
        <v>0</v>
      </c>
      <c r="I17" s="116"/>
      <c r="J17" s="116"/>
      <c r="K17" s="117">
        <f>IF($C$4="Attiecināmās izmaksas",IF('8a+c+n'!$Q17="A",'8a+c+n'!K17,0),0)</f>
        <v>0</v>
      </c>
      <c r="L17" s="51">
        <f>IF($C$4="Attiecināmās izmaksas",IF('8a+c+n'!$Q17="A",'8a+c+n'!L17,0),0)</f>
        <v>0</v>
      </c>
      <c r="M17" s="116">
        <f>IF($C$4="Attiecināmās izmaksas",IF('8a+c+n'!$Q17="A",'8a+c+n'!M17,0),0)</f>
        <v>0</v>
      </c>
      <c r="N17" s="116">
        <f>IF($C$4="Attiecināmās izmaksas",IF('8a+c+n'!$Q17="A",'8a+c+n'!N17,0),0)</f>
        <v>0</v>
      </c>
      <c r="O17" s="116">
        <f>IF($C$4="Attiecināmās izmaksas",IF('8a+c+n'!$Q17="A",'8a+c+n'!O17,0),0)</f>
        <v>0</v>
      </c>
      <c r="P17" s="117">
        <f>IF($C$4="Attiecināmās izmaksas",IF('8a+c+n'!$Q17="A",'8a+c+n'!P17,0),0)</f>
        <v>0</v>
      </c>
    </row>
    <row r="18" spans="1:16" ht="20.399999999999999" x14ac:dyDescent="0.2">
      <c r="A18" s="51">
        <f>IF(P18=0,0,IF(COUNTBLANK(P18)=1,0,COUNTA($P$14:P18)))</f>
        <v>0</v>
      </c>
      <c r="B18" s="67" t="str">
        <f>IF($C$4="Attiecināmās izmaksas",IF('8a+c+n'!$Q18="A",'8a+c+n'!B18,0),0)</f>
        <v>31-00000</v>
      </c>
      <c r="C18" s="67" t="str">
        <f>IF($C$4="Attiecināmās izmaksas",IF('8a+c+n'!$Q18="A",'8a+c+n'!C18,0),0)</f>
        <v>Šķembas fr. 20-60mm, biezums 150 mm</v>
      </c>
      <c r="D18" s="67" t="str">
        <f>IF($C$4="Attiecināmās izmaksas",IF('8a+c+n'!$Q18="A",'8a+c+n'!D18,0),0)</f>
        <v>m3</v>
      </c>
      <c r="E18" s="83"/>
      <c r="F18" s="51"/>
      <c r="G18" s="116"/>
      <c r="H18" s="116">
        <f>IF($C$4="Attiecināmās izmaksas",IF('8a+c+n'!$Q18="A",'8a+c+n'!H18,0),0)</f>
        <v>0</v>
      </c>
      <c r="I18" s="116"/>
      <c r="J18" s="116"/>
      <c r="K18" s="117">
        <f>IF($C$4="Attiecināmās izmaksas",IF('8a+c+n'!$Q18="A",'8a+c+n'!K18,0),0)</f>
        <v>0</v>
      </c>
      <c r="L18" s="51">
        <f>IF($C$4="Attiecināmās izmaksas",IF('8a+c+n'!$Q18="A",'8a+c+n'!L18,0),0)</f>
        <v>0</v>
      </c>
      <c r="M18" s="116">
        <f>IF($C$4="Attiecināmās izmaksas",IF('8a+c+n'!$Q18="A",'8a+c+n'!M18,0),0)</f>
        <v>0</v>
      </c>
      <c r="N18" s="116">
        <f>IF($C$4="Attiecināmās izmaksas",IF('8a+c+n'!$Q18="A",'8a+c+n'!N18,0),0)</f>
        <v>0</v>
      </c>
      <c r="O18" s="116">
        <f>IF($C$4="Attiecināmās izmaksas",IF('8a+c+n'!$Q18="A",'8a+c+n'!O18,0),0)</f>
        <v>0</v>
      </c>
      <c r="P18" s="117">
        <f>IF($C$4="Attiecināmās izmaksas",IF('8a+c+n'!$Q18="A",'8a+c+n'!P18,0),0)</f>
        <v>0</v>
      </c>
    </row>
    <row r="19" spans="1:16" ht="20.399999999999999" x14ac:dyDescent="0.2">
      <c r="A19" s="51">
        <f>IF(P19=0,0,IF(COUNTBLANK(P19)=1,0,COUNTA($P$14:P19)))</f>
        <v>0</v>
      </c>
      <c r="B19" s="67" t="str">
        <f>IF($C$4="Attiecināmās izmaksas",IF('8a+c+n'!$Q19="A",'8a+c+n'!B19,0),0)</f>
        <v>31-00000</v>
      </c>
      <c r="C19" s="67" t="str">
        <f>IF($C$4="Attiecināmās izmaksas",IF('8a+c+n'!$Q19="A",'8a+c+n'!C19,0),0)</f>
        <v>Esošās grunts blietēšana</v>
      </c>
      <c r="D19" s="67" t="str">
        <f>IF($C$4="Attiecināmās izmaksas",IF('8a+c+n'!$Q19="A",'8a+c+n'!D19,0),0)</f>
        <v>kompl</v>
      </c>
      <c r="E19" s="83"/>
      <c r="F19" s="51"/>
      <c r="G19" s="116"/>
      <c r="H19" s="116">
        <f>IF($C$4="Attiecināmās izmaksas",IF('8a+c+n'!$Q19="A",'8a+c+n'!H19,0),0)</f>
        <v>0</v>
      </c>
      <c r="I19" s="116"/>
      <c r="J19" s="116"/>
      <c r="K19" s="117">
        <f>IF($C$4="Attiecināmās izmaksas",IF('8a+c+n'!$Q19="A",'8a+c+n'!K19,0),0)</f>
        <v>0</v>
      </c>
      <c r="L19" s="51">
        <f>IF($C$4="Attiecināmās izmaksas",IF('8a+c+n'!$Q19="A",'8a+c+n'!L19,0),0)</f>
        <v>0</v>
      </c>
      <c r="M19" s="116">
        <f>IF($C$4="Attiecināmās izmaksas",IF('8a+c+n'!$Q19="A",'8a+c+n'!M19,0),0)</f>
        <v>0</v>
      </c>
      <c r="N19" s="116">
        <f>IF($C$4="Attiecināmās izmaksas",IF('8a+c+n'!$Q19="A",'8a+c+n'!N19,0),0)</f>
        <v>0</v>
      </c>
      <c r="O19" s="116">
        <f>IF($C$4="Attiecināmās izmaksas",IF('8a+c+n'!$Q19="A",'8a+c+n'!O19,0),0)</f>
        <v>0</v>
      </c>
      <c r="P19" s="117">
        <f>IF($C$4="Attiecināmās izmaksas",IF('8a+c+n'!$Q19="A",'8a+c+n'!P19,0),0)</f>
        <v>0</v>
      </c>
    </row>
    <row r="20" spans="1:16" ht="20.399999999999999" x14ac:dyDescent="0.2">
      <c r="A20" s="51">
        <f>IF(P20=0,0,IF(COUNTBLANK(P20)=1,0,COUNTA($P$14:P20)))</f>
        <v>0</v>
      </c>
      <c r="B20" s="67" t="str">
        <f>IF($C$4="Attiecināmās izmaksas",IF('8a+c+n'!$Q20="A",'8a+c+n'!B20,0),0)</f>
        <v>31-00000</v>
      </c>
      <c r="C20" s="67" t="str">
        <f>IF($C$4="Attiecināmās izmaksas",IF('8a+c+n'!$Q20="A",'8a+c+n'!C20,0),0)</f>
        <v>Betona bortakmeņa BR 100.20.8 iebūve</v>
      </c>
      <c r="D20" s="67" t="str">
        <f>IF($C$4="Attiecināmās izmaksas",IF('8a+c+n'!$Q20="A",'8a+c+n'!D20,0),0)</f>
        <v>tm</v>
      </c>
      <c r="E20" s="83"/>
      <c r="F20" s="51"/>
      <c r="G20" s="116"/>
      <c r="H20" s="116">
        <f>IF($C$4="Attiecināmās izmaksas",IF('8a+c+n'!$Q20="A",'8a+c+n'!H20,0),0)</f>
        <v>0</v>
      </c>
      <c r="I20" s="116"/>
      <c r="J20" s="116"/>
      <c r="K20" s="117">
        <f>IF($C$4="Attiecināmās izmaksas",IF('8a+c+n'!$Q20="A",'8a+c+n'!K20,0),0)</f>
        <v>0</v>
      </c>
      <c r="L20" s="51">
        <f>IF($C$4="Attiecināmās izmaksas",IF('8a+c+n'!$Q20="A",'8a+c+n'!L20,0),0)</f>
        <v>0</v>
      </c>
      <c r="M20" s="116">
        <f>IF($C$4="Attiecināmās izmaksas",IF('8a+c+n'!$Q20="A",'8a+c+n'!M20,0),0)</f>
        <v>0</v>
      </c>
      <c r="N20" s="116">
        <f>IF($C$4="Attiecināmās izmaksas",IF('8a+c+n'!$Q20="A",'8a+c+n'!N20,0),0)</f>
        <v>0</v>
      </c>
      <c r="O20" s="116">
        <f>IF($C$4="Attiecināmās izmaksas",IF('8a+c+n'!$Q20="A",'8a+c+n'!O20,0),0)</f>
        <v>0</v>
      </c>
      <c r="P20" s="117">
        <f>IF($C$4="Attiecināmās izmaksas",IF('8a+c+n'!$Q20="A",'8a+c+n'!P20,0),0)</f>
        <v>0</v>
      </c>
    </row>
    <row r="21" spans="1:16" ht="20.399999999999999" x14ac:dyDescent="0.2">
      <c r="A21" s="51">
        <f>IF(P21=0,0,IF(COUNTBLANK(P21)=1,0,COUNTA($P$14:P21)))</f>
        <v>0</v>
      </c>
      <c r="B21" s="67" t="str">
        <f>IF($C$4="Attiecināmās izmaksas",IF('8a+c+n'!$Q21="A",'8a+c+n'!B21,0),0)</f>
        <v>31-00000</v>
      </c>
      <c r="C21" s="67" t="str">
        <f>IF($C$4="Attiecināmās izmaksas",IF('8a+c+n'!$Q21="A",'8a+c+n'!C21,0),0)</f>
        <v>Betona C16/20 pamatnes izveidošana bortakmens pamatnei</v>
      </c>
      <c r="D21" s="67" t="str">
        <f>IF($C$4="Attiecināmās izmaksas",IF('8a+c+n'!$Q21="A",'8a+c+n'!D21,0),0)</f>
        <v>tm</v>
      </c>
      <c r="E21" s="83"/>
      <c r="F21" s="51"/>
      <c r="G21" s="116"/>
      <c r="H21" s="116">
        <f>IF($C$4="Attiecināmās izmaksas",IF('8a+c+n'!$Q21="A",'8a+c+n'!H21,0),0)</f>
        <v>0</v>
      </c>
      <c r="I21" s="116"/>
      <c r="J21" s="116"/>
      <c r="K21" s="117">
        <f>IF($C$4="Attiecināmās izmaksas",IF('8a+c+n'!$Q21="A",'8a+c+n'!K21,0),0)</f>
        <v>0</v>
      </c>
      <c r="L21" s="51">
        <f>IF($C$4="Attiecināmās izmaksas",IF('8a+c+n'!$Q21="A",'8a+c+n'!L21,0),0)</f>
        <v>0</v>
      </c>
      <c r="M21" s="116">
        <f>IF($C$4="Attiecināmās izmaksas",IF('8a+c+n'!$Q21="A",'8a+c+n'!M21,0),0)</f>
        <v>0</v>
      </c>
      <c r="N21" s="116">
        <f>IF($C$4="Attiecināmās izmaksas",IF('8a+c+n'!$Q21="A",'8a+c+n'!N21,0),0)</f>
        <v>0</v>
      </c>
      <c r="O21" s="116">
        <f>IF($C$4="Attiecināmās izmaksas",IF('8a+c+n'!$Q21="A",'8a+c+n'!O21,0),0)</f>
        <v>0</v>
      </c>
      <c r="P21" s="117">
        <f>IF($C$4="Attiecināmās izmaksas",IF('8a+c+n'!$Q21="A",'8a+c+n'!P21,0),0)</f>
        <v>0</v>
      </c>
    </row>
    <row r="22" spans="1:16" x14ac:dyDescent="0.2">
      <c r="A22" s="51">
        <f>IF(P22=0,0,IF(COUNTBLANK(P22)=1,0,COUNTA($P$14:P22)))</f>
        <v>0</v>
      </c>
      <c r="B22" s="67">
        <f>IF($C$4="Attiecināmās izmaksas",IF('8a+c+n'!$Q22="A",'8a+c+n'!B22,0),0)</f>
        <v>0</v>
      </c>
      <c r="C22" s="67">
        <f>IF($C$4="Attiecināmās izmaksas",IF('8a+c+n'!$Q22="A",'8a+c+n'!C22,0),0)</f>
        <v>0</v>
      </c>
      <c r="D22" s="67">
        <f>IF($C$4="Attiecināmās izmaksas",IF('8a+c+n'!$Q22="A",'8a+c+n'!D22,0),0)</f>
        <v>0</v>
      </c>
      <c r="E22" s="83"/>
      <c r="F22" s="51"/>
      <c r="G22" s="116"/>
      <c r="H22" s="116">
        <f>IF($C$4="Attiecināmās izmaksas",IF('8a+c+n'!$Q22="A",'8a+c+n'!H22,0),0)</f>
        <v>0</v>
      </c>
      <c r="I22" s="116"/>
      <c r="J22" s="116"/>
      <c r="K22" s="117">
        <f>IF($C$4="Attiecināmās izmaksas",IF('8a+c+n'!$Q22="A",'8a+c+n'!K22,0),0)</f>
        <v>0</v>
      </c>
      <c r="L22" s="51">
        <f>IF($C$4="Attiecināmās izmaksas",IF('8a+c+n'!$Q22="A",'8a+c+n'!L22,0),0)</f>
        <v>0</v>
      </c>
      <c r="M22" s="116">
        <f>IF($C$4="Attiecināmās izmaksas",IF('8a+c+n'!$Q22="A",'8a+c+n'!M22,0),0)</f>
        <v>0</v>
      </c>
      <c r="N22" s="116">
        <f>IF($C$4="Attiecināmās izmaksas",IF('8a+c+n'!$Q22="A",'8a+c+n'!N22,0),0)</f>
        <v>0</v>
      </c>
      <c r="O22" s="116">
        <f>IF($C$4="Attiecināmās izmaksas",IF('8a+c+n'!$Q22="A",'8a+c+n'!O22,0),0)</f>
        <v>0</v>
      </c>
      <c r="P22" s="117">
        <f>IF($C$4="Attiecināmās izmaksas",IF('8a+c+n'!$Q22="A",'8a+c+n'!P22,0),0)</f>
        <v>0</v>
      </c>
    </row>
    <row r="23" spans="1:16" x14ac:dyDescent="0.2">
      <c r="A23" s="51">
        <f>IF(P23=0,0,IF(COUNTBLANK(P23)=1,0,COUNTA($P$14:P23)))</f>
        <v>0</v>
      </c>
      <c r="B23" s="67">
        <f>IF($C$4="Attiecināmās izmaksas",IF('8a+c+n'!$Q23="A",'8a+c+n'!B23,0),0)</f>
        <v>0</v>
      </c>
      <c r="C23" s="67">
        <f>IF($C$4="Attiecināmās izmaksas",IF('8a+c+n'!$Q23="A",'8a+c+n'!C23,0),0)</f>
        <v>0</v>
      </c>
      <c r="D23" s="67">
        <f>IF($C$4="Attiecināmās izmaksas",IF('8a+c+n'!$Q23="A",'8a+c+n'!D23,0),0)</f>
        <v>0</v>
      </c>
      <c r="E23" s="83"/>
      <c r="F23" s="51"/>
      <c r="G23" s="116"/>
      <c r="H23" s="116">
        <f>IF($C$4="Attiecināmās izmaksas",IF('8a+c+n'!$Q23="A",'8a+c+n'!H23,0),0)</f>
        <v>0</v>
      </c>
      <c r="I23" s="116"/>
      <c r="J23" s="116"/>
      <c r="K23" s="117">
        <f>IF($C$4="Attiecināmās izmaksas",IF('8a+c+n'!$Q23="A",'8a+c+n'!K23,0),0)</f>
        <v>0</v>
      </c>
      <c r="L23" s="51">
        <f>IF($C$4="Attiecināmās izmaksas",IF('8a+c+n'!$Q23="A",'8a+c+n'!L23,0),0)</f>
        <v>0</v>
      </c>
      <c r="M23" s="116">
        <f>IF($C$4="Attiecināmās izmaksas",IF('8a+c+n'!$Q23="A",'8a+c+n'!M23,0),0)</f>
        <v>0</v>
      </c>
      <c r="N23" s="116">
        <f>IF($C$4="Attiecināmās izmaksas",IF('8a+c+n'!$Q23="A",'8a+c+n'!N23,0),0)</f>
        <v>0</v>
      </c>
      <c r="O23" s="116">
        <f>IF($C$4="Attiecināmās izmaksas",IF('8a+c+n'!$Q23="A",'8a+c+n'!O23,0),0)</f>
        <v>0</v>
      </c>
      <c r="P23" s="117">
        <f>IF($C$4="Attiecināmās izmaksas",IF('8a+c+n'!$Q23="A",'8a+c+n'!P23,0),0)</f>
        <v>0</v>
      </c>
    </row>
    <row r="24" spans="1:16" ht="12" customHeight="1" thickBot="1" x14ac:dyDescent="0.25">
      <c r="A24" s="259" t="s">
        <v>62</v>
      </c>
      <c r="B24" s="260"/>
      <c r="C24" s="260"/>
      <c r="D24" s="260"/>
      <c r="E24" s="260"/>
      <c r="F24" s="260"/>
      <c r="G24" s="260"/>
      <c r="H24" s="260"/>
      <c r="I24" s="260"/>
      <c r="J24" s="260"/>
      <c r="K24" s="261"/>
      <c r="L24" s="127">
        <f>SUM(L14:L23)</f>
        <v>0</v>
      </c>
      <c r="M24" s="128">
        <f>SUM(M14:M23)</f>
        <v>0</v>
      </c>
      <c r="N24" s="128">
        <f>SUM(N14:N23)</f>
        <v>0</v>
      </c>
      <c r="O24" s="128">
        <f>SUM(O14:O23)</f>
        <v>0</v>
      </c>
      <c r="P24" s="129">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62" t="str">
        <f>'Kops n'!C33:H33</f>
        <v>Gundega Ābelīte 15.03.2024</v>
      </c>
      <c r="D27" s="262"/>
      <c r="E27" s="262"/>
      <c r="F27" s="262"/>
      <c r="G27" s="262"/>
      <c r="H27" s="262"/>
      <c r="I27" s="16"/>
      <c r="J27" s="16"/>
      <c r="K27" s="16"/>
      <c r="L27" s="16"/>
      <c r="M27" s="16"/>
      <c r="N27" s="16"/>
      <c r="O27" s="16"/>
      <c r="P27" s="16"/>
    </row>
    <row r="28" spans="1:16" x14ac:dyDescent="0.2">
      <c r="A28" s="16"/>
      <c r="B28" s="16"/>
      <c r="C28" s="188" t="s">
        <v>15</v>
      </c>
      <c r="D28" s="188"/>
      <c r="E28" s="188"/>
      <c r="F28" s="188"/>
      <c r="G28" s="188"/>
      <c r="H28" s="188"/>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04" t="str">
        <f>'Kops n'!A36:D36</f>
        <v>Tāme sastādīta 2024. gada 15. martā</v>
      </c>
      <c r="B30" s="205"/>
      <c r="C30" s="205"/>
      <c r="D30" s="205"/>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62" t="str">
        <f>'Kops n'!C38:H38</f>
        <v>Gundega Ābelīte 15.03.2024</v>
      </c>
      <c r="D32" s="262"/>
      <c r="E32" s="262"/>
      <c r="F32" s="262"/>
      <c r="G32" s="262"/>
      <c r="H32" s="262"/>
      <c r="I32" s="16"/>
      <c r="J32" s="16"/>
      <c r="K32" s="16"/>
      <c r="L32" s="16"/>
      <c r="M32" s="16"/>
      <c r="N32" s="16"/>
      <c r="O32" s="16"/>
      <c r="P32" s="16"/>
    </row>
    <row r="33" spans="1:16" x14ac:dyDescent="0.2">
      <c r="A33" s="16"/>
      <c r="B33" s="16"/>
      <c r="C33" s="188" t="s">
        <v>15</v>
      </c>
      <c r="D33" s="188"/>
      <c r="E33" s="188"/>
      <c r="F33" s="188"/>
      <c r="G33" s="188"/>
      <c r="H33" s="188"/>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7" t="s">
        <v>16</v>
      </c>
      <c r="B35" s="42"/>
      <c r="C35" s="84" t="str">
        <f>'Kops n'!C41</f>
        <v>1-00180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C4:I4"/>
    <mergeCell ref="D5:L5"/>
    <mergeCell ref="D6:L6"/>
    <mergeCell ref="D8:L8"/>
    <mergeCell ref="A9:F9"/>
    <mergeCell ref="J9:M9"/>
    <mergeCell ref="N9:O9"/>
    <mergeCell ref="D7:L7"/>
    <mergeCell ref="C33:H33"/>
    <mergeCell ref="L12:P12"/>
    <mergeCell ref="A24:K24"/>
    <mergeCell ref="C27:H27"/>
    <mergeCell ref="C28:H28"/>
    <mergeCell ref="A30:D30"/>
    <mergeCell ref="C32:H32"/>
    <mergeCell ref="A12:A13"/>
    <mergeCell ref="B12:B13"/>
    <mergeCell ref="C12:C13"/>
    <mergeCell ref="D12:D13"/>
    <mergeCell ref="E12:E13"/>
    <mergeCell ref="F12:K12"/>
  </mergeCells>
  <conditionalFormatting sqref="A24:K24">
    <cfRule type="containsText" dxfId="34"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33" priority="1" operator="equal">
      <formula>0</formula>
    </cfRule>
  </conditionalFormatting>
  <conditionalFormatting sqref="C2:I2 D5:L8 N9:O9 L24:P24 C27:H27 C32:H32 C35">
    <cfRule type="cellIs" dxfId="32" priority="2"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36"/>
  <sheetViews>
    <sheetView topLeftCell="A10" workbookViewId="0">
      <selection activeCell="A24" sqref="A2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'8a+c+n'!D1</f>
        <v>8</v>
      </c>
      <c r="E1" s="22"/>
      <c r="F1" s="22"/>
      <c r="G1" s="22"/>
      <c r="H1" s="22"/>
      <c r="I1" s="22"/>
      <c r="J1" s="22"/>
      <c r="N1" s="26"/>
      <c r="O1" s="27"/>
      <c r="P1" s="28"/>
    </row>
    <row r="2" spans="1:16" x14ac:dyDescent="0.2">
      <c r="A2" s="29"/>
      <c r="B2" s="29"/>
      <c r="C2" s="274" t="str">
        <f>'8a+c+n'!C2:I2</f>
        <v>Labiekārtošana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'8a+c+n'!A9</f>
        <v>Tāme sastādīta  2024. gada tirgus cenās, pamatojoties uz AR daļas rasējumiem</v>
      </c>
      <c r="B9" s="271"/>
      <c r="C9" s="271"/>
      <c r="D9" s="271"/>
      <c r="E9" s="271"/>
      <c r="F9" s="271"/>
      <c r="G9" s="31"/>
      <c r="H9" s="31"/>
      <c r="I9" s="31"/>
      <c r="J9" s="272" t="s">
        <v>45</v>
      </c>
      <c r="K9" s="272"/>
      <c r="L9" s="272"/>
      <c r="M9" s="272"/>
      <c r="N9" s="273">
        <f>P24</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izmaksas",IF('8a+c+n'!$Q14="C",'8a+c+n'!B14,0))</f>
        <v>0</v>
      </c>
      <c r="C14" s="23">
        <f>IF($C$4="citu pasākumu izmaksas",IF('8a+c+n'!$Q14="C",'8a+c+n'!C14,0))</f>
        <v>0</v>
      </c>
      <c r="D14" s="23">
        <f>IF($C$4="citu pasākumu izmaksas",IF('8a+c+n'!$Q14="C",'8a+c+n'!D14,0))</f>
        <v>0</v>
      </c>
      <c r="E14" s="45"/>
      <c r="F14" s="63"/>
      <c r="G14" s="114"/>
      <c r="H14" s="114">
        <f>IF($C$4="citu pasākumu izmaksas",IF('8a+c+n'!$Q14="C",'8a+c+n'!H14,0))</f>
        <v>0</v>
      </c>
      <c r="I14" s="114"/>
      <c r="J14" s="114"/>
      <c r="K14" s="115">
        <f>IF($C$4="citu pasākumu izmaksas",IF('8a+c+n'!$Q14="C",'8a+c+n'!K14,0))</f>
        <v>0</v>
      </c>
      <c r="L14" s="80">
        <f>IF($C$4="citu pasākumu izmaksas",IF('8a+c+n'!$Q14="C",'8a+c+n'!L14,0))</f>
        <v>0</v>
      </c>
      <c r="M14" s="114">
        <f>IF($C$4="citu pasākumu izmaksas",IF('8a+c+n'!$Q14="C",'8a+c+n'!M14,0))</f>
        <v>0</v>
      </c>
      <c r="N14" s="114">
        <f>IF($C$4="citu pasākumu izmaksas",IF('8a+c+n'!$Q14="C",'8a+c+n'!N14,0))</f>
        <v>0</v>
      </c>
      <c r="O14" s="114">
        <f>IF($C$4="citu pasākumu izmaksas",IF('8a+c+n'!$Q14="C",'8a+c+n'!O14,0))</f>
        <v>0</v>
      </c>
      <c r="P14" s="115">
        <f>IF($C$4="citu pasākumu izmaksas",IF('8a+c+n'!$Q14="C",'8a+c+n'!P14,0))</f>
        <v>0</v>
      </c>
    </row>
    <row r="15" spans="1:16" x14ac:dyDescent="0.2">
      <c r="A15" s="51">
        <f>IF(P15=0,0,IF(COUNTBLANK(P15)=1,0,COUNTA($P$14:P15)))</f>
        <v>0</v>
      </c>
      <c r="B15" s="24">
        <f>IF($C$4="citu pasākumu izmaksas",IF('8a+c+n'!$Q15="C",'8a+c+n'!B15,0))</f>
        <v>0</v>
      </c>
      <c r="C15" s="24">
        <f>IF($C$4="citu pasākumu izmaksas",IF('8a+c+n'!$Q15="C",'8a+c+n'!C15,0))</f>
        <v>0</v>
      </c>
      <c r="D15" s="24">
        <f>IF($C$4="citu pasākumu izmaksas",IF('8a+c+n'!$Q15="C",'8a+c+n'!D15,0))</f>
        <v>0</v>
      </c>
      <c r="E15" s="46"/>
      <c r="F15" s="65"/>
      <c r="G15" s="116"/>
      <c r="H15" s="116">
        <f>IF($C$4="citu pasākumu izmaksas",IF('8a+c+n'!$Q15="C",'8a+c+n'!H15,0))</f>
        <v>0</v>
      </c>
      <c r="I15" s="116"/>
      <c r="J15" s="116"/>
      <c r="K15" s="117">
        <f>IF($C$4="citu pasākumu izmaksas",IF('8a+c+n'!$Q15="C",'8a+c+n'!K15,0))</f>
        <v>0</v>
      </c>
      <c r="L15" s="81">
        <f>IF($C$4="citu pasākumu izmaksas",IF('8a+c+n'!$Q15="C",'8a+c+n'!L15,0))</f>
        <v>0</v>
      </c>
      <c r="M15" s="116">
        <f>IF($C$4="citu pasākumu izmaksas",IF('8a+c+n'!$Q15="C",'8a+c+n'!M15,0))</f>
        <v>0</v>
      </c>
      <c r="N15" s="116">
        <f>IF($C$4="citu pasākumu izmaksas",IF('8a+c+n'!$Q15="C",'8a+c+n'!N15,0))</f>
        <v>0</v>
      </c>
      <c r="O15" s="116">
        <f>IF($C$4="citu pasākumu izmaksas",IF('8a+c+n'!$Q15="C",'8a+c+n'!O15,0))</f>
        <v>0</v>
      </c>
      <c r="P15" s="117">
        <f>IF($C$4="citu pasākumu izmaksas",IF('8a+c+n'!$Q15="C",'8a+c+n'!P15,0))</f>
        <v>0</v>
      </c>
    </row>
    <row r="16" spans="1:16" x14ac:dyDescent="0.2">
      <c r="A16" s="51">
        <f>IF(P16=0,0,IF(COUNTBLANK(P16)=1,0,COUNTA($P$14:P16)))</f>
        <v>0</v>
      </c>
      <c r="B16" s="24">
        <f>IF($C$4="citu pasākumu izmaksas",IF('8a+c+n'!$Q16="C",'8a+c+n'!B16,0))</f>
        <v>0</v>
      </c>
      <c r="C16" s="24">
        <f>IF($C$4="citu pasākumu izmaksas",IF('8a+c+n'!$Q16="C",'8a+c+n'!C16,0))</f>
        <v>0</v>
      </c>
      <c r="D16" s="24">
        <f>IF($C$4="citu pasākumu izmaksas",IF('8a+c+n'!$Q16="C",'8a+c+n'!D16,0))</f>
        <v>0</v>
      </c>
      <c r="E16" s="46"/>
      <c r="F16" s="65"/>
      <c r="G16" s="116"/>
      <c r="H16" s="116">
        <f>IF($C$4="citu pasākumu izmaksas",IF('8a+c+n'!$Q16="C",'8a+c+n'!H16,0))</f>
        <v>0</v>
      </c>
      <c r="I16" s="116"/>
      <c r="J16" s="116"/>
      <c r="K16" s="117">
        <f>IF($C$4="citu pasākumu izmaksas",IF('8a+c+n'!$Q16="C",'8a+c+n'!K16,0))</f>
        <v>0</v>
      </c>
      <c r="L16" s="81">
        <f>IF($C$4="citu pasākumu izmaksas",IF('8a+c+n'!$Q16="C",'8a+c+n'!L16,0))</f>
        <v>0</v>
      </c>
      <c r="M16" s="116">
        <f>IF($C$4="citu pasākumu izmaksas",IF('8a+c+n'!$Q16="C",'8a+c+n'!M16,0))</f>
        <v>0</v>
      </c>
      <c r="N16" s="116">
        <f>IF($C$4="citu pasākumu izmaksas",IF('8a+c+n'!$Q16="C",'8a+c+n'!N16,0))</f>
        <v>0</v>
      </c>
      <c r="O16" s="116">
        <f>IF($C$4="citu pasākumu izmaksas",IF('8a+c+n'!$Q16="C",'8a+c+n'!O16,0))</f>
        <v>0</v>
      </c>
      <c r="P16" s="117">
        <f>IF($C$4="citu pasākumu izmaksas",IF('8a+c+n'!$Q16="C",'8a+c+n'!P16,0))</f>
        <v>0</v>
      </c>
    </row>
    <row r="17" spans="1:16" x14ac:dyDescent="0.2">
      <c r="A17" s="51">
        <f>IF(P17=0,0,IF(COUNTBLANK(P17)=1,0,COUNTA($P$14:P17)))</f>
        <v>0</v>
      </c>
      <c r="B17" s="24">
        <f>IF($C$4="citu pasākumu izmaksas",IF('8a+c+n'!$Q17="C",'8a+c+n'!B17,0))</f>
        <v>0</v>
      </c>
      <c r="C17" s="24">
        <f>IF($C$4="citu pasākumu izmaksas",IF('8a+c+n'!$Q17="C",'8a+c+n'!C17,0))</f>
        <v>0</v>
      </c>
      <c r="D17" s="24">
        <f>IF($C$4="citu pasākumu izmaksas",IF('8a+c+n'!$Q17="C",'8a+c+n'!D17,0))</f>
        <v>0</v>
      </c>
      <c r="E17" s="46"/>
      <c r="F17" s="65"/>
      <c r="G17" s="116"/>
      <c r="H17" s="116">
        <f>IF($C$4="citu pasākumu izmaksas",IF('8a+c+n'!$Q17="C",'8a+c+n'!H17,0))</f>
        <v>0</v>
      </c>
      <c r="I17" s="116"/>
      <c r="J17" s="116"/>
      <c r="K17" s="117">
        <f>IF($C$4="citu pasākumu izmaksas",IF('8a+c+n'!$Q17="C",'8a+c+n'!K17,0))</f>
        <v>0</v>
      </c>
      <c r="L17" s="81">
        <f>IF($C$4="citu pasākumu izmaksas",IF('8a+c+n'!$Q17="C",'8a+c+n'!L17,0))</f>
        <v>0</v>
      </c>
      <c r="M17" s="116">
        <f>IF($C$4="citu pasākumu izmaksas",IF('8a+c+n'!$Q17="C",'8a+c+n'!M17,0))</f>
        <v>0</v>
      </c>
      <c r="N17" s="116">
        <f>IF($C$4="citu pasākumu izmaksas",IF('8a+c+n'!$Q17="C",'8a+c+n'!N17,0))</f>
        <v>0</v>
      </c>
      <c r="O17" s="116">
        <f>IF($C$4="citu pasākumu izmaksas",IF('8a+c+n'!$Q17="C",'8a+c+n'!O17,0))</f>
        <v>0</v>
      </c>
      <c r="P17" s="117">
        <f>IF($C$4="citu pasākumu izmaksas",IF('8a+c+n'!$Q17="C",'8a+c+n'!P17,0))</f>
        <v>0</v>
      </c>
    </row>
    <row r="18" spans="1:16" x14ac:dyDescent="0.2">
      <c r="A18" s="51">
        <f>IF(P18=0,0,IF(COUNTBLANK(P18)=1,0,COUNTA($P$14:P18)))</f>
        <v>0</v>
      </c>
      <c r="B18" s="24">
        <f>IF($C$4="citu pasākumu izmaksas",IF('8a+c+n'!$Q18="C",'8a+c+n'!B18,0))</f>
        <v>0</v>
      </c>
      <c r="C18" s="24">
        <f>IF($C$4="citu pasākumu izmaksas",IF('8a+c+n'!$Q18="C",'8a+c+n'!C18,0))</f>
        <v>0</v>
      </c>
      <c r="D18" s="24">
        <f>IF($C$4="citu pasākumu izmaksas",IF('8a+c+n'!$Q18="C",'8a+c+n'!D18,0))</f>
        <v>0</v>
      </c>
      <c r="E18" s="46"/>
      <c r="F18" s="65"/>
      <c r="G18" s="116"/>
      <c r="H18" s="116">
        <f>IF($C$4="citu pasākumu izmaksas",IF('8a+c+n'!$Q18="C",'8a+c+n'!H18,0))</f>
        <v>0</v>
      </c>
      <c r="I18" s="116"/>
      <c r="J18" s="116"/>
      <c r="K18" s="117">
        <f>IF($C$4="citu pasākumu izmaksas",IF('8a+c+n'!$Q18="C",'8a+c+n'!K18,0))</f>
        <v>0</v>
      </c>
      <c r="L18" s="81">
        <f>IF($C$4="citu pasākumu izmaksas",IF('8a+c+n'!$Q18="C",'8a+c+n'!L18,0))</f>
        <v>0</v>
      </c>
      <c r="M18" s="116">
        <f>IF($C$4="citu pasākumu izmaksas",IF('8a+c+n'!$Q18="C",'8a+c+n'!M18,0))</f>
        <v>0</v>
      </c>
      <c r="N18" s="116">
        <f>IF($C$4="citu pasākumu izmaksas",IF('8a+c+n'!$Q18="C",'8a+c+n'!N18,0))</f>
        <v>0</v>
      </c>
      <c r="O18" s="116">
        <f>IF($C$4="citu pasākumu izmaksas",IF('8a+c+n'!$Q18="C",'8a+c+n'!O18,0))</f>
        <v>0</v>
      </c>
      <c r="P18" s="117">
        <f>IF($C$4="citu pasākumu izmaksas",IF('8a+c+n'!$Q18="C",'8a+c+n'!P18,0))</f>
        <v>0</v>
      </c>
    </row>
    <row r="19" spans="1:16" x14ac:dyDescent="0.2">
      <c r="A19" s="51">
        <f>IF(P19=0,0,IF(COUNTBLANK(P19)=1,0,COUNTA($P$14:P19)))</f>
        <v>0</v>
      </c>
      <c r="B19" s="24">
        <f>IF($C$4="citu pasākumu izmaksas",IF('8a+c+n'!$Q19="C",'8a+c+n'!B19,0))</f>
        <v>0</v>
      </c>
      <c r="C19" s="24">
        <f>IF($C$4="citu pasākumu izmaksas",IF('8a+c+n'!$Q19="C",'8a+c+n'!C19,0))</f>
        <v>0</v>
      </c>
      <c r="D19" s="24">
        <f>IF($C$4="citu pasākumu izmaksas",IF('8a+c+n'!$Q19="C",'8a+c+n'!D19,0))</f>
        <v>0</v>
      </c>
      <c r="E19" s="46"/>
      <c r="F19" s="65"/>
      <c r="G19" s="116"/>
      <c r="H19" s="116">
        <f>IF($C$4="citu pasākumu izmaksas",IF('8a+c+n'!$Q19="C",'8a+c+n'!H19,0))</f>
        <v>0</v>
      </c>
      <c r="I19" s="116"/>
      <c r="J19" s="116"/>
      <c r="K19" s="117">
        <f>IF($C$4="citu pasākumu izmaksas",IF('8a+c+n'!$Q19="C",'8a+c+n'!K19,0))</f>
        <v>0</v>
      </c>
      <c r="L19" s="81">
        <f>IF($C$4="citu pasākumu izmaksas",IF('8a+c+n'!$Q19="C",'8a+c+n'!L19,0))</f>
        <v>0</v>
      </c>
      <c r="M19" s="116">
        <f>IF($C$4="citu pasākumu izmaksas",IF('8a+c+n'!$Q19="C",'8a+c+n'!M19,0))</f>
        <v>0</v>
      </c>
      <c r="N19" s="116">
        <f>IF($C$4="citu pasākumu izmaksas",IF('8a+c+n'!$Q19="C",'8a+c+n'!N19,0))</f>
        <v>0</v>
      </c>
      <c r="O19" s="116">
        <f>IF($C$4="citu pasākumu izmaksas",IF('8a+c+n'!$Q19="C",'8a+c+n'!O19,0))</f>
        <v>0</v>
      </c>
      <c r="P19" s="117">
        <f>IF($C$4="citu pasākumu izmaksas",IF('8a+c+n'!$Q19="C",'8a+c+n'!P19,0))</f>
        <v>0</v>
      </c>
    </row>
    <row r="20" spans="1:16" x14ac:dyDescent="0.2">
      <c r="A20" s="51">
        <f>IF(P20=0,0,IF(COUNTBLANK(P20)=1,0,COUNTA($P$14:P20)))</f>
        <v>0</v>
      </c>
      <c r="B20" s="24">
        <f>IF($C$4="citu pasākumu izmaksas",IF('8a+c+n'!$Q20="C",'8a+c+n'!B20,0))</f>
        <v>0</v>
      </c>
      <c r="C20" s="24">
        <f>IF($C$4="citu pasākumu izmaksas",IF('8a+c+n'!$Q20="C",'8a+c+n'!C20,0))</f>
        <v>0</v>
      </c>
      <c r="D20" s="24">
        <f>IF($C$4="citu pasākumu izmaksas",IF('8a+c+n'!$Q20="C",'8a+c+n'!D20,0))</f>
        <v>0</v>
      </c>
      <c r="E20" s="46"/>
      <c r="F20" s="65"/>
      <c r="G20" s="116"/>
      <c r="H20" s="116">
        <f>IF($C$4="citu pasākumu izmaksas",IF('8a+c+n'!$Q20="C",'8a+c+n'!H20,0))</f>
        <v>0</v>
      </c>
      <c r="I20" s="116"/>
      <c r="J20" s="116"/>
      <c r="K20" s="117">
        <f>IF($C$4="citu pasākumu izmaksas",IF('8a+c+n'!$Q20="C",'8a+c+n'!K20,0))</f>
        <v>0</v>
      </c>
      <c r="L20" s="81">
        <f>IF($C$4="citu pasākumu izmaksas",IF('8a+c+n'!$Q20="C",'8a+c+n'!L20,0))</f>
        <v>0</v>
      </c>
      <c r="M20" s="116">
        <f>IF($C$4="citu pasākumu izmaksas",IF('8a+c+n'!$Q20="C",'8a+c+n'!M20,0))</f>
        <v>0</v>
      </c>
      <c r="N20" s="116">
        <f>IF($C$4="citu pasākumu izmaksas",IF('8a+c+n'!$Q20="C",'8a+c+n'!N20,0))</f>
        <v>0</v>
      </c>
      <c r="O20" s="116">
        <f>IF($C$4="citu pasākumu izmaksas",IF('8a+c+n'!$Q20="C",'8a+c+n'!O20,0))</f>
        <v>0</v>
      </c>
      <c r="P20" s="117">
        <f>IF($C$4="citu pasākumu izmaksas",IF('8a+c+n'!$Q20="C",'8a+c+n'!P20,0))</f>
        <v>0</v>
      </c>
    </row>
    <row r="21" spans="1:16" x14ac:dyDescent="0.2">
      <c r="A21" s="51">
        <f>IF(P21=0,0,IF(COUNTBLANK(P21)=1,0,COUNTA($P$14:P21)))</f>
        <v>0</v>
      </c>
      <c r="B21" s="24">
        <f>IF($C$4="citu pasākumu izmaksas",IF('8a+c+n'!$Q21="C",'8a+c+n'!B21,0))</f>
        <v>0</v>
      </c>
      <c r="C21" s="24">
        <f>IF($C$4="citu pasākumu izmaksas",IF('8a+c+n'!$Q21="C",'8a+c+n'!C21,0))</f>
        <v>0</v>
      </c>
      <c r="D21" s="24">
        <f>IF($C$4="citu pasākumu izmaksas",IF('8a+c+n'!$Q21="C",'8a+c+n'!D21,0))</f>
        <v>0</v>
      </c>
      <c r="E21" s="46"/>
      <c r="F21" s="65"/>
      <c r="G21" s="116"/>
      <c r="H21" s="116">
        <f>IF($C$4="citu pasākumu izmaksas",IF('8a+c+n'!$Q21="C",'8a+c+n'!H21,0))</f>
        <v>0</v>
      </c>
      <c r="I21" s="116"/>
      <c r="J21" s="116"/>
      <c r="K21" s="117">
        <f>IF($C$4="citu pasākumu izmaksas",IF('8a+c+n'!$Q21="C",'8a+c+n'!K21,0))</f>
        <v>0</v>
      </c>
      <c r="L21" s="81">
        <f>IF($C$4="citu pasākumu izmaksas",IF('8a+c+n'!$Q21="C",'8a+c+n'!L21,0))</f>
        <v>0</v>
      </c>
      <c r="M21" s="116">
        <f>IF($C$4="citu pasākumu izmaksas",IF('8a+c+n'!$Q21="C",'8a+c+n'!M21,0))</f>
        <v>0</v>
      </c>
      <c r="N21" s="116">
        <f>IF($C$4="citu pasākumu izmaksas",IF('8a+c+n'!$Q21="C",'8a+c+n'!N21,0))</f>
        <v>0</v>
      </c>
      <c r="O21" s="116">
        <f>IF($C$4="citu pasākumu izmaksas",IF('8a+c+n'!$Q21="C",'8a+c+n'!O21,0))</f>
        <v>0</v>
      </c>
      <c r="P21" s="117">
        <f>IF($C$4="citu pasākumu izmaksas",IF('8a+c+n'!$Q21="C",'8a+c+n'!P21,0))</f>
        <v>0</v>
      </c>
    </row>
    <row r="22" spans="1:16" ht="20.399999999999999" x14ac:dyDescent="0.2">
      <c r="A22" s="51">
        <f>IF(P22=0,0,IF(COUNTBLANK(P22)=1,0,COUNTA($P$14:P22)))</f>
        <v>0</v>
      </c>
      <c r="B22" s="24" t="str">
        <f>IF($C$4="citu pasākumu izmaksas",IF('8a+c+n'!$Q22="C",'8a+c+n'!B22,0))</f>
        <v>31-00000</v>
      </c>
      <c r="C22" s="24" t="str">
        <f>IF($C$4="citu pasākumu izmaksas",IF('8a+c+n'!$Q22="C",'8a+c+n'!C22,0))</f>
        <v>Zāliena atjaunošana pēc darbu pabeigšanas, t.sk. melnzemes uzbēršana 150mm un zāliena sēšana</v>
      </c>
      <c r="D22" s="24" t="str">
        <f>IF($C$4="citu pasākumu izmaksas",IF('8a+c+n'!$Q22="C",'8a+c+n'!D22,0))</f>
        <v>obj</v>
      </c>
      <c r="E22" s="46"/>
      <c r="F22" s="65"/>
      <c r="G22" s="116"/>
      <c r="H22" s="116">
        <f>IF($C$4="citu pasākumu izmaksas",IF('8a+c+n'!$Q22="C",'8a+c+n'!H22,0))</f>
        <v>0</v>
      </c>
      <c r="I22" s="116"/>
      <c r="J22" s="116"/>
      <c r="K22" s="117">
        <f>IF($C$4="citu pasākumu izmaksas",IF('8a+c+n'!$Q22="C",'8a+c+n'!K22,0))</f>
        <v>0</v>
      </c>
      <c r="L22" s="81">
        <f>IF($C$4="citu pasākumu izmaksas",IF('8a+c+n'!$Q22="C",'8a+c+n'!L22,0))</f>
        <v>0</v>
      </c>
      <c r="M22" s="116">
        <f>IF($C$4="citu pasākumu izmaksas",IF('8a+c+n'!$Q22="C",'8a+c+n'!M22,0))</f>
        <v>0</v>
      </c>
      <c r="N22" s="116">
        <f>IF($C$4="citu pasākumu izmaksas",IF('8a+c+n'!$Q22="C",'8a+c+n'!N22,0))</f>
        <v>0</v>
      </c>
      <c r="O22" s="116">
        <f>IF($C$4="citu pasākumu izmaksas",IF('8a+c+n'!$Q22="C",'8a+c+n'!O22,0))</f>
        <v>0</v>
      </c>
      <c r="P22" s="117">
        <f>IF($C$4="citu pasākumu izmaksas",IF('8a+c+n'!$Q22="C",'8a+c+n'!P22,0))</f>
        <v>0</v>
      </c>
    </row>
    <row r="23" spans="1:16" ht="21" thickBot="1" x14ac:dyDescent="0.25">
      <c r="A23" s="51">
        <f>IF(P23=0,0,IF(COUNTBLANK(P23)=1,0,COUNTA($P$14:P23)))</f>
        <v>0</v>
      </c>
      <c r="B23" s="24" t="str">
        <f>IF($C$4="citu pasākumu izmaksas",IF('8a+c+n'!$Q23="C",'8a+c+n'!B23,0))</f>
        <v>31-00000</v>
      </c>
      <c r="C23" s="24" t="str">
        <f>IF($C$4="citu pasākumu izmaksas",IF('8a+c+n'!$Q23="C",'8a+c+n'!C23,0))</f>
        <v>Dalīto aizsargcauruļu uzstādīšana esošiem elektrības un sakaru kabeļiem, atrokot pamatus, l=1500</v>
      </c>
      <c r="D23" s="24" t="str">
        <f>IF($C$4="citu pasākumu izmaksas",IF('8a+c+n'!$Q23="C",'8a+c+n'!D23,0))</f>
        <v>gab</v>
      </c>
      <c r="E23" s="46"/>
      <c r="F23" s="65"/>
      <c r="G23" s="116"/>
      <c r="H23" s="116">
        <f>IF($C$4="citu pasākumu izmaksas",IF('8a+c+n'!$Q23="C",'8a+c+n'!H23,0))</f>
        <v>0</v>
      </c>
      <c r="I23" s="116"/>
      <c r="J23" s="116"/>
      <c r="K23" s="117">
        <f>IF($C$4="citu pasākumu izmaksas",IF('8a+c+n'!$Q23="C",'8a+c+n'!K23,0))</f>
        <v>0</v>
      </c>
      <c r="L23" s="81">
        <f>IF($C$4="citu pasākumu izmaksas",IF('8a+c+n'!$Q23="C",'8a+c+n'!L23,0))</f>
        <v>0</v>
      </c>
      <c r="M23" s="116">
        <f>IF($C$4="citu pasākumu izmaksas",IF('8a+c+n'!$Q23="C",'8a+c+n'!M23,0))</f>
        <v>0</v>
      </c>
      <c r="N23" s="116">
        <f>IF($C$4="citu pasākumu izmaksas",IF('8a+c+n'!$Q23="C",'8a+c+n'!N23,0))</f>
        <v>0</v>
      </c>
      <c r="O23" s="116">
        <f>IF($C$4="citu pasākumu izmaksas",IF('8a+c+n'!$Q23="C",'8a+c+n'!O23,0))</f>
        <v>0</v>
      </c>
      <c r="P23" s="117">
        <f>IF($C$4="citu pasākumu izmaksas",IF('8a+c+n'!$Q23="C",'8a+c+n'!P23,0))</f>
        <v>0</v>
      </c>
    </row>
    <row r="24" spans="1:16" ht="12" customHeight="1" thickBot="1" x14ac:dyDescent="0.25">
      <c r="A24" s="259" t="s">
        <v>62</v>
      </c>
      <c r="B24" s="260"/>
      <c r="C24" s="260"/>
      <c r="D24" s="260"/>
      <c r="E24" s="260"/>
      <c r="F24" s="260"/>
      <c r="G24" s="260"/>
      <c r="H24" s="260"/>
      <c r="I24" s="260"/>
      <c r="J24" s="260"/>
      <c r="K24" s="261"/>
      <c r="L24" s="130">
        <f>SUM(L14:L23)</f>
        <v>0</v>
      </c>
      <c r="M24" s="131">
        <f>SUM(M14:M23)</f>
        <v>0</v>
      </c>
      <c r="N24" s="131">
        <f>SUM(N14:N23)</f>
        <v>0</v>
      </c>
      <c r="O24" s="131">
        <f>SUM(O14:O23)</f>
        <v>0</v>
      </c>
      <c r="P24" s="132">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62" t="str">
        <f>'Kops c'!C33:H33</f>
        <v>Gundega Ābelīte 15.03.2024</v>
      </c>
      <c r="D27" s="262"/>
      <c r="E27" s="262"/>
      <c r="F27" s="262"/>
      <c r="G27" s="262"/>
      <c r="H27" s="262"/>
      <c r="I27" s="16"/>
      <c r="J27" s="16"/>
      <c r="K27" s="16"/>
      <c r="L27" s="16"/>
      <c r="M27" s="16"/>
      <c r="N27" s="16"/>
      <c r="O27" s="16"/>
      <c r="P27" s="16"/>
    </row>
    <row r="28" spans="1:16" x14ac:dyDescent="0.2">
      <c r="A28" s="16"/>
      <c r="B28" s="16"/>
      <c r="C28" s="188" t="s">
        <v>15</v>
      </c>
      <c r="D28" s="188"/>
      <c r="E28" s="188"/>
      <c r="F28" s="188"/>
      <c r="G28" s="188"/>
      <c r="H28" s="188"/>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04" t="str">
        <f>'Kops n'!A36:D36</f>
        <v>Tāme sastādīta 2024. gada 15. martā</v>
      </c>
      <c r="B30" s="205"/>
      <c r="C30" s="205"/>
      <c r="D30" s="205"/>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62" t="str">
        <f>'Kops c'!C38:H38</f>
        <v>Gundega Ābelīte 15.03.2024</v>
      </c>
      <c r="D32" s="262"/>
      <c r="E32" s="262"/>
      <c r="F32" s="262"/>
      <c r="G32" s="262"/>
      <c r="H32" s="262"/>
      <c r="I32" s="16"/>
      <c r="J32" s="16"/>
      <c r="K32" s="16"/>
      <c r="L32" s="16"/>
      <c r="M32" s="16"/>
      <c r="N32" s="16"/>
      <c r="O32" s="16"/>
      <c r="P32" s="16"/>
    </row>
    <row r="33" spans="1:16" x14ac:dyDescent="0.2">
      <c r="A33" s="16"/>
      <c r="B33" s="16"/>
      <c r="C33" s="188" t="s">
        <v>15</v>
      </c>
      <c r="D33" s="188"/>
      <c r="E33" s="188"/>
      <c r="F33" s="188"/>
      <c r="G33" s="188"/>
      <c r="H33" s="188"/>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7" t="s">
        <v>16</v>
      </c>
      <c r="B35" s="42"/>
      <c r="C35" s="84" t="str">
        <f>'Kops c'!C41</f>
        <v>1-00180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3:H33"/>
    <mergeCell ref="L12:P12"/>
    <mergeCell ref="A24:K24"/>
    <mergeCell ref="C27:H27"/>
    <mergeCell ref="C28:H28"/>
    <mergeCell ref="A30:D30"/>
    <mergeCell ref="C32:H32"/>
  </mergeCells>
  <conditionalFormatting sqref="A24:K24">
    <cfRule type="containsText" dxfId="31"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30" priority="1" operator="equal">
      <formula>0</formula>
    </cfRule>
  </conditionalFormatting>
  <conditionalFormatting sqref="C2:I2 D5:L8 N9:O9 L24:P24 C27:H27 C32:H32 C35">
    <cfRule type="cellIs" dxfId="29"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C36"/>
  <sheetViews>
    <sheetView workbookViewId="0"/>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189" t="s">
        <v>1</v>
      </c>
      <c r="C4" s="189"/>
    </row>
    <row r="5" spans="1:3" x14ac:dyDescent="0.2">
      <c r="A5" s="2"/>
      <c r="B5" s="2"/>
      <c r="C5" s="2"/>
    </row>
    <row r="6" spans="1:3" x14ac:dyDescent="0.2">
      <c r="C6" s="4" t="s">
        <v>2</v>
      </c>
    </row>
    <row r="8" spans="1:3" x14ac:dyDescent="0.2">
      <c r="B8" s="190" t="s">
        <v>3</v>
      </c>
      <c r="C8" s="190"/>
    </row>
    <row r="11" spans="1:3" x14ac:dyDescent="0.2">
      <c r="B11" s="2" t="s">
        <v>4</v>
      </c>
    </row>
    <row r="12" spans="1:3" x14ac:dyDescent="0.2">
      <c r="B12" s="55" t="s">
        <v>19</v>
      </c>
    </row>
    <row r="13" spans="1:3" x14ac:dyDescent="0.2">
      <c r="A13" s="4" t="s">
        <v>5</v>
      </c>
      <c r="B13" s="201" t="str">
        <f>'Kopt a '!B13:C13</f>
        <v>Daudzdzīvokļu dzīvojamā ēka</v>
      </c>
      <c r="C13" s="201"/>
    </row>
    <row r="14" spans="1:3" x14ac:dyDescent="0.2">
      <c r="A14" s="4" t="s">
        <v>6</v>
      </c>
      <c r="B14" s="202" t="str">
        <f>'Kopt a '!B14:C14</f>
        <v>Daudzdzīvokļu dzīvojamās ēkas energoefektivitātes paaugstināšana</v>
      </c>
      <c r="C14" s="202"/>
    </row>
    <row r="15" spans="1:3" x14ac:dyDescent="0.2">
      <c r="A15" s="4" t="s">
        <v>7</v>
      </c>
      <c r="B15" s="202" t="str">
        <f>'Kopt a '!B15:C15</f>
        <v>Baložu iela 9, Tukums, Tukuma nov., LV-3101</v>
      </c>
      <c r="C15" s="202"/>
    </row>
    <row r="16" spans="1:3" x14ac:dyDescent="0.2">
      <c r="A16" s="4" t="s">
        <v>8</v>
      </c>
      <c r="B16" s="203" t="str">
        <f>'Kopt a '!B16:C16</f>
        <v>23082023/B-9</v>
      </c>
      <c r="C16" s="203"/>
    </row>
    <row r="17" spans="1:3" ht="10.8" thickBot="1" x14ac:dyDescent="0.25"/>
    <row r="18" spans="1:3" x14ac:dyDescent="0.2">
      <c r="A18" s="5" t="s">
        <v>9</v>
      </c>
      <c r="B18" s="6" t="s">
        <v>10</v>
      </c>
      <c r="C18" s="7" t="s">
        <v>11</v>
      </c>
    </row>
    <row r="19" spans="1:3" x14ac:dyDescent="0.2">
      <c r="A19" s="51">
        <f>'Kopt a+c+n'!A19</f>
        <v>1</v>
      </c>
      <c r="B19" s="76" t="str">
        <f>'Kopt a+c+n'!B19</f>
        <v>Kopsavilkums</v>
      </c>
      <c r="C19" s="104">
        <f>'Kops n'!E28</f>
        <v>0</v>
      </c>
    </row>
    <row r="20" spans="1:3" x14ac:dyDescent="0.2">
      <c r="A20" s="10"/>
      <c r="B20" s="11"/>
      <c r="C20" s="104"/>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0.8" thickBot="1" x14ac:dyDescent="0.25">
      <c r="A25" s="43"/>
      <c r="B25" s="44"/>
      <c r="C25" s="105"/>
    </row>
    <row r="26" spans="1:3" ht="10.8" thickBot="1" x14ac:dyDescent="0.25">
      <c r="A26" s="12"/>
      <c r="B26" s="13" t="s">
        <v>12</v>
      </c>
      <c r="C26" s="106">
        <f>SUM(C19:C25)</f>
        <v>0</v>
      </c>
    </row>
    <row r="27" spans="1:3" ht="10.8" thickBot="1" x14ac:dyDescent="0.25">
      <c r="B27" s="14"/>
      <c r="C27" s="15"/>
    </row>
    <row r="28" spans="1:3" ht="10.8" thickBot="1" x14ac:dyDescent="0.25">
      <c r="A28" s="191" t="s">
        <v>13</v>
      </c>
      <c r="B28" s="192"/>
      <c r="C28" s="107">
        <f>ROUND(C26*21%,2)</f>
        <v>0</v>
      </c>
    </row>
    <row r="31" spans="1:3" x14ac:dyDescent="0.2">
      <c r="A31" s="1" t="s">
        <v>14</v>
      </c>
      <c r="B31" s="197" t="str">
        <f>'Kopt a+c+n'!B31:C31</f>
        <v>Gundega Ābelīte 15.03.2024</v>
      </c>
      <c r="C31" s="197"/>
    </row>
    <row r="32" spans="1:3" x14ac:dyDescent="0.2">
      <c r="B32" s="188" t="s">
        <v>15</v>
      </c>
      <c r="C32" s="188"/>
    </row>
    <row r="34" spans="1:3" x14ac:dyDescent="0.2">
      <c r="A34" s="1" t="s">
        <v>16</v>
      </c>
      <c r="B34" s="73" t="str">
        <f>'Kopt a+c+n'!B34</f>
        <v>1-00180</v>
      </c>
      <c r="C34" s="16"/>
    </row>
    <row r="35" spans="1:3" x14ac:dyDescent="0.2">
      <c r="A35" s="16"/>
      <c r="B35" s="16"/>
      <c r="C35" s="16"/>
    </row>
    <row r="36" spans="1:3" x14ac:dyDescent="0.2">
      <c r="A36" s="1" t="str">
        <f>'Kopt a+c+n'!A36</f>
        <v>Tāme sastādīta 2024. gada 15. martā</v>
      </c>
    </row>
  </sheetData>
  <mergeCells count="9">
    <mergeCell ref="B4:C4"/>
    <mergeCell ref="B8:C8"/>
    <mergeCell ref="A28:B28"/>
    <mergeCell ref="B31:C31"/>
    <mergeCell ref="B32:C32"/>
    <mergeCell ref="B13:C13"/>
    <mergeCell ref="B14:C14"/>
    <mergeCell ref="B15:C15"/>
    <mergeCell ref="B16:C16"/>
  </mergeCells>
  <conditionalFormatting sqref="A36">
    <cfRule type="cellIs" dxfId="297" priority="6" operator="equal">
      <formula>"Tāme sastādīta 20__. gada __. _________"</formula>
    </cfRule>
  </conditionalFormatting>
  <conditionalFormatting sqref="B13:B16 A19:C19 C26 C28 B31:C31 B34">
    <cfRule type="cellIs" dxfId="296" priority="2" operator="equal">
      <formula>68757.18</formula>
    </cfRule>
  </conditionalFormatting>
  <conditionalFormatting sqref="B13:B16 A19:C19 C26 C28">
    <cfRule type="cellIs" dxfId="295" priority="1" operator="equal">
      <formula>0</formula>
    </cfRule>
  </conditionalFormatting>
  <conditionalFormatting sqref="B34">
    <cfRule type="cellIs" dxfId="294" priority="4" operator="equal">
      <formula>0</formula>
    </cfRule>
  </conditionalFormatting>
  <conditionalFormatting sqref="B31:C31 B34">
    <cfRule type="cellIs" dxfId="293" priority="3" operator="equal">
      <formula>0</formula>
    </cfRule>
  </conditionalFormatting>
  <conditionalFormatting sqref="B31:C31">
    <cfRule type="cellIs" dxfId="292" priority="5"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2060"/>
  </sheetPr>
  <dimension ref="A1:P36"/>
  <sheetViews>
    <sheetView topLeftCell="A10" workbookViewId="0">
      <selection activeCell="A24" sqref="A2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'8a+c+n'!D1</f>
        <v>8</v>
      </c>
      <c r="E1" s="22"/>
      <c r="F1" s="22"/>
      <c r="G1" s="22"/>
      <c r="H1" s="22"/>
      <c r="I1" s="22"/>
      <c r="J1" s="22"/>
      <c r="N1" s="26"/>
      <c r="O1" s="27"/>
      <c r="P1" s="28"/>
    </row>
    <row r="2" spans="1:16" x14ac:dyDescent="0.2">
      <c r="A2" s="29"/>
      <c r="B2" s="29"/>
      <c r="C2" s="274" t="str">
        <f>'8a+c+n'!C2:I2</f>
        <v>Labiekārtošana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'8a+c+n'!A9</f>
        <v>Tāme sastādīta  2024. gada tirgus cenās, pamatojoties uz AR daļas rasējumiem</v>
      </c>
      <c r="B9" s="271"/>
      <c r="C9" s="271"/>
      <c r="D9" s="271"/>
      <c r="E9" s="271"/>
      <c r="F9" s="271"/>
      <c r="G9" s="31"/>
      <c r="H9" s="31"/>
      <c r="I9" s="31"/>
      <c r="J9" s="272" t="s">
        <v>45</v>
      </c>
      <c r="K9" s="272"/>
      <c r="L9" s="272"/>
      <c r="M9" s="272"/>
      <c r="N9" s="273">
        <f>P24</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izmaksas",IF('8a+c+n'!$Q14="N",'8a+c+n'!B14,0))</f>
        <v>0</v>
      </c>
      <c r="C14" s="23">
        <f>IF($C$4="Neattiecināmās izmaksas",IF('8a+c+n'!$Q14="N",'8a+c+n'!C14,0))</f>
        <v>0</v>
      </c>
      <c r="D14" s="23">
        <f>IF($C$4="Neattiecināmās izmaksas",IF('8a+c+n'!$Q14="N",'8a+c+n'!D14,0))</f>
        <v>0</v>
      </c>
      <c r="E14" s="45"/>
      <c r="F14" s="63"/>
      <c r="G14" s="114"/>
      <c r="H14" s="114">
        <f>IF($C$4="Neattiecināmās izmaksas",IF('8a+c+n'!$Q14="N",'8a+c+n'!H14,0))</f>
        <v>0</v>
      </c>
      <c r="I14" s="114"/>
      <c r="J14" s="114"/>
      <c r="K14" s="115">
        <f>IF($C$4="Neattiecināmās izmaksas",IF('8a+c+n'!$Q14="N",'8a+c+n'!K14,0))</f>
        <v>0</v>
      </c>
      <c r="L14" s="80">
        <f>IF($C$4="Neattiecināmās izmaksas",IF('8a+c+n'!$Q14="N",'8a+c+n'!L14,0))</f>
        <v>0</v>
      </c>
      <c r="M14" s="114">
        <f>IF($C$4="Neattiecināmās izmaksas",IF('8a+c+n'!$Q14="N",'8a+c+n'!M14,0))</f>
        <v>0</v>
      </c>
      <c r="N14" s="114">
        <f>IF($C$4="Neattiecināmās izmaksas",IF('8a+c+n'!$Q14="N",'8a+c+n'!N14,0))</f>
        <v>0</v>
      </c>
      <c r="O14" s="114">
        <f>IF($C$4="Neattiecināmās izmaksas",IF('8a+c+n'!$Q14="N",'8a+c+n'!O14,0))</f>
        <v>0</v>
      </c>
      <c r="P14" s="115">
        <f>IF($C$4="Neattiecināmās izmaksas",IF('8a+c+n'!$Q14="N",'8a+c+n'!P14,0))</f>
        <v>0</v>
      </c>
    </row>
    <row r="15" spans="1:16" x14ac:dyDescent="0.2">
      <c r="A15" s="51">
        <f>IF(P15=0,0,IF(COUNTBLANK(P15)=1,0,COUNTA($P$14:P15)))</f>
        <v>0</v>
      </c>
      <c r="B15" s="24">
        <f>IF($C$4="Neattiecināmās izmaksas",IF('8a+c+n'!$Q15="N",'8a+c+n'!B15,0))</f>
        <v>0</v>
      </c>
      <c r="C15" s="24">
        <f>IF($C$4="Neattiecināmās izmaksas",IF('8a+c+n'!$Q15="N",'8a+c+n'!C15,0))</f>
        <v>0</v>
      </c>
      <c r="D15" s="24">
        <f>IF($C$4="Neattiecināmās izmaksas",IF('8a+c+n'!$Q15="N",'8a+c+n'!D15,0))</f>
        <v>0</v>
      </c>
      <c r="E15" s="46"/>
      <c r="F15" s="65"/>
      <c r="G15" s="116"/>
      <c r="H15" s="116">
        <f>IF($C$4="Neattiecināmās izmaksas",IF('8a+c+n'!$Q15="N",'8a+c+n'!H15,0))</f>
        <v>0</v>
      </c>
      <c r="I15" s="116"/>
      <c r="J15" s="116"/>
      <c r="K15" s="117">
        <f>IF($C$4="Neattiecināmās izmaksas",IF('8a+c+n'!$Q15="N",'8a+c+n'!K15,0))</f>
        <v>0</v>
      </c>
      <c r="L15" s="81">
        <f>IF($C$4="Neattiecināmās izmaksas",IF('8a+c+n'!$Q15="N",'8a+c+n'!L15,0))</f>
        <v>0</v>
      </c>
      <c r="M15" s="116">
        <f>IF($C$4="Neattiecināmās izmaksas",IF('8a+c+n'!$Q15="N",'8a+c+n'!M15,0))</f>
        <v>0</v>
      </c>
      <c r="N15" s="116">
        <f>IF($C$4="Neattiecināmās izmaksas",IF('8a+c+n'!$Q15="N",'8a+c+n'!N15,0))</f>
        <v>0</v>
      </c>
      <c r="O15" s="116">
        <f>IF($C$4="Neattiecināmās izmaksas",IF('8a+c+n'!$Q15="N",'8a+c+n'!O15,0))</f>
        <v>0</v>
      </c>
      <c r="P15" s="117">
        <f>IF($C$4="Neattiecināmās izmaksas",IF('8a+c+n'!$Q15="N",'8a+c+n'!P15,0))</f>
        <v>0</v>
      </c>
    </row>
    <row r="16" spans="1:16" x14ac:dyDescent="0.2">
      <c r="A16" s="51">
        <f>IF(P16=0,0,IF(COUNTBLANK(P16)=1,0,COUNTA($P$14:P16)))</f>
        <v>0</v>
      </c>
      <c r="B16" s="24">
        <f>IF($C$4="Neattiecināmās izmaksas",IF('8a+c+n'!$Q16="N",'8a+c+n'!B16,0))</f>
        <v>0</v>
      </c>
      <c r="C16" s="24">
        <f>IF($C$4="Neattiecināmās izmaksas",IF('8a+c+n'!$Q16="N",'8a+c+n'!C16,0))</f>
        <v>0</v>
      </c>
      <c r="D16" s="24">
        <f>IF($C$4="Neattiecināmās izmaksas",IF('8a+c+n'!$Q16="N",'8a+c+n'!D16,0))</f>
        <v>0</v>
      </c>
      <c r="E16" s="46"/>
      <c r="F16" s="65"/>
      <c r="G16" s="116"/>
      <c r="H16" s="116">
        <f>IF($C$4="Neattiecināmās izmaksas",IF('8a+c+n'!$Q16="N",'8a+c+n'!H16,0))</f>
        <v>0</v>
      </c>
      <c r="I16" s="116"/>
      <c r="J16" s="116"/>
      <c r="K16" s="117">
        <f>IF($C$4="Neattiecināmās izmaksas",IF('8a+c+n'!$Q16="N",'8a+c+n'!K16,0))</f>
        <v>0</v>
      </c>
      <c r="L16" s="81">
        <f>IF($C$4="Neattiecināmās izmaksas",IF('8a+c+n'!$Q16="N",'8a+c+n'!L16,0))</f>
        <v>0</v>
      </c>
      <c r="M16" s="116">
        <f>IF($C$4="Neattiecināmās izmaksas",IF('8a+c+n'!$Q16="N",'8a+c+n'!M16,0))</f>
        <v>0</v>
      </c>
      <c r="N16" s="116">
        <f>IF($C$4="Neattiecināmās izmaksas",IF('8a+c+n'!$Q16="N",'8a+c+n'!N16,0))</f>
        <v>0</v>
      </c>
      <c r="O16" s="116">
        <f>IF($C$4="Neattiecināmās izmaksas",IF('8a+c+n'!$Q16="N",'8a+c+n'!O16,0))</f>
        <v>0</v>
      </c>
      <c r="P16" s="117">
        <f>IF($C$4="Neattiecināmās izmaksas",IF('8a+c+n'!$Q16="N",'8a+c+n'!P16,0))</f>
        <v>0</v>
      </c>
    </row>
    <row r="17" spans="1:16" x14ac:dyDescent="0.2">
      <c r="A17" s="51">
        <f>IF(P17=0,0,IF(COUNTBLANK(P17)=1,0,COUNTA($P$14:P17)))</f>
        <v>0</v>
      </c>
      <c r="B17" s="24">
        <f>IF($C$4="Neattiecināmās izmaksas",IF('8a+c+n'!$Q17="N",'8a+c+n'!B17,0))</f>
        <v>0</v>
      </c>
      <c r="C17" s="24">
        <f>IF($C$4="Neattiecināmās izmaksas",IF('8a+c+n'!$Q17="N",'8a+c+n'!C17,0))</f>
        <v>0</v>
      </c>
      <c r="D17" s="24">
        <f>IF($C$4="Neattiecināmās izmaksas",IF('8a+c+n'!$Q17="N",'8a+c+n'!D17,0))</f>
        <v>0</v>
      </c>
      <c r="E17" s="46"/>
      <c r="F17" s="65"/>
      <c r="G17" s="116"/>
      <c r="H17" s="116">
        <f>IF($C$4="Neattiecināmās izmaksas",IF('8a+c+n'!$Q17="N",'8a+c+n'!H17,0))</f>
        <v>0</v>
      </c>
      <c r="I17" s="116"/>
      <c r="J17" s="116"/>
      <c r="K17" s="117">
        <f>IF($C$4="Neattiecināmās izmaksas",IF('8a+c+n'!$Q17="N",'8a+c+n'!K17,0))</f>
        <v>0</v>
      </c>
      <c r="L17" s="81">
        <f>IF($C$4="Neattiecināmās izmaksas",IF('8a+c+n'!$Q17="N",'8a+c+n'!L17,0))</f>
        <v>0</v>
      </c>
      <c r="M17" s="116">
        <f>IF($C$4="Neattiecināmās izmaksas",IF('8a+c+n'!$Q17="N",'8a+c+n'!M17,0))</f>
        <v>0</v>
      </c>
      <c r="N17" s="116">
        <f>IF($C$4="Neattiecināmās izmaksas",IF('8a+c+n'!$Q17="N",'8a+c+n'!N17,0))</f>
        <v>0</v>
      </c>
      <c r="O17" s="116">
        <f>IF($C$4="Neattiecināmās izmaksas",IF('8a+c+n'!$Q17="N",'8a+c+n'!O17,0))</f>
        <v>0</v>
      </c>
      <c r="P17" s="117">
        <f>IF($C$4="Neattiecināmās izmaksas",IF('8a+c+n'!$Q17="N",'8a+c+n'!P17,0))</f>
        <v>0</v>
      </c>
    </row>
    <row r="18" spans="1:16" x14ac:dyDescent="0.2">
      <c r="A18" s="51">
        <f>IF(P18=0,0,IF(COUNTBLANK(P18)=1,0,COUNTA($P$14:P18)))</f>
        <v>0</v>
      </c>
      <c r="B18" s="24">
        <f>IF($C$4="Neattiecināmās izmaksas",IF('8a+c+n'!$Q18="N",'8a+c+n'!B18,0))</f>
        <v>0</v>
      </c>
      <c r="C18" s="24">
        <f>IF($C$4="Neattiecināmās izmaksas",IF('8a+c+n'!$Q18="N",'8a+c+n'!C18,0))</f>
        <v>0</v>
      </c>
      <c r="D18" s="24">
        <f>IF($C$4="Neattiecināmās izmaksas",IF('8a+c+n'!$Q18="N",'8a+c+n'!D18,0))</f>
        <v>0</v>
      </c>
      <c r="E18" s="46"/>
      <c r="F18" s="65"/>
      <c r="G18" s="116"/>
      <c r="H18" s="116">
        <f>IF($C$4="Neattiecināmās izmaksas",IF('8a+c+n'!$Q18="N",'8a+c+n'!H18,0))</f>
        <v>0</v>
      </c>
      <c r="I18" s="116"/>
      <c r="J18" s="116"/>
      <c r="K18" s="117">
        <f>IF($C$4="Neattiecināmās izmaksas",IF('8a+c+n'!$Q18="N",'8a+c+n'!K18,0))</f>
        <v>0</v>
      </c>
      <c r="L18" s="81">
        <f>IF($C$4="Neattiecināmās izmaksas",IF('8a+c+n'!$Q18="N",'8a+c+n'!L18,0))</f>
        <v>0</v>
      </c>
      <c r="M18" s="116">
        <f>IF($C$4="Neattiecināmās izmaksas",IF('8a+c+n'!$Q18="N",'8a+c+n'!M18,0))</f>
        <v>0</v>
      </c>
      <c r="N18" s="116">
        <f>IF($C$4="Neattiecināmās izmaksas",IF('8a+c+n'!$Q18="N",'8a+c+n'!N18,0))</f>
        <v>0</v>
      </c>
      <c r="O18" s="116">
        <f>IF($C$4="Neattiecināmās izmaksas",IF('8a+c+n'!$Q18="N",'8a+c+n'!O18,0))</f>
        <v>0</v>
      </c>
      <c r="P18" s="117">
        <f>IF($C$4="Neattiecināmās izmaksas",IF('8a+c+n'!$Q18="N",'8a+c+n'!P18,0))</f>
        <v>0</v>
      </c>
    </row>
    <row r="19" spans="1:16" x14ac:dyDescent="0.2">
      <c r="A19" s="51">
        <f>IF(P19=0,0,IF(COUNTBLANK(P19)=1,0,COUNTA($P$14:P19)))</f>
        <v>0</v>
      </c>
      <c r="B19" s="24">
        <f>IF($C$4="Neattiecināmās izmaksas",IF('8a+c+n'!$Q19="N",'8a+c+n'!B19,0))</f>
        <v>0</v>
      </c>
      <c r="C19" s="24">
        <f>IF($C$4="Neattiecināmās izmaksas",IF('8a+c+n'!$Q19="N",'8a+c+n'!C19,0))</f>
        <v>0</v>
      </c>
      <c r="D19" s="24">
        <f>IF($C$4="Neattiecināmās izmaksas",IF('8a+c+n'!$Q19="N",'8a+c+n'!D19,0))</f>
        <v>0</v>
      </c>
      <c r="E19" s="46"/>
      <c r="F19" s="65"/>
      <c r="G19" s="116"/>
      <c r="H19" s="116">
        <f>IF($C$4="Neattiecināmās izmaksas",IF('8a+c+n'!$Q19="N",'8a+c+n'!H19,0))</f>
        <v>0</v>
      </c>
      <c r="I19" s="116"/>
      <c r="J19" s="116"/>
      <c r="K19" s="117">
        <f>IF($C$4="Neattiecināmās izmaksas",IF('8a+c+n'!$Q19="N",'8a+c+n'!K19,0))</f>
        <v>0</v>
      </c>
      <c r="L19" s="81">
        <f>IF($C$4="Neattiecināmās izmaksas",IF('8a+c+n'!$Q19="N",'8a+c+n'!L19,0))</f>
        <v>0</v>
      </c>
      <c r="M19" s="116">
        <f>IF($C$4="Neattiecināmās izmaksas",IF('8a+c+n'!$Q19="N",'8a+c+n'!M19,0))</f>
        <v>0</v>
      </c>
      <c r="N19" s="116">
        <f>IF($C$4="Neattiecināmās izmaksas",IF('8a+c+n'!$Q19="N",'8a+c+n'!N19,0))</f>
        <v>0</v>
      </c>
      <c r="O19" s="116">
        <f>IF($C$4="Neattiecināmās izmaksas",IF('8a+c+n'!$Q19="N",'8a+c+n'!O19,0))</f>
        <v>0</v>
      </c>
      <c r="P19" s="117">
        <f>IF($C$4="Neattiecināmās izmaksas",IF('8a+c+n'!$Q19="N",'8a+c+n'!P19,0))</f>
        <v>0</v>
      </c>
    </row>
    <row r="20" spans="1:16" x14ac:dyDescent="0.2">
      <c r="A20" s="51">
        <f>IF(P20=0,0,IF(COUNTBLANK(P20)=1,0,COUNTA($P$14:P20)))</f>
        <v>0</v>
      </c>
      <c r="B20" s="24">
        <f>IF($C$4="Neattiecināmās izmaksas",IF('8a+c+n'!$Q20="N",'8a+c+n'!B20,0))</f>
        <v>0</v>
      </c>
      <c r="C20" s="24">
        <f>IF($C$4="Neattiecināmās izmaksas",IF('8a+c+n'!$Q20="N",'8a+c+n'!C20,0))</f>
        <v>0</v>
      </c>
      <c r="D20" s="24">
        <f>IF($C$4="Neattiecināmās izmaksas",IF('8a+c+n'!$Q20="N",'8a+c+n'!D20,0))</f>
        <v>0</v>
      </c>
      <c r="E20" s="46"/>
      <c r="F20" s="65"/>
      <c r="G20" s="116"/>
      <c r="H20" s="116">
        <f>IF($C$4="Neattiecināmās izmaksas",IF('8a+c+n'!$Q20="N",'8a+c+n'!H20,0))</f>
        <v>0</v>
      </c>
      <c r="I20" s="116"/>
      <c r="J20" s="116"/>
      <c r="K20" s="117">
        <f>IF($C$4="Neattiecināmās izmaksas",IF('8a+c+n'!$Q20="N",'8a+c+n'!K20,0))</f>
        <v>0</v>
      </c>
      <c r="L20" s="81">
        <f>IF($C$4="Neattiecināmās izmaksas",IF('8a+c+n'!$Q20="N",'8a+c+n'!L20,0))</f>
        <v>0</v>
      </c>
      <c r="M20" s="116">
        <f>IF($C$4="Neattiecināmās izmaksas",IF('8a+c+n'!$Q20="N",'8a+c+n'!M20,0))</f>
        <v>0</v>
      </c>
      <c r="N20" s="116">
        <f>IF($C$4="Neattiecināmās izmaksas",IF('8a+c+n'!$Q20="N",'8a+c+n'!N20,0))</f>
        <v>0</v>
      </c>
      <c r="O20" s="116">
        <f>IF($C$4="Neattiecināmās izmaksas",IF('8a+c+n'!$Q20="N",'8a+c+n'!O20,0))</f>
        <v>0</v>
      </c>
      <c r="P20" s="117">
        <f>IF($C$4="Neattiecināmās izmaksas",IF('8a+c+n'!$Q20="N",'8a+c+n'!P20,0))</f>
        <v>0</v>
      </c>
    </row>
    <row r="21" spans="1:16" x14ac:dyDescent="0.2">
      <c r="A21" s="51">
        <f>IF(P21=0,0,IF(COUNTBLANK(P21)=1,0,COUNTA($P$14:P21)))</f>
        <v>0</v>
      </c>
      <c r="B21" s="24">
        <f>IF($C$4="Neattiecināmās izmaksas",IF('8a+c+n'!$Q21="N",'8a+c+n'!B21,0))</f>
        <v>0</v>
      </c>
      <c r="C21" s="24">
        <f>IF($C$4="Neattiecināmās izmaksas",IF('8a+c+n'!$Q21="N",'8a+c+n'!C21,0))</f>
        <v>0</v>
      </c>
      <c r="D21" s="24">
        <f>IF($C$4="Neattiecināmās izmaksas",IF('8a+c+n'!$Q21="N",'8a+c+n'!D21,0))</f>
        <v>0</v>
      </c>
      <c r="E21" s="46"/>
      <c r="F21" s="65"/>
      <c r="G21" s="116"/>
      <c r="H21" s="116">
        <f>IF($C$4="Neattiecināmās izmaksas",IF('8a+c+n'!$Q21="N",'8a+c+n'!H21,0))</f>
        <v>0</v>
      </c>
      <c r="I21" s="116"/>
      <c r="J21" s="116"/>
      <c r="K21" s="117">
        <f>IF($C$4="Neattiecināmās izmaksas",IF('8a+c+n'!$Q21="N",'8a+c+n'!K21,0))</f>
        <v>0</v>
      </c>
      <c r="L21" s="81">
        <f>IF($C$4="Neattiecināmās izmaksas",IF('8a+c+n'!$Q21="N",'8a+c+n'!L21,0))</f>
        <v>0</v>
      </c>
      <c r="M21" s="116">
        <f>IF($C$4="Neattiecināmās izmaksas",IF('8a+c+n'!$Q21="N",'8a+c+n'!M21,0))</f>
        <v>0</v>
      </c>
      <c r="N21" s="116">
        <f>IF($C$4="Neattiecināmās izmaksas",IF('8a+c+n'!$Q21="N",'8a+c+n'!N21,0))</f>
        <v>0</v>
      </c>
      <c r="O21" s="116">
        <f>IF($C$4="Neattiecināmās izmaksas",IF('8a+c+n'!$Q21="N",'8a+c+n'!O21,0))</f>
        <v>0</v>
      </c>
      <c r="P21" s="117">
        <f>IF($C$4="Neattiecināmās izmaksas",IF('8a+c+n'!$Q21="N",'8a+c+n'!P21,0))</f>
        <v>0</v>
      </c>
    </row>
    <row r="22" spans="1:16" x14ac:dyDescent="0.2">
      <c r="A22" s="51">
        <f>IF(P22=0,0,IF(COUNTBLANK(P22)=1,0,COUNTA($P$14:P22)))</f>
        <v>0</v>
      </c>
      <c r="B22" s="24">
        <f>IF($C$4="Neattiecināmās izmaksas",IF('8a+c+n'!$Q22="N",'8a+c+n'!B22,0))</f>
        <v>0</v>
      </c>
      <c r="C22" s="24">
        <f>IF($C$4="Neattiecināmās izmaksas",IF('8a+c+n'!$Q22="N",'8a+c+n'!C22,0))</f>
        <v>0</v>
      </c>
      <c r="D22" s="24">
        <f>IF($C$4="Neattiecināmās izmaksas",IF('8a+c+n'!$Q22="N",'8a+c+n'!D22,0))</f>
        <v>0</v>
      </c>
      <c r="E22" s="46"/>
      <c r="F22" s="65"/>
      <c r="G22" s="116"/>
      <c r="H22" s="116">
        <f>IF($C$4="Neattiecināmās izmaksas",IF('8a+c+n'!$Q22="N",'8a+c+n'!H22,0))</f>
        <v>0</v>
      </c>
      <c r="I22" s="116"/>
      <c r="J22" s="116"/>
      <c r="K22" s="117">
        <f>IF($C$4="Neattiecināmās izmaksas",IF('8a+c+n'!$Q22="N",'8a+c+n'!K22,0))</f>
        <v>0</v>
      </c>
      <c r="L22" s="81">
        <f>IF($C$4="Neattiecināmās izmaksas",IF('8a+c+n'!$Q22="N",'8a+c+n'!L22,0))</f>
        <v>0</v>
      </c>
      <c r="M22" s="116">
        <f>IF($C$4="Neattiecināmās izmaksas",IF('8a+c+n'!$Q22="N",'8a+c+n'!M22,0))</f>
        <v>0</v>
      </c>
      <c r="N22" s="116">
        <f>IF($C$4="Neattiecināmās izmaksas",IF('8a+c+n'!$Q22="N",'8a+c+n'!N22,0))</f>
        <v>0</v>
      </c>
      <c r="O22" s="116">
        <f>IF($C$4="Neattiecināmās izmaksas",IF('8a+c+n'!$Q22="N",'8a+c+n'!O22,0))</f>
        <v>0</v>
      </c>
      <c r="P22" s="117">
        <f>IF($C$4="Neattiecināmās izmaksas",IF('8a+c+n'!$Q22="N",'8a+c+n'!P22,0))</f>
        <v>0</v>
      </c>
    </row>
    <row r="23" spans="1:16" ht="10.8" thickBot="1" x14ac:dyDescent="0.25">
      <c r="A23" s="51">
        <f>IF(P23=0,0,IF(COUNTBLANK(P23)=1,0,COUNTA($P$14:P23)))</f>
        <v>0</v>
      </c>
      <c r="B23" s="24">
        <f>IF($C$4="Neattiecināmās izmaksas",IF('8a+c+n'!$Q23="N",'8a+c+n'!B23,0))</f>
        <v>0</v>
      </c>
      <c r="C23" s="24">
        <f>IF($C$4="Neattiecināmās izmaksas",IF('8a+c+n'!$Q23="N",'8a+c+n'!C23,0))</f>
        <v>0</v>
      </c>
      <c r="D23" s="24">
        <f>IF($C$4="Neattiecināmās izmaksas",IF('8a+c+n'!$Q23="N",'8a+c+n'!D23,0))</f>
        <v>0</v>
      </c>
      <c r="E23" s="46"/>
      <c r="F23" s="65"/>
      <c r="G23" s="116"/>
      <c r="H23" s="116">
        <f>IF($C$4="Neattiecināmās izmaksas",IF('8a+c+n'!$Q23="N",'8a+c+n'!H23,0))</f>
        <v>0</v>
      </c>
      <c r="I23" s="116"/>
      <c r="J23" s="116"/>
      <c r="K23" s="117">
        <f>IF($C$4="Neattiecināmās izmaksas",IF('8a+c+n'!$Q23="N",'8a+c+n'!K23,0))</f>
        <v>0</v>
      </c>
      <c r="L23" s="81">
        <f>IF($C$4="Neattiecināmās izmaksas",IF('8a+c+n'!$Q23="N",'8a+c+n'!L23,0))</f>
        <v>0</v>
      </c>
      <c r="M23" s="116">
        <f>IF($C$4="Neattiecināmās izmaksas",IF('8a+c+n'!$Q23="N",'8a+c+n'!M23,0))</f>
        <v>0</v>
      </c>
      <c r="N23" s="116">
        <f>IF($C$4="Neattiecināmās izmaksas",IF('8a+c+n'!$Q23="N",'8a+c+n'!N23,0))</f>
        <v>0</v>
      </c>
      <c r="O23" s="116">
        <f>IF($C$4="Neattiecināmās izmaksas",IF('8a+c+n'!$Q23="N",'8a+c+n'!O23,0))</f>
        <v>0</v>
      </c>
      <c r="P23" s="117">
        <f>IF($C$4="Neattiecināmās izmaksas",IF('8a+c+n'!$Q23="N",'8a+c+n'!P23,0))</f>
        <v>0</v>
      </c>
    </row>
    <row r="24" spans="1:16" ht="12" customHeight="1" thickBot="1" x14ac:dyDescent="0.25">
      <c r="A24" s="259" t="s">
        <v>62</v>
      </c>
      <c r="B24" s="260"/>
      <c r="C24" s="260"/>
      <c r="D24" s="260"/>
      <c r="E24" s="260"/>
      <c r="F24" s="260"/>
      <c r="G24" s="260"/>
      <c r="H24" s="260"/>
      <c r="I24" s="260"/>
      <c r="J24" s="260"/>
      <c r="K24" s="261"/>
      <c r="L24" s="130">
        <f>SUM(L14:L23)</f>
        <v>0</v>
      </c>
      <c r="M24" s="131">
        <f>SUM(M14:M23)</f>
        <v>0</v>
      </c>
      <c r="N24" s="131">
        <f>SUM(N14:N23)</f>
        <v>0</v>
      </c>
      <c r="O24" s="131">
        <f>SUM(O14:O23)</f>
        <v>0</v>
      </c>
      <c r="P24" s="132">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62" t="str">
        <f>'Kops n'!C33:H33</f>
        <v>Gundega Ābelīte 15.03.2024</v>
      </c>
      <c r="D27" s="262"/>
      <c r="E27" s="262"/>
      <c r="F27" s="262"/>
      <c r="G27" s="262"/>
      <c r="H27" s="262"/>
      <c r="I27" s="16"/>
      <c r="J27" s="16"/>
      <c r="K27" s="16"/>
      <c r="L27" s="16"/>
      <c r="M27" s="16"/>
      <c r="N27" s="16"/>
      <c r="O27" s="16"/>
      <c r="P27" s="16"/>
    </row>
    <row r="28" spans="1:16" x14ac:dyDescent="0.2">
      <c r="A28" s="16"/>
      <c r="B28" s="16"/>
      <c r="C28" s="188" t="s">
        <v>15</v>
      </c>
      <c r="D28" s="188"/>
      <c r="E28" s="188"/>
      <c r="F28" s="188"/>
      <c r="G28" s="188"/>
      <c r="H28" s="188"/>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04" t="str">
        <f>'Kops n'!A36:D36</f>
        <v>Tāme sastādīta 2024. gada 15. martā</v>
      </c>
      <c r="B30" s="205"/>
      <c r="C30" s="205"/>
      <c r="D30" s="205"/>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62" t="str">
        <f>'Kops n'!C38:H38</f>
        <v>Gundega Ābelīte 15.03.2024</v>
      </c>
      <c r="D32" s="262"/>
      <c r="E32" s="262"/>
      <c r="F32" s="262"/>
      <c r="G32" s="262"/>
      <c r="H32" s="262"/>
      <c r="I32" s="16"/>
      <c r="J32" s="16"/>
      <c r="K32" s="16"/>
      <c r="L32" s="16"/>
      <c r="M32" s="16"/>
      <c r="N32" s="16"/>
      <c r="O32" s="16"/>
      <c r="P32" s="16"/>
    </row>
    <row r="33" spans="1:16" x14ac:dyDescent="0.2">
      <c r="A33" s="16"/>
      <c r="B33" s="16"/>
      <c r="C33" s="188" t="s">
        <v>15</v>
      </c>
      <c r="D33" s="188"/>
      <c r="E33" s="188"/>
      <c r="F33" s="188"/>
      <c r="G33" s="188"/>
      <c r="H33" s="188"/>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7" t="s">
        <v>16</v>
      </c>
      <c r="B35" s="42"/>
      <c r="C35" s="84" t="str">
        <f>'Kops n'!C41</f>
        <v>1-00180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C4:I4"/>
    <mergeCell ref="D5:L5"/>
    <mergeCell ref="D6:L6"/>
    <mergeCell ref="D8:L8"/>
    <mergeCell ref="A9:F9"/>
    <mergeCell ref="J9:M9"/>
    <mergeCell ref="N9:O9"/>
    <mergeCell ref="D7:L7"/>
    <mergeCell ref="C33:H33"/>
    <mergeCell ref="L12:P12"/>
    <mergeCell ref="A24:K24"/>
    <mergeCell ref="C27:H27"/>
    <mergeCell ref="C28:H28"/>
    <mergeCell ref="A30:D30"/>
    <mergeCell ref="C32:H32"/>
    <mergeCell ref="A12:A13"/>
    <mergeCell ref="B12:B13"/>
    <mergeCell ref="C12:C13"/>
    <mergeCell ref="D12:D13"/>
    <mergeCell ref="E12:E13"/>
    <mergeCell ref="F12:K12"/>
  </mergeCells>
  <conditionalFormatting sqref="A24:K24">
    <cfRule type="containsText" dxfId="28"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27" priority="1" operator="equal">
      <formula>0</formula>
    </cfRule>
  </conditionalFormatting>
  <conditionalFormatting sqref="C2:I2 D5:L8 N9:O9 L24:P24 C27:H27 C32:H32 C35">
    <cfRule type="cellIs" dxfId="26" priority="2"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7030A0"/>
  </sheetPr>
  <dimension ref="A1:Q78"/>
  <sheetViews>
    <sheetView workbookViewId="0">
      <selection activeCell="W23" sqref="W2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9</v>
      </c>
      <c r="E1" s="22"/>
      <c r="F1" s="22"/>
      <c r="G1" s="22"/>
      <c r="H1" s="22"/>
      <c r="I1" s="22"/>
      <c r="J1" s="22"/>
      <c r="N1" s="26"/>
      <c r="O1" s="27"/>
      <c r="P1" s="28"/>
    </row>
    <row r="2" spans="1:17" x14ac:dyDescent="0.2">
      <c r="A2" s="29"/>
      <c r="B2" s="29"/>
      <c r="C2" s="274" t="s">
        <v>314</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315</v>
      </c>
      <c r="B9" s="271"/>
      <c r="C9" s="271"/>
      <c r="D9" s="271"/>
      <c r="E9" s="271"/>
      <c r="F9" s="271"/>
      <c r="G9" s="31"/>
      <c r="H9" s="31"/>
      <c r="I9" s="31"/>
      <c r="J9" s="272" t="s">
        <v>45</v>
      </c>
      <c r="K9" s="272"/>
      <c r="L9" s="272"/>
      <c r="M9" s="272"/>
      <c r="N9" s="273">
        <f>P66</f>
        <v>0</v>
      </c>
      <c r="O9" s="273"/>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4" t="s">
        <v>253</v>
      </c>
      <c r="D14" s="23"/>
      <c r="E14" s="45"/>
      <c r="F14" s="70"/>
      <c r="G14" s="108"/>
      <c r="H14" s="108">
        <f>F14*G14</f>
        <v>0</v>
      </c>
      <c r="I14" s="108"/>
      <c r="J14" s="108"/>
      <c r="K14" s="112">
        <f>SUM(H14:J14)</f>
        <v>0</v>
      </c>
      <c r="L14" s="70">
        <f>E14*F14</f>
        <v>0</v>
      </c>
      <c r="M14" s="108">
        <f>H14*E14</f>
        <v>0</v>
      </c>
      <c r="N14" s="108">
        <f>I14*E14</f>
        <v>0</v>
      </c>
      <c r="O14" s="108">
        <f>J14*E14</f>
        <v>0</v>
      </c>
      <c r="P14" s="109">
        <f>SUM(M14:O14)</f>
        <v>0</v>
      </c>
      <c r="Q14" s="57"/>
    </row>
    <row r="15" spans="1:17" ht="20.399999999999999" x14ac:dyDescent="0.2">
      <c r="A15" s="36">
        <v>1</v>
      </c>
      <c r="B15" s="24" t="s">
        <v>254</v>
      </c>
      <c r="C15" s="151" t="s">
        <v>255</v>
      </c>
      <c r="D15" s="149" t="s">
        <v>256</v>
      </c>
      <c r="E15" s="172">
        <v>3</v>
      </c>
      <c r="F15" s="41"/>
      <c r="G15" s="110"/>
      <c r="H15" s="110">
        <f>F15*G15</f>
        <v>0</v>
      </c>
      <c r="I15" s="110"/>
      <c r="J15" s="110"/>
      <c r="K15" s="113">
        <f t="shared" ref="K15:K65" si="0">SUM(H15:J15)</f>
        <v>0</v>
      </c>
      <c r="L15" s="41">
        <f t="shared" ref="L15:L65" si="1">E15*F15</f>
        <v>0</v>
      </c>
      <c r="M15" s="110">
        <f t="shared" ref="M15:M65" si="2">H15*E15</f>
        <v>0</v>
      </c>
      <c r="N15" s="110">
        <f t="shared" ref="N15:N65" si="3">I15*E15</f>
        <v>0</v>
      </c>
      <c r="O15" s="110">
        <f t="shared" ref="O15:O65" si="4">J15*E15</f>
        <v>0</v>
      </c>
      <c r="P15" s="111">
        <f t="shared" ref="P15:P65" si="5">SUM(M15:O15)</f>
        <v>0</v>
      </c>
      <c r="Q15" s="61" t="s">
        <v>46</v>
      </c>
    </row>
    <row r="16" spans="1:17" ht="20.399999999999999" x14ac:dyDescent="0.2">
      <c r="A16" s="36">
        <v>2</v>
      </c>
      <c r="B16" s="24" t="s">
        <v>254</v>
      </c>
      <c r="C16" s="151" t="s">
        <v>257</v>
      </c>
      <c r="D16" s="149" t="s">
        <v>256</v>
      </c>
      <c r="E16" s="149">
        <v>8</v>
      </c>
      <c r="F16" s="41"/>
      <c r="G16" s="110"/>
      <c r="H16" s="110">
        <f t="shared" ref="H16:H65" si="6">F16*G16</f>
        <v>0</v>
      </c>
      <c r="I16" s="110"/>
      <c r="J16" s="110"/>
      <c r="K16" s="113">
        <f t="shared" si="0"/>
        <v>0</v>
      </c>
      <c r="L16" s="41">
        <f t="shared" si="1"/>
        <v>0</v>
      </c>
      <c r="M16" s="110">
        <f t="shared" si="2"/>
        <v>0</v>
      </c>
      <c r="N16" s="110">
        <f t="shared" si="3"/>
        <v>0</v>
      </c>
      <c r="O16" s="110">
        <f t="shared" si="4"/>
        <v>0</v>
      </c>
      <c r="P16" s="111">
        <f t="shared" si="5"/>
        <v>0</v>
      </c>
      <c r="Q16" s="61" t="s">
        <v>46</v>
      </c>
    </row>
    <row r="17" spans="1:17" ht="20.399999999999999" x14ac:dyDescent="0.2">
      <c r="A17" s="36">
        <v>4</v>
      </c>
      <c r="B17" s="24" t="s">
        <v>254</v>
      </c>
      <c r="C17" s="151" t="s">
        <v>258</v>
      </c>
      <c r="D17" s="149" t="s">
        <v>256</v>
      </c>
      <c r="E17" s="149">
        <v>8</v>
      </c>
      <c r="F17" s="41"/>
      <c r="G17" s="110"/>
      <c r="H17" s="110">
        <f t="shared" si="6"/>
        <v>0</v>
      </c>
      <c r="I17" s="110"/>
      <c r="J17" s="110"/>
      <c r="K17" s="113">
        <f t="shared" si="0"/>
        <v>0</v>
      </c>
      <c r="L17" s="41">
        <f t="shared" si="1"/>
        <v>0</v>
      </c>
      <c r="M17" s="110">
        <f t="shared" si="2"/>
        <v>0</v>
      </c>
      <c r="N17" s="110">
        <f t="shared" si="3"/>
        <v>0</v>
      </c>
      <c r="O17" s="110">
        <f t="shared" si="4"/>
        <v>0</v>
      </c>
      <c r="P17" s="111">
        <f t="shared" si="5"/>
        <v>0</v>
      </c>
      <c r="Q17" s="61" t="s">
        <v>46</v>
      </c>
    </row>
    <row r="18" spans="1:17" ht="20.399999999999999" x14ac:dyDescent="0.2">
      <c r="A18" s="36">
        <v>7</v>
      </c>
      <c r="B18" s="24" t="s">
        <v>254</v>
      </c>
      <c r="C18" s="151" t="s">
        <v>259</v>
      </c>
      <c r="D18" s="149" t="s">
        <v>256</v>
      </c>
      <c r="E18" s="149">
        <v>22</v>
      </c>
      <c r="F18" s="41"/>
      <c r="G18" s="110"/>
      <c r="H18" s="110">
        <f t="shared" si="6"/>
        <v>0</v>
      </c>
      <c r="I18" s="110"/>
      <c r="J18" s="110"/>
      <c r="K18" s="113">
        <f t="shared" si="0"/>
        <v>0</v>
      </c>
      <c r="L18" s="41">
        <f t="shared" si="1"/>
        <v>0</v>
      </c>
      <c r="M18" s="110">
        <f t="shared" si="2"/>
        <v>0</v>
      </c>
      <c r="N18" s="110">
        <f t="shared" si="3"/>
        <v>0</v>
      </c>
      <c r="O18" s="110">
        <f t="shared" si="4"/>
        <v>0</v>
      </c>
      <c r="P18" s="111">
        <f t="shared" si="5"/>
        <v>0</v>
      </c>
      <c r="Q18" s="61" t="s">
        <v>46</v>
      </c>
    </row>
    <row r="19" spans="1:17" ht="20.399999999999999" x14ac:dyDescent="0.2">
      <c r="A19" s="36">
        <v>8</v>
      </c>
      <c r="B19" s="24" t="s">
        <v>254</v>
      </c>
      <c r="C19" s="151" t="s">
        <v>260</v>
      </c>
      <c r="D19" s="149" t="s">
        <v>256</v>
      </c>
      <c r="E19" s="149">
        <v>70</v>
      </c>
      <c r="F19" s="41"/>
      <c r="G19" s="110"/>
      <c r="H19" s="110">
        <f t="shared" si="6"/>
        <v>0</v>
      </c>
      <c r="I19" s="110"/>
      <c r="J19" s="110"/>
      <c r="K19" s="113">
        <f t="shared" si="0"/>
        <v>0</v>
      </c>
      <c r="L19" s="41">
        <f t="shared" si="1"/>
        <v>0</v>
      </c>
      <c r="M19" s="110">
        <f t="shared" si="2"/>
        <v>0</v>
      </c>
      <c r="N19" s="110">
        <f t="shared" si="3"/>
        <v>0</v>
      </c>
      <c r="O19" s="110">
        <f t="shared" si="4"/>
        <v>0</v>
      </c>
      <c r="P19" s="111">
        <f t="shared" si="5"/>
        <v>0</v>
      </c>
      <c r="Q19" s="61" t="s">
        <v>46</v>
      </c>
    </row>
    <row r="20" spans="1:17" ht="20.399999999999999" x14ac:dyDescent="0.2">
      <c r="A20" s="36">
        <v>9</v>
      </c>
      <c r="B20" s="24" t="s">
        <v>254</v>
      </c>
      <c r="C20" s="151" t="s">
        <v>261</v>
      </c>
      <c r="D20" s="149" t="s">
        <v>256</v>
      </c>
      <c r="E20" s="149">
        <v>111</v>
      </c>
      <c r="F20" s="41"/>
      <c r="G20" s="110"/>
      <c r="H20" s="110">
        <f t="shared" si="6"/>
        <v>0</v>
      </c>
      <c r="I20" s="110"/>
      <c r="J20" s="110"/>
      <c r="K20" s="113">
        <f t="shared" si="0"/>
        <v>0</v>
      </c>
      <c r="L20" s="41">
        <f t="shared" si="1"/>
        <v>0</v>
      </c>
      <c r="M20" s="110">
        <f t="shared" si="2"/>
        <v>0</v>
      </c>
      <c r="N20" s="110">
        <f t="shared" si="3"/>
        <v>0</v>
      </c>
      <c r="O20" s="110">
        <f t="shared" si="4"/>
        <v>0</v>
      </c>
      <c r="P20" s="111">
        <f t="shared" si="5"/>
        <v>0</v>
      </c>
      <c r="Q20" s="61" t="s">
        <v>46</v>
      </c>
    </row>
    <row r="21" spans="1:17" ht="20.399999999999999" x14ac:dyDescent="0.2">
      <c r="A21" s="36">
        <v>10</v>
      </c>
      <c r="B21" s="24" t="s">
        <v>254</v>
      </c>
      <c r="C21" s="151" t="s">
        <v>262</v>
      </c>
      <c r="D21" s="149" t="s">
        <v>256</v>
      </c>
      <c r="E21" s="149">
        <v>108</v>
      </c>
      <c r="F21" s="41"/>
      <c r="G21" s="110"/>
      <c r="H21" s="110">
        <f t="shared" si="6"/>
        <v>0</v>
      </c>
      <c r="I21" s="110"/>
      <c r="J21" s="110"/>
      <c r="K21" s="113">
        <f t="shared" si="0"/>
        <v>0</v>
      </c>
      <c r="L21" s="41">
        <f t="shared" si="1"/>
        <v>0</v>
      </c>
      <c r="M21" s="110">
        <f t="shared" si="2"/>
        <v>0</v>
      </c>
      <c r="N21" s="110">
        <f t="shared" si="3"/>
        <v>0</v>
      </c>
      <c r="O21" s="110">
        <f t="shared" si="4"/>
        <v>0</v>
      </c>
      <c r="P21" s="111">
        <f t="shared" si="5"/>
        <v>0</v>
      </c>
      <c r="Q21" s="61" t="s">
        <v>46</v>
      </c>
    </row>
    <row r="22" spans="1:17" ht="20.399999999999999" x14ac:dyDescent="0.2">
      <c r="A22" s="36">
        <v>11</v>
      </c>
      <c r="B22" s="24" t="s">
        <v>254</v>
      </c>
      <c r="C22" s="151" t="s">
        <v>263</v>
      </c>
      <c r="D22" s="149" t="s">
        <v>256</v>
      </c>
      <c r="E22" s="149">
        <v>3</v>
      </c>
      <c r="F22" s="41"/>
      <c r="G22" s="110"/>
      <c r="H22" s="110">
        <f t="shared" si="6"/>
        <v>0</v>
      </c>
      <c r="I22" s="110"/>
      <c r="J22" s="110"/>
      <c r="K22" s="113">
        <f t="shared" si="0"/>
        <v>0</v>
      </c>
      <c r="L22" s="41">
        <f t="shared" si="1"/>
        <v>0</v>
      </c>
      <c r="M22" s="110">
        <f t="shared" si="2"/>
        <v>0</v>
      </c>
      <c r="N22" s="110">
        <f t="shared" si="3"/>
        <v>0</v>
      </c>
      <c r="O22" s="110">
        <f t="shared" si="4"/>
        <v>0</v>
      </c>
      <c r="P22" s="111">
        <f t="shared" si="5"/>
        <v>0</v>
      </c>
      <c r="Q22" s="61" t="s">
        <v>46</v>
      </c>
    </row>
    <row r="23" spans="1:17" ht="20.399999999999999" x14ac:dyDescent="0.2">
      <c r="A23" s="36">
        <v>12</v>
      </c>
      <c r="B23" s="24" t="s">
        <v>254</v>
      </c>
      <c r="C23" s="151" t="s">
        <v>264</v>
      </c>
      <c r="D23" s="149" t="s">
        <v>256</v>
      </c>
      <c r="E23" s="149">
        <v>111</v>
      </c>
      <c r="F23" s="41"/>
      <c r="G23" s="110"/>
      <c r="H23" s="110">
        <f t="shared" si="6"/>
        <v>0</v>
      </c>
      <c r="I23" s="110"/>
      <c r="J23" s="110"/>
      <c r="K23" s="113">
        <f t="shared" si="0"/>
        <v>0</v>
      </c>
      <c r="L23" s="41">
        <f t="shared" si="1"/>
        <v>0</v>
      </c>
      <c r="M23" s="110">
        <f t="shared" si="2"/>
        <v>0</v>
      </c>
      <c r="N23" s="110">
        <f t="shared" si="3"/>
        <v>0</v>
      </c>
      <c r="O23" s="110">
        <f t="shared" si="4"/>
        <v>0</v>
      </c>
      <c r="P23" s="111">
        <f t="shared" si="5"/>
        <v>0</v>
      </c>
      <c r="Q23" s="61" t="s">
        <v>46</v>
      </c>
    </row>
    <row r="24" spans="1:17" ht="20.399999999999999" x14ac:dyDescent="0.2">
      <c r="A24" s="36">
        <v>13</v>
      </c>
      <c r="B24" s="24" t="s">
        <v>254</v>
      </c>
      <c r="C24" s="151" t="s">
        <v>265</v>
      </c>
      <c r="D24" s="149" t="s">
        <v>256</v>
      </c>
      <c r="E24" s="149">
        <v>30</v>
      </c>
      <c r="F24" s="41"/>
      <c r="G24" s="110"/>
      <c r="H24" s="110">
        <f t="shared" si="6"/>
        <v>0</v>
      </c>
      <c r="I24" s="110"/>
      <c r="J24" s="110"/>
      <c r="K24" s="113">
        <f t="shared" si="0"/>
        <v>0</v>
      </c>
      <c r="L24" s="41">
        <f t="shared" si="1"/>
        <v>0</v>
      </c>
      <c r="M24" s="110">
        <f t="shared" si="2"/>
        <v>0</v>
      </c>
      <c r="N24" s="110">
        <f t="shared" si="3"/>
        <v>0</v>
      </c>
      <c r="O24" s="110">
        <f t="shared" si="4"/>
        <v>0</v>
      </c>
      <c r="P24" s="111">
        <f t="shared" si="5"/>
        <v>0</v>
      </c>
      <c r="Q24" s="61" t="s">
        <v>46</v>
      </c>
    </row>
    <row r="25" spans="1:17" ht="20.399999999999999" x14ac:dyDescent="0.2">
      <c r="A25" s="36">
        <v>15</v>
      </c>
      <c r="B25" s="24" t="s">
        <v>254</v>
      </c>
      <c r="C25" s="151" t="s">
        <v>266</v>
      </c>
      <c r="D25" s="149" t="s">
        <v>256</v>
      </c>
      <c r="E25" s="149">
        <v>78</v>
      </c>
      <c r="F25" s="41"/>
      <c r="G25" s="110"/>
      <c r="H25" s="110">
        <f t="shared" si="6"/>
        <v>0</v>
      </c>
      <c r="I25" s="110"/>
      <c r="J25" s="110"/>
      <c r="K25" s="113">
        <f t="shared" si="0"/>
        <v>0</v>
      </c>
      <c r="L25" s="41">
        <f t="shared" si="1"/>
        <v>0</v>
      </c>
      <c r="M25" s="110">
        <f t="shared" si="2"/>
        <v>0</v>
      </c>
      <c r="N25" s="110">
        <f t="shared" si="3"/>
        <v>0</v>
      </c>
      <c r="O25" s="110">
        <f t="shared" si="4"/>
        <v>0</v>
      </c>
      <c r="P25" s="111">
        <f t="shared" si="5"/>
        <v>0</v>
      </c>
      <c r="Q25" s="61" t="s">
        <v>46</v>
      </c>
    </row>
    <row r="26" spans="1:17" ht="20.399999999999999" x14ac:dyDescent="0.2">
      <c r="A26" s="36">
        <v>16</v>
      </c>
      <c r="B26" s="24" t="s">
        <v>254</v>
      </c>
      <c r="C26" s="151" t="s">
        <v>267</v>
      </c>
      <c r="D26" s="149" t="s">
        <v>256</v>
      </c>
      <c r="E26" s="149">
        <v>12</v>
      </c>
      <c r="F26" s="41"/>
      <c r="G26" s="110"/>
      <c r="H26" s="110">
        <f t="shared" si="6"/>
        <v>0</v>
      </c>
      <c r="I26" s="110"/>
      <c r="J26" s="110"/>
      <c r="K26" s="113">
        <f t="shared" si="0"/>
        <v>0</v>
      </c>
      <c r="L26" s="41">
        <f t="shared" si="1"/>
        <v>0</v>
      </c>
      <c r="M26" s="110">
        <f t="shared" si="2"/>
        <v>0</v>
      </c>
      <c r="N26" s="110">
        <f t="shared" si="3"/>
        <v>0</v>
      </c>
      <c r="O26" s="110">
        <f t="shared" si="4"/>
        <v>0</v>
      </c>
      <c r="P26" s="111">
        <f t="shared" si="5"/>
        <v>0</v>
      </c>
      <c r="Q26" s="61" t="s">
        <v>46</v>
      </c>
    </row>
    <row r="27" spans="1:17" ht="20.399999999999999" x14ac:dyDescent="0.2">
      <c r="A27" s="36">
        <v>17</v>
      </c>
      <c r="B27" s="24" t="s">
        <v>254</v>
      </c>
      <c r="C27" s="151" t="s">
        <v>268</v>
      </c>
      <c r="D27" s="149" t="s">
        <v>256</v>
      </c>
      <c r="E27" s="149">
        <v>60</v>
      </c>
      <c r="F27" s="41"/>
      <c r="G27" s="110"/>
      <c r="H27" s="110">
        <f t="shared" si="6"/>
        <v>0</v>
      </c>
      <c r="I27" s="110"/>
      <c r="J27" s="110"/>
      <c r="K27" s="113">
        <f t="shared" si="0"/>
        <v>0</v>
      </c>
      <c r="L27" s="41">
        <f t="shared" si="1"/>
        <v>0</v>
      </c>
      <c r="M27" s="110">
        <f t="shared" si="2"/>
        <v>0</v>
      </c>
      <c r="N27" s="110">
        <f t="shared" si="3"/>
        <v>0</v>
      </c>
      <c r="O27" s="110">
        <f t="shared" si="4"/>
        <v>0</v>
      </c>
      <c r="P27" s="111">
        <f t="shared" si="5"/>
        <v>0</v>
      </c>
      <c r="Q27" s="61" t="s">
        <v>46</v>
      </c>
    </row>
    <row r="28" spans="1:17" ht="20.399999999999999" x14ac:dyDescent="0.2">
      <c r="A28" s="36">
        <v>18</v>
      </c>
      <c r="B28" s="24" t="s">
        <v>254</v>
      </c>
      <c r="C28" s="151" t="s">
        <v>269</v>
      </c>
      <c r="D28" s="149" t="s">
        <v>270</v>
      </c>
      <c r="E28" s="149">
        <v>506</v>
      </c>
      <c r="F28" s="41"/>
      <c r="G28" s="110"/>
      <c r="H28" s="110">
        <f t="shared" si="6"/>
        <v>0</v>
      </c>
      <c r="I28" s="110"/>
      <c r="J28" s="110"/>
      <c r="K28" s="113">
        <f t="shared" si="0"/>
        <v>0</v>
      </c>
      <c r="L28" s="41">
        <f t="shared" si="1"/>
        <v>0</v>
      </c>
      <c r="M28" s="110">
        <f t="shared" si="2"/>
        <v>0</v>
      </c>
      <c r="N28" s="110">
        <f t="shared" si="3"/>
        <v>0</v>
      </c>
      <c r="O28" s="110">
        <f t="shared" si="4"/>
        <v>0</v>
      </c>
      <c r="P28" s="111">
        <f t="shared" si="5"/>
        <v>0</v>
      </c>
      <c r="Q28" s="61" t="s">
        <v>46</v>
      </c>
    </row>
    <row r="29" spans="1:17" ht="20.399999999999999" x14ac:dyDescent="0.2">
      <c r="A29" s="36">
        <v>19</v>
      </c>
      <c r="B29" s="24" t="s">
        <v>254</v>
      </c>
      <c r="C29" s="151" t="s">
        <v>271</v>
      </c>
      <c r="D29" s="149" t="s">
        <v>270</v>
      </c>
      <c r="E29" s="149">
        <v>196</v>
      </c>
      <c r="F29" s="41"/>
      <c r="G29" s="110"/>
      <c r="H29" s="110">
        <f t="shared" si="6"/>
        <v>0</v>
      </c>
      <c r="I29" s="110"/>
      <c r="J29" s="110"/>
      <c r="K29" s="113">
        <f t="shared" si="0"/>
        <v>0</v>
      </c>
      <c r="L29" s="41">
        <f t="shared" si="1"/>
        <v>0</v>
      </c>
      <c r="M29" s="110">
        <f t="shared" si="2"/>
        <v>0</v>
      </c>
      <c r="N29" s="110">
        <f t="shared" si="3"/>
        <v>0</v>
      </c>
      <c r="O29" s="110">
        <f t="shared" si="4"/>
        <v>0</v>
      </c>
      <c r="P29" s="111">
        <f t="shared" si="5"/>
        <v>0</v>
      </c>
      <c r="Q29" s="61" t="s">
        <v>46</v>
      </c>
    </row>
    <row r="30" spans="1:17" ht="20.399999999999999" x14ac:dyDescent="0.2">
      <c r="A30" s="36">
        <v>20</v>
      </c>
      <c r="B30" s="24" t="s">
        <v>254</v>
      </c>
      <c r="C30" s="151" t="s">
        <v>272</v>
      </c>
      <c r="D30" s="149" t="s">
        <v>270</v>
      </c>
      <c r="E30" s="149">
        <v>220</v>
      </c>
      <c r="F30" s="41"/>
      <c r="G30" s="110"/>
      <c r="H30" s="110">
        <f t="shared" si="6"/>
        <v>0</v>
      </c>
      <c r="I30" s="110"/>
      <c r="J30" s="110"/>
      <c r="K30" s="113">
        <f t="shared" si="0"/>
        <v>0</v>
      </c>
      <c r="L30" s="41">
        <f t="shared" si="1"/>
        <v>0</v>
      </c>
      <c r="M30" s="110">
        <f t="shared" si="2"/>
        <v>0</v>
      </c>
      <c r="N30" s="110">
        <f t="shared" si="3"/>
        <v>0</v>
      </c>
      <c r="O30" s="110">
        <f t="shared" si="4"/>
        <v>0</v>
      </c>
      <c r="P30" s="111">
        <f t="shared" si="5"/>
        <v>0</v>
      </c>
      <c r="Q30" s="61" t="s">
        <v>46</v>
      </c>
    </row>
    <row r="31" spans="1:17" ht="20.399999999999999" x14ac:dyDescent="0.2">
      <c r="A31" s="36">
        <v>21</v>
      </c>
      <c r="B31" s="24" t="s">
        <v>254</v>
      </c>
      <c r="C31" s="151" t="s">
        <v>273</v>
      </c>
      <c r="D31" s="149" t="s">
        <v>270</v>
      </c>
      <c r="E31" s="149">
        <v>205</v>
      </c>
      <c r="F31" s="41"/>
      <c r="G31" s="110"/>
      <c r="H31" s="110">
        <f t="shared" si="6"/>
        <v>0</v>
      </c>
      <c r="I31" s="110"/>
      <c r="J31" s="110"/>
      <c r="K31" s="113">
        <f t="shared" si="0"/>
        <v>0</v>
      </c>
      <c r="L31" s="41">
        <f t="shared" si="1"/>
        <v>0</v>
      </c>
      <c r="M31" s="110">
        <f t="shared" si="2"/>
        <v>0</v>
      </c>
      <c r="N31" s="110">
        <f t="shared" si="3"/>
        <v>0</v>
      </c>
      <c r="O31" s="110">
        <f t="shared" si="4"/>
        <v>0</v>
      </c>
      <c r="P31" s="111">
        <f t="shared" si="5"/>
        <v>0</v>
      </c>
      <c r="Q31" s="61" t="s">
        <v>46</v>
      </c>
    </row>
    <row r="32" spans="1:17" ht="20.399999999999999" x14ac:dyDescent="0.2">
      <c r="A32" s="36">
        <v>21</v>
      </c>
      <c r="B32" s="24" t="s">
        <v>254</v>
      </c>
      <c r="C32" s="151" t="s">
        <v>274</v>
      </c>
      <c r="D32" s="149" t="s">
        <v>270</v>
      </c>
      <c r="E32" s="149">
        <v>16</v>
      </c>
      <c r="F32" s="41"/>
      <c r="G32" s="110"/>
      <c r="H32" s="110">
        <f t="shared" si="6"/>
        <v>0</v>
      </c>
      <c r="I32" s="110"/>
      <c r="J32" s="110"/>
      <c r="K32" s="113">
        <f t="shared" si="0"/>
        <v>0</v>
      </c>
      <c r="L32" s="41">
        <f t="shared" si="1"/>
        <v>0</v>
      </c>
      <c r="M32" s="110">
        <f t="shared" si="2"/>
        <v>0</v>
      </c>
      <c r="N32" s="110">
        <f t="shared" si="3"/>
        <v>0</v>
      </c>
      <c r="O32" s="110">
        <f t="shared" si="4"/>
        <v>0</v>
      </c>
      <c r="P32" s="111">
        <f t="shared" si="5"/>
        <v>0</v>
      </c>
      <c r="Q32" s="61" t="s">
        <v>46</v>
      </c>
    </row>
    <row r="33" spans="1:17" ht="20.399999999999999" x14ac:dyDescent="0.2">
      <c r="A33" s="36">
        <v>22</v>
      </c>
      <c r="B33" s="24" t="s">
        <v>254</v>
      </c>
      <c r="C33" s="151" t="s">
        <v>275</v>
      </c>
      <c r="D33" s="149" t="s">
        <v>196</v>
      </c>
      <c r="E33" s="149">
        <v>1</v>
      </c>
      <c r="F33" s="41"/>
      <c r="G33" s="110"/>
      <c r="H33" s="110">
        <f t="shared" si="6"/>
        <v>0</v>
      </c>
      <c r="I33" s="110"/>
      <c r="J33" s="110"/>
      <c r="K33" s="113">
        <f t="shared" si="0"/>
        <v>0</v>
      </c>
      <c r="L33" s="41">
        <f t="shared" si="1"/>
        <v>0</v>
      </c>
      <c r="M33" s="110">
        <f t="shared" si="2"/>
        <v>0</v>
      </c>
      <c r="N33" s="110">
        <f t="shared" si="3"/>
        <v>0</v>
      </c>
      <c r="O33" s="110">
        <f t="shared" si="4"/>
        <v>0</v>
      </c>
      <c r="P33" s="111">
        <f t="shared" si="5"/>
        <v>0</v>
      </c>
      <c r="Q33" s="61" t="s">
        <v>46</v>
      </c>
    </row>
    <row r="34" spans="1:17" ht="20.399999999999999" x14ac:dyDescent="0.2">
      <c r="A34" s="36">
        <v>23</v>
      </c>
      <c r="B34" s="24" t="s">
        <v>254</v>
      </c>
      <c r="C34" s="151" t="s">
        <v>276</v>
      </c>
      <c r="D34" s="149" t="s">
        <v>256</v>
      </c>
      <c r="E34" s="149">
        <v>111</v>
      </c>
      <c r="F34" s="41"/>
      <c r="G34" s="110"/>
      <c r="H34" s="110">
        <f t="shared" si="6"/>
        <v>0</v>
      </c>
      <c r="I34" s="110"/>
      <c r="J34" s="110"/>
      <c r="K34" s="113">
        <f t="shared" si="0"/>
        <v>0</v>
      </c>
      <c r="L34" s="41">
        <f t="shared" si="1"/>
        <v>0</v>
      </c>
      <c r="M34" s="110">
        <f t="shared" si="2"/>
        <v>0</v>
      </c>
      <c r="N34" s="110">
        <f t="shared" si="3"/>
        <v>0</v>
      </c>
      <c r="O34" s="110">
        <f t="shared" si="4"/>
        <v>0</v>
      </c>
      <c r="P34" s="111">
        <f t="shared" si="5"/>
        <v>0</v>
      </c>
      <c r="Q34" s="61" t="s">
        <v>46</v>
      </c>
    </row>
    <row r="35" spans="1:17" ht="20.399999999999999" x14ac:dyDescent="0.2">
      <c r="A35" s="36">
        <v>24</v>
      </c>
      <c r="B35" s="24" t="s">
        <v>254</v>
      </c>
      <c r="C35" s="151" t="s">
        <v>277</v>
      </c>
      <c r="D35" s="149" t="s">
        <v>256</v>
      </c>
      <c r="E35" s="149">
        <v>1</v>
      </c>
      <c r="F35" s="41"/>
      <c r="G35" s="110"/>
      <c r="H35" s="110">
        <f t="shared" si="6"/>
        <v>0</v>
      </c>
      <c r="I35" s="110"/>
      <c r="J35" s="110"/>
      <c r="K35" s="113">
        <f t="shared" si="0"/>
        <v>0</v>
      </c>
      <c r="L35" s="41">
        <f t="shared" si="1"/>
        <v>0</v>
      </c>
      <c r="M35" s="110">
        <f t="shared" si="2"/>
        <v>0</v>
      </c>
      <c r="N35" s="110">
        <f t="shared" si="3"/>
        <v>0</v>
      </c>
      <c r="O35" s="110">
        <f t="shared" si="4"/>
        <v>0</v>
      </c>
      <c r="P35" s="111">
        <f t="shared" si="5"/>
        <v>0</v>
      </c>
      <c r="Q35" s="61" t="s">
        <v>46</v>
      </c>
    </row>
    <row r="36" spans="1:17" ht="20.399999999999999" x14ac:dyDescent="0.2">
      <c r="A36" s="36">
        <v>25</v>
      </c>
      <c r="B36" s="24" t="s">
        <v>254</v>
      </c>
      <c r="C36" s="151" t="s">
        <v>278</v>
      </c>
      <c r="D36" s="149" t="s">
        <v>256</v>
      </c>
      <c r="E36" s="149">
        <v>3</v>
      </c>
      <c r="F36" s="41"/>
      <c r="G36" s="110"/>
      <c r="H36" s="110">
        <f t="shared" si="6"/>
        <v>0</v>
      </c>
      <c r="I36" s="110"/>
      <c r="J36" s="110"/>
      <c r="K36" s="113">
        <f t="shared" si="0"/>
        <v>0</v>
      </c>
      <c r="L36" s="41">
        <f t="shared" si="1"/>
        <v>0</v>
      </c>
      <c r="M36" s="110">
        <f t="shared" si="2"/>
        <v>0</v>
      </c>
      <c r="N36" s="110">
        <f t="shared" si="3"/>
        <v>0</v>
      </c>
      <c r="O36" s="110">
        <f t="shared" si="4"/>
        <v>0</v>
      </c>
      <c r="P36" s="111">
        <f t="shared" si="5"/>
        <v>0</v>
      </c>
      <c r="Q36" s="61" t="s">
        <v>46</v>
      </c>
    </row>
    <row r="37" spans="1:17" ht="20.399999999999999" x14ac:dyDescent="0.2">
      <c r="A37" s="36">
        <v>26</v>
      </c>
      <c r="B37" s="24" t="s">
        <v>254</v>
      </c>
      <c r="C37" s="151" t="s">
        <v>279</v>
      </c>
      <c r="D37" s="149" t="s">
        <v>256</v>
      </c>
      <c r="E37" s="149">
        <v>111</v>
      </c>
      <c r="F37" s="41"/>
      <c r="G37" s="110"/>
      <c r="H37" s="110">
        <f t="shared" si="6"/>
        <v>0</v>
      </c>
      <c r="I37" s="110"/>
      <c r="J37" s="110"/>
      <c r="K37" s="113">
        <f t="shared" si="0"/>
        <v>0</v>
      </c>
      <c r="L37" s="41">
        <f t="shared" si="1"/>
        <v>0</v>
      </c>
      <c r="M37" s="110">
        <f t="shared" si="2"/>
        <v>0</v>
      </c>
      <c r="N37" s="110">
        <f t="shared" si="3"/>
        <v>0</v>
      </c>
      <c r="O37" s="110">
        <f t="shared" si="4"/>
        <v>0</v>
      </c>
      <c r="P37" s="111">
        <f t="shared" si="5"/>
        <v>0</v>
      </c>
      <c r="Q37" s="61" t="s">
        <v>46</v>
      </c>
    </row>
    <row r="38" spans="1:17" ht="20.399999999999999" x14ac:dyDescent="0.2">
      <c r="A38" s="36">
        <v>27</v>
      </c>
      <c r="B38" s="24" t="s">
        <v>254</v>
      </c>
      <c r="C38" s="151" t="s">
        <v>280</v>
      </c>
      <c r="D38" s="149" t="s">
        <v>256</v>
      </c>
      <c r="E38" s="149">
        <v>111</v>
      </c>
      <c r="F38" s="41"/>
      <c r="G38" s="110"/>
      <c r="H38" s="110">
        <f t="shared" si="6"/>
        <v>0</v>
      </c>
      <c r="I38" s="110"/>
      <c r="J38" s="110"/>
      <c r="K38" s="113">
        <f t="shared" si="0"/>
        <v>0</v>
      </c>
      <c r="L38" s="41">
        <f t="shared" si="1"/>
        <v>0</v>
      </c>
      <c r="M38" s="110">
        <f t="shared" si="2"/>
        <v>0</v>
      </c>
      <c r="N38" s="110">
        <f t="shared" si="3"/>
        <v>0</v>
      </c>
      <c r="O38" s="110">
        <f t="shared" si="4"/>
        <v>0</v>
      </c>
      <c r="P38" s="111">
        <f t="shared" si="5"/>
        <v>0</v>
      </c>
      <c r="Q38" s="61" t="s">
        <v>46</v>
      </c>
    </row>
    <row r="39" spans="1:17" ht="20.399999999999999" x14ac:dyDescent="0.2">
      <c r="A39" s="36">
        <v>28</v>
      </c>
      <c r="B39" s="24" t="s">
        <v>254</v>
      </c>
      <c r="C39" s="151" t="s">
        <v>281</v>
      </c>
      <c r="D39" s="149" t="s">
        <v>282</v>
      </c>
      <c r="E39" s="149">
        <v>1</v>
      </c>
      <c r="F39" s="41"/>
      <c r="G39" s="110"/>
      <c r="H39" s="110">
        <f t="shared" si="6"/>
        <v>0</v>
      </c>
      <c r="I39" s="110"/>
      <c r="J39" s="110"/>
      <c r="K39" s="113">
        <f t="shared" si="0"/>
        <v>0</v>
      </c>
      <c r="L39" s="41">
        <f t="shared" si="1"/>
        <v>0</v>
      </c>
      <c r="M39" s="110">
        <f t="shared" si="2"/>
        <v>0</v>
      </c>
      <c r="N39" s="110">
        <f t="shared" si="3"/>
        <v>0</v>
      </c>
      <c r="O39" s="110">
        <f t="shared" si="4"/>
        <v>0</v>
      </c>
      <c r="P39" s="111">
        <f t="shared" si="5"/>
        <v>0</v>
      </c>
      <c r="Q39" s="61" t="s">
        <v>46</v>
      </c>
    </row>
    <row r="40" spans="1:17" x14ac:dyDescent="0.2">
      <c r="A40" s="36">
        <v>29</v>
      </c>
      <c r="B40" s="71"/>
      <c r="C40" s="173" t="s">
        <v>283</v>
      </c>
      <c r="D40" s="149"/>
      <c r="E40" s="149"/>
      <c r="F40" s="41"/>
      <c r="G40" s="110"/>
      <c r="H40" s="110">
        <f t="shared" si="6"/>
        <v>0</v>
      </c>
      <c r="I40" s="110"/>
      <c r="J40" s="110"/>
      <c r="K40" s="113">
        <f t="shared" si="0"/>
        <v>0</v>
      </c>
      <c r="L40" s="41">
        <f t="shared" si="1"/>
        <v>0</v>
      </c>
      <c r="M40" s="110">
        <f t="shared" si="2"/>
        <v>0</v>
      </c>
      <c r="N40" s="110">
        <f t="shared" si="3"/>
        <v>0</v>
      </c>
      <c r="O40" s="110">
        <f t="shared" si="4"/>
        <v>0</v>
      </c>
      <c r="P40" s="111">
        <f t="shared" si="5"/>
        <v>0</v>
      </c>
      <c r="Q40" s="61"/>
    </row>
    <row r="41" spans="1:17" ht="20.399999999999999" x14ac:dyDescent="0.2">
      <c r="A41" s="36">
        <v>30</v>
      </c>
      <c r="B41" s="24" t="s">
        <v>254</v>
      </c>
      <c r="C41" s="151" t="s">
        <v>272</v>
      </c>
      <c r="D41" s="149" t="s">
        <v>270</v>
      </c>
      <c r="E41" s="149">
        <v>6</v>
      </c>
      <c r="F41" s="41"/>
      <c r="G41" s="110"/>
      <c r="H41" s="110">
        <f t="shared" si="6"/>
        <v>0</v>
      </c>
      <c r="I41" s="110"/>
      <c r="J41" s="110"/>
      <c r="K41" s="113">
        <f t="shared" si="0"/>
        <v>0</v>
      </c>
      <c r="L41" s="41">
        <f t="shared" si="1"/>
        <v>0</v>
      </c>
      <c r="M41" s="110">
        <f t="shared" si="2"/>
        <v>0</v>
      </c>
      <c r="N41" s="110">
        <f t="shared" si="3"/>
        <v>0</v>
      </c>
      <c r="O41" s="110">
        <f t="shared" si="4"/>
        <v>0</v>
      </c>
      <c r="P41" s="111">
        <f t="shared" si="5"/>
        <v>0</v>
      </c>
      <c r="Q41" s="61" t="s">
        <v>46</v>
      </c>
    </row>
    <row r="42" spans="1:17" ht="20.399999999999999" x14ac:dyDescent="0.2">
      <c r="A42" s="36">
        <v>31</v>
      </c>
      <c r="B42" s="24" t="s">
        <v>254</v>
      </c>
      <c r="C42" s="151" t="s">
        <v>273</v>
      </c>
      <c r="D42" s="149" t="s">
        <v>270</v>
      </c>
      <c r="E42" s="149">
        <v>46</v>
      </c>
      <c r="F42" s="41"/>
      <c r="G42" s="110"/>
      <c r="H42" s="110">
        <f t="shared" si="6"/>
        <v>0</v>
      </c>
      <c r="I42" s="110"/>
      <c r="J42" s="110"/>
      <c r="K42" s="113">
        <f t="shared" si="0"/>
        <v>0</v>
      </c>
      <c r="L42" s="41">
        <f t="shared" si="1"/>
        <v>0</v>
      </c>
      <c r="M42" s="110">
        <f t="shared" si="2"/>
        <v>0</v>
      </c>
      <c r="N42" s="110">
        <f t="shared" si="3"/>
        <v>0</v>
      </c>
      <c r="O42" s="110">
        <f t="shared" si="4"/>
        <v>0</v>
      </c>
      <c r="P42" s="111">
        <f t="shared" si="5"/>
        <v>0</v>
      </c>
      <c r="Q42" s="61" t="s">
        <v>46</v>
      </c>
    </row>
    <row r="43" spans="1:17" ht="20.399999999999999" x14ac:dyDescent="0.2">
      <c r="A43" s="36">
        <v>32</v>
      </c>
      <c r="B43" s="24" t="s">
        <v>254</v>
      </c>
      <c r="C43" s="151" t="s">
        <v>274</v>
      </c>
      <c r="D43" s="149" t="s">
        <v>270</v>
      </c>
      <c r="E43" s="149">
        <v>8</v>
      </c>
      <c r="F43" s="41"/>
      <c r="G43" s="110"/>
      <c r="H43" s="110">
        <f t="shared" si="6"/>
        <v>0</v>
      </c>
      <c r="I43" s="110"/>
      <c r="J43" s="110"/>
      <c r="K43" s="113">
        <f t="shared" si="0"/>
        <v>0</v>
      </c>
      <c r="L43" s="41">
        <f t="shared" si="1"/>
        <v>0</v>
      </c>
      <c r="M43" s="110">
        <f t="shared" si="2"/>
        <v>0</v>
      </c>
      <c r="N43" s="110">
        <f t="shared" si="3"/>
        <v>0</v>
      </c>
      <c r="O43" s="110">
        <f t="shared" si="4"/>
        <v>0</v>
      </c>
      <c r="P43" s="111">
        <f t="shared" si="5"/>
        <v>0</v>
      </c>
      <c r="Q43" s="61" t="s">
        <v>46</v>
      </c>
    </row>
    <row r="44" spans="1:17" ht="20.399999999999999" x14ac:dyDescent="0.2">
      <c r="A44" s="36">
        <v>33</v>
      </c>
      <c r="B44" s="24" t="s">
        <v>254</v>
      </c>
      <c r="C44" s="151" t="s">
        <v>284</v>
      </c>
      <c r="D44" s="149" t="s">
        <v>270</v>
      </c>
      <c r="E44" s="149">
        <v>138</v>
      </c>
      <c r="F44" s="41"/>
      <c r="G44" s="110"/>
      <c r="H44" s="110">
        <f t="shared" si="6"/>
        <v>0</v>
      </c>
      <c r="I44" s="110"/>
      <c r="J44" s="110"/>
      <c r="K44" s="113">
        <f t="shared" si="0"/>
        <v>0</v>
      </c>
      <c r="L44" s="41">
        <f t="shared" si="1"/>
        <v>0</v>
      </c>
      <c r="M44" s="110">
        <f t="shared" si="2"/>
        <v>0</v>
      </c>
      <c r="N44" s="110">
        <f t="shared" si="3"/>
        <v>0</v>
      </c>
      <c r="O44" s="110">
        <f t="shared" si="4"/>
        <v>0</v>
      </c>
      <c r="P44" s="111">
        <f t="shared" si="5"/>
        <v>0</v>
      </c>
      <c r="Q44" s="61" t="s">
        <v>46</v>
      </c>
    </row>
    <row r="45" spans="1:17" ht="20.399999999999999" x14ac:dyDescent="0.2">
      <c r="A45" s="36">
        <v>34</v>
      </c>
      <c r="B45" s="24" t="s">
        <v>254</v>
      </c>
      <c r="C45" s="151" t="s">
        <v>285</v>
      </c>
      <c r="D45" s="149" t="s">
        <v>270</v>
      </c>
      <c r="E45" s="149">
        <v>28</v>
      </c>
      <c r="F45" s="41"/>
      <c r="G45" s="110"/>
      <c r="H45" s="110">
        <f t="shared" si="6"/>
        <v>0</v>
      </c>
      <c r="I45" s="110"/>
      <c r="J45" s="110"/>
      <c r="K45" s="113">
        <f t="shared" si="0"/>
        <v>0</v>
      </c>
      <c r="L45" s="41">
        <f t="shared" si="1"/>
        <v>0</v>
      </c>
      <c r="M45" s="110">
        <f t="shared" si="2"/>
        <v>0</v>
      </c>
      <c r="N45" s="110">
        <f t="shared" si="3"/>
        <v>0</v>
      </c>
      <c r="O45" s="110">
        <f t="shared" si="4"/>
        <v>0</v>
      </c>
      <c r="P45" s="111">
        <f t="shared" si="5"/>
        <v>0</v>
      </c>
      <c r="Q45" s="61" t="s">
        <v>46</v>
      </c>
    </row>
    <row r="46" spans="1:17" ht="20.399999999999999" x14ac:dyDescent="0.2">
      <c r="A46" s="36">
        <v>35</v>
      </c>
      <c r="B46" s="24" t="s">
        <v>254</v>
      </c>
      <c r="C46" s="151" t="s">
        <v>286</v>
      </c>
      <c r="D46" s="149" t="s">
        <v>270</v>
      </c>
      <c r="E46" s="149">
        <v>20</v>
      </c>
      <c r="F46" s="41"/>
      <c r="G46" s="110"/>
      <c r="H46" s="110">
        <f t="shared" si="6"/>
        <v>0</v>
      </c>
      <c r="I46" s="110"/>
      <c r="J46" s="110"/>
      <c r="K46" s="113">
        <f t="shared" si="0"/>
        <v>0</v>
      </c>
      <c r="L46" s="41">
        <f t="shared" si="1"/>
        <v>0</v>
      </c>
      <c r="M46" s="110">
        <f t="shared" si="2"/>
        <v>0</v>
      </c>
      <c r="N46" s="110">
        <f t="shared" si="3"/>
        <v>0</v>
      </c>
      <c r="O46" s="110">
        <f t="shared" si="4"/>
        <v>0</v>
      </c>
      <c r="P46" s="111">
        <f t="shared" si="5"/>
        <v>0</v>
      </c>
      <c r="Q46" s="61" t="s">
        <v>46</v>
      </c>
    </row>
    <row r="47" spans="1:17" ht="20.399999999999999" x14ac:dyDescent="0.2">
      <c r="A47" s="36">
        <v>36</v>
      </c>
      <c r="B47" s="24" t="s">
        <v>254</v>
      </c>
      <c r="C47" s="151" t="s">
        <v>275</v>
      </c>
      <c r="D47" s="149" t="s">
        <v>196</v>
      </c>
      <c r="E47" s="149">
        <v>1</v>
      </c>
      <c r="F47" s="41"/>
      <c r="G47" s="110"/>
      <c r="H47" s="110">
        <f t="shared" si="6"/>
        <v>0</v>
      </c>
      <c r="I47" s="110"/>
      <c r="J47" s="110"/>
      <c r="K47" s="113">
        <f t="shared" si="0"/>
        <v>0</v>
      </c>
      <c r="L47" s="41">
        <f t="shared" si="1"/>
        <v>0</v>
      </c>
      <c r="M47" s="110">
        <f t="shared" si="2"/>
        <v>0</v>
      </c>
      <c r="N47" s="110">
        <f t="shared" si="3"/>
        <v>0</v>
      </c>
      <c r="O47" s="110">
        <f t="shared" si="4"/>
        <v>0</v>
      </c>
      <c r="P47" s="111">
        <f t="shared" si="5"/>
        <v>0</v>
      </c>
      <c r="Q47" s="61" t="s">
        <v>46</v>
      </c>
    </row>
    <row r="48" spans="1:17" ht="30.6" x14ac:dyDescent="0.2">
      <c r="A48" s="36">
        <v>37</v>
      </c>
      <c r="B48" s="24" t="s">
        <v>254</v>
      </c>
      <c r="C48" s="151" t="s">
        <v>287</v>
      </c>
      <c r="D48" s="149" t="s">
        <v>270</v>
      </c>
      <c r="E48" s="149">
        <v>6</v>
      </c>
      <c r="F48" s="41"/>
      <c r="G48" s="110"/>
      <c r="H48" s="110">
        <f t="shared" si="6"/>
        <v>0</v>
      </c>
      <c r="I48" s="110"/>
      <c r="J48" s="110"/>
      <c r="K48" s="113">
        <f t="shared" si="0"/>
        <v>0</v>
      </c>
      <c r="L48" s="41">
        <f t="shared" si="1"/>
        <v>0</v>
      </c>
      <c r="M48" s="110">
        <f t="shared" si="2"/>
        <v>0</v>
      </c>
      <c r="N48" s="110">
        <f t="shared" si="3"/>
        <v>0</v>
      </c>
      <c r="O48" s="110">
        <f t="shared" si="4"/>
        <v>0</v>
      </c>
      <c r="P48" s="111">
        <f t="shared" si="5"/>
        <v>0</v>
      </c>
      <c r="Q48" s="61" t="s">
        <v>46</v>
      </c>
    </row>
    <row r="49" spans="1:17" ht="30.6" x14ac:dyDescent="0.2">
      <c r="A49" s="36">
        <v>38</v>
      </c>
      <c r="B49" s="24" t="s">
        <v>254</v>
      </c>
      <c r="C49" s="151" t="s">
        <v>288</v>
      </c>
      <c r="D49" s="149" t="s">
        <v>270</v>
      </c>
      <c r="E49" s="149">
        <v>46</v>
      </c>
      <c r="F49" s="41"/>
      <c r="G49" s="110"/>
      <c r="H49" s="110">
        <f t="shared" si="6"/>
        <v>0</v>
      </c>
      <c r="I49" s="110"/>
      <c r="J49" s="110"/>
      <c r="K49" s="113">
        <f t="shared" si="0"/>
        <v>0</v>
      </c>
      <c r="L49" s="41">
        <f t="shared" si="1"/>
        <v>0</v>
      </c>
      <c r="M49" s="110">
        <f t="shared" si="2"/>
        <v>0</v>
      </c>
      <c r="N49" s="110">
        <f t="shared" si="3"/>
        <v>0</v>
      </c>
      <c r="O49" s="110">
        <f t="shared" si="4"/>
        <v>0</v>
      </c>
      <c r="P49" s="111">
        <f t="shared" si="5"/>
        <v>0</v>
      </c>
      <c r="Q49" s="61" t="s">
        <v>46</v>
      </c>
    </row>
    <row r="50" spans="1:17" ht="30.6" x14ac:dyDescent="0.2">
      <c r="A50" s="36">
        <v>39</v>
      </c>
      <c r="B50" s="24" t="s">
        <v>254</v>
      </c>
      <c r="C50" s="151" t="s">
        <v>289</v>
      </c>
      <c r="D50" s="149" t="s">
        <v>270</v>
      </c>
      <c r="E50" s="149">
        <v>8</v>
      </c>
      <c r="F50" s="41"/>
      <c r="G50" s="110"/>
      <c r="H50" s="110">
        <f t="shared" si="6"/>
        <v>0</v>
      </c>
      <c r="I50" s="110"/>
      <c r="J50" s="110"/>
      <c r="K50" s="113">
        <f t="shared" si="0"/>
        <v>0</v>
      </c>
      <c r="L50" s="41">
        <f t="shared" si="1"/>
        <v>0</v>
      </c>
      <c r="M50" s="110">
        <f t="shared" si="2"/>
        <v>0</v>
      </c>
      <c r="N50" s="110">
        <f t="shared" si="3"/>
        <v>0</v>
      </c>
      <c r="O50" s="110">
        <f t="shared" si="4"/>
        <v>0</v>
      </c>
      <c r="P50" s="111">
        <f t="shared" si="5"/>
        <v>0</v>
      </c>
      <c r="Q50" s="61" t="s">
        <v>46</v>
      </c>
    </row>
    <row r="51" spans="1:17" ht="30.6" x14ac:dyDescent="0.2">
      <c r="A51" s="36">
        <v>40</v>
      </c>
      <c r="B51" s="24" t="s">
        <v>254</v>
      </c>
      <c r="C51" s="151" t="s">
        <v>290</v>
      </c>
      <c r="D51" s="149" t="s">
        <v>270</v>
      </c>
      <c r="E51" s="149">
        <v>138</v>
      </c>
      <c r="F51" s="41"/>
      <c r="G51" s="110"/>
      <c r="H51" s="110">
        <f t="shared" si="6"/>
        <v>0</v>
      </c>
      <c r="I51" s="110"/>
      <c r="J51" s="110"/>
      <c r="K51" s="113">
        <f t="shared" si="0"/>
        <v>0</v>
      </c>
      <c r="L51" s="41">
        <f t="shared" si="1"/>
        <v>0</v>
      </c>
      <c r="M51" s="110">
        <f t="shared" si="2"/>
        <v>0</v>
      </c>
      <c r="N51" s="110">
        <f t="shared" si="3"/>
        <v>0</v>
      </c>
      <c r="O51" s="110">
        <f t="shared" si="4"/>
        <v>0</v>
      </c>
      <c r="P51" s="111">
        <f t="shared" si="5"/>
        <v>0</v>
      </c>
      <c r="Q51" s="61" t="s">
        <v>46</v>
      </c>
    </row>
    <row r="52" spans="1:17" ht="30.6" x14ac:dyDescent="0.2">
      <c r="A52" s="36">
        <v>41</v>
      </c>
      <c r="B52" s="24" t="s">
        <v>254</v>
      </c>
      <c r="C52" s="151" t="s">
        <v>291</v>
      </c>
      <c r="D52" s="149" t="s">
        <v>270</v>
      </c>
      <c r="E52" s="149">
        <v>28</v>
      </c>
      <c r="F52" s="41"/>
      <c r="G52" s="110"/>
      <c r="H52" s="110">
        <f t="shared" si="6"/>
        <v>0</v>
      </c>
      <c r="I52" s="110"/>
      <c r="J52" s="110"/>
      <c r="K52" s="113">
        <f t="shared" si="0"/>
        <v>0</v>
      </c>
      <c r="L52" s="41">
        <f t="shared" si="1"/>
        <v>0</v>
      </c>
      <c r="M52" s="110">
        <f t="shared" si="2"/>
        <v>0</v>
      </c>
      <c r="N52" s="110">
        <f t="shared" si="3"/>
        <v>0</v>
      </c>
      <c r="O52" s="110">
        <f t="shared" si="4"/>
        <v>0</v>
      </c>
      <c r="P52" s="111">
        <f t="shared" si="5"/>
        <v>0</v>
      </c>
      <c r="Q52" s="61" t="s">
        <v>46</v>
      </c>
    </row>
    <row r="53" spans="1:17" ht="30.6" x14ac:dyDescent="0.2">
      <c r="A53" s="36">
        <v>42</v>
      </c>
      <c r="B53" s="24" t="s">
        <v>254</v>
      </c>
      <c r="C53" s="151" t="s">
        <v>292</v>
      </c>
      <c r="D53" s="149" t="s">
        <v>270</v>
      </c>
      <c r="E53" s="149">
        <v>20</v>
      </c>
      <c r="F53" s="41"/>
      <c r="G53" s="110"/>
      <c r="H53" s="110">
        <f t="shared" si="6"/>
        <v>0</v>
      </c>
      <c r="I53" s="110"/>
      <c r="J53" s="110"/>
      <c r="K53" s="113">
        <f t="shared" si="0"/>
        <v>0</v>
      </c>
      <c r="L53" s="41">
        <f t="shared" si="1"/>
        <v>0</v>
      </c>
      <c r="M53" s="110">
        <f t="shared" si="2"/>
        <v>0</v>
      </c>
      <c r="N53" s="110">
        <f t="shared" si="3"/>
        <v>0</v>
      </c>
      <c r="O53" s="110">
        <f t="shared" si="4"/>
        <v>0</v>
      </c>
      <c r="P53" s="111">
        <f t="shared" si="5"/>
        <v>0</v>
      </c>
      <c r="Q53" s="61" t="s">
        <v>46</v>
      </c>
    </row>
    <row r="54" spans="1:17" ht="20.399999999999999" x14ac:dyDescent="0.2">
      <c r="A54" s="36">
        <v>43</v>
      </c>
      <c r="B54" s="24" t="s">
        <v>254</v>
      </c>
      <c r="C54" s="151" t="s">
        <v>293</v>
      </c>
      <c r="D54" s="149" t="s">
        <v>256</v>
      </c>
      <c r="E54" s="149">
        <v>2</v>
      </c>
      <c r="F54" s="41"/>
      <c r="G54" s="110"/>
      <c r="H54" s="110">
        <f t="shared" si="6"/>
        <v>0</v>
      </c>
      <c r="I54" s="110"/>
      <c r="J54" s="110"/>
      <c r="K54" s="113">
        <f t="shared" si="0"/>
        <v>0</v>
      </c>
      <c r="L54" s="41">
        <f t="shared" si="1"/>
        <v>0</v>
      </c>
      <c r="M54" s="110">
        <f t="shared" si="2"/>
        <v>0</v>
      </c>
      <c r="N54" s="110">
        <f t="shared" si="3"/>
        <v>0</v>
      </c>
      <c r="O54" s="110">
        <f t="shared" si="4"/>
        <v>0</v>
      </c>
      <c r="P54" s="111">
        <f t="shared" si="5"/>
        <v>0</v>
      </c>
      <c r="Q54" s="61" t="s">
        <v>46</v>
      </c>
    </row>
    <row r="55" spans="1:17" ht="20.399999999999999" x14ac:dyDescent="0.2">
      <c r="A55" s="36">
        <v>44</v>
      </c>
      <c r="B55" s="24" t="s">
        <v>254</v>
      </c>
      <c r="C55" s="151" t="s">
        <v>294</v>
      </c>
      <c r="D55" s="149" t="s">
        <v>256</v>
      </c>
      <c r="E55" s="149">
        <v>4</v>
      </c>
      <c r="F55" s="41"/>
      <c r="G55" s="110"/>
      <c r="H55" s="110">
        <f t="shared" si="6"/>
        <v>0</v>
      </c>
      <c r="I55" s="110"/>
      <c r="J55" s="110"/>
      <c r="K55" s="113">
        <f t="shared" si="0"/>
        <v>0</v>
      </c>
      <c r="L55" s="41">
        <f t="shared" si="1"/>
        <v>0</v>
      </c>
      <c r="M55" s="110">
        <f t="shared" si="2"/>
        <v>0</v>
      </c>
      <c r="N55" s="110">
        <f t="shared" si="3"/>
        <v>0</v>
      </c>
      <c r="O55" s="110">
        <f t="shared" si="4"/>
        <v>0</v>
      </c>
      <c r="P55" s="111">
        <f t="shared" si="5"/>
        <v>0</v>
      </c>
      <c r="Q55" s="61" t="s">
        <v>46</v>
      </c>
    </row>
    <row r="56" spans="1:17" ht="20.399999999999999" x14ac:dyDescent="0.2">
      <c r="A56" s="36">
        <v>45</v>
      </c>
      <c r="B56" s="24" t="s">
        <v>254</v>
      </c>
      <c r="C56" s="151" t="s">
        <v>295</v>
      </c>
      <c r="D56" s="149" t="s">
        <v>256</v>
      </c>
      <c r="E56" s="149">
        <v>12</v>
      </c>
      <c r="F56" s="41"/>
      <c r="G56" s="110"/>
      <c r="H56" s="110">
        <f t="shared" si="6"/>
        <v>0</v>
      </c>
      <c r="I56" s="110"/>
      <c r="J56" s="110"/>
      <c r="K56" s="113">
        <f t="shared" si="0"/>
        <v>0</v>
      </c>
      <c r="L56" s="41">
        <f t="shared" si="1"/>
        <v>0</v>
      </c>
      <c r="M56" s="110">
        <f t="shared" si="2"/>
        <v>0</v>
      </c>
      <c r="N56" s="110">
        <f t="shared" si="3"/>
        <v>0</v>
      </c>
      <c r="O56" s="110">
        <f t="shared" si="4"/>
        <v>0</v>
      </c>
      <c r="P56" s="111">
        <f t="shared" si="5"/>
        <v>0</v>
      </c>
      <c r="Q56" s="61" t="s">
        <v>46</v>
      </c>
    </row>
    <row r="57" spans="1:17" ht="20.399999999999999" x14ac:dyDescent="0.2">
      <c r="A57" s="36">
        <v>46</v>
      </c>
      <c r="B57" s="24" t="s">
        <v>254</v>
      </c>
      <c r="C57" s="151" t="s">
        <v>268</v>
      </c>
      <c r="D57" s="149" t="s">
        <v>256</v>
      </c>
      <c r="E57" s="149">
        <v>6</v>
      </c>
      <c r="F57" s="41"/>
      <c r="G57" s="110"/>
      <c r="H57" s="110">
        <f t="shared" si="6"/>
        <v>0</v>
      </c>
      <c r="I57" s="110"/>
      <c r="J57" s="110"/>
      <c r="K57" s="113">
        <f t="shared" si="0"/>
        <v>0</v>
      </c>
      <c r="L57" s="41">
        <f t="shared" si="1"/>
        <v>0</v>
      </c>
      <c r="M57" s="110">
        <f t="shared" si="2"/>
        <v>0</v>
      </c>
      <c r="N57" s="110">
        <f t="shared" si="3"/>
        <v>0</v>
      </c>
      <c r="O57" s="110">
        <f t="shared" si="4"/>
        <v>0</v>
      </c>
      <c r="P57" s="111">
        <f t="shared" si="5"/>
        <v>0</v>
      </c>
      <c r="Q57" s="61" t="s">
        <v>46</v>
      </c>
    </row>
    <row r="58" spans="1:17" x14ac:dyDescent="0.2">
      <c r="A58" s="36">
        <v>47</v>
      </c>
      <c r="B58" s="71"/>
      <c r="C58" s="173" t="s">
        <v>296</v>
      </c>
      <c r="D58" s="149"/>
      <c r="E58" s="149"/>
      <c r="F58" s="41"/>
      <c r="G58" s="110"/>
      <c r="H58" s="110">
        <f t="shared" si="6"/>
        <v>0</v>
      </c>
      <c r="I58" s="110"/>
      <c r="J58" s="110"/>
      <c r="K58" s="113">
        <f t="shared" si="0"/>
        <v>0</v>
      </c>
      <c r="L58" s="41">
        <f t="shared" si="1"/>
        <v>0</v>
      </c>
      <c r="M58" s="110">
        <f t="shared" si="2"/>
        <v>0</v>
      </c>
      <c r="N58" s="110">
        <f t="shared" si="3"/>
        <v>0</v>
      </c>
      <c r="O58" s="110">
        <f t="shared" si="4"/>
        <v>0</v>
      </c>
      <c r="P58" s="111">
        <f t="shared" si="5"/>
        <v>0</v>
      </c>
      <c r="Q58" s="61"/>
    </row>
    <row r="59" spans="1:17" ht="20.399999999999999" x14ac:dyDescent="0.2">
      <c r="A59" s="36">
        <v>48</v>
      </c>
      <c r="B59" s="24" t="s">
        <v>254</v>
      </c>
      <c r="C59" s="151" t="s">
        <v>297</v>
      </c>
      <c r="D59" s="149" t="s">
        <v>256</v>
      </c>
      <c r="E59" s="149">
        <v>2</v>
      </c>
      <c r="F59" s="41"/>
      <c r="G59" s="110"/>
      <c r="H59" s="110">
        <f t="shared" si="6"/>
        <v>0</v>
      </c>
      <c r="I59" s="110"/>
      <c r="J59" s="110"/>
      <c r="K59" s="113">
        <f t="shared" si="0"/>
        <v>0</v>
      </c>
      <c r="L59" s="41">
        <f t="shared" si="1"/>
        <v>0</v>
      </c>
      <c r="M59" s="110">
        <f t="shared" si="2"/>
        <v>0</v>
      </c>
      <c r="N59" s="110">
        <f t="shared" si="3"/>
        <v>0</v>
      </c>
      <c r="O59" s="110">
        <f t="shared" si="4"/>
        <v>0</v>
      </c>
      <c r="P59" s="111">
        <f t="shared" si="5"/>
        <v>0</v>
      </c>
      <c r="Q59" s="61" t="s">
        <v>46</v>
      </c>
    </row>
    <row r="60" spans="1:17" ht="20.399999999999999" x14ac:dyDescent="0.2">
      <c r="A60" s="36">
        <v>49</v>
      </c>
      <c r="B60" s="24" t="s">
        <v>254</v>
      </c>
      <c r="C60" s="151" t="s">
        <v>298</v>
      </c>
      <c r="D60" s="149" t="s">
        <v>68</v>
      </c>
      <c r="E60" s="149">
        <v>2</v>
      </c>
      <c r="F60" s="41"/>
      <c r="G60" s="110"/>
      <c r="H60" s="110">
        <f t="shared" si="6"/>
        <v>0</v>
      </c>
      <c r="I60" s="110"/>
      <c r="J60" s="110"/>
      <c r="K60" s="113">
        <f t="shared" si="0"/>
        <v>0</v>
      </c>
      <c r="L60" s="41">
        <f t="shared" si="1"/>
        <v>0</v>
      </c>
      <c r="M60" s="110">
        <f t="shared" si="2"/>
        <v>0</v>
      </c>
      <c r="N60" s="110">
        <f t="shared" si="3"/>
        <v>0</v>
      </c>
      <c r="O60" s="110">
        <f t="shared" si="4"/>
        <v>0</v>
      </c>
      <c r="P60" s="111">
        <f t="shared" si="5"/>
        <v>0</v>
      </c>
      <c r="Q60" s="61" t="s">
        <v>46</v>
      </c>
    </row>
    <row r="61" spans="1:17" ht="20.399999999999999" x14ac:dyDescent="0.2">
      <c r="A61" s="36">
        <v>50</v>
      </c>
      <c r="B61" s="24" t="s">
        <v>254</v>
      </c>
      <c r="C61" s="151" t="s">
        <v>299</v>
      </c>
      <c r="D61" s="149" t="s">
        <v>196</v>
      </c>
      <c r="E61" s="149">
        <v>1</v>
      </c>
      <c r="F61" s="41"/>
      <c r="G61" s="110"/>
      <c r="H61" s="110">
        <f t="shared" si="6"/>
        <v>0</v>
      </c>
      <c r="I61" s="110"/>
      <c r="J61" s="110"/>
      <c r="K61" s="113">
        <f t="shared" si="0"/>
        <v>0</v>
      </c>
      <c r="L61" s="41">
        <f t="shared" si="1"/>
        <v>0</v>
      </c>
      <c r="M61" s="110">
        <f t="shared" si="2"/>
        <v>0</v>
      </c>
      <c r="N61" s="110">
        <f t="shared" si="3"/>
        <v>0</v>
      </c>
      <c r="O61" s="110">
        <f t="shared" si="4"/>
        <v>0</v>
      </c>
      <c r="P61" s="111">
        <f t="shared" si="5"/>
        <v>0</v>
      </c>
      <c r="Q61" s="61" t="s">
        <v>46</v>
      </c>
    </row>
    <row r="62" spans="1:17" ht="20.399999999999999" x14ac:dyDescent="0.2">
      <c r="A62" s="36">
        <v>51</v>
      </c>
      <c r="B62" s="24" t="s">
        <v>254</v>
      </c>
      <c r="C62" s="151" t="s">
        <v>300</v>
      </c>
      <c r="D62" s="149" t="s">
        <v>196</v>
      </c>
      <c r="E62" s="149">
        <v>1</v>
      </c>
      <c r="F62" s="41"/>
      <c r="G62" s="110"/>
      <c r="H62" s="110">
        <f t="shared" si="6"/>
        <v>0</v>
      </c>
      <c r="I62" s="110"/>
      <c r="J62" s="110"/>
      <c r="K62" s="113">
        <f t="shared" si="0"/>
        <v>0</v>
      </c>
      <c r="L62" s="41">
        <f t="shared" si="1"/>
        <v>0</v>
      </c>
      <c r="M62" s="110">
        <f t="shared" si="2"/>
        <v>0</v>
      </c>
      <c r="N62" s="110">
        <f t="shared" si="3"/>
        <v>0</v>
      </c>
      <c r="O62" s="110">
        <f t="shared" si="4"/>
        <v>0</v>
      </c>
      <c r="P62" s="111">
        <f t="shared" si="5"/>
        <v>0</v>
      </c>
      <c r="Q62" s="61" t="s">
        <v>46</v>
      </c>
    </row>
    <row r="63" spans="1:17" ht="20.399999999999999" x14ac:dyDescent="0.2">
      <c r="A63" s="36">
        <v>52</v>
      </c>
      <c r="B63" s="24" t="s">
        <v>254</v>
      </c>
      <c r="C63" s="151" t="s">
        <v>301</v>
      </c>
      <c r="D63" s="149" t="s">
        <v>196</v>
      </c>
      <c r="E63" s="149">
        <v>1</v>
      </c>
      <c r="F63" s="41"/>
      <c r="G63" s="110"/>
      <c r="H63" s="110">
        <f t="shared" si="6"/>
        <v>0</v>
      </c>
      <c r="I63" s="110"/>
      <c r="J63" s="110"/>
      <c r="K63" s="113">
        <f t="shared" si="0"/>
        <v>0</v>
      </c>
      <c r="L63" s="41">
        <f t="shared" si="1"/>
        <v>0</v>
      </c>
      <c r="M63" s="110">
        <f t="shared" si="2"/>
        <v>0</v>
      </c>
      <c r="N63" s="110">
        <f t="shared" si="3"/>
        <v>0</v>
      </c>
      <c r="O63" s="110">
        <f t="shared" si="4"/>
        <v>0</v>
      </c>
      <c r="P63" s="111">
        <f t="shared" si="5"/>
        <v>0</v>
      </c>
      <c r="Q63" s="61" t="s">
        <v>46</v>
      </c>
    </row>
    <row r="64" spans="1:17" ht="20.399999999999999" x14ac:dyDescent="0.2">
      <c r="A64" s="36">
        <v>53</v>
      </c>
      <c r="B64" s="24" t="s">
        <v>254</v>
      </c>
      <c r="C64" s="151" t="s">
        <v>302</v>
      </c>
      <c r="D64" s="149" t="s">
        <v>196</v>
      </c>
      <c r="E64" s="149">
        <v>2</v>
      </c>
      <c r="F64" s="41"/>
      <c r="G64" s="110"/>
      <c r="H64" s="110">
        <f t="shared" si="6"/>
        <v>0</v>
      </c>
      <c r="I64" s="110"/>
      <c r="J64" s="110"/>
      <c r="K64" s="113">
        <f t="shared" si="0"/>
        <v>0</v>
      </c>
      <c r="L64" s="41">
        <f t="shared" si="1"/>
        <v>0</v>
      </c>
      <c r="M64" s="110">
        <f t="shared" si="2"/>
        <v>0</v>
      </c>
      <c r="N64" s="110">
        <f t="shared" si="3"/>
        <v>0</v>
      </c>
      <c r="O64" s="110">
        <f t="shared" si="4"/>
        <v>0</v>
      </c>
      <c r="P64" s="111">
        <f t="shared" si="5"/>
        <v>0</v>
      </c>
      <c r="Q64" s="61" t="s">
        <v>46</v>
      </c>
    </row>
    <row r="65" spans="1:17" ht="20.399999999999999" x14ac:dyDescent="0.2">
      <c r="A65" s="36">
        <v>54</v>
      </c>
      <c r="B65" s="24" t="s">
        <v>254</v>
      </c>
      <c r="C65" s="151" t="s">
        <v>303</v>
      </c>
      <c r="D65" s="149" t="s">
        <v>196</v>
      </c>
      <c r="E65" s="149">
        <v>2</v>
      </c>
      <c r="F65" s="41"/>
      <c r="G65" s="110"/>
      <c r="H65" s="110">
        <f t="shared" si="6"/>
        <v>0</v>
      </c>
      <c r="I65" s="110"/>
      <c r="J65" s="110"/>
      <c r="K65" s="113">
        <f t="shared" si="0"/>
        <v>0</v>
      </c>
      <c r="L65" s="41">
        <f t="shared" si="1"/>
        <v>0</v>
      </c>
      <c r="M65" s="110">
        <f t="shared" si="2"/>
        <v>0</v>
      </c>
      <c r="N65" s="110">
        <f t="shared" si="3"/>
        <v>0</v>
      </c>
      <c r="O65" s="110">
        <f t="shared" si="4"/>
        <v>0</v>
      </c>
      <c r="P65" s="111">
        <f t="shared" si="5"/>
        <v>0</v>
      </c>
      <c r="Q65" s="61" t="s">
        <v>46</v>
      </c>
    </row>
    <row r="66" spans="1:17" ht="12" customHeight="1" thickBot="1" x14ac:dyDescent="0.25">
      <c r="A66" s="259" t="s">
        <v>62</v>
      </c>
      <c r="B66" s="260"/>
      <c r="C66" s="260"/>
      <c r="D66" s="260"/>
      <c r="E66" s="260"/>
      <c r="F66" s="260"/>
      <c r="G66" s="260"/>
      <c r="H66" s="260"/>
      <c r="I66" s="260"/>
      <c r="J66" s="260"/>
      <c r="K66" s="261"/>
      <c r="L66" s="127">
        <f>SUM(L14:L65)</f>
        <v>0</v>
      </c>
      <c r="M66" s="128">
        <f>SUM(M14:M65)</f>
        <v>0</v>
      </c>
      <c r="N66" s="128">
        <f>SUM(N14:N65)</f>
        <v>0</v>
      </c>
      <c r="O66" s="128">
        <f>SUM(O14:O65)</f>
        <v>0</v>
      </c>
      <c r="P66" s="129">
        <f>SUM(P14:P65)</f>
        <v>0</v>
      </c>
    </row>
    <row r="67" spans="1:17" x14ac:dyDescent="0.2">
      <c r="A67" s="16"/>
      <c r="B67" s="16"/>
      <c r="C67" s="16"/>
      <c r="D67" s="16"/>
      <c r="E67" s="16"/>
      <c r="F67" s="16"/>
      <c r="G67" s="16"/>
      <c r="H67" s="16"/>
      <c r="I67" s="16"/>
      <c r="J67" s="16"/>
      <c r="K67" s="16"/>
      <c r="L67" s="16"/>
      <c r="M67" s="16"/>
      <c r="N67" s="16"/>
      <c r="O67" s="16"/>
      <c r="P67" s="16"/>
    </row>
    <row r="68" spans="1:17" x14ac:dyDescent="0.2">
      <c r="A68" s="16"/>
      <c r="B68" s="16"/>
      <c r="C68" s="16"/>
      <c r="D68" s="16"/>
      <c r="E68" s="16"/>
      <c r="F68" s="16"/>
      <c r="G68" s="16"/>
      <c r="H68" s="16"/>
      <c r="I68" s="16"/>
      <c r="J68" s="16"/>
      <c r="K68" s="16"/>
      <c r="L68" s="16"/>
      <c r="M68" s="16"/>
      <c r="N68" s="16"/>
      <c r="O68" s="16"/>
      <c r="P68" s="16"/>
    </row>
    <row r="69" spans="1:17" x14ac:dyDescent="0.2">
      <c r="A69" s="1" t="s">
        <v>14</v>
      </c>
      <c r="B69" s="16"/>
      <c r="C69" s="262" t="str">
        <f>'Kops n'!C33:H33</f>
        <v>Gundega Ābelīte 15.03.2024</v>
      </c>
      <c r="D69" s="262"/>
      <c r="E69" s="262"/>
      <c r="F69" s="262"/>
      <c r="G69" s="262"/>
      <c r="H69" s="262"/>
      <c r="I69" s="16"/>
      <c r="J69" s="16"/>
      <c r="K69" s="16"/>
      <c r="L69" s="16"/>
      <c r="M69" s="16"/>
      <c r="N69" s="16"/>
      <c r="O69" s="16"/>
      <c r="P69" s="16"/>
    </row>
    <row r="70" spans="1:17" x14ac:dyDescent="0.2">
      <c r="A70" s="16"/>
      <c r="B70" s="16"/>
      <c r="C70" s="188" t="s">
        <v>15</v>
      </c>
      <c r="D70" s="188"/>
      <c r="E70" s="188"/>
      <c r="F70" s="188"/>
      <c r="G70" s="188"/>
      <c r="H70" s="188"/>
      <c r="I70" s="16"/>
      <c r="J70" s="16"/>
      <c r="K70" s="16"/>
      <c r="L70" s="16"/>
      <c r="M70" s="16"/>
      <c r="N70" s="16"/>
      <c r="O70" s="16"/>
      <c r="P70" s="16"/>
    </row>
    <row r="71" spans="1:17" x14ac:dyDescent="0.2">
      <c r="A71" s="16"/>
      <c r="B71" s="16"/>
      <c r="C71" s="16"/>
      <c r="D71" s="16"/>
      <c r="E71" s="16"/>
      <c r="F71" s="16"/>
      <c r="G71" s="16"/>
      <c r="H71" s="16"/>
      <c r="I71" s="16"/>
      <c r="J71" s="16"/>
      <c r="K71" s="16"/>
      <c r="L71" s="16"/>
      <c r="M71" s="16"/>
      <c r="N71" s="16"/>
      <c r="O71" s="16"/>
      <c r="P71" s="16"/>
    </row>
    <row r="72" spans="1:17" x14ac:dyDescent="0.2">
      <c r="A72" s="204" t="str">
        <f>'Kops n'!A36:D36</f>
        <v>Tāme sastādīta 2024. gada 15. martā</v>
      </c>
      <c r="B72" s="205"/>
      <c r="C72" s="205"/>
      <c r="D72" s="205"/>
      <c r="E72" s="16"/>
      <c r="F72" s="16"/>
      <c r="G72" s="16"/>
      <c r="H72" s="16"/>
      <c r="I72" s="16"/>
      <c r="J72" s="16"/>
      <c r="K72" s="16"/>
      <c r="L72" s="16"/>
      <c r="M72" s="16"/>
      <c r="N72" s="16"/>
      <c r="O72" s="16"/>
      <c r="P72" s="16"/>
    </row>
    <row r="73" spans="1:17" x14ac:dyDescent="0.2">
      <c r="A73" s="16"/>
      <c r="B73" s="16"/>
      <c r="C73" s="16"/>
      <c r="D73" s="16"/>
      <c r="E73" s="16"/>
      <c r="F73" s="16"/>
      <c r="G73" s="16"/>
      <c r="H73" s="16"/>
      <c r="I73" s="16"/>
      <c r="J73" s="16"/>
      <c r="K73" s="16"/>
      <c r="L73" s="16"/>
      <c r="M73" s="16"/>
      <c r="N73" s="16"/>
      <c r="O73" s="16"/>
      <c r="P73" s="16"/>
    </row>
    <row r="74" spans="1:17" x14ac:dyDescent="0.2">
      <c r="A74" s="1" t="s">
        <v>41</v>
      </c>
      <c r="B74" s="16"/>
      <c r="C74" s="262" t="str">
        <f>'Kops n'!C38:H38</f>
        <v>Gundega Ābelīte 15.03.2024</v>
      </c>
      <c r="D74" s="262"/>
      <c r="E74" s="262"/>
      <c r="F74" s="262"/>
      <c r="G74" s="262"/>
      <c r="H74" s="262"/>
      <c r="I74" s="16"/>
      <c r="J74" s="16"/>
      <c r="K74" s="16"/>
      <c r="L74" s="16"/>
      <c r="M74" s="16"/>
      <c r="N74" s="16"/>
      <c r="O74" s="16"/>
      <c r="P74" s="16"/>
    </row>
    <row r="75" spans="1:17" x14ac:dyDescent="0.2">
      <c r="A75" s="16"/>
      <c r="B75" s="16"/>
      <c r="C75" s="188" t="s">
        <v>15</v>
      </c>
      <c r="D75" s="188"/>
      <c r="E75" s="188"/>
      <c r="F75" s="188"/>
      <c r="G75" s="188"/>
      <c r="H75" s="188"/>
      <c r="I75" s="16"/>
      <c r="J75" s="16"/>
      <c r="K75" s="16"/>
      <c r="L75" s="16"/>
      <c r="M75" s="16"/>
      <c r="N75" s="16"/>
      <c r="O75" s="16"/>
      <c r="P75" s="16"/>
    </row>
    <row r="76" spans="1:17" x14ac:dyDescent="0.2">
      <c r="A76" s="16"/>
      <c r="B76" s="16"/>
      <c r="C76" s="16"/>
      <c r="D76" s="16"/>
      <c r="E76" s="16"/>
      <c r="F76" s="16"/>
      <c r="G76" s="16"/>
      <c r="H76" s="16"/>
      <c r="I76" s="16"/>
      <c r="J76" s="16"/>
      <c r="K76" s="16"/>
      <c r="L76" s="16"/>
      <c r="M76" s="16"/>
      <c r="N76" s="16"/>
      <c r="O76" s="16"/>
      <c r="P76" s="16"/>
    </row>
    <row r="77" spans="1:17" x14ac:dyDescent="0.2">
      <c r="A77" s="77" t="s">
        <v>16</v>
      </c>
      <c r="B77" s="42"/>
      <c r="C77" s="84" t="str">
        <f>'Kops n'!C41</f>
        <v>1-00180</v>
      </c>
      <c r="D77" s="42"/>
      <c r="E77" s="16"/>
      <c r="F77" s="16"/>
      <c r="G77" s="16"/>
      <c r="H77" s="16"/>
      <c r="I77" s="16"/>
      <c r="J77" s="16"/>
      <c r="K77" s="16"/>
      <c r="L77" s="16"/>
      <c r="M77" s="16"/>
      <c r="N77" s="16"/>
      <c r="O77" s="16"/>
      <c r="P77" s="16"/>
    </row>
    <row r="78" spans="1:17" x14ac:dyDescent="0.2">
      <c r="A78" s="16"/>
      <c r="B78" s="16"/>
      <c r="C78" s="16"/>
      <c r="D78" s="16"/>
      <c r="E78" s="16"/>
      <c r="F78" s="16"/>
      <c r="G78" s="16"/>
      <c r="H78" s="16"/>
      <c r="I78" s="16"/>
      <c r="J78" s="16"/>
      <c r="K78" s="16"/>
      <c r="L78" s="16"/>
      <c r="M78" s="16"/>
      <c r="N78" s="16"/>
      <c r="O78" s="16"/>
      <c r="P7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75:H75"/>
    <mergeCell ref="C4:I4"/>
    <mergeCell ref="F12:K12"/>
    <mergeCell ref="A9:F9"/>
    <mergeCell ref="J9:M9"/>
    <mergeCell ref="D8:L8"/>
    <mergeCell ref="A66:K66"/>
    <mergeCell ref="C69:H69"/>
    <mergeCell ref="C70:H70"/>
    <mergeCell ref="A72:D72"/>
    <mergeCell ref="C74:H74"/>
  </mergeCells>
  <conditionalFormatting sqref="A9:F9">
    <cfRule type="containsText" dxfId="25"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65">
    <cfRule type="cellIs" dxfId="24" priority="3" operator="equal">
      <formula>0</formula>
    </cfRule>
  </conditionalFormatting>
  <conditionalFormatting sqref="A66:K66">
    <cfRule type="containsText" dxfId="23" priority="8" operator="containsText" text="Tiešās izmaksas kopā, t. sk. darba devēja sociālais nodoklis __.__% ">
      <formula>NOT(ISERROR(SEARCH("Tiešās izmaksas kopā, t. sk. darba devēja sociālais nodoklis __.__% ",A66)))</formula>
    </cfRule>
  </conditionalFormatting>
  <conditionalFormatting sqref="C69:H69">
    <cfRule type="cellIs" dxfId="22" priority="17" operator="equal">
      <formula>0</formula>
    </cfRule>
  </conditionalFormatting>
  <conditionalFormatting sqref="C74:H74">
    <cfRule type="cellIs" dxfId="21" priority="18" operator="equal">
      <formula>0</formula>
    </cfRule>
  </conditionalFormatting>
  <conditionalFormatting sqref="C2:I2">
    <cfRule type="cellIs" dxfId="20" priority="23" operator="equal">
      <formula>0</formula>
    </cfRule>
  </conditionalFormatting>
  <conditionalFormatting sqref="C4:I4">
    <cfRule type="cellIs" dxfId="19" priority="15" operator="equal">
      <formula>0</formula>
    </cfRule>
  </conditionalFormatting>
  <conditionalFormatting sqref="D1">
    <cfRule type="cellIs" dxfId="18" priority="10" operator="equal">
      <formula>0</formula>
    </cfRule>
  </conditionalFormatting>
  <conditionalFormatting sqref="D5:L8">
    <cfRule type="cellIs" dxfId="17" priority="11" operator="equal">
      <formula>0</formula>
    </cfRule>
  </conditionalFormatting>
  <conditionalFormatting sqref="H14:H65">
    <cfRule type="cellIs" dxfId="16" priority="6" operator="equal">
      <formula>0</formula>
    </cfRule>
  </conditionalFormatting>
  <conditionalFormatting sqref="I14:J65">
    <cfRule type="cellIs" dxfId="15" priority="2" operator="equal">
      <formula>0</formula>
    </cfRule>
  </conditionalFormatting>
  <conditionalFormatting sqref="K14:P65">
    <cfRule type="cellIs" dxfId="14" priority="5" operator="equal">
      <formula>0</formula>
    </cfRule>
  </conditionalFormatting>
  <conditionalFormatting sqref="L66:P66">
    <cfRule type="cellIs" dxfId="13" priority="16" operator="equal">
      <formula>0</formula>
    </cfRule>
  </conditionalFormatting>
  <conditionalFormatting sqref="N9:O9">
    <cfRule type="cellIs" dxfId="12" priority="26" operator="equal">
      <formula>0</formula>
    </cfRule>
  </conditionalFormatting>
  <conditionalFormatting sqref="Q14:Q65">
    <cfRule type="cellIs" dxfId="11" priority="1" operator="equal">
      <formula>0</formula>
    </cfRule>
  </conditionalFormatting>
  <dataValidations count="1">
    <dataValidation type="list" allowBlank="1" showInputMessage="1" showErrorMessage="1" sqref="Q14:Q65">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0" operator="containsText" id="{CA968219-76FB-4505-92C3-C4DDA46A6362}">
            <xm:f>NOT(ISERROR(SEARCH("Tāme sastādīta ____. gada ___. ______________",A72)))</xm:f>
            <xm:f>"Tāme sastādīta ____. gada ___. ______________"</xm:f>
            <x14:dxf>
              <font>
                <color auto="1"/>
              </font>
              <fill>
                <patternFill>
                  <bgColor rgb="FFC6EFCE"/>
                </patternFill>
              </fill>
            </x14:dxf>
          </x14:cfRule>
          <xm:sqref>A72</xm:sqref>
        </x14:conditionalFormatting>
        <x14:conditionalFormatting xmlns:xm="http://schemas.microsoft.com/office/excel/2006/main">
          <x14:cfRule type="containsText" priority="19" operator="containsText" id="{F298470E-59D4-4BDF-88C0-AD8C775F3EA9}">
            <xm:f>NOT(ISERROR(SEARCH("Sertifikāta Nr. _________________________________",A77)))</xm:f>
            <xm:f>"Sertifikāta Nr. _________________________________"</xm:f>
            <x14:dxf>
              <font>
                <color auto="1"/>
              </font>
              <fill>
                <patternFill>
                  <bgColor rgb="FFC6EFCE"/>
                </patternFill>
              </fill>
            </x14:dxf>
          </x14:cfRule>
          <xm:sqref>A77</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7030A0"/>
  </sheetPr>
  <dimension ref="A1:P78"/>
  <sheetViews>
    <sheetView topLeftCell="A41" workbookViewId="0">
      <selection activeCell="A66" sqref="A6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'9a+c+n'!D1</f>
        <v>9</v>
      </c>
      <c r="E1" s="22"/>
      <c r="F1" s="22"/>
      <c r="G1" s="22"/>
      <c r="H1" s="22"/>
      <c r="I1" s="22"/>
      <c r="J1" s="22"/>
      <c r="N1" s="26"/>
      <c r="O1" s="27"/>
      <c r="P1" s="28"/>
    </row>
    <row r="2" spans="1:16" x14ac:dyDescent="0.2">
      <c r="A2" s="29"/>
      <c r="B2" s="29"/>
      <c r="C2" s="274" t="str">
        <f>'9a+c+n'!C2:I2</f>
        <v>Apkure, vēdināšana un gaisa kondicionēšana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17</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'9a+c+n'!A9</f>
        <v>Tāme sastādīta  2024. gada tirgus cenās, pamatojoties uz AVK daļas rasējumiem</v>
      </c>
      <c r="B9" s="271"/>
      <c r="C9" s="271"/>
      <c r="D9" s="271"/>
      <c r="E9" s="271"/>
      <c r="F9" s="271"/>
      <c r="G9" s="31"/>
      <c r="H9" s="31"/>
      <c r="I9" s="31"/>
      <c r="J9" s="272" t="s">
        <v>45</v>
      </c>
      <c r="K9" s="272"/>
      <c r="L9" s="272"/>
      <c r="M9" s="272"/>
      <c r="N9" s="273">
        <f>P66</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5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izmaksas",IF('9a+c+n'!$Q14="A",'9a+c+n'!B14,0),0)</f>
        <v>0</v>
      </c>
      <c r="C14" s="23">
        <f>IF($C$4="Attiecināmās izmaksas",IF('9a+c+n'!$Q14="A",'9a+c+n'!C14,0),0)</f>
        <v>0</v>
      </c>
      <c r="D14" s="23">
        <f>IF($C$4="Attiecināmās izmaksas",IF('9a+c+n'!$Q14="A",'9a+c+n'!D14,0),0)</f>
        <v>0</v>
      </c>
      <c r="E14" s="45"/>
      <c r="F14" s="63"/>
      <c r="G14" s="114"/>
      <c r="H14" s="114">
        <f>IF($C$4="Attiecināmās izmaksas",IF('9a+c+n'!$Q14="A",'9a+c+n'!H14,0),0)</f>
        <v>0</v>
      </c>
      <c r="I14" s="114"/>
      <c r="J14" s="114"/>
      <c r="K14" s="115">
        <f>IF($C$4="Attiecināmās izmaksas",IF('9a+c+n'!$Q14="A",'9a+c+n'!K14,0),0)</f>
        <v>0</v>
      </c>
      <c r="L14" s="63">
        <f>IF($C$4="Attiecināmās izmaksas",IF('9a+c+n'!$Q14="A",'9a+c+n'!L14,0),0)</f>
        <v>0</v>
      </c>
      <c r="M14" s="114">
        <f>IF($C$4="Attiecināmās izmaksas",IF('9a+c+n'!$Q14="A",'9a+c+n'!M14,0),0)</f>
        <v>0</v>
      </c>
      <c r="N14" s="114">
        <f>IF($C$4="Attiecināmās izmaksas",IF('9a+c+n'!$Q14="A",'9a+c+n'!N14,0),0)</f>
        <v>0</v>
      </c>
      <c r="O14" s="114">
        <f>IF($C$4="Attiecināmās izmaksas",IF('9a+c+n'!$Q14="A",'9a+c+n'!O14,0),0)</f>
        <v>0</v>
      </c>
      <c r="P14" s="115">
        <f>IF($C$4="Attiecināmās izmaksas",IF('9a+c+n'!$Q14="A",'9a+c+n'!P14,0),0)</f>
        <v>0</v>
      </c>
    </row>
    <row r="15" spans="1:16" ht="20.399999999999999" x14ac:dyDescent="0.2">
      <c r="A15" s="51">
        <f>IF(P15=0,0,IF(COUNTBLANK(P15)=1,0,COUNTA($P$14:P15)))</f>
        <v>0</v>
      </c>
      <c r="B15" s="24" t="str">
        <f>IF($C$4="Attiecināmās izmaksas",IF('9a+c+n'!$Q15="A",'9a+c+n'!B15,0),0)</f>
        <v>17-00000</v>
      </c>
      <c r="C15" s="24" t="str">
        <f>IF($C$4="Attiecināmās izmaksas",IF('9a+c+n'!$Q15="A",'9a+c+n'!C15,0),0)</f>
        <v>Radiators " Lyngson" ar atgaisotāju un korķi.                                          C22-500-1500 vai ekvivalents</v>
      </c>
      <c r="D15" s="24" t="str">
        <f>IF($C$4="Attiecināmās izmaksas",IF('9a+c+n'!$Q15="A",'9a+c+n'!D15,0),0)</f>
        <v>gb</v>
      </c>
      <c r="E15" s="46"/>
      <c r="F15" s="65"/>
      <c r="G15" s="116"/>
      <c r="H15" s="116">
        <f>IF($C$4="Attiecināmās izmaksas",IF('9a+c+n'!$Q15="A",'9a+c+n'!H15,0),0)</f>
        <v>0</v>
      </c>
      <c r="I15" s="116"/>
      <c r="J15" s="116"/>
      <c r="K15" s="117">
        <f>IF($C$4="Attiecināmās izmaksas",IF('9a+c+n'!$Q15="A",'9a+c+n'!K15,0),0)</f>
        <v>0</v>
      </c>
      <c r="L15" s="65">
        <f>IF($C$4="Attiecināmās izmaksas",IF('9a+c+n'!$Q15="A",'9a+c+n'!L15,0),0)</f>
        <v>0</v>
      </c>
      <c r="M15" s="116">
        <f>IF($C$4="Attiecināmās izmaksas",IF('9a+c+n'!$Q15="A",'9a+c+n'!M15,0),0)</f>
        <v>0</v>
      </c>
      <c r="N15" s="116">
        <f>IF($C$4="Attiecināmās izmaksas",IF('9a+c+n'!$Q15="A",'9a+c+n'!N15,0),0)</f>
        <v>0</v>
      </c>
      <c r="O15" s="116">
        <f>IF($C$4="Attiecināmās izmaksas",IF('9a+c+n'!$Q15="A",'9a+c+n'!O15,0),0)</f>
        <v>0</v>
      </c>
      <c r="P15" s="117">
        <f>IF($C$4="Attiecināmās izmaksas",IF('9a+c+n'!$Q15="A",'9a+c+n'!P15,0),0)</f>
        <v>0</v>
      </c>
    </row>
    <row r="16" spans="1:16" ht="20.399999999999999" x14ac:dyDescent="0.2">
      <c r="A16" s="51">
        <f>IF(P16=0,0,IF(COUNTBLANK(P16)=1,0,COUNTA($P$14:P16)))</f>
        <v>0</v>
      </c>
      <c r="B16" s="24" t="str">
        <f>IF($C$4="Attiecināmās izmaksas",IF('9a+c+n'!$Q16="A",'9a+c+n'!B16,0),0)</f>
        <v>17-00000</v>
      </c>
      <c r="C16" s="24" t="str">
        <f>IF($C$4="Attiecināmās izmaksas",IF('9a+c+n'!$Q16="A",'9a+c+n'!C16,0),0)</f>
        <v>Radiators " Lyngson" ar atgaisotāju un korķi.                                          C22-400-1100 vai ekvivalents</v>
      </c>
      <c r="D16" s="24" t="str">
        <f>IF($C$4="Attiecināmās izmaksas",IF('9a+c+n'!$Q16="A",'9a+c+n'!D16,0),0)</f>
        <v>gb</v>
      </c>
      <c r="E16" s="46"/>
      <c r="F16" s="65"/>
      <c r="G16" s="116"/>
      <c r="H16" s="116">
        <f>IF($C$4="Attiecināmās izmaksas",IF('9a+c+n'!$Q16="A",'9a+c+n'!H16,0),0)</f>
        <v>0</v>
      </c>
      <c r="I16" s="116"/>
      <c r="J16" s="116"/>
      <c r="K16" s="117">
        <f>IF($C$4="Attiecināmās izmaksas",IF('9a+c+n'!$Q16="A",'9a+c+n'!K16,0),0)</f>
        <v>0</v>
      </c>
      <c r="L16" s="65">
        <f>IF($C$4="Attiecināmās izmaksas",IF('9a+c+n'!$Q16="A",'9a+c+n'!L16,0),0)</f>
        <v>0</v>
      </c>
      <c r="M16" s="116">
        <f>IF($C$4="Attiecināmās izmaksas",IF('9a+c+n'!$Q16="A",'9a+c+n'!M16,0),0)</f>
        <v>0</v>
      </c>
      <c r="N16" s="116">
        <f>IF($C$4="Attiecināmās izmaksas",IF('9a+c+n'!$Q16="A",'9a+c+n'!N16,0),0)</f>
        <v>0</v>
      </c>
      <c r="O16" s="116">
        <f>IF($C$4="Attiecināmās izmaksas",IF('9a+c+n'!$Q16="A",'9a+c+n'!O16,0),0)</f>
        <v>0</v>
      </c>
      <c r="P16" s="117">
        <f>IF($C$4="Attiecināmās izmaksas",IF('9a+c+n'!$Q16="A",'9a+c+n'!P16,0),0)</f>
        <v>0</v>
      </c>
    </row>
    <row r="17" spans="1:16" ht="20.399999999999999" x14ac:dyDescent="0.2">
      <c r="A17" s="51">
        <f>IF(P17=0,0,IF(COUNTBLANK(P17)=1,0,COUNTA($P$14:P17)))</f>
        <v>0</v>
      </c>
      <c r="B17" s="24" t="str">
        <f>IF($C$4="Attiecināmās izmaksas",IF('9a+c+n'!$Q17="A",'9a+c+n'!B17,0),0)</f>
        <v>17-00000</v>
      </c>
      <c r="C17" s="24" t="str">
        <f>IF($C$4="Attiecināmās izmaksas",IF('9a+c+n'!$Q17="A",'9a+c+n'!C17,0),0)</f>
        <v>Radiators " Lyngson" ar atgaisotāju un korķi.                                          C22-400-800 vai ekvivalents</v>
      </c>
      <c r="D17" s="24" t="str">
        <f>IF($C$4="Attiecināmās izmaksas",IF('9a+c+n'!$Q17="A",'9a+c+n'!D17,0),0)</f>
        <v>gb</v>
      </c>
      <c r="E17" s="46"/>
      <c r="F17" s="65"/>
      <c r="G17" s="116"/>
      <c r="H17" s="116">
        <f>IF($C$4="Attiecināmās izmaksas",IF('9a+c+n'!$Q17="A",'9a+c+n'!H17,0),0)</f>
        <v>0</v>
      </c>
      <c r="I17" s="116"/>
      <c r="J17" s="116"/>
      <c r="K17" s="117">
        <f>IF($C$4="Attiecināmās izmaksas",IF('9a+c+n'!$Q17="A",'9a+c+n'!K17,0),0)</f>
        <v>0</v>
      </c>
      <c r="L17" s="65">
        <f>IF($C$4="Attiecināmās izmaksas",IF('9a+c+n'!$Q17="A",'9a+c+n'!L17,0),0)</f>
        <v>0</v>
      </c>
      <c r="M17" s="116">
        <f>IF($C$4="Attiecināmās izmaksas",IF('9a+c+n'!$Q17="A",'9a+c+n'!M17,0),0)</f>
        <v>0</v>
      </c>
      <c r="N17" s="116">
        <f>IF($C$4="Attiecināmās izmaksas",IF('9a+c+n'!$Q17="A",'9a+c+n'!N17,0),0)</f>
        <v>0</v>
      </c>
      <c r="O17" s="116">
        <f>IF($C$4="Attiecināmās izmaksas",IF('9a+c+n'!$Q17="A",'9a+c+n'!O17,0),0)</f>
        <v>0</v>
      </c>
      <c r="P17" s="117">
        <f>IF($C$4="Attiecināmās izmaksas",IF('9a+c+n'!$Q17="A",'9a+c+n'!P17,0),0)</f>
        <v>0</v>
      </c>
    </row>
    <row r="18" spans="1:16" ht="20.399999999999999" x14ac:dyDescent="0.2">
      <c r="A18" s="51">
        <f>IF(P18=0,0,IF(COUNTBLANK(P18)=1,0,COUNTA($P$14:P18)))</f>
        <v>0</v>
      </c>
      <c r="B18" s="24" t="str">
        <f>IF($C$4="Attiecināmās izmaksas",IF('9a+c+n'!$Q18="A",'9a+c+n'!B18,0),0)</f>
        <v>17-00000</v>
      </c>
      <c r="C18" s="24" t="str">
        <f>IF($C$4="Attiecināmās izmaksas",IF('9a+c+n'!$Q18="A",'9a+c+n'!C18,0),0)</f>
        <v>Radiators " Lyngson" ar atgaisotāju un korķi.                                          C22-400-500 vai ekvivalents</v>
      </c>
      <c r="D18" s="24" t="str">
        <f>IF($C$4="Attiecināmās izmaksas",IF('9a+c+n'!$Q18="A",'9a+c+n'!D18,0),0)</f>
        <v>gb</v>
      </c>
      <c r="E18" s="46"/>
      <c r="F18" s="65"/>
      <c r="G18" s="116"/>
      <c r="H18" s="116">
        <f>IF($C$4="Attiecināmās izmaksas",IF('9a+c+n'!$Q18="A",'9a+c+n'!H18,0),0)</f>
        <v>0</v>
      </c>
      <c r="I18" s="116"/>
      <c r="J18" s="116"/>
      <c r="K18" s="117">
        <f>IF($C$4="Attiecināmās izmaksas",IF('9a+c+n'!$Q18="A",'9a+c+n'!K18,0),0)</f>
        <v>0</v>
      </c>
      <c r="L18" s="65">
        <f>IF($C$4="Attiecināmās izmaksas",IF('9a+c+n'!$Q18="A",'9a+c+n'!L18,0),0)</f>
        <v>0</v>
      </c>
      <c r="M18" s="116">
        <f>IF($C$4="Attiecināmās izmaksas",IF('9a+c+n'!$Q18="A",'9a+c+n'!M18,0),0)</f>
        <v>0</v>
      </c>
      <c r="N18" s="116">
        <f>IF($C$4="Attiecināmās izmaksas",IF('9a+c+n'!$Q18="A",'9a+c+n'!N18,0),0)</f>
        <v>0</v>
      </c>
      <c r="O18" s="116">
        <f>IF($C$4="Attiecināmās izmaksas",IF('9a+c+n'!$Q18="A",'9a+c+n'!O18,0),0)</f>
        <v>0</v>
      </c>
      <c r="P18" s="117">
        <f>IF($C$4="Attiecināmās izmaksas",IF('9a+c+n'!$Q18="A",'9a+c+n'!P18,0),0)</f>
        <v>0</v>
      </c>
    </row>
    <row r="19" spans="1:16" ht="20.399999999999999" x14ac:dyDescent="0.2">
      <c r="A19" s="51">
        <f>IF(P19=0,0,IF(COUNTBLANK(P19)=1,0,COUNTA($P$14:P19)))</f>
        <v>0</v>
      </c>
      <c r="B19" s="24" t="str">
        <f>IF($C$4="Attiecināmās izmaksas",IF('9a+c+n'!$Q19="A",'9a+c+n'!B19,0),0)</f>
        <v>17-00000</v>
      </c>
      <c r="C19" s="24" t="str">
        <f>IF($C$4="Attiecināmās izmaksas",IF('9a+c+n'!$Q19="A",'9a+c+n'!C19,0),0)</f>
        <v>Radiators " Lyngson" ar atgaisotāju un korķi.                                          C22-400-400 vai ekvivalents</v>
      </c>
      <c r="D19" s="24" t="str">
        <f>IF($C$4="Attiecināmās izmaksas",IF('9a+c+n'!$Q19="A",'9a+c+n'!D19,0),0)</f>
        <v>gb</v>
      </c>
      <c r="E19" s="46"/>
      <c r="F19" s="65"/>
      <c r="G19" s="116"/>
      <c r="H19" s="116">
        <f>IF($C$4="Attiecināmās izmaksas",IF('9a+c+n'!$Q19="A",'9a+c+n'!H19,0),0)</f>
        <v>0</v>
      </c>
      <c r="I19" s="116"/>
      <c r="J19" s="116"/>
      <c r="K19" s="117">
        <f>IF($C$4="Attiecināmās izmaksas",IF('9a+c+n'!$Q19="A",'9a+c+n'!K19,0),0)</f>
        <v>0</v>
      </c>
      <c r="L19" s="65">
        <f>IF($C$4="Attiecināmās izmaksas",IF('9a+c+n'!$Q19="A",'9a+c+n'!L19,0),0)</f>
        <v>0</v>
      </c>
      <c r="M19" s="116">
        <f>IF($C$4="Attiecināmās izmaksas",IF('9a+c+n'!$Q19="A",'9a+c+n'!M19,0),0)</f>
        <v>0</v>
      </c>
      <c r="N19" s="116">
        <f>IF($C$4="Attiecināmās izmaksas",IF('9a+c+n'!$Q19="A",'9a+c+n'!N19,0),0)</f>
        <v>0</v>
      </c>
      <c r="O19" s="116">
        <f>IF($C$4="Attiecināmās izmaksas",IF('9a+c+n'!$Q19="A",'9a+c+n'!O19,0),0)</f>
        <v>0</v>
      </c>
      <c r="P19" s="117">
        <f>IF($C$4="Attiecināmās izmaksas",IF('9a+c+n'!$Q19="A",'9a+c+n'!P19,0),0)</f>
        <v>0</v>
      </c>
    </row>
    <row r="20" spans="1:16" ht="20.399999999999999" x14ac:dyDescent="0.2">
      <c r="A20" s="51">
        <f>IF(P20=0,0,IF(COUNTBLANK(P20)=1,0,COUNTA($P$14:P20)))</f>
        <v>0</v>
      </c>
      <c r="B20" s="24" t="str">
        <f>IF($C$4="Attiecināmās izmaksas",IF('9a+c+n'!$Q20="A",'9a+c+n'!B20,0),0)</f>
        <v>17-00000</v>
      </c>
      <c r="C20" s="24" t="str">
        <f>IF($C$4="Attiecināmās izmaksas",IF('9a+c+n'!$Q20="A",'9a+c+n'!C20,0),0)</f>
        <v xml:space="preserve">Radiatora vārsts </v>
      </c>
      <c r="D20" s="24" t="str">
        <f>IF($C$4="Attiecināmās izmaksas",IF('9a+c+n'!$Q20="A",'9a+c+n'!D20,0),0)</f>
        <v>gb</v>
      </c>
      <c r="E20" s="46"/>
      <c r="F20" s="65"/>
      <c r="G20" s="116"/>
      <c r="H20" s="116">
        <f>IF($C$4="Attiecināmās izmaksas",IF('9a+c+n'!$Q20="A",'9a+c+n'!H20,0),0)</f>
        <v>0</v>
      </c>
      <c r="I20" s="116"/>
      <c r="J20" s="116"/>
      <c r="K20" s="117">
        <f>IF($C$4="Attiecināmās izmaksas",IF('9a+c+n'!$Q20="A",'9a+c+n'!K20,0),0)</f>
        <v>0</v>
      </c>
      <c r="L20" s="65">
        <f>IF($C$4="Attiecināmās izmaksas",IF('9a+c+n'!$Q20="A",'9a+c+n'!L20,0),0)</f>
        <v>0</v>
      </c>
      <c r="M20" s="116">
        <f>IF($C$4="Attiecināmās izmaksas",IF('9a+c+n'!$Q20="A",'9a+c+n'!M20,0),0)</f>
        <v>0</v>
      </c>
      <c r="N20" s="116">
        <f>IF($C$4="Attiecināmās izmaksas",IF('9a+c+n'!$Q20="A",'9a+c+n'!N20,0),0)</f>
        <v>0</v>
      </c>
      <c r="O20" s="116">
        <f>IF($C$4="Attiecināmās izmaksas",IF('9a+c+n'!$Q20="A",'9a+c+n'!O20,0),0)</f>
        <v>0</v>
      </c>
      <c r="P20" s="117">
        <f>IF($C$4="Attiecināmās izmaksas",IF('9a+c+n'!$Q20="A",'9a+c+n'!P20,0),0)</f>
        <v>0</v>
      </c>
    </row>
    <row r="21" spans="1:16" ht="20.399999999999999" x14ac:dyDescent="0.2">
      <c r="A21" s="51">
        <f>IF(P21=0,0,IF(COUNTBLANK(P21)=1,0,COUNTA($P$14:P21)))</f>
        <v>0</v>
      </c>
      <c r="B21" s="24" t="str">
        <f>IF($C$4="Attiecināmās izmaksas",IF('9a+c+n'!$Q21="A",'9a+c+n'!B21,0),0)</f>
        <v>17-00000</v>
      </c>
      <c r="C21" s="24" t="str">
        <f>IF($C$4="Attiecināmās izmaksas",IF('9a+c+n'!$Q21="A",'9a+c+n'!C21,0),0)</f>
        <v>Radiatora termostatiskie sensori Dn15,  (Rūpnieciski iestrādāti ar ierobežotu min.temp. 16°C)</v>
      </c>
      <c r="D21" s="24" t="str">
        <f>IF($C$4="Attiecināmās izmaksas",IF('9a+c+n'!$Q21="A",'9a+c+n'!D21,0),0)</f>
        <v>gb</v>
      </c>
      <c r="E21" s="46"/>
      <c r="F21" s="65"/>
      <c r="G21" s="116"/>
      <c r="H21" s="116">
        <f>IF($C$4="Attiecināmās izmaksas",IF('9a+c+n'!$Q21="A",'9a+c+n'!H21,0),0)</f>
        <v>0</v>
      </c>
      <c r="I21" s="116"/>
      <c r="J21" s="116"/>
      <c r="K21" s="117">
        <f>IF($C$4="Attiecināmās izmaksas",IF('9a+c+n'!$Q21="A",'9a+c+n'!K21,0),0)</f>
        <v>0</v>
      </c>
      <c r="L21" s="65">
        <f>IF($C$4="Attiecināmās izmaksas",IF('9a+c+n'!$Q21="A",'9a+c+n'!L21,0),0)</f>
        <v>0</v>
      </c>
      <c r="M21" s="116">
        <f>IF($C$4="Attiecināmās izmaksas",IF('9a+c+n'!$Q21="A",'9a+c+n'!M21,0),0)</f>
        <v>0</v>
      </c>
      <c r="N21" s="116">
        <f>IF($C$4="Attiecināmās izmaksas",IF('9a+c+n'!$Q21="A",'9a+c+n'!N21,0),0)</f>
        <v>0</v>
      </c>
      <c r="O21" s="116">
        <f>IF($C$4="Attiecināmās izmaksas",IF('9a+c+n'!$Q21="A",'9a+c+n'!O21,0),0)</f>
        <v>0</v>
      </c>
      <c r="P21" s="117">
        <f>IF($C$4="Attiecināmās izmaksas",IF('9a+c+n'!$Q21="A",'9a+c+n'!P21,0),0)</f>
        <v>0</v>
      </c>
    </row>
    <row r="22" spans="1:16" ht="20.399999999999999" x14ac:dyDescent="0.2">
      <c r="A22" s="51">
        <f>IF(P22=0,0,IF(COUNTBLANK(P22)=1,0,COUNTA($P$14:P22)))</f>
        <v>0</v>
      </c>
      <c r="B22" s="24" t="str">
        <f>IF($C$4="Attiecināmās izmaksas",IF('9a+c+n'!$Q22="A",'9a+c+n'!B22,0),0)</f>
        <v>17-00000</v>
      </c>
      <c r="C22" s="24" t="str">
        <f>IF($C$4="Attiecināmās izmaksas",IF('9a+c+n'!$Q22="A",'9a+c+n'!C22,0),0)</f>
        <v>Kāpņu telpā termostatiskie sensori ar atslēgu regulējami</v>
      </c>
      <c r="D22" s="24" t="str">
        <f>IF($C$4="Attiecināmās izmaksas",IF('9a+c+n'!$Q22="A",'9a+c+n'!D22,0),0)</f>
        <v>gb</v>
      </c>
      <c r="E22" s="46"/>
      <c r="F22" s="65"/>
      <c r="G22" s="116"/>
      <c r="H22" s="116">
        <f>IF($C$4="Attiecināmās izmaksas",IF('9a+c+n'!$Q22="A",'9a+c+n'!H22,0),0)</f>
        <v>0</v>
      </c>
      <c r="I22" s="116"/>
      <c r="J22" s="116"/>
      <c r="K22" s="117">
        <f>IF($C$4="Attiecināmās izmaksas",IF('9a+c+n'!$Q22="A",'9a+c+n'!K22,0),0)</f>
        <v>0</v>
      </c>
      <c r="L22" s="65">
        <f>IF($C$4="Attiecināmās izmaksas",IF('9a+c+n'!$Q22="A",'9a+c+n'!L22,0),0)</f>
        <v>0</v>
      </c>
      <c r="M22" s="116">
        <f>IF($C$4="Attiecināmās izmaksas",IF('9a+c+n'!$Q22="A",'9a+c+n'!M22,0),0)</f>
        <v>0</v>
      </c>
      <c r="N22" s="116">
        <f>IF($C$4="Attiecināmās izmaksas",IF('9a+c+n'!$Q22="A",'9a+c+n'!N22,0),0)</f>
        <v>0</v>
      </c>
      <c r="O22" s="116">
        <f>IF($C$4="Attiecināmās izmaksas",IF('9a+c+n'!$Q22="A",'9a+c+n'!O22,0),0)</f>
        <v>0</v>
      </c>
      <c r="P22" s="117">
        <f>IF($C$4="Attiecināmās izmaksas",IF('9a+c+n'!$Q22="A",'9a+c+n'!P22,0),0)</f>
        <v>0</v>
      </c>
    </row>
    <row r="23" spans="1:16" ht="20.399999999999999" x14ac:dyDescent="0.2">
      <c r="A23" s="51">
        <f>IF(P23=0,0,IF(COUNTBLANK(P23)=1,0,COUNTA($P$14:P23)))</f>
        <v>0</v>
      </c>
      <c r="B23" s="24" t="str">
        <f>IF($C$4="Attiecināmās izmaksas",IF('9a+c+n'!$Q23="A",'9a+c+n'!B23,0),0)</f>
        <v>17-00000</v>
      </c>
      <c r="C23" s="24" t="str">
        <f>IF($C$4="Attiecināmās izmaksas",IF('9a+c+n'!$Q23="A",'9a+c+n'!C23,0),0)</f>
        <v xml:space="preserve">Radiatora atgaitas noslēgventilis </v>
      </c>
      <c r="D23" s="24" t="str">
        <f>IF($C$4="Attiecināmās izmaksas",IF('9a+c+n'!$Q23="A",'9a+c+n'!D23,0),0)</f>
        <v>gb</v>
      </c>
      <c r="E23" s="46"/>
      <c r="F23" s="65"/>
      <c r="G23" s="116"/>
      <c r="H23" s="116">
        <f>IF($C$4="Attiecināmās izmaksas",IF('9a+c+n'!$Q23="A",'9a+c+n'!H23,0),0)</f>
        <v>0</v>
      </c>
      <c r="I23" s="116"/>
      <c r="J23" s="116"/>
      <c r="K23" s="117">
        <f>IF($C$4="Attiecināmās izmaksas",IF('9a+c+n'!$Q23="A",'9a+c+n'!K23,0),0)</f>
        <v>0</v>
      </c>
      <c r="L23" s="65">
        <f>IF($C$4="Attiecināmās izmaksas",IF('9a+c+n'!$Q23="A",'9a+c+n'!L23,0),0)</f>
        <v>0</v>
      </c>
      <c r="M23" s="116">
        <f>IF($C$4="Attiecināmās izmaksas",IF('9a+c+n'!$Q23="A",'9a+c+n'!M23,0),0)</f>
        <v>0</v>
      </c>
      <c r="N23" s="116">
        <f>IF($C$4="Attiecināmās izmaksas",IF('9a+c+n'!$Q23="A",'9a+c+n'!N23,0),0)</f>
        <v>0</v>
      </c>
      <c r="O23" s="116">
        <f>IF($C$4="Attiecināmās izmaksas",IF('9a+c+n'!$Q23="A",'9a+c+n'!O23,0),0)</f>
        <v>0</v>
      </c>
      <c r="P23" s="117">
        <f>IF($C$4="Attiecināmās izmaksas",IF('9a+c+n'!$Q23="A",'9a+c+n'!P23,0),0)</f>
        <v>0</v>
      </c>
    </row>
    <row r="24" spans="1:16" ht="20.399999999999999" x14ac:dyDescent="0.2">
      <c r="A24" s="51">
        <f>IF(P24=0,0,IF(COUNTBLANK(P24)=1,0,COUNTA($P$14:P24)))</f>
        <v>0</v>
      </c>
      <c r="B24" s="24" t="str">
        <f>IF($C$4="Attiecināmās izmaksas",IF('9a+c+n'!$Q24="A",'9a+c+n'!B24,0),0)</f>
        <v>17-00000</v>
      </c>
      <c r="C24" s="24" t="str">
        <f>IF($C$4="Attiecināmās izmaksas",IF('9a+c+n'!$Q24="A",'9a+c+n'!C24,0),0)</f>
        <v>Balansēšanas vārsts ar mērnipeļiem, dn15 (vadība no siltummezgla)</v>
      </c>
      <c r="D24" s="24" t="str">
        <f>IF($C$4="Attiecināmās izmaksas",IF('9a+c+n'!$Q24="A",'9a+c+n'!D24,0),0)</f>
        <v>gb</v>
      </c>
      <c r="E24" s="46"/>
      <c r="F24" s="65"/>
      <c r="G24" s="116"/>
      <c r="H24" s="116">
        <f>IF($C$4="Attiecināmās izmaksas",IF('9a+c+n'!$Q24="A",'9a+c+n'!H24,0),0)</f>
        <v>0</v>
      </c>
      <c r="I24" s="116"/>
      <c r="J24" s="116"/>
      <c r="K24" s="117">
        <f>IF($C$4="Attiecināmās izmaksas",IF('9a+c+n'!$Q24="A",'9a+c+n'!K24,0),0)</f>
        <v>0</v>
      </c>
      <c r="L24" s="65">
        <f>IF($C$4="Attiecināmās izmaksas",IF('9a+c+n'!$Q24="A",'9a+c+n'!L24,0),0)</f>
        <v>0</v>
      </c>
      <c r="M24" s="116">
        <f>IF($C$4="Attiecināmās izmaksas",IF('9a+c+n'!$Q24="A",'9a+c+n'!M24,0),0)</f>
        <v>0</v>
      </c>
      <c r="N24" s="116">
        <f>IF($C$4="Attiecināmās izmaksas",IF('9a+c+n'!$Q24="A",'9a+c+n'!N24,0),0)</f>
        <v>0</v>
      </c>
      <c r="O24" s="116">
        <f>IF($C$4="Attiecināmās izmaksas",IF('9a+c+n'!$Q24="A",'9a+c+n'!O24,0),0)</f>
        <v>0</v>
      </c>
      <c r="P24" s="117">
        <f>IF($C$4="Attiecināmās izmaksas",IF('9a+c+n'!$Q24="A",'9a+c+n'!P24,0),0)</f>
        <v>0</v>
      </c>
    </row>
    <row r="25" spans="1:16" ht="20.399999999999999" x14ac:dyDescent="0.2">
      <c r="A25" s="51">
        <f>IF(P25=0,0,IF(COUNTBLANK(P25)=1,0,COUNTA($P$14:P25)))</f>
        <v>0</v>
      </c>
      <c r="B25" s="24" t="str">
        <f>IF($C$4="Attiecināmās izmaksas",IF('9a+c+n'!$Q25="A",'9a+c+n'!B25,0),0)</f>
        <v>17-00000</v>
      </c>
      <c r="C25" s="24" t="str">
        <f>IF($C$4="Attiecināmās izmaksas",IF('9a+c+n'!$Q25="A",'9a+c+n'!C25,0),0)</f>
        <v>Lodveida vārsts dn20</v>
      </c>
      <c r="D25" s="24" t="str">
        <f>IF($C$4="Attiecināmās izmaksas",IF('9a+c+n'!$Q25="A",'9a+c+n'!D25,0),0)</f>
        <v>gb</v>
      </c>
      <c r="E25" s="46"/>
      <c r="F25" s="65"/>
      <c r="G25" s="116"/>
      <c r="H25" s="116">
        <f>IF($C$4="Attiecināmās izmaksas",IF('9a+c+n'!$Q25="A",'9a+c+n'!H25,0),0)</f>
        <v>0</v>
      </c>
      <c r="I25" s="116"/>
      <c r="J25" s="116"/>
      <c r="K25" s="117">
        <f>IF($C$4="Attiecināmās izmaksas",IF('9a+c+n'!$Q25="A",'9a+c+n'!K25,0),0)</f>
        <v>0</v>
      </c>
      <c r="L25" s="65">
        <f>IF($C$4="Attiecināmās izmaksas",IF('9a+c+n'!$Q25="A",'9a+c+n'!L25,0),0)</f>
        <v>0</v>
      </c>
      <c r="M25" s="116">
        <f>IF($C$4="Attiecināmās izmaksas",IF('9a+c+n'!$Q25="A",'9a+c+n'!M25,0),0)</f>
        <v>0</v>
      </c>
      <c r="N25" s="116">
        <f>IF($C$4="Attiecināmās izmaksas",IF('9a+c+n'!$Q25="A",'9a+c+n'!N25,0),0)</f>
        <v>0</v>
      </c>
      <c r="O25" s="116">
        <f>IF($C$4="Attiecināmās izmaksas",IF('9a+c+n'!$Q25="A",'9a+c+n'!O25,0),0)</f>
        <v>0</v>
      </c>
      <c r="P25" s="117">
        <f>IF($C$4="Attiecināmās izmaksas",IF('9a+c+n'!$Q25="A",'9a+c+n'!P25,0),0)</f>
        <v>0</v>
      </c>
    </row>
    <row r="26" spans="1:16" ht="20.399999999999999" x14ac:dyDescent="0.2">
      <c r="A26" s="51">
        <f>IF(P26=0,0,IF(COUNTBLANK(P26)=1,0,COUNTA($P$14:P26)))</f>
        <v>0</v>
      </c>
      <c r="B26" s="24" t="str">
        <f>IF($C$4="Attiecināmās izmaksas",IF('9a+c+n'!$Q26="A",'9a+c+n'!B26,0),0)</f>
        <v>17-00000</v>
      </c>
      <c r="C26" s="24" t="str">
        <f>IF($C$4="Attiecināmās izmaksas",IF('9a+c+n'!$Q26="A",'9a+c+n'!C26,0),0)</f>
        <v>Lodveida vārsts dn25</v>
      </c>
      <c r="D26" s="24" t="str">
        <f>IF($C$4="Attiecināmās izmaksas",IF('9a+c+n'!$Q26="A",'9a+c+n'!D26,0),0)</f>
        <v>gb</v>
      </c>
      <c r="E26" s="46"/>
      <c r="F26" s="65"/>
      <c r="G26" s="116"/>
      <c r="H26" s="116">
        <f>IF($C$4="Attiecināmās izmaksas",IF('9a+c+n'!$Q26="A",'9a+c+n'!H26,0),0)</f>
        <v>0</v>
      </c>
      <c r="I26" s="116"/>
      <c r="J26" s="116"/>
      <c r="K26" s="117">
        <f>IF($C$4="Attiecināmās izmaksas",IF('9a+c+n'!$Q26="A",'9a+c+n'!K26,0),0)</f>
        <v>0</v>
      </c>
      <c r="L26" s="65">
        <f>IF($C$4="Attiecināmās izmaksas",IF('9a+c+n'!$Q26="A",'9a+c+n'!L26,0),0)</f>
        <v>0</v>
      </c>
      <c r="M26" s="116">
        <f>IF($C$4="Attiecināmās izmaksas",IF('9a+c+n'!$Q26="A",'9a+c+n'!M26,0),0)</f>
        <v>0</v>
      </c>
      <c r="N26" s="116">
        <f>IF($C$4="Attiecināmās izmaksas",IF('9a+c+n'!$Q26="A",'9a+c+n'!N26,0),0)</f>
        <v>0</v>
      </c>
      <c r="O26" s="116">
        <f>IF($C$4="Attiecināmās izmaksas",IF('9a+c+n'!$Q26="A",'9a+c+n'!O26,0),0)</f>
        <v>0</v>
      </c>
      <c r="P26" s="117">
        <f>IF($C$4="Attiecināmās izmaksas",IF('9a+c+n'!$Q26="A",'9a+c+n'!P26,0),0)</f>
        <v>0</v>
      </c>
    </row>
    <row r="27" spans="1:16" ht="20.399999999999999" x14ac:dyDescent="0.2">
      <c r="A27" s="51">
        <f>IF(P27=0,0,IF(COUNTBLANK(P27)=1,0,COUNTA($P$14:P27)))</f>
        <v>0</v>
      </c>
      <c r="B27" s="24" t="str">
        <f>IF($C$4="Attiecināmās izmaksas",IF('9a+c+n'!$Q27="A",'9a+c+n'!B27,0),0)</f>
        <v>17-00000</v>
      </c>
      <c r="C27" s="24" t="str">
        <f>IF($C$4="Attiecināmās izmaksas",IF('9a+c+n'!$Q27="A",'9a+c+n'!C27,0),0)</f>
        <v xml:space="preserve">Tukšošanas vārsti </v>
      </c>
      <c r="D27" s="24" t="str">
        <f>IF($C$4="Attiecināmās izmaksas",IF('9a+c+n'!$Q27="A",'9a+c+n'!D27,0),0)</f>
        <v>gb</v>
      </c>
      <c r="E27" s="46"/>
      <c r="F27" s="65"/>
      <c r="G27" s="116"/>
      <c r="H27" s="116">
        <f>IF($C$4="Attiecināmās izmaksas",IF('9a+c+n'!$Q27="A",'9a+c+n'!H27,0),0)</f>
        <v>0</v>
      </c>
      <c r="I27" s="116"/>
      <c r="J27" s="116"/>
      <c r="K27" s="117">
        <f>IF($C$4="Attiecināmās izmaksas",IF('9a+c+n'!$Q27="A",'9a+c+n'!K27,0),0)</f>
        <v>0</v>
      </c>
      <c r="L27" s="65">
        <f>IF($C$4="Attiecināmās izmaksas",IF('9a+c+n'!$Q27="A",'9a+c+n'!L27,0),0)</f>
        <v>0</v>
      </c>
      <c r="M27" s="116">
        <f>IF($C$4="Attiecināmās izmaksas",IF('9a+c+n'!$Q27="A",'9a+c+n'!M27,0),0)</f>
        <v>0</v>
      </c>
      <c r="N27" s="116">
        <f>IF($C$4="Attiecināmās izmaksas",IF('9a+c+n'!$Q27="A",'9a+c+n'!N27,0),0)</f>
        <v>0</v>
      </c>
      <c r="O27" s="116">
        <f>IF($C$4="Attiecināmās izmaksas",IF('9a+c+n'!$Q27="A",'9a+c+n'!O27,0),0)</f>
        <v>0</v>
      </c>
      <c r="P27" s="117">
        <f>IF($C$4="Attiecināmās izmaksas",IF('9a+c+n'!$Q27="A",'9a+c+n'!P27,0),0)</f>
        <v>0</v>
      </c>
    </row>
    <row r="28" spans="1:16" ht="20.399999999999999" x14ac:dyDescent="0.2">
      <c r="A28" s="51">
        <f>IF(P28=0,0,IF(COUNTBLANK(P28)=1,0,COUNTA($P$14:P28)))</f>
        <v>0</v>
      </c>
      <c r="B28" s="24" t="str">
        <f>IF($C$4="Attiecināmās izmaksas",IF('9a+c+n'!$Q28="A",'9a+c+n'!B28,0),0)</f>
        <v>17-00000</v>
      </c>
      <c r="C28" s="24" t="str">
        <f>IF($C$4="Attiecināmās izmaksas",IF('9a+c+n'!$Q28="A",'9a+c+n'!C28,0),0)</f>
        <v>Presējamās tērauda caurules,Viega vai ekvivalents dn12</v>
      </c>
      <c r="D28" s="24" t="str">
        <f>IF($C$4="Attiecināmās izmaksas",IF('9a+c+n'!$Q28="A",'9a+c+n'!D28,0),0)</f>
        <v>m</v>
      </c>
      <c r="E28" s="46"/>
      <c r="F28" s="65"/>
      <c r="G28" s="116"/>
      <c r="H28" s="116">
        <f>IF($C$4="Attiecināmās izmaksas",IF('9a+c+n'!$Q28="A",'9a+c+n'!H28,0),0)</f>
        <v>0</v>
      </c>
      <c r="I28" s="116"/>
      <c r="J28" s="116"/>
      <c r="K28" s="117">
        <f>IF($C$4="Attiecināmās izmaksas",IF('9a+c+n'!$Q28="A",'9a+c+n'!K28,0),0)</f>
        <v>0</v>
      </c>
      <c r="L28" s="65">
        <f>IF($C$4="Attiecināmās izmaksas",IF('9a+c+n'!$Q28="A",'9a+c+n'!L28,0),0)</f>
        <v>0</v>
      </c>
      <c r="M28" s="116">
        <f>IF($C$4="Attiecināmās izmaksas",IF('9a+c+n'!$Q28="A",'9a+c+n'!M28,0),0)</f>
        <v>0</v>
      </c>
      <c r="N28" s="116">
        <f>IF($C$4="Attiecināmās izmaksas",IF('9a+c+n'!$Q28="A",'9a+c+n'!N28,0),0)</f>
        <v>0</v>
      </c>
      <c r="O28" s="116">
        <f>IF($C$4="Attiecināmās izmaksas",IF('9a+c+n'!$Q28="A",'9a+c+n'!O28,0),0)</f>
        <v>0</v>
      </c>
      <c r="P28" s="117">
        <f>IF($C$4="Attiecināmās izmaksas",IF('9a+c+n'!$Q28="A",'9a+c+n'!P28,0),0)</f>
        <v>0</v>
      </c>
    </row>
    <row r="29" spans="1:16" ht="20.399999999999999" x14ac:dyDescent="0.2">
      <c r="A29" s="51">
        <f>IF(P29=0,0,IF(COUNTBLANK(P29)=1,0,COUNTA($P$14:P29)))</f>
        <v>0</v>
      </c>
      <c r="B29" s="24" t="str">
        <f>IF($C$4="Attiecināmās izmaksas",IF('9a+c+n'!$Q29="A",'9a+c+n'!B29,0),0)</f>
        <v>17-00000</v>
      </c>
      <c r="C29" s="24" t="str">
        <f>IF($C$4="Attiecināmās izmaksas",IF('9a+c+n'!$Q29="A",'9a+c+n'!C29,0),0)</f>
        <v>Presējamās tērauda caurules,Viega vai ekvivalents dn15</v>
      </c>
      <c r="D29" s="24" t="str">
        <f>IF($C$4="Attiecināmās izmaksas",IF('9a+c+n'!$Q29="A",'9a+c+n'!D29,0),0)</f>
        <v>m</v>
      </c>
      <c r="E29" s="46"/>
      <c r="F29" s="65"/>
      <c r="G29" s="116"/>
      <c r="H29" s="116">
        <f>IF($C$4="Attiecināmās izmaksas",IF('9a+c+n'!$Q29="A",'9a+c+n'!H29,0),0)</f>
        <v>0</v>
      </c>
      <c r="I29" s="116"/>
      <c r="J29" s="116"/>
      <c r="K29" s="117">
        <f>IF($C$4="Attiecināmās izmaksas",IF('9a+c+n'!$Q29="A",'9a+c+n'!K29,0),0)</f>
        <v>0</v>
      </c>
      <c r="L29" s="65">
        <f>IF($C$4="Attiecināmās izmaksas",IF('9a+c+n'!$Q29="A",'9a+c+n'!L29,0),0)</f>
        <v>0</v>
      </c>
      <c r="M29" s="116">
        <f>IF($C$4="Attiecināmās izmaksas",IF('9a+c+n'!$Q29="A",'9a+c+n'!M29,0),0)</f>
        <v>0</v>
      </c>
      <c r="N29" s="116">
        <f>IF($C$4="Attiecināmās izmaksas",IF('9a+c+n'!$Q29="A",'9a+c+n'!N29,0),0)</f>
        <v>0</v>
      </c>
      <c r="O29" s="116">
        <f>IF($C$4="Attiecināmās izmaksas",IF('9a+c+n'!$Q29="A",'9a+c+n'!O29,0),0)</f>
        <v>0</v>
      </c>
      <c r="P29" s="117">
        <f>IF($C$4="Attiecināmās izmaksas",IF('9a+c+n'!$Q29="A",'9a+c+n'!P29,0),0)</f>
        <v>0</v>
      </c>
    </row>
    <row r="30" spans="1:16" ht="20.399999999999999" x14ac:dyDescent="0.2">
      <c r="A30" s="51">
        <f>IF(P30=0,0,IF(COUNTBLANK(P30)=1,0,COUNTA($P$14:P30)))</f>
        <v>0</v>
      </c>
      <c r="B30" s="24" t="str">
        <f>IF($C$4="Attiecināmās izmaksas",IF('9a+c+n'!$Q30="A",'9a+c+n'!B30,0),0)</f>
        <v>17-00000</v>
      </c>
      <c r="C30" s="24" t="str">
        <f>IF($C$4="Attiecināmās izmaksas",IF('9a+c+n'!$Q30="A",'9a+c+n'!C30,0),0)</f>
        <v>Presējamās tērauda caurules,Viega vai ekvivalents dn18</v>
      </c>
      <c r="D30" s="24" t="str">
        <f>IF($C$4="Attiecināmās izmaksas",IF('9a+c+n'!$Q30="A",'9a+c+n'!D30,0),0)</f>
        <v>m</v>
      </c>
      <c r="E30" s="46"/>
      <c r="F30" s="65"/>
      <c r="G30" s="116"/>
      <c r="H30" s="116">
        <f>IF($C$4="Attiecināmās izmaksas",IF('9a+c+n'!$Q30="A",'9a+c+n'!H30,0),0)</f>
        <v>0</v>
      </c>
      <c r="I30" s="116"/>
      <c r="J30" s="116"/>
      <c r="K30" s="117">
        <f>IF($C$4="Attiecināmās izmaksas",IF('9a+c+n'!$Q30="A",'9a+c+n'!K30,0),0)</f>
        <v>0</v>
      </c>
      <c r="L30" s="65">
        <f>IF($C$4="Attiecināmās izmaksas",IF('9a+c+n'!$Q30="A",'9a+c+n'!L30,0),0)</f>
        <v>0</v>
      </c>
      <c r="M30" s="116">
        <f>IF($C$4="Attiecināmās izmaksas",IF('9a+c+n'!$Q30="A",'9a+c+n'!M30,0),0)</f>
        <v>0</v>
      </c>
      <c r="N30" s="116">
        <f>IF($C$4="Attiecināmās izmaksas",IF('9a+c+n'!$Q30="A",'9a+c+n'!N30,0),0)</f>
        <v>0</v>
      </c>
      <c r="O30" s="116">
        <f>IF($C$4="Attiecināmās izmaksas",IF('9a+c+n'!$Q30="A",'9a+c+n'!O30,0),0)</f>
        <v>0</v>
      </c>
      <c r="P30" s="117">
        <f>IF($C$4="Attiecināmās izmaksas",IF('9a+c+n'!$Q30="A",'9a+c+n'!P30,0),0)</f>
        <v>0</v>
      </c>
    </row>
    <row r="31" spans="1:16" ht="20.399999999999999" x14ac:dyDescent="0.2">
      <c r="A31" s="51">
        <f>IF(P31=0,0,IF(COUNTBLANK(P31)=1,0,COUNTA($P$14:P31)))</f>
        <v>0</v>
      </c>
      <c r="B31" s="24" t="str">
        <f>IF($C$4="Attiecināmās izmaksas",IF('9a+c+n'!$Q31="A",'9a+c+n'!B31,0),0)</f>
        <v>17-00000</v>
      </c>
      <c r="C31" s="24" t="str">
        <f>IF($C$4="Attiecināmās izmaksas",IF('9a+c+n'!$Q31="A",'9a+c+n'!C31,0),0)</f>
        <v>Presējamās tērauda caurules,Viega vai ekvivalents dn22</v>
      </c>
      <c r="D31" s="24" t="str">
        <f>IF($C$4="Attiecināmās izmaksas",IF('9a+c+n'!$Q31="A",'9a+c+n'!D31,0),0)</f>
        <v>m</v>
      </c>
      <c r="E31" s="46"/>
      <c r="F31" s="65"/>
      <c r="G31" s="116"/>
      <c r="H31" s="116">
        <f>IF($C$4="Attiecināmās izmaksas",IF('9a+c+n'!$Q31="A",'9a+c+n'!H31,0),0)</f>
        <v>0</v>
      </c>
      <c r="I31" s="116"/>
      <c r="J31" s="116"/>
      <c r="K31" s="117">
        <f>IF($C$4="Attiecināmās izmaksas",IF('9a+c+n'!$Q31="A",'9a+c+n'!K31,0),0)</f>
        <v>0</v>
      </c>
      <c r="L31" s="65">
        <f>IF($C$4="Attiecināmās izmaksas",IF('9a+c+n'!$Q31="A",'9a+c+n'!L31,0),0)</f>
        <v>0</v>
      </c>
      <c r="M31" s="116">
        <f>IF($C$4="Attiecināmās izmaksas",IF('9a+c+n'!$Q31="A",'9a+c+n'!M31,0),0)</f>
        <v>0</v>
      </c>
      <c r="N31" s="116">
        <f>IF($C$4="Attiecināmās izmaksas",IF('9a+c+n'!$Q31="A",'9a+c+n'!N31,0),0)</f>
        <v>0</v>
      </c>
      <c r="O31" s="116">
        <f>IF($C$4="Attiecināmās izmaksas",IF('9a+c+n'!$Q31="A",'9a+c+n'!O31,0),0)</f>
        <v>0</v>
      </c>
      <c r="P31" s="117">
        <f>IF($C$4="Attiecināmās izmaksas",IF('9a+c+n'!$Q31="A",'9a+c+n'!P31,0),0)</f>
        <v>0</v>
      </c>
    </row>
    <row r="32" spans="1:16" ht="20.399999999999999" x14ac:dyDescent="0.2">
      <c r="A32" s="51">
        <f>IF(P32=0,0,IF(COUNTBLANK(P32)=1,0,COUNTA($P$14:P32)))</f>
        <v>0</v>
      </c>
      <c r="B32" s="24" t="str">
        <f>IF($C$4="Attiecināmās izmaksas",IF('9a+c+n'!$Q32="A",'9a+c+n'!B32,0),0)</f>
        <v>17-00000</v>
      </c>
      <c r="C32" s="24" t="str">
        <f>IF($C$4="Attiecināmās izmaksas",IF('9a+c+n'!$Q32="A",'9a+c+n'!C32,0),0)</f>
        <v>Presējamās tērauda caurules,Viega vai ekvivalents dn28</v>
      </c>
      <c r="D32" s="24" t="str">
        <f>IF($C$4="Attiecināmās izmaksas",IF('9a+c+n'!$Q32="A",'9a+c+n'!D32,0),0)</f>
        <v>m</v>
      </c>
      <c r="E32" s="46"/>
      <c r="F32" s="65"/>
      <c r="G32" s="116"/>
      <c r="H32" s="116">
        <f>IF($C$4="Attiecināmās izmaksas",IF('9a+c+n'!$Q32="A",'9a+c+n'!H32,0),0)</f>
        <v>0</v>
      </c>
      <c r="I32" s="116"/>
      <c r="J32" s="116"/>
      <c r="K32" s="117">
        <f>IF($C$4="Attiecināmās izmaksas",IF('9a+c+n'!$Q32="A",'9a+c+n'!K32,0),0)</f>
        <v>0</v>
      </c>
      <c r="L32" s="65">
        <f>IF($C$4="Attiecināmās izmaksas",IF('9a+c+n'!$Q32="A",'9a+c+n'!L32,0),0)</f>
        <v>0</v>
      </c>
      <c r="M32" s="116">
        <f>IF($C$4="Attiecināmās izmaksas",IF('9a+c+n'!$Q32="A",'9a+c+n'!M32,0),0)</f>
        <v>0</v>
      </c>
      <c r="N32" s="116">
        <f>IF($C$4="Attiecināmās izmaksas",IF('9a+c+n'!$Q32="A",'9a+c+n'!N32,0),0)</f>
        <v>0</v>
      </c>
      <c r="O32" s="116">
        <f>IF($C$4="Attiecināmās izmaksas",IF('9a+c+n'!$Q32="A",'9a+c+n'!O32,0),0)</f>
        <v>0</v>
      </c>
      <c r="P32" s="117">
        <f>IF($C$4="Attiecināmās izmaksas",IF('9a+c+n'!$Q32="A",'9a+c+n'!P32,0),0)</f>
        <v>0</v>
      </c>
    </row>
    <row r="33" spans="1:16" ht="20.399999999999999" x14ac:dyDescent="0.2">
      <c r="A33" s="51">
        <f>IF(P33=0,0,IF(COUNTBLANK(P33)=1,0,COUNTA($P$14:P33)))</f>
        <v>0</v>
      </c>
      <c r="B33" s="24" t="str">
        <f>IF($C$4="Attiecināmās izmaksas",IF('9a+c+n'!$Q33="A",'9a+c+n'!B33,0),0)</f>
        <v>17-00000</v>
      </c>
      <c r="C33" s="24" t="str">
        <f>IF($C$4="Attiecināmās izmaksas",IF('9a+c+n'!$Q33="A",'9a+c+n'!C33,0),0)</f>
        <v>Cauruļvadu fasondaļas (fitingi, savienojumi, pārejas)</v>
      </c>
      <c r="D33" s="24" t="str">
        <f>IF($C$4="Attiecināmās izmaksas",IF('9a+c+n'!$Q33="A",'9a+c+n'!D33,0),0)</f>
        <v>kompl.</v>
      </c>
      <c r="E33" s="46"/>
      <c r="F33" s="65"/>
      <c r="G33" s="116"/>
      <c r="H33" s="116">
        <f>IF($C$4="Attiecināmās izmaksas",IF('9a+c+n'!$Q33="A",'9a+c+n'!H33,0),0)</f>
        <v>0</v>
      </c>
      <c r="I33" s="116"/>
      <c r="J33" s="116"/>
      <c r="K33" s="117">
        <f>IF($C$4="Attiecināmās izmaksas",IF('9a+c+n'!$Q33="A",'9a+c+n'!K33,0),0)</f>
        <v>0</v>
      </c>
      <c r="L33" s="65">
        <f>IF($C$4="Attiecināmās izmaksas",IF('9a+c+n'!$Q33="A",'9a+c+n'!L33,0),0)</f>
        <v>0</v>
      </c>
      <c r="M33" s="116">
        <f>IF($C$4="Attiecināmās izmaksas",IF('9a+c+n'!$Q33="A",'9a+c+n'!M33,0),0)</f>
        <v>0</v>
      </c>
      <c r="N33" s="116">
        <f>IF($C$4="Attiecināmās izmaksas",IF('9a+c+n'!$Q33="A",'9a+c+n'!N33,0),0)</f>
        <v>0</v>
      </c>
      <c r="O33" s="116">
        <f>IF($C$4="Attiecināmās izmaksas",IF('9a+c+n'!$Q33="A",'9a+c+n'!O33,0),0)</f>
        <v>0</v>
      </c>
      <c r="P33" s="117">
        <f>IF($C$4="Attiecināmās izmaksas",IF('9a+c+n'!$Q33="A",'9a+c+n'!P33,0),0)</f>
        <v>0</v>
      </c>
    </row>
    <row r="34" spans="1:16" ht="20.399999999999999" x14ac:dyDescent="0.2">
      <c r="A34" s="51">
        <f>IF(P34=0,0,IF(COUNTBLANK(P34)=1,0,COUNTA($P$14:P34)))</f>
        <v>0</v>
      </c>
      <c r="B34" s="24" t="str">
        <f>IF($C$4="Attiecināmās izmaksas",IF('9a+c+n'!$Q34="A",'9a+c+n'!B34,0),0)</f>
        <v>17-00000</v>
      </c>
      <c r="C34" s="24" t="str">
        <f>IF($C$4="Attiecināmās izmaksas",IF('9a+c+n'!$Q34="A",'9a+c+n'!C34,0),0)</f>
        <v>Alokators  E-ITN 40 ar alumīnija montāžas plāksni vai ekvivalents</v>
      </c>
      <c r="D34" s="24" t="str">
        <f>IF($C$4="Attiecināmās izmaksas",IF('9a+c+n'!$Q34="A",'9a+c+n'!D34,0),0)</f>
        <v>gb</v>
      </c>
      <c r="E34" s="46"/>
      <c r="F34" s="65"/>
      <c r="G34" s="116"/>
      <c r="H34" s="116">
        <f>IF($C$4="Attiecināmās izmaksas",IF('9a+c+n'!$Q34="A",'9a+c+n'!H34,0),0)</f>
        <v>0</v>
      </c>
      <c r="I34" s="116"/>
      <c r="J34" s="116"/>
      <c r="K34" s="117">
        <f>IF($C$4="Attiecināmās izmaksas",IF('9a+c+n'!$Q34="A",'9a+c+n'!K34,0),0)</f>
        <v>0</v>
      </c>
      <c r="L34" s="65">
        <f>IF($C$4="Attiecināmās izmaksas",IF('9a+c+n'!$Q34="A",'9a+c+n'!L34,0),0)</f>
        <v>0</v>
      </c>
      <c r="M34" s="116">
        <f>IF($C$4="Attiecināmās izmaksas",IF('9a+c+n'!$Q34="A",'9a+c+n'!M34,0),0)</f>
        <v>0</v>
      </c>
      <c r="N34" s="116">
        <f>IF($C$4="Attiecināmās izmaksas",IF('9a+c+n'!$Q34="A",'9a+c+n'!N34,0),0)</f>
        <v>0</v>
      </c>
      <c r="O34" s="116">
        <f>IF($C$4="Attiecināmās izmaksas",IF('9a+c+n'!$Q34="A",'9a+c+n'!O34,0),0)</f>
        <v>0</v>
      </c>
      <c r="P34" s="117">
        <f>IF($C$4="Attiecināmās izmaksas",IF('9a+c+n'!$Q34="A",'9a+c+n'!P34,0),0)</f>
        <v>0</v>
      </c>
    </row>
    <row r="35" spans="1:16" ht="20.399999999999999" x14ac:dyDescent="0.2">
      <c r="A35" s="51">
        <f>IF(P35=0,0,IF(COUNTBLANK(P35)=1,0,COUNTA($P$14:P35)))</f>
        <v>0</v>
      </c>
      <c r="B35" s="24" t="str">
        <f>IF($C$4="Attiecināmās izmaksas",IF('9a+c+n'!$Q35="A",'9a+c+n'!B35,0),0)</f>
        <v>17-00000</v>
      </c>
      <c r="C35" s="24" t="str">
        <f>IF($C$4="Attiecināmās izmaksas",IF('9a+c+n'!$Q35="A",'9a+c+n'!C35,0),0)</f>
        <v>Radio centrāle Sky Meters koncentrators 220v 4G vai ekvivalents</v>
      </c>
      <c r="D35" s="24" t="str">
        <f>IF($C$4="Attiecināmās izmaksas",IF('9a+c+n'!$Q35="A",'9a+c+n'!D35,0),0)</f>
        <v>gb</v>
      </c>
      <c r="E35" s="46"/>
      <c r="F35" s="65"/>
      <c r="G35" s="116"/>
      <c r="H35" s="116">
        <f>IF($C$4="Attiecināmās izmaksas",IF('9a+c+n'!$Q35="A",'9a+c+n'!H35,0),0)</f>
        <v>0</v>
      </c>
      <c r="I35" s="116"/>
      <c r="J35" s="116"/>
      <c r="K35" s="117">
        <f>IF($C$4="Attiecināmās izmaksas",IF('9a+c+n'!$Q35="A",'9a+c+n'!K35,0),0)</f>
        <v>0</v>
      </c>
      <c r="L35" s="65">
        <f>IF($C$4="Attiecināmās izmaksas",IF('9a+c+n'!$Q35="A",'9a+c+n'!L35,0),0)</f>
        <v>0</v>
      </c>
      <c r="M35" s="116">
        <f>IF($C$4="Attiecināmās izmaksas",IF('9a+c+n'!$Q35="A",'9a+c+n'!M35,0),0)</f>
        <v>0</v>
      </c>
      <c r="N35" s="116">
        <f>IF($C$4="Attiecināmās izmaksas",IF('9a+c+n'!$Q35="A",'9a+c+n'!N35,0),0)</f>
        <v>0</v>
      </c>
      <c r="O35" s="116">
        <f>IF($C$4="Attiecināmās izmaksas",IF('9a+c+n'!$Q35="A",'9a+c+n'!O35,0),0)</f>
        <v>0</v>
      </c>
      <c r="P35" s="117">
        <f>IF($C$4="Attiecināmās izmaksas",IF('9a+c+n'!$Q35="A",'9a+c+n'!P35,0),0)</f>
        <v>0</v>
      </c>
    </row>
    <row r="36" spans="1:16" ht="20.399999999999999" x14ac:dyDescent="0.2">
      <c r="A36" s="51">
        <f>IF(P36=0,0,IF(COUNTBLANK(P36)=1,0,COUNTA($P$14:P36)))</f>
        <v>0</v>
      </c>
      <c r="B36" s="24" t="str">
        <f>IF($C$4="Attiecināmās izmaksas",IF('9a+c+n'!$Q36="A",'9a+c+n'!B36,0),0)</f>
        <v>17-00000</v>
      </c>
      <c r="C36" s="24" t="str">
        <f>IF($C$4="Attiecināmās izmaksas",IF('9a+c+n'!$Q36="A",'9a+c+n'!C36,0),0)</f>
        <v>Atkārtotājs Sky Meters  220v vai ekvivalents</v>
      </c>
      <c r="D36" s="24" t="str">
        <f>IF($C$4="Attiecināmās izmaksas",IF('9a+c+n'!$Q36="A",'9a+c+n'!D36,0),0)</f>
        <v>gb</v>
      </c>
      <c r="E36" s="46"/>
      <c r="F36" s="65"/>
      <c r="G36" s="116"/>
      <c r="H36" s="116">
        <f>IF($C$4="Attiecināmās izmaksas",IF('9a+c+n'!$Q36="A",'9a+c+n'!H36,0),0)</f>
        <v>0</v>
      </c>
      <c r="I36" s="116"/>
      <c r="J36" s="116"/>
      <c r="K36" s="117">
        <f>IF($C$4="Attiecināmās izmaksas",IF('9a+c+n'!$Q36="A",'9a+c+n'!K36,0),0)</f>
        <v>0</v>
      </c>
      <c r="L36" s="65">
        <f>IF($C$4="Attiecināmās izmaksas",IF('9a+c+n'!$Q36="A",'9a+c+n'!L36,0),0)</f>
        <v>0</v>
      </c>
      <c r="M36" s="116">
        <f>IF($C$4="Attiecināmās izmaksas",IF('9a+c+n'!$Q36="A",'9a+c+n'!M36,0),0)</f>
        <v>0</v>
      </c>
      <c r="N36" s="116">
        <f>IF($C$4="Attiecināmās izmaksas",IF('9a+c+n'!$Q36="A",'9a+c+n'!N36,0),0)</f>
        <v>0</v>
      </c>
      <c r="O36" s="116">
        <f>IF($C$4="Attiecināmās izmaksas",IF('9a+c+n'!$Q36="A",'9a+c+n'!O36,0),0)</f>
        <v>0</v>
      </c>
      <c r="P36" s="117">
        <f>IF($C$4="Attiecināmās izmaksas",IF('9a+c+n'!$Q36="A",'9a+c+n'!P36,0),0)</f>
        <v>0</v>
      </c>
    </row>
    <row r="37" spans="1:16" ht="20.399999999999999" x14ac:dyDescent="0.2">
      <c r="A37" s="51">
        <f>IF(P37=0,0,IF(COUNTBLANK(P37)=1,0,COUNTA($P$14:P37)))</f>
        <v>0</v>
      </c>
      <c r="B37" s="24" t="str">
        <f>IF($C$4="Attiecināmās izmaksas",IF('9a+c+n'!$Q37="A",'9a+c+n'!B37,0),0)</f>
        <v>17-00000</v>
      </c>
      <c r="C37" s="24" t="str">
        <f>IF($C$4="Attiecināmās izmaksas",IF('9a+c+n'!$Q37="A",'9a+c+n'!C37,0),0)</f>
        <v>Alokatoru sistēmas instalācijas darbi</v>
      </c>
      <c r="D37" s="24" t="str">
        <f>IF($C$4="Attiecināmās izmaksas",IF('9a+c+n'!$Q37="A",'9a+c+n'!D37,0),0)</f>
        <v>gb</v>
      </c>
      <c r="E37" s="46"/>
      <c r="F37" s="65"/>
      <c r="G37" s="116"/>
      <c r="H37" s="116">
        <f>IF($C$4="Attiecināmās izmaksas",IF('9a+c+n'!$Q37="A",'9a+c+n'!H37,0),0)</f>
        <v>0</v>
      </c>
      <c r="I37" s="116"/>
      <c r="J37" s="116"/>
      <c r="K37" s="117">
        <f>IF($C$4="Attiecināmās izmaksas",IF('9a+c+n'!$Q37="A",'9a+c+n'!K37,0),0)</f>
        <v>0</v>
      </c>
      <c r="L37" s="65">
        <f>IF($C$4="Attiecināmās izmaksas",IF('9a+c+n'!$Q37="A",'9a+c+n'!L37,0),0)</f>
        <v>0</v>
      </c>
      <c r="M37" s="116">
        <f>IF($C$4="Attiecināmās izmaksas",IF('9a+c+n'!$Q37="A",'9a+c+n'!M37,0),0)</f>
        <v>0</v>
      </c>
      <c r="N37" s="116">
        <f>IF($C$4="Attiecināmās izmaksas",IF('9a+c+n'!$Q37="A",'9a+c+n'!N37,0),0)</f>
        <v>0</v>
      </c>
      <c r="O37" s="116">
        <f>IF($C$4="Attiecināmās izmaksas",IF('9a+c+n'!$Q37="A",'9a+c+n'!O37,0),0)</f>
        <v>0</v>
      </c>
      <c r="P37" s="117">
        <f>IF($C$4="Attiecināmās izmaksas",IF('9a+c+n'!$Q37="A",'9a+c+n'!P37,0),0)</f>
        <v>0</v>
      </c>
    </row>
    <row r="38" spans="1:16" ht="20.399999999999999" x14ac:dyDescent="0.2">
      <c r="A38" s="51">
        <f>IF(P38=0,0,IF(COUNTBLANK(P38)=1,0,COUNTA($P$14:P38)))</f>
        <v>0</v>
      </c>
      <c r="B38" s="24" t="str">
        <f>IF($C$4="Attiecināmās izmaksas",IF('9a+c+n'!$Q38="A",'9a+c+n'!B38,0),0)</f>
        <v>17-00000</v>
      </c>
      <c r="C38" s="24" t="str">
        <f>IF($C$4="Attiecināmās izmaksas",IF('9a+c+n'!$Q38="A",'9a+c+n'!C38,0),0)</f>
        <v>Alokatoru servera parametrizēšana</v>
      </c>
      <c r="D38" s="24" t="str">
        <f>IF($C$4="Attiecināmās izmaksas",IF('9a+c+n'!$Q38="A",'9a+c+n'!D38,0),0)</f>
        <v>gb</v>
      </c>
      <c r="E38" s="46"/>
      <c r="F38" s="65"/>
      <c r="G38" s="116"/>
      <c r="H38" s="116">
        <f>IF($C$4="Attiecināmās izmaksas",IF('9a+c+n'!$Q38="A",'9a+c+n'!H38,0),0)</f>
        <v>0</v>
      </c>
      <c r="I38" s="116"/>
      <c r="J38" s="116"/>
      <c r="K38" s="117">
        <f>IF($C$4="Attiecināmās izmaksas",IF('9a+c+n'!$Q38="A",'9a+c+n'!K38,0),0)</f>
        <v>0</v>
      </c>
      <c r="L38" s="65">
        <f>IF($C$4="Attiecināmās izmaksas",IF('9a+c+n'!$Q38="A",'9a+c+n'!L38,0),0)</f>
        <v>0</v>
      </c>
      <c r="M38" s="116">
        <f>IF($C$4="Attiecināmās izmaksas",IF('9a+c+n'!$Q38="A",'9a+c+n'!M38,0),0)</f>
        <v>0</v>
      </c>
      <c r="N38" s="116">
        <f>IF($C$4="Attiecināmās izmaksas",IF('9a+c+n'!$Q38="A",'9a+c+n'!N38,0),0)</f>
        <v>0</v>
      </c>
      <c r="O38" s="116">
        <f>IF($C$4="Attiecināmās izmaksas",IF('9a+c+n'!$Q38="A",'9a+c+n'!O38,0),0)</f>
        <v>0</v>
      </c>
      <c r="P38" s="117">
        <f>IF($C$4="Attiecināmās izmaksas",IF('9a+c+n'!$Q38="A",'9a+c+n'!P38,0),0)</f>
        <v>0</v>
      </c>
    </row>
    <row r="39" spans="1:16" ht="20.399999999999999" x14ac:dyDescent="0.2">
      <c r="A39" s="51">
        <f>IF(P39=0,0,IF(COUNTBLANK(P39)=1,0,COUNTA($P$14:P39)))</f>
        <v>0</v>
      </c>
      <c r="B39" s="24" t="str">
        <f>IF($C$4="Attiecināmās izmaksas",IF('9a+c+n'!$Q39="A",'9a+c+n'!B39,0),0)</f>
        <v>17-00000</v>
      </c>
      <c r="C39" s="24" t="str">
        <f>IF($C$4="Attiecināmās izmaksas",IF('9a+c+n'!$Q39="A",'9a+c+n'!C39,0),0)</f>
        <v>Kompensatori garajaiem, taisnajiem trases posmiem</v>
      </c>
      <c r="D39" s="24" t="str">
        <f>IF($C$4="Attiecināmās izmaksas",IF('9a+c+n'!$Q39="A",'9a+c+n'!D39,0),0)</f>
        <v>komp.</v>
      </c>
      <c r="E39" s="46"/>
      <c r="F39" s="65"/>
      <c r="G39" s="116"/>
      <c r="H39" s="116">
        <f>IF($C$4="Attiecināmās izmaksas",IF('9a+c+n'!$Q39="A",'9a+c+n'!H39,0),0)</f>
        <v>0</v>
      </c>
      <c r="I39" s="116"/>
      <c r="J39" s="116"/>
      <c r="K39" s="117">
        <f>IF($C$4="Attiecināmās izmaksas",IF('9a+c+n'!$Q39="A",'9a+c+n'!K39,0),0)</f>
        <v>0</v>
      </c>
      <c r="L39" s="65">
        <f>IF($C$4="Attiecināmās izmaksas",IF('9a+c+n'!$Q39="A",'9a+c+n'!L39,0),0)</f>
        <v>0</v>
      </c>
      <c r="M39" s="116">
        <f>IF($C$4="Attiecināmās izmaksas",IF('9a+c+n'!$Q39="A",'9a+c+n'!M39,0),0)</f>
        <v>0</v>
      </c>
      <c r="N39" s="116">
        <f>IF($C$4="Attiecināmās izmaksas",IF('9a+c+n'!$Q39="A",'9a+c+n'!N39,0),0)</f>
        <v>0</v>
      </c>
      <c r="O39" s="116">
        <f>IF($C$4="Attiecināmās izmaksas",IF('9a+c+n'!$Q39="A",'9a+c+n'!O39,0),0)</f>
        <v>0</v>
      </c>
      <c r="P39" s="117">
        <f>IF($C$4="Attiecināmās izmaksas",IF('9a+c+n'!$Q39="A",'9a+c+n'!P39,0),0)</f>
        <v>0</v>
      </c>
    </row>
    <row r="40" spans="1:16" x14ac:dyDescent="0.2">
      <c r="A40" s="51">
        <f>IF(P40=0,0,IF(COUNTBLANK(P40)=1,0,COUNTA($P$14:P40)))</f>
        <v>0</v>
      </c>
      <c r="B40" s="24">
        <f>IF($C$4="Attiecināmās izmaksas",IF('9a+c+n'!$Q40="A",'9a+c+n'!B40,0),0)</f>
        <v>0</v>
      </c>
      <c r="C40" s="24">
        <f>IF($C$4="Attiecināmās izmaksas",IF('9a+c+n'!$Q40="A",'9a+c+n'!C40,0),0)</f>
        <v>0</v>
      </c>
      <c r="D40" s="24">
        <f>IF($C$4="Attiecināmās izmaksas",IF('9a+c+n'!$Q40="A",'9a+c+n'!D40,0),0)</f>
        <v>0</v>
      </c>
      <c r="E40" s="46"/>
      <c r="F40" s="65"/>
      <c r="G40" s="116"/>
      <c r="H40" s="116">
        <f>IF($C$4="Attiecināmās izmaksas",IF('9a+c+n'!$Q40="A",'9a+c+n'!H40,0),0)</f>
        <v>0</v>
      </c>
      <c r="I40" s="116"/>
      <c r="J40" s="116"/>
      <c r="K40" s="117">
        <f>IF($C$4="Attiecināmās izmaksas",IF('9a+c+n'!$Q40="A",'9a+c+n'!K40,0),0)</f>
        <v>0</v>
      </c>
      <c r="L40" s="65">
        <f>IF($C$4="Attiecināmās izmaksas",IF('9a+c+n'!$Q40="A",'9a+c+n'!L40,0),0)</f>
        <v>0</v>
      </c>
      <c r="M40" s="116">
        <f>IF($C$4="Attiecināmās izmaksas",IF('9a+c+n'!$Q40="A",'9a+c+n'!M40,0),0)</f>
        <v>0</v>
      </c>
      <c r="N40" s="116">
        <f>IF($C$4="Attiecināmās izmaksas",IF('9a+c+n'!$Q40="A",'9a+c+n'!N40,0),0)</f>
        <v>0</v>
      </c>
      <c r="O40" s="116">
        <f>IF($C$4="Attiecināmās izmaksas",IF('9a+c+n'!$Q40="A",'9a+c+n'!O40,0),0)</f>
        <v>0</v>
      </c>
      <c r="P40" s="117">
        <f>IF($C$4="Attiecināmās izmaksas",IF('9a+c+n'!$Q40="A",'9a+c+n'!P40,0),0)</f>
        <v>0</v>
      </c>
    </row>
    <row r="41" spans="1:16" ht="20.399999999999999" x14ac:dyDescent="0.2">
      <c r="A41" s="51">
        <f>IF(P41=0,0,IF(COUNTBLANK(P41)=1,0,COUNTA($P$14:P41)))</f>
        <v>0</v>
      </c>
      <c r="B41" s="24" t="str">
        <f>IF($C$4="Attiecināmās izmaksas",IF('9a+c+n'!$Q41="A",'9a+c+n'!B41,0),0)</f>
        <v>17-00000</v>
      </c>
      <c r="C41" s="24" t="str">
        <f>IF($C$4="Attiecināmās izmaksas",IF('9a+c+n'!$Q41="A",'9a+c+n'!C41,0),0)</f>
        <v>Presējamās tērauda caurules,Viega vai ekvivalents dn18</v>
      </c>
      <c r="D41" s="24" t="str">
        <f>IF($C$4="Attiecināmās izmaksas",IF('9a+c+n'!$Q41="A",'9a+c+n'!D41,0),0)</f>
        <v>m</v>
      </c>
      <c r="E41" s="46"/>
      <c r="F41" s="65"/>
      <c r="G41" s="116"/>
      <c r="H41" s="116">
        <f>IF($C$4="Attiecināmās izmaksas",IF('9a+c+n'!$Q41="A",'9a+c+n'!H41,0),0)</f>
        <v>0</v>
      </c>
      <c r="I41" s="116"/>
      <c r="J41" s="116"/>
      <c r="K41" s="117">
        <f>IF($C$4="Attiecināmās izmaksas",IF('9a+c+n'!$Q41="A",'9a+c+n'!K41,0),0)</f>
        <v>0</v>
      </c>
      <c r="L41" s="65">
        <f>IF($C$4="Attiecināmās izmaksas",IF('9a+c+n'!$Q41="A",'9a+c+n'!L41,0),0)</f>
        <v>0</v>
      </c>
      <c r="M41" s="116">
        <f>IF($C$4="Attiecināmās izmaksas",IF('9a+c+n'!$Q41="A",'9a+c+n'!M41,0),0)</f>
        <v>0</v>
      </c>
      <c r="N41" s="116">
        <f>IF($C$4="Attiecināmās izmaksas",IF('9a+c+n'!$Q41="A",'9a+c+n'!N41,0),0)</f>
        <v>0</v>
      </c>
      <c r="O41" s="116">
        <f>IF($C$4="Attiecināmās izmaksas",IF('9a+c+n'!$Q41="A",'9a+c+n'!O41,0),0)</f>
        <v>0</v>
      </c>
      <c r="P41" s="117">
        <f>IF($C$4="Attiecināmās izmaksas",IF('9a+c+n'!$Q41="A",'9a+c+n'!P41,0),0)</f>
        <v>0</v>
      </c>
    </row>
    <row r="42" spans="1:16" ht="20.399999999999999" x14ac:dyDescent="0.2">
      <c r="A42" s="51">
        <f>IF(P42=0,0,IF(COUNTBLANK(P42)=1,0,COUNTA($P$14:P42)))</f>
        <v>0</v>
      </c>
      <c r="B42" s="24" t="str">
        <f>IF($C$4="Attiecināmās izmaksas",IF('9a+c+n'!$Q42="A",'9a+c+n'!B42,0),0)</f>
        <v>17-00000</v>
      </c>
      <c r="C42" s="24" t="str">
        <f>IF($C$4="Attiecināmās izmaksas",IF('9a+c+n'!$Q42="A",'9a+c+n'!C42,0),0)</f>
        <v>Presējamās tērauda caurules,Viega vai ekvivalents dn22</v>
      </c>
      <c r="D42" s="24" t="str">
        <f>IF($C$4="Attiecināmās izmaksas",IF('9a+c+n'!$Q42="A",'9a+c+n'!D42,0),0)</f>
        <v>m</v>
      </c>
      <c r="E42" s="46"/>
      <c r="F42" s="65"/>
      <c r="G42" s="116"/>
      <c r="H42" s="116">
        <f>IF($C$4="Attiecināmās izmaksas",IF('9a+c+n'!$Q42="A",'9a+c+n'!H42,0),0)</f>
        <v>0</v>
      </c>
      <c r="I42" s="116"/>
      <c r="J42" s="116"/>
      <c r="K42" s="117">
        <f>IF($C$4="Attiecināmās izmaksas",IF('9a+c+n'!$Q42="A",'9a+c+n'!K42,0),0)</f>
        <v>0</v>
      </c>
      <c r="L42" s="65">
        <f>IF($C$4="Attiecināmās izmaksas",IF('9a+c+n'!$Q42="A",'9a+c+n'!L42,0),0)</f>
        <v>0</v>
      </c>
      <c r="M42" s="116">
        <f>IF($C$4="Attiecināmās izmaksas",IF('9a+c+n'!$Q42="A",'9a+c+n'!M42,0),0)</f>
        <v>0</v>
      </c>
      <c r="N42" s="116">
        <f>IF($C$4="Attiecināmās izmaksas",IF('9a+c+n'!$Q42="A",'9a+c+n'!N42,0),0)</f>
        <v>0</v>
      </c>
      <c r="O42" s="116">
        <f>IF($C$4="Attiecināmās izmaksas",IF('9a+c+n'!$Q42="A",'9a+c+n'!O42,0),0)</f>
        <v>0</v>
      </c>
      <c r="P42" s="117">
        <f>IF($C$4="Attiecināmās izmaksas",IF('9a+c+n'!$Q42="A",'9a+c+n'!P42,0),0)</f>
        <v>0</v>
      </c>
    </row>
    <row r="43" spans="1:16" ht="20.399999999999999" x14ac:dyDescent="0.2">
      <c r="A43" s="51">
        <f>IF(P43=0,0,IF(COUNTBLANK(P43)=1,0,COUNTA($P$14:P43)))</f>
        <v>0</v>
      </c>
      <c r="B43" s="24" t="str">
        <f>IF($C$4="Attiecināmās izmaksas",IF('9a+c+n'!$Q43="A",'9a+c+n'!B43,0),0)</f>
        <v>17-00000</v>
      </c>
      <c r="C43" s="24" t="str">
        <f>IF($C$4="Attiecināmās izmaksas",IF('9a+c+n'!$Q43="A",'9a+c+n'!C43,0),0)</f>
        <v>Presējamās tērauda caurules,Viega vai ekvivalents dn28</v>
      </c>
      <c r="D43" s="24" t="str">
        <f>IF($C$4="Attiecināmās izmaksas",IF('9a+c+n'!$Q43="A",'9a+c+n'!D43,0),0)</f>
        <v>m</v>
      </c>
      <c r="E43" s="46"/>
      <c r="F43" s="65"/>
      <c r="G43" s="116"/>
      <c r="H43" s="116">
        <f>IF($C$4="Attiecināmās izmaksas",IF('9a+c+n'!$Q43="A",'9a+c+n'!H43,0),0)</f>
        <v>0</v>
      </c>
      <c r="I43" s="116"/>
      <c r="J43" s="116"/>
      <c r="K43" s="117">
        <f>IF($C$4="Attiecināmās izmaksas",IF('9a+c+n'!$Q43="A",'9a+c+n'!K43,0),0)</f>
        <v>0</v>
      </c>
      <c r="L43" s="65">
        <f>IF($C$4="Attiecināmās izmaksas",IF('9a+c+n'!$Q43="A",'9a+c+n'!L43,0),0)</f>
        <v>0</v>
      </c>
      <c r="M43" s="116">
        <f>IF($C$4="Attiecināmās izmaksas",IF('9a+c+n'!$Q43="A",'9a+c+n'!M43,0),0)</f>
        <v>0</v>
      </c>
      <c r="N43" s="116">
        <f>IF($C$4="Attiecināmās izmaksas",IF('9a+c+n'!$Q43="A",'9a+c+n'!N43,0),0)</f>
        <v>0</v>
      </c>
      <c r="O43" s="116">
        <f>IF($C$4="Attiecināmās izmaksas",IF('9a+c+n'!$Q43="A",'9a+c+n'!O43,0),0)</f>
        <v>0</v>
      </c>
      <c r="P43" s="117">
        <f>IF($C$4="Attiecināmās izmaksas",IF('9a+c+n'!$Q43="A",'9a+c+n'!P43,0),0)</f>
        <v>0</v>
      </c>
    </row>
    <row r="44" spans="1:16" ht="20.399999999999999" x14ac:dyDescent="0.2">
      <c r="A44" s="51">
        <f>IF(P44=0,0,IF(COUNTBLANK(P44)=1,0,COUNTA($P$14:P44)))</f>
        <v>0</v>
      </c>
      <c r="B44" s="24" t="str">
        <f>IF($C$4="Attiecināmās izmaksas",IF('9a+c+n'!$Q44="A",'9a+c+n'!B44,0),0)</f>
        <v>17-00000</v>
      </c>
      <c r="C44" s="24" t="str">
        <f>IF($C$4="Attiecināmās izmaksas",IF('9a+c+n'!$Q44="A",'9a+c+n'!C44,0),0)</f>
        <v>Presējamās tērauda caurules,Viega vai ekvivalents dn35</v>
      </c>
      <c r="D44" s="24" t="str">
        <f>IF($C$4="Attiecināmās izmaksas",IF('9a+c+n'!$Q44="A",'9a+c+n'!D44,0),0)</f>
        <v>m</v>
      </c>
      <c r="E44" s="46"/>
      <c r="F44" s="65"/>
      <c r="G44" s="116"/>
      <c r="H44" s="116">
        <f>IF($C$4="Attiecināmās izmaksas",IF('9a+c+n'!$Q44="A",'9a+c+n'!H44,0),0)</f>
        <v>0</v>
      </c>
      <c r="I44" s="116"/>
      <c r="J44" s="116"/>
      <c r="K44" s="117">
        <f>IF($C$4="Attiecināmās izmaksas",IF('9a+c+n'!$Q44="A",'9a+c+n'!K44,0),0)</f>
        <v>0</v>
      </c>
      <c r="L44" s="65">
        <f>IF($C$4="Attiecināmās izmaksas",IF('9a+c+n'!$Q44="A",'9a+c+n'!L44,0),0)</f>
        <v>0</v>
      </c>
      <c r="M44" s="116">
        <f>IF($C$4="Attiecināmās izmaksas",IF('9a+c+n'!$Q44="A",'9a+c+n'!M44,0),0)</f>
        <v>0</v>
      </c>
      <c r="N44" s="116">
        <f>IF($C$4="Attiecināmās izmaksas",IF('9a+c+n'!$Q44="A",'9a+c+n'!N44,0),0)</f>
        <v>0</v>
      </c>
      <c r="O44" s="116">
        <f>IF($C$4="Attiecināmās izmaksas",IF('9a+c+n'!$Q44="A",'9a+c+n'!O44,0),0)</f>
        <v>0</v>
      </c>
      <c r="P44" s="117">
        <f>IF($C$4="Attiecināmās izmaksas",IF('9a+c+n'!$Q44="A",'9a+c+n'!P44,0),0)</f>
        <v>0</v>
      </c>
    </row>
    <row r="45" spans="1:16" ht="20.399999999999999" x14ac:dyDescent="0.2">
      <c r="A45" s="51">
        <f>IF(P45=0,0,IF(COUNTBLANK(P45)=1,0,COUNTA($P$14:P45)))</f>
        <v>0</v>
      </c>
      <c r="B45" s="24" t="str">
        <f>IF($C$4="Attiecināmās izmaksas",IF('9a+c+n'!$Q45="A",'9a+c+n'!B45,0),0)</f>
        <v>17-00000</v>
      </c>
      <c r="C45" s="24" t="str">
        <f>IF($C$4="Attiecināmās izmaksas",IF('9a+c+n'!$Q45="A",'9a+c+n'!C45,0),0)</f>
        <v>Presējamās tērauda caurules,Viega vai ekvivalents dn42</v>
      </c>
      <c r="D45" s="24" t="str">
        <f>IF($C$4="Attiecināmās izmaksas",IF('9a+c+n'!$Q45="A",'9a+c+n'!D45,0),0)</f>
        <v>m</v>
      </c>
      <c r="E45" s="46"/>
      <c r="F45" s="65"/>
      <c r="G45" s="116"/>
      <c r="H45" s="116">
        <f>IF($C$4="Attiecināmās izmaksas",IF('9a+c+n'!$Q45="A",'9a+c+n'!H45,0),0)</f>
        <v>0</v>
      </c>
      <c r="I45" s="116"/>
      <c r="J45" s="116"/>
      <c r="K45" s="117">
        <f>IF($C$4="Attiecināmās izmaksas",IF('9a+c+n'!$Q45="A",'9a+c+n'!K45,0),0)</f>
        <v>0</v>
      </c>
      <c r="L45" s="65">
        <f>IF($C$4="Attiecināmās izmaksas",IF('9a+c+n'!$Q45="A",'9a+c+n'!L45,0),0)</f>
        <v>0</v>
      </c>
      <c r="M45" s="116">
        <f>IF($C$4="Attiecināmās izmaksas",IF('9a+c+n'!$Q45="A",'9a+c+n'!M45,0),0)</f>
        <v>0</v>
      </c>
      <c r="N45" s="116">
        <f>IF($C$4="Attiecināmās izmaksas",IF('9a+c+n'!$Q45="A",'9a+c+n'!N45,0),0)</f>
        <v>0</v>
      </c>
      <c r="O45" s="116">
        <f>IF($C$4="Attiecināmās izmaksas",IF('9a+c+n'!$Q45="A",'9a+c+n'!O45,0),0)</f>
        <v>0</v>
      </c>
      <c r="P45" s="117">
        <f>IF($C$4="Attiecināmās izmaksas",IF('9a+c+n'!$Q45="A",'9a+c+n'!P45,0),0)</f>
        <v>0</v>
      </c>
    </row>
    <row r="46" spans="1:16" ht="20.399999999999999" x14ac:dyDescent="0.2">
      <c r="A46" s="51">
        <f>IF(P46=0,0,IF(COUNTBLANK(P46)=1,0,COUNTA($P$14:P46)))</f>
        <v>0</v>
      </c>
      <c r="B46" s="24" t="str">
        <f>IF($C$4="Attiecināmās izmaksas",IF('9a+c+n'!$Q46="A",'9a+c+n'!B46,0),0)</f>
        <v>17-00000</v>
      </c>
      <c r="C46" s="24" t="str">
        <f>IF($C$4="Attiecināmās izmaksas",IF('9a+c+n'!$Q46="A",'9a+c+n'!C46,0),0)</f>
        <v>Presējamās tērauda caurules,Viega vai ekvivalents dn54</v>
      </c>
      <c r="D46" s="24" t="str">
        <f>IF($C$4="Attiecināmās izmaksas",IF('9a+c+n'!$Q46="A",'9a+c+n'!D46,0),0)</f>
        <v>m</v>
      </c>
      <c r="E46" s="46"/>
      <c r="F46" s="65"/>
      <c r="G46" s="116"/>
      <c r="H46" s="116">
        <f>IF($C$4="Attiecināmās izmaksas",IF('9a+c+n'!$Q46="A",'9a+c+n'!H46,0),0)</f>
        <v>0</v>
      </c>
      <c r="I46" s="116"/>
      <c r="J46" s="116"/>
      <c r="K46" s="117">
        <f>IF($C$4="Attiecināmās izmaksas",IF('9a+c+n'!$Q46="A",'9a+c+n'!K46,0),0)</f>
        <v>0</v>
      </c>
      <c r="L46" s="65">
        <f>IF($C$4="Attiecināmās izmaksas",IF('9a+c+n'!$Q46="A",'9a+c+n'!L46,0),0)</f>
        <v>0</v>
      </c>
      <c r="M46" s="116">
        <f>IF($C$4="Attiecināmās izmaksas",IF('9a+c+n'!$Q46="A",'9a+c+n'!M46,0),0)</f>
        <v>0</v>
      </c>
      <c r="N46" s="116">
        <f>IF($C$4="Attiecināmās izmaksas",IF('9a+c+n'!$Q46="A",'9a+c+n'!N46,0),0)</f>
        <v>0</v>
      </c>
      <c r="O46" s="116">
        <f>IF($C$4="Attiecināmās izmaksas",IF('9a+c+n'!$Q46="A",'9a+c+n'!O46,0),0)</f>
        <v>0</v>
      </c>
      <c r="P46" s="117">
        <f>IF($C$4="Attiecināmās izmaksas",IF('9a+c+n'!$Q46="A",'9a+c+n'!P46,0),0)</f>
        <v>0</v>
      </c>
    </row>
    <row r="47" spans="1:16" ht="20.399999999999999" x14ac:dyDescent="0.2">
      <c r="A47" s="51">
        <f>IF(P47=0,0,IF(COUNTBLANK(P47)=1,0,COUNTA($P$14:P47)))</f>
        <v>0</v>
      </c>
      <c r="B47" s="24" t="str">
        <f>IF($C$4="Attiecināmās izmaksas",IF('9a+c+n'!$Q47="A",'9a+c+n'!B47,0),0)</f>
        <v>17-00000</v>
      </c>
      <c r="C47" s="24" t="str">
        <f>IF($C$4="Attiecināmās izmaksas",IF('9a+c+n'!$Q47="A",'9a+c+n'!C47,0),0)</f>
        <v>Cauruļvadu fasondaļas (fitingi, savienojumi, pārejas)</v>
      </c>
      <c r="D47" s="24" t="str">
        <f>IF($C$4="Attiecināmās izmaksas",IF('9a+c+n'!$Q47="A",'9a+c+n'!D47,0),0)</f>
        <v>kompl.</v>
      </c>
      <c r="E47" s="46"/>
      <c r="F47" s="65"/>
      <c r="G47" s="116"/>
      <c r="H47" s="116">
        <f>IF($C$4="Attiecināmās izmaksas",IF('9a+c+n'!$Q47="A",'9a+c+n'!H47,0),0)</f>
        <v>0</v>
      </c>
      <c r="I47" s="116"/>
      <c r="J47" s="116"/>
      <c r="K47" s="117">
        <f>IF($C$4="Attiecināmās izmaksas",IF('9a+c+n'!$Q47="A",'9a+c+n'!K47,0),0)</f>
        <v>0</v>
      </c>
      <c r="L47" s="65">
        <f>IF($C$4="Attiecināmās izmaksas",IF('9a+c+n'!$Q47="A",'9a+c+n'!L47,0),0)</f>
        <v>0</v>
      </c>
      <c r="M47" s="116">
        <f>IF($C$4="Attiecināmās izmaksas",IF('9a+c+n'!$Q47="A",'9a+c+n'!M47,0),0)</f>
        <v>0</v>
      </c>
      <c r="N47" s="116">
        <f>IF($C$4="Attiecināmās izmaksas",IF('9a+c+n'!$Q47="A",'9a+c+n'!N47,0),0)</f>
        <v>0</v>
      </c>
      <c r="O47" s="116">
        <f>IF($C$4="Attiecināmās izmaksas",IF('9a+c+n'!$Q47="A",'9a+c+n'!O47,0),0)</f>
        <v>0</v>
      </c>
      <c r="P47" s="117">
        <f>IF($C$4="Attiecināmās izmaksas",IF('9a+c+n'!$Q47="A",'9a+c+n'!P47,0),0)</f>
        <v>0</v>
      </c>
    </row>
    <row r="48" spans="1:16" ht="30.6" x14ac:dyDescent="0.2">
      <c r="A48" s="51">
        <f>IF(P48=0,0,IF(COUNTBLANK(P48)=1,0,COUNTA($P$14:P48)))</f>
        <v>0</v>
      </c>
      <c r="B48" s="24" t="str">
        <f>IF($C$4="Attiecināmās izmaksas",IF('9a+c+n'!$Q48="A",'9a+c+n'!B48,0),0)</f>
        <v>17-00000</v>
      </c>
      <c r="C48" s="24" t="str">
        <f>IF($C$4="Attiecināmās izmaksas",IF('9a+c+n'!$Q48="A",'9a+c+n'!C48,0),0)</f>
        <v>Siltumizolācija cauruļvadiem pagrabā, PAROC Hvac Section AluCoat T vai ekvivalents. λ50=0,037 W/mK (pie temperatūras 50oC). Biezums, b=50, Dn18</v>
      </c>
      <c r="D48" s="24" t="str">
        <f>IF($C$4="Attiecināmās izmaksas",IF('9a+c+n'!$Q48="A",'9a+c+n'!D48,0),0)</f>
        <v>m</v>
      </c>
      <c r="E48" s="46"/>
      <c r="F48" s="65"/>
      <c r="G48" s="116"/>
      <c r="H48" s="116">
        <f>IF($C$4="Attiecināmās izmaksas",IF('9a+c+n'!$Q48="A",'9a+c+n'!H48,0),0)</f>
        <v>0</v>
      </c>
      <c r="I48" s="116"/>
      <c r="J48" s="116"/>
      <c r="K48" s="117">
        <f>IF($C$4="Attiecināmās izmaksas",IF('9a+c+n'!$Q48="A",'9a+c+n'!K48,0),0)</f>
        <v>0</v>
      </c>
      <c r="L48" s="65">
        <f>IF($C$4="Attiecināmās izmaksas",IF('9a+c+n'!$Q48="A",'9a+c+n'!L48,0),0)</f>
        <v>0</v>
      </c>
      <c r="M48" s="116">
        <f>IF($C$4="Attiecināmās izmaksas",IF('9a+c+n'!$Q48="A",'9a+c+n'!M48,0),0)</f>
        <v>0</v>
      </c>
      <c r="N48" s="116">
        <f>IF($C$4="Attiecināmās izmaksas",IF('9a+c+n'!$Q48="A",'9a+c+n'!N48,0),0)</f>
        <v>0</v>
      </c>
      <c r="O48" s="116">
        <f>IF($C$4="Attiecināmās izmaksas",IF('9a+c+n'!$Q48="A",'9a+c+n'!O48,0),0)</f>
        <v>0</v>
      </c>
      <c r="P48" s="117">
        <f>IF($C$4="Attiecināmās izmaksas",IF('9a+c+n'!$Q48="A",'9a+c+n'!P48,0),0)</f>
        <v>0</v>
      </c>
    </row>
    <row r="49" spans="1:16" ht="30.6" x14ac:dyDescent="0.2">
      <c r="A49" s="51">
        <f>IF(P49=0,0,IF(COUNTBLANK(P49)=1,0,COUNTA($P$14:P49)))</f>
        <v>0</v>
      </c>
      <c r="B49" s="24" t="str">
        <f>IF($C$4="Attiecināmās izmaksas",IF('9a+c+n'!$Q49="A",'9a+c+n'!B49,0),0)</f>
        <v>17-00000</v>
      </c>
      <c r="C49" s="24" t="str">
        <f>IF($C$4="Attiecināmās izmaksas",IF('9a+c+n'!$Q49="A",'9a+c+n'!C49,0),0)</f>
        <v>Siltumizolācija cauruļvadiem pagrabā, PAROC Hvac Section AluCoat T vai ekvivalents. λ50=0,037 W/mK (pie temperatūras 50oC). Biezums, b=50, Dn22</v>
      </c>
      <c r="D49" s="24" t="str">
        <f>IF($C$4="Attiecināmās izmaksas",IF('9a+c+n'!$Q49="A",'9a+c+n'!D49,0),0)</f>
        <v>m</v>
      </c>
      <c r="E49" s="46"/>
      <c r="F49" s="65"/>
      <c r="G49" s="116"/>
      <c r="H49" s="116">
        <f>IF($C$4="Attiecināmās izmaksas",IF('9a+c+n'!$Q49="A",'9a+c+n'!H49,0),0)</f>
        <v>0</v>
      </c>
      <c r="I49" s="116"/>
      <c r="J49" s="116"/>
      <c r="K49" s="117">
        <f>IF($C$4="Attiecināmās izmaksas",IF('9a+c+n'!$Q49="A",'9a+c+n'!K49,0),0)</f>
        <v>0</v>
      </c>
      <c r="L49" s="65">
        <f>IF($C$4="Attiecināmās izmaksas",IF('9a+c+n'!$Q49="A",'9a+c+n'!L49,0),0)</f>
        <v>0</v>
      </c>
      <c r="M49" s="116">
        <f>IF($C$4="Attiecināmās izmaksas",IF('9a+c+n'!$Q49="A",'9a+c+n'!M49,0),0)</f>
        <v>0</v>
      </c>
      <c r="N49" s="116">
        <f>IF($C$4="Attiecināmās izmaksas",IF('9a+c+n'!$Q49="A",'9a+c+n'!N49,0),0)</f>
        <v>0</v>
      </c>
      <c r="O49" s="116">
        <f>IF($C$4="Attiecināmās izmaksas",IF('9a+c+n'!$Q49="A",'9a+c+n'!O49,0),0)</f>
        <v>0</v>
      </c>
      <c r="P49" s="117">
        <f>IF($C$4="Attiecināmās izmaksas",IF('9a+c+n'!$Q49="A",'9a+c+n'!P49,0),0)</f>
        <v>0</v>
      </c>
    </row>
    <row r="50" spans="1:16" ht="30.6" x14ac:dyDescent="0.2">
      <c r="A50" s="51">
        <f>IF(P50=0,0,IF(COUNTBLANK(P50)=1,0,COUNTA($P$14:P50)))</f>
        <v>0</v>
      </c>
      <c r="B50" s="24" t="str">
        <f>IF($C$4="Attiecināmās izmaksas",IF('9a+c+n'!$Q50="A",'9a+c+n'!B50,0),0)</f>
        <v>17-00000</v>
      </c>
      <c r="C50" s="24" t="str">
        <f>IF($C$4="Attiecināmās izmaksas",IF('9a+c+n'!$Q50="A",'9a+c+n'!C50,0),0)</f>
        <v>Siltumizolācija cauruļvadiem pagrabā, PAROC Hvac Section AluCoat T vai ekvivalents. λ50=0,037 W/mK (pie temperatūras 50oC). Biezums, b=50, Dn28</v>
      </c>
      <c r="D50" s="24" t="str">
        <f>IF($C$4="Attiecināmās izmaksas",IF('9a+c+n'!$Q50="A",'9a+c+n'!D50,0),0)</f>
        <v>m</v>
      </c>
      <c r="E50" s="46"/>
      <c r="F50" s="65"/>
      <c r="G50" s="116"/>
      <c r="H50" s="116">
        <f>IF($C$4="Attiecināmās izmaksas",IF('9a+c+n'!$Q50="A",'9a+c+n'!H50,0),0)</f>
        <v>0</v>
      </c>
      <c r="I50" s="116"/>
      <c r="J50" s="116"/>
      <c r="K50" s="117">
        <f>IF($C$4="Attiecināmās izmaksas",IF('9a+c+n'!$Q50="A",'9a+c+n'!K50,0),0)</f>
        <v>0</v>
      </c>
      <c r="L50" s="65">
        <f>IF($C$4="Attiecināmās izmaksas",IF('9a+c+n'!$Q50="A",'9a+c+n'!L50,0),0)</f>
        <v>0</v>
      </c>
      <c r="M50" s="116">
        <f>IF($C$4="Attiecināmās izmaksas",IF('9a+c+n'!$Q50="A",'9a+c+n'!M50,0),0)</f>
        <v>0</v>
      </c>
      <c r="N50" s="116">
        <f>IF($C$4="Attiecināmās izmaksas",IF('9a+c+n'!$Q50="A",'9a+c+n'!N50,0),0)</f>
        <v>0</v>
      </c>
      <c r="O50" s="116">
        <f>IF($C$4="Attiecināmās izmaksas",IF('9a+c+n'!$Q50="A",'9a+c+n'!O50,0),0)</f>
        <v>0</v>
      </c>
      <c r="P50" s="117">
        <f>IF($C$4="Attiecināmās izmaksas",IF('9a+c+n'!$Q50="A",'9a+c+n'!P50,0),0)</f>
        <v>0</v>
      </c>
    </row>
    <row r="51" spans="1:16" ht="30.6" x14ac:dyDescent="0.2">
      <c r="A51" s="51">
        <f>IF(P51=0,0,IF(COUNTBLANK(P51)=1,0,COUNTA($P$14:P51)))</f>
        <v>0</v>
      </c>
      <c r="B51" s="24" t="str">
        <f>IF($C$4="Attiecināmās izmaksas",IF('9a+c+n'!$Q51="A",'9a+c+n'!B51,0),0)</f>
        <v>17-00000</v>
      </c>
      <c r="C51" s="24" t="str">
        <f>IF($C$4="Attiecināmās izmaksas",IF('9a+c+n'!$Q51="A",'9a+c+n'!C51,0),0)</f>
        <v>Siltumizolācija cauruļvadiem pagrabā, PAROC Hvac Section AluCoat T vai ekvivalents. λ50=0,037 W/mK (pie temperatūras 50oC). Biezums, b=50, Dn35</v>
      </c>
      <c r="D51" s="24" t="str">
        <f>IF($C$4="Attiecināmās izmaksas",IF('9a+c+n'!$Q51="A",'9a+c+n'!D51,0),0)</f>
        <v>m</v>
      </c>
      <c r="E51" s="46"/>
      <c r="F51" s="65"/>
      <c r="G51" s="116"/>
      <c r="H51" s="116">
        <f>IF($C$4="Attiecināmās izmaksas",IF('9a+c+n'!$Q51="A",'9a+c+n'!H51,0),0)</f>
        <v>0</v>
      </c>
      <c r="I51" s="116"/>
      <c r="J51" s="116"/>
      <c r="K51" s="117">
        <f>IF($C$4="Attiecināmās izmaksas",IF('9a+c+n'!$Q51="A",'9a+c+n'!K51,0),0)</f>
        <v>0</v>
      </c>
      <c r="L51" s="65">
        <f>IF($C$4="Attiecināmās izmaksas",IF('9a+c+n'!$Q51="A",'9a+c+n'!L51,0),0)</f>
        <v>0</v>
      </c>
      <c r="M51" s="116">
        <f>IF($C$4="Attiecināmās izmaksas",IF('9a+c+n'!$Q51="A",'9a+c+n'!M51,0),0)</f>
        <v>0</v>
      </c>
      <c r="N51" s="116">
        <f>IF($C$4="Attiecināmās izmaksas",IF('9a+c+n'!$Q51="A",'9a+c+n'!N51,0),0)</f>
        <v>0</v>
      </c>
      <c r="O51" s="116">
        <f>IF($C$4="Attiecināmās izmaksas",IF('9a+c+n'!$Q51="A",'9a+c+n'!O51,0),0)</f>
        <v>0</v>
      </c>
      <c r="P51" s="117">
        <f>IF($C$4="Attiecināmās izmaksas",IF('9a+c+n'!$Q51="A",'9a+c+n'!P51,0),0)</f>
        <v>0</v>
      </c>
    </row>
    <row r="52" spans="1:16" ht="30.6" x14ac:dyDescent="0.2">
      <c r="A52" s="51">
        <f>IF(P52=0,0,IF(COUNTBLANK(P52)=1,0,COUNTA($P$14:P52)))</f>
        <v>0</v>
      </c>
      <c r="B52" s="24" t="str">
        <f>IF($C$4="Attiecināmās izmaksas",IF('9a+c+n'!$Q52="A",'9a+c+n'!B52,0),0)</f>
        <v>17-00000</v>
      </c>
      <c r="C52" s="24" t="str">
        <f>IF($C$4="Attiecināmās izmaksas",IF('9a+c+n'!$Q52="A",'9a+c+n'!C52,0),0)</f>
        <v>Siltumizolācija cauruļvadiem pagrabā, PAROC Hvac Section AluCoat T vai ekvivalents. λ50=0,037 W/mK (pie temperatūras 50oC) . Biezums, b=50, Dn42</v>
      </c>
      <c r="D52" s="24" t="str">
        <f>IF($C$4="Attiecināmās izmaksas",IF('9a+c+n'!$Q52="A",'9a+c+n'!D52,0),0)</f>
        <v>m</v>
      </c>
      <c r="E52" s="46"/>
      <c r="F52" s="65"/>
      <c r="G52" s="116"/>
      <c r="H52" s="116">
        <f>IF($C$4="Attiecināmās izmaksas",IF('9a+c+n'!$Q52="A",'9a+c+n'!H52,0),0)</f>
        <v>0</v>
      </c>
      <c r="I52" s="116"/>
      <c r="J52" s="116"/>
      <c r="K52" s="117">
        <f>IF($C$4="Attiecināmās izmaksas",IF('9a+c+n'!$Q52="A",'9a+c+n'!K52,0),0)</f>
        <v>0</v>
      </c>
      <c r="L52" s="65">
        <f>IF($C$4="Attiecināmās izmaksas",IF('9a+c+n'!$Q52="A",'9a+c+n'!L52,0),0)</f>
        <v>0</v>
      </c>
      <c r="M52" s="116">
        <f>IF($C$4="Attiecināmās izmaksas",IF('9a+c+n'!$Q52="A",'9a+c+n'!M52,0),0)</f>
        <v>0</v>
      </c>
      <c r="N52" s="116">
        <f>IF($C$4="Attiecināmās izmaksas",IF('9a+c+n'!$Q52="A",'9a+c+n'!N52,0),0)</f>
        <v>0</v>
      </c>
      <c r="O52" s="116">
        <f>IF($C$4="Attiecināmās izmaksas",IF('9a+c+n'!$Q52="A",'9a+c+n'!O52,0),0)</f>
        <v>0</v>
      </c>
      <c r="P52" s="117">
        <f>IF($C$4="Attiecināmās izmaksas",IF('9a+c+n'!$Q52="A",'9a+c+n'!P52,0),0)</f>
        <v>0</v>
      </c>
    </row>
    <row r="53" spans="1:16" ht="30.6" x14ac:dyDescent="0.2">
      <c r="A53" s="51">
        <f>IF(P53=0,0,IF(COUNTBLANK(P53)=1,0,COUNTA($P$14:P53)))</f>
        <v>0</v>
      </c>
      <c r="B53" s="24" t="str">
        <f>IF($C$4="Attiecināmās izmaksas",IF('9a+c+n'!$Q53="A",'9a+c+n'!B53,0),0)</f>
        <v>17-00000</v>
      </c>
      <c r="C53" s="24" t="str">
        <f>IF($C$4="Attiecināmās izmaksas",IF('9a+c+n'!$Q53="A",'9a+c+n'!C53,0),0)</f>
        <v>Siltumizolācija cauruļvadiem pagrabā, PAROC Hvac Section AluCoat T vai ekvivalents. λ50=0,037 W/mK (pie temperatūras 50oC). Biezums, b=50, Dn54</v>
      </c>
      <c r="D53" s="24" t="str">
        <f>IF($C$4="Attiecināmās izmaksas",IF('9a+c+n'!$Q53="A",'9a+c+n'!D53,0),0)</f>
        <v>m</v>
      </c>
      <c r="E53" s="46"/>
      <c r="F53" s="65"/>
      <c r="G53" s="116"/>
      <c r="H53" s="116">
        <f>IF($C$4="Attiecināmās izmaksas",IF('9a+c+n'!$Q53="A",'9a+c+n'!H53,0),0)</f>
        <v>0</v>
      </c>
      <c r="I53" s="116"/>
      <c r="J53" s="116"/>
      <c r="K53" s="117">
        <f>IF($C$4="Attiecināmās izmaksas",IF('9a+c+n'!$Q53="A",'9a+c+n'!K53,0),0)</f>
        <v>0</v>
      </c>
      <c r="L53" s="65">
        <f>IF($C$4="Attiecināmās izmaksas",IF('9a+c+n'!$Q53="A",'9a+c+n'!L53,0),0)</f>
        <v>0</v>
      </c>
      <c r="M53" s="116">
        <f>IF($C$4="Attiecināmās izmaksas",IF('9a+c+n'!$Q53="A",'9a+c+n'!M53,0),0)</f>
        <v>0</v>
      </c>
      <c r="N53" s="116">
        <f>IF($C$4="Attiecināmās izmaksas",IF('9a+c+n'!$Q53="A",'9a+c+n'!N53,0),0)</f>
        <v>0</v>
      </c>
      <c r="O53" s="116">
        <f>IF($C$4="Attiecināmās izmaksas",IF('9a+c+n'!$Q53="A",'9a+c+n'!O53,0),0)</f>
        <v>0</v>
      </c>
      <c r="P53" s="117">
        <f>IF($C$4="Attiecināmās izmaksas",IF('9a+c+n'!$Q53="A",'9a+c+n'!P53,0),0)</f>
        <v>0</v>
      </c>
    </row>
    <row r="54" spans="1:16" ht="20.399999999999999" x14ac:dyDescent="0.2">
      <c r="A54" s="51">
        <f>IF(P54=0,0,IF(COUNTBLANK(P54)=1,0,COUNTA($P$14:P54)))</f>
        <v>0</v>
      </c>
      <c r="B54" s="24" t="str">
        <f>IF($C$4="Attiecināmās izmaksas",IF('9a+c+n'!$Q54="A",'9a+c+n'!B54,0),0)</f>
        <v>17-00000</v>
      </c>
      <c r="C54" s="24" t="str">
        <f>IF($C$4="Attiecināmās izmaksas",IF('9a+c+n'!$Q54="A",'9a+c+n'!C54,0),0)</f>
        <v>Noslēgvārsti dn54</v>
      </c>
      <c r="D54" s="24" t="str">
        <f>IF($C$4="Attiecināmās izmaksas",IF('9a+c+n'!$Q54="A",'9a+c+n'!D54,0),0)</f>
        <v>gb</v>
      </c>
      <c r="E54" s="46"/>
      <c r="F54" s="65"/>
      <c r="G54" s="116"/>
      <c r="H54" s="116">
        <f>IF($C$4="Attiecināmās izmaksas",IF('9a+c+n'!$Q54="A",'9a+c+n'!H54,0),0)</f>
        <v>0</v>
      </c>
      <c r="I54" s="116"/>
      <c r="J54" s="116"/>
      <c r="K54" s="117">
        <f>IF($C$4="Attiecināmās izmaksas",IF('9a+c+n'!$Q54="A",'9a+c+n'!K54,0),0)</f>
        <v>0</v>
      </c>
      <c r="L54" s="65">
        <f>IF($C$4="Attiecināmās izmaksas",IF('9a+c+n'!$Q54="A",'9a+c+n'!L54,0),0)</f>
        <v>0</v>
      </c>
      <c r="M54" s="116">
        <f>IF($C$4="Attiecināmās izmaksas",IF('9a+c+n'!$Q54="A",'9a+c+n'!M54,0),0)</f>
        <v>0</v>
      </c>
      <c r="N54" s="116">
        <f>IF($C$4="Attiecināmās izmaksas",IF('9a+c+n'!$Q54="A",'9a+c+n'!N54,0),0)</f>
        <v>0</v>
      </c>
      <c r="O54" s="116">
        <f>IF($C$4="Attiecināmās izmaksas",IF('9a+c+n'!$Q54="A",'9a+c+n'!O54,0),0)</f>
        <v>0</v>
      </c>
      <c r="P54" s="117">
        <f>IF($C$4="Attiecināmās izmaksas",IF('9a+c+n'!$Q54="A",'9a+c+n'!P54,0),0)</f>
        <v>0</v>
      </c>
    </row>
    <row r="55" spans="1:16" ht="20.399999999999999" x14ac:dyDescent="0.2">
      <c r="A55" s="51">
        <f>IF(P55=0,0,IF(COUNTBLANK(P55)=1,0,COUNTA($P$14:P55)))</f>
        <v>0</v>
      </c>
      <c r="B55" s="24" t="str">
        <f>IF($C$4="Attiecināmās izmaksas",IF('9a+c+n'!$Q55="A",'9a+c+n'!B55,0),0)</f>
        <v>17-00000</v>
      </c>
      <c r="C55" s="24" t="str">
        <f>IF($C$4="Attiecināmās izmaksas",IF('9a+c+n'!$Q55="A",'9a+c+n'!C55,0),0)</f>
        <v>Balansēšanas vārsts ar mērnipeļiem, dn25 (vadība no siltummezgla)</v>
      </c>
      <c r="D55" s="24" t="str">
        <f>IF($C$4="Attiecināmās izmaksas",IF('9a+c+n'!$Q55="A",'9a+c+n'!D55,0),0)</f>
        <v>gb</v>
      </c>
      <c r="E55" s="46"/>
      <c r="F55" s="65"/>
      <c r="G55" s="116"/>
      <c r="H55" s="116">
        <f>IF($C$4="Attiecināmās izmaksas",IF('9a+c+n'!$Q55="A",'9a+c+n'!H55,0),0)</f>
        <v>0</v>
      </c>
      <c r="I55" s="116"/>
      <c r="J55" s="116"/>
      <c r="K55" s="117">
        <f>IF($C$4="Attiecināmās izmaksas",IF('9a+c+n'!$Q55="A",'9a+c+n'!K55,0),0)</f>
        <v>0</v>
      </c>
      <c r="L55" s="65">
        <f>IF($C$4="Attiecināmās izmaksas",IF('9a+c+n'!$Q55="A",'9a+c+n'!L55,0),0)</f>
        <v>0</v>
      </c>
      <c r="M55" s="116">
        <f>IF($C$4="Attiecināmās izmaksas",IF('9a+c+n'!$Q55="A",'9a+c+n'!M55,0),0)</f>
        <v>0</v>
      </c>
      <c r="N55" s="116">
        <f>IF($C$4="Attiecināmās izmaksas",IF('9a+c+n'!$Q55="A",'9a+c+n'!N55,0),0)</f>
        <v>0</v>
      </c>
      <c r="O55" s="116">
        <f>IF($C$4="Attiecināmās izmaksas",IF('9a+c+n'!$Q55="A",'9a+c+n'!O55,0),0)</f>
        <v>0</v>
      </c>
      <c r="P55" s="117">
        <f>IF($C$4="Attiecināmās izmaksas",IF('9a+c+n'!$Q55="A",'9a+c+n'!P55,0),0)</f>
        <v>0</v>
      </c>
    </row>
    <row r="56" spans="1:16" ht="20.399999999999999" x14ac:dyDescent="0.2">
      <c r="A56" s="51">
        <f>IF(P56=0,0,IF(COUNTBLANK(P56)=1,0,COUNTA($P$14:P56)))</f>
        <v>0</v>
      </c>
      <c r="B56" s="24" t="str">
        <f>IF($C$4="Attiecināmās izmaksas",IF('9a+c+n'!$Q56="A",'9a+c+n'!B56,0),0)</f>
        <v>17-00000</v>
      </c>
      <c r="C56" s="24" t="str">
        <f>IF($C$4="Attiecināmās izmaksas",IF('9a+c+n'!$Q56="A",'9a+c+n'!C56,0),0)</f>
        <v>Lodveida vārsts dn32</v>
      </c>
      <c r="D56" s="24" t="str">
        <f>IF($C$4="Attiecināmās izmaksas",IF('9a+c+n'!$Q56="A",'9a+c+n'!D56,0),0)</f>
        <v>gb</v>
      </c>
      <c r="E56" s="46"/>
      <c r="F56" s="65"/>
      <c r="G56" s="116"/>
      <c r="H56" s="116">
        <f>IF($C$4="Attiecināmās izmaksas",IF('9a+c+n'!$Q56="A",'9a+c+n'!H56,0),0)</f>
        <v>0</v>
      </c>
      <c r="I56" s="116"/>
      <c r="J56" s="116"/>
      <c r="K56" s="117">
        <f>IF($C$4="Attiecināmās izmaksas",IF('9a+c+n'!$Q56="A",'9a+c+n'!K56,0),0)</f>
        <v>0</v>
      </c>
      <c r="L56" s="65">
        <f>IF($C$4="Attiecināmās izmaksas",IF('9a+c+n'!$Q56="A",'9a+c+n'!L56,0),0)</f>
        <v>0</v>
      </c>
      <c r="M56" s="116">
        <f>IF($C$4="Attiecināmās izmaksas",IF('9a+c+n'!$Q56="A",'9a+c+n'!M56,0),0)</f>
        <v>0</v>
      </c>
      <c r="N56" s="116">
        <f>IF($C$4="Attiecināmās izmaksas",IF('9a+c+n'!$Q56="A",'9a+c+n'!N56,0),0)</f>
        <v>0</v>
      </c>
      <c r="O56" s="116">
        <f>IF($C$4="Attiecināmās izmaksas",IF('9a+c+n'!$Q56="A",'9a+c+n'!O56,0),0)</f>
        <v>0</v>
      </c>
      <c r="P56" s="117">
        <f>IF($C$4="Attiecināmās izmaksas",IF('9a+c+n'!$Q56="A",'9a+c+n'!P56,0),0)</f>
        <v>0</v>
      </c>
    </row>
    <row r="57" spans="1:16" ht="20.399999999999999" x14ac:dyDescent="0.2">
      <c r="A57" s="51">
        <f>IF(P57=0,0,IF(COUNTBLANK(P57)=1,0,COUNTA($P$14:P57)))</f>
        <v>0</v>
      </c>
      <c r="B57" s="24" t="str">
        <f>IF($C$4="Attiecināmās izmaksas",IF('9a+c+n'!$Q57="A",'9a+c+n'!B57,0),0)</f>
        <v>17-00000</v>
      </c>
      <c r="C57" s="24" t="str">
        <f>IF($C$4="Attiecināmās izmaksas",IF('9a+c+n'!$Q57="A",'9a+c+n'!C57,0),0)</f>
        <v xml:space="preserve">Tukšošanas vārsti </v>
      </c>
      <c r="D57" s="24" t="str">
        <f>IF($C$4="Attiecināmās izmaksas",IF('9a+c+n'!$Q57="A",'9a+c+n'!D57,0),0)</f>
        <v>gb</v>
      </c>
      <c r="E57" s="46"/>
      <c r="F57" s="65"/>
      <c r="G57" s="116"/>
      <c r="H57" s="116">
        <f>IF($C$4="Attiecināmās izmaksas",IF('9a+c+n'!$Q57="A",'9a+c+n'!H57,0),0)</f>
        <v>0</v>
      </c>
      <c r="I57" s="116"/>
      <c r="J57" s="116"/>
      <c r="K57" s="117">
        <f>IF($C$4="Attiecināmās izmaksas",IF('9a+c+n'!$Q57="A",'9a+c+n'!K57,0),0)</f>
        <v>0</v>
      </c>
      <c r="L57" s="65">
        <f>IF($C$4="Attiecināmās izmaksas",IF('9a+c+n'!$Q57="A",'9a+c+n'!L57,0),0)</f>
        <v>0</v>
      </c>
      <c r="M57" s="116">
        <f>IF($C$4="Attiecināmās izmaksas",IF('9a+c+n'!$Q57="A",'9a+c+n'!M57,0),0)</f>
        <v>0</v>
      </c>
      <c r="N57" s="116">
        <f>IF($C$4="Attiecināmās izmaksas",IF('9a+c+n'!$Q57="A",'9a+c+n'!N57,0),0)</f>
        <v>0</v>
      </c>
      <c r="O57" s="116">
        <f>IF($C$4="Attiecināmās izmaksas",IF('9a+c+n'!$Q57="A",'9a+c+n'!O57,0),0)</f>
        <v>0</v>
      </c>
      <c r="P57" s="117">
        <f>IF($C$4="Attiecināmās izmaksas",IF('9a+c+n'!$Q57="A",'9a+c+n'!P57,0),0)</f>
        <v>0</v>
      </c>
    </row>
    <row r="58" spans="1:16" x14ac:dyDescent="0.2">
      <c r="A58" s="51">
        <f>IF(P58=0,0,IF(COUNTBLANK(P58)=1,0,COUNTA($P$14:P58)))</f>
        <v>0</v>
      </c>
      <c r="B58" s="24">
        <f>IF($C$4="Attiecināmās izmaksas",IF('9a+c+n'!$Q58="A",'9a+c+n'!B58,0),0)</f>
        <v>0</v>
      </c>
      <c r="C58" s="24">
        <f>IF($C$4="Attiecināmās izmaksas",IF('9a+c+n'!$Q58="A",'9a+c+n'!C58,0),0)</f>
        <v>0</v>
      </c>
      <c r="D58" s="24">
        <f>IF($C$4="Attiecināmās izmaksas",IF('9a+c+n'!$Q58="A",'9a+c+n'!D58,0),0)</f>
        <v>0</v>
      </c>
      <c r="E58" s="46"/>
      <c r="F58" s="65"/>
      <c r="G58" s="116"/>
      <c r="H58" s="116">
        <f>IF($C$4="Attiecināmās izmaksas",IF('9a+c+n'!$Q58="A",'9a+c+n'!H58,0),0)</f>
        <v>0</v>
      </c>
      <c r="I58" s="116"/>
      <c r="J58" s="116"/>
      <c r="K58" s="117">
        <f>IF($C$4="Attiecināmās izmaksas",IF('9a+c+n'!$Q58="A",'9a+c+n'!K58,0),0)</f>
        <v>0</v>
      </c>
      <c r="L58" s="65">
        <f>IF($C$4="Attiecināmās izmaksas",IF('9a+c+n'!$Q58="A",'9a+c+n'!L58,0),0)</f>
        <v>0</v>
      </c>
      <c r="M58" s="116">
        <f>IF($C$4="Attiecināmās izmaksas",IF('9a+c+n'!$Q58="A",'9a+c+n'!M58,0),0)</f>
        <v>0</v>
      </c>
      <c r="N58" s="116">
        <f>IF($C$4="Attiecināmās izmaksas",IF('9a+c+n'!$Q58="A",'9a+c+n'!N58,0),0)</f>
        <v>0</v>
      </c>
      <c r="O58" s="116">
        <f>IF($C$4="Attiecināmās izmaksas",IF('9a+c+n'!$Q58="A",'9a+c+n'!O58,0),0)</f>
        <v>0</v>
      </c>
      <c r="P58" s="117">
        <f>IF($C$4="Attiecināmās izmaksas",IF('9a+c+n'!$Q58="A",'9a+c+n'!P58,0),0)</f>
        <v>0</v>
      </c>
    </row>
    <row r="59" spans="1:16" ht="20.399999999999999" x14ac:dyDescent="0.2">
      <c r="A59" s="51">
        <f>IF(P59=0,0,IF(COUNTBLANK(P59)=1,0,COUNTA($P$14:P59)))</f>
        <v>0</v>
      </c>
      <c r="B59" s="24" t="str">
        <f>IF($C$4="Attiecināmās izmaksas",IF('9a+c+n'!$Q59="A",'9a+c+n'!B59,0),0)</f>
        <v>17-00000</v>
      </c>
      <c r="C59" s="24" t="str">
        <f>IF($C$4="Attiecināmās izmaksas",IF('9a+c+n'!$Q59="A",'9a+c+n'!C59,0),0)</f>
        <v>Ieregulēšanas un palaišanas darbi</v>
      </c>
      <c r="D59" s="24" t="str">
        <f>IF($C$4="Attiecināmās izmaksas",IF('9a+c+n'!$Q59="A",'9a+c+n'!D59,0),0)</f>
        <v>gb</v>
      </c>
      <c r="E59" s="46"/>
      <c r="F59" s="65"/>
      <c r="G59" s="116"/>
      <c r="H59" s="116">
        <f>IF($C$4="Attiecināmās izmaksas",IF('9a+c+n'!$Q59="A",'9a+c+n'!H59,0),0)</f>
        <v>0</v>
      </c>
      <c r="I59" s="116"/>
      <c r="J59" s="116"/>
      <c r="K59" s="117">
        <f>IF($C$4="Attiecināmās izmaksas",IF('9a+c+n'!$Q59="A",'9a+c+n'!K59,0),0)</f>
        <v>0</v>
      </c>
      <c r="L59" s="65">
        <f>IF($C$4="Attiecināmās izmaksas",IF('9a+c+n'!$Q59="A",'9a+c+n'!L59,0),0)</f>
        <v>0</v>
      </c>
      <c r="M59" s="116">
        <f>IF($C$4="Attiecināmās izmaksas",IF('9a+c+n'!$Q59="A",'9a+c+n'!M59,0),0)</f>
        <v>0</v>
      </c>
      <c r="N59" s="116">
        <f>IF($C$4="Attiecināmās izmaksas",IF('9a+c+n'!$Q59="A",'9a+c+n'!N59,0),0)</f>
        <v>0</v>
      </c>
      <c r="O59" s="116">
        <f>IF($C$4="Attiecināmās izmaksas",IF('9a+c+n'!$Q59="A",'9a+c+n'!O59,0),0)</f>
        <v>0</v>
      </c>
      <c r="P59" s="117">
        <f>IF($C$4="Attiecināmās izmaksas",IF('9a+c+n'!$Q59="A",'9a+c+n'!P59,0),0)</f>
        <v>0</v>
      </c>
    </row>
    <row r="60" spans="1:16" ht="20.399999999999999" x14ac:dyDescent="0.2">
      <c r="A60" s="51">
        <f>IF(P60=0,0,IF(COUNTBLANK(P60)=1,0,COUNTA($P$14:P60)))</f>
        <v>0</v>
      </c>
      <c r="B60" s="24" t="str">
        <f>IF($C$4="Attiecināmās izmaksas",IF('9a+c+n'!$Q60="A",'9a+c+n'!B60,0),0)</f>
        <v>17-00000</v>
      </c>
      <c r="C60" s="24" t="str">
        <f>IF($C$4="Attiecināmās izmaksas",IF('9a+c+n'!$Q60="A",'9a+c+n'!C60,0),0)</f>
        <v xml:space="preserve">Pieslēgums pie siltummezgla </v>
      </c>
      <c r="D60" s="24" t="str">
        <f>IF($C$4="Attiecināmās izmaksas",IF('9a+c+n'!$Q60="A",'9a+c+n'!D60,0),0)</f>
        <v>kompl</v>
      </c>
      <c r="E60" s="46"/>
      <c r="F60" s="65"/>
      <c r="G60" s="116"/>
      <c r="H60" s="116">
        <f>IF($C$4="Attiecināmās izmaksas",IF('9a+c+n'!$Q60="A",'9a+c+n'!H60,0),0)</f>
        <v>0</v>
      </c>
      <c r="I60" s="116"/>
      <c r="J60" s="116"/>
      <c r="K60" s="117">
        <f>IF($C$4="Attiecināmās izmaksas",IF('9a+c+n'!$Q60="A",'9a+c+n'!K60,0),0)</f>
        <v>0</v>
      </c>
      <c r="L60" s="65">
        <f>IF($C$4="Attiecināmās izmaksas",IF('9a+c+n'!$Q60="A",'9a+c+n'!L60,0),0)</f>
        <v>0</v>
      </c>
      <c r="M60" s="116">
        <f>IF($C$4="Attiecināmās izmaksas",IF('9a+c+n'!$Q60="A",'9a+c+n'!M60,0),0)</f>
        <v>0</v>
      </c>
      <c r="N60" s="116">
        <f>IF($C$4="Attiecināmās izmaksas",IF('9a+c+n'!$Q60="A",'9a+c+n'!N60,0),0)</f>
        <v>0</v>
      </c>
      <c r="O60" s="116">
        <f>IF($C$4="Attiecināmās izmaksas",IF('9a+c+n'!$Q60="A",'9a+c+n'!O60,0),0)</f>
        <v>0</v>
      </c>
      <c r="P60" s="117">
        <f>IF($C$4="Attiecināmās izmaksas",IF('9a+c+n'!$Q60="A",'9a+c+n'!P60,0),0)</f>
        <v>0</v>
      </c>
    </row>
    <row r="61" spans="1:16" ht="20.399999999999999" x14ac:dyDescent="0.2">
      <c r="A61" s="51">
        <f>IF(P61=0,0,IF(COUNTBLANK(P61)=1,0,COUNTA($P$14:P61)))</f>
        <v>0</v>
      </c>
      <c r="B61" s="24" t="str">
        <f>IF($C$4="Attiecināmās izmaksas",IF('9a+c+n'!$Q61="A",'9a+c+n'!B61,0),0)</f>
        <v>17-00000</v>
      </c>
      <c r="C61" s="24" t="str">
        <f>IF($C$4="Attiecināmās izmaksas",IF('9a+c+n'!$Q61="A",'9a+c+n'!C61,0),0)</f>
        <v>Cauruļvadu stiprinājumi</v>
      </c>
      <c r="D61" s="24" t="str">
        <f>IF($C$4="Attiecināmās izmaksas",IF('9a+c+n'!$Q61="A",'9a+c+n'!D61,0),0)</f>
        <v>kompl.</v>
      </c>
      <c r="E61" s="46"/>
      <c r="F61" s="65"/>
      <c r="G61" s="116"/>
      <c r="H61" s="116">
        <f>IF($C$4="Attiecināmās izmaksas",IF('9a+c+n'!$Q61="A",'9a+c+n'!H61,0),0)</f>
        <v>0</v>
      </c>
      <c r="I61" s="116"/>
      <c r="J61" s="116"/>
      <c r="K61" s="117">
        <f>IF($C$4="Attiecināmās izmaksas",IF('9a+c+n'!$Q61="A",'9a+c+n'!K61,0),0)</f>
        <v>0</v>
      </c>
      <c r="L61" s="65">
        <f>IF($C$4="Attiecināmās izmaksas",IF('9a+c+n'!$Q61="A",'9a+c+n'!L61,0),0)</f>
        <v>0</v>
      </c>
      <c r="M61" s="116">
        <f>IF($C$4="Attiecināmās izmaksas",IF('9a+c+n'!$Q61="A",'9a+c+n'!M61,0),0)</f>
        <v>0</v>
      </c>
      <c r="N61" s="116">
        <f>IF($C$4="Attiecināmās izmaksas",IF('9a+c+n'!$Q61="A",'9a+c+n'!N61,0),0)</f>
        <v>0</v>
      </c>
      <c r="O61" s="116">
        <f>IF($C$4="Attiecināmās izmaksas",IF('9a+c+n'!$Q61="A",'9a+c+n'!O61,0),0)</f>
        <v>0</v>
      </c>
      <c r="P61" s="117">
        <f>IF($C$4="Attiecināmās izmaksas",IF('9a+c+n'!$Q61="A",'9a+c+n'!P61,0),0)</f>
        <v>0</v>
      </c>
    </row>
    <row r="62" spans="1:16" ht="20.399999999999999" x14ac:dyDescent="0.2">
      <c r="A62" s="51">
        <f>IF(P62=0,0,IF(COUNTBLANK(P62)=1,0,COUNTA($P$14:P62)))</f>
        <v>0</v>
      </c>
      <c r="B62" s="24" t="str">
        <f>IF($C$4="Attiecināmās izmaksas",IF('9a+c+n'!$Q62="A",'9a+c+n'!B62,0),0)</f>
        <v>17-00000</v>
      </c>
      <c r="C62" s="24" t="str">
        <f>IF($C$4="Attiecināmās izmaksas",IF('9a+c+n'!$Q62="A",'9a+c+n'!C62,0),0)</f>
        <v>Caurumu aizdare, ugunsdrošā aizdare</v>
      </c>
      <c r="D62" s="24" t="str">
        <f>IF($C$4="Attiecināmās izmaksas",IF('9a+c+n'!$Q62="A",'9a+c+n'!D62,0),0)</f>
        <v>kompl.</v>
      </c>
      <c r="E62" s="46"/>
      <c r="F62" s="65"/>
      <c r="G62" s="116"/>
      <c r="H62" s="116">
        <f>IF($C$4="Attiecināmās izmaksas",IF('9a+c+n'!$Q62="A",'9a+c+n'!H62,0),0)</f>
        <v>0</v>
      </c>
      <c r="I62" s="116"/>
      <c r="J62" s="116"/>
      <c r="K62" s="117">
        <f>IF($C$4="Attiecināmās izmaksas",IF('9a+c+n'!$Q62="A",'9a+c+n'!K62,0),0)</f>
        <v>0</v>
      </c>
      <c r="L62" s="65">
        <f>IF($C$4="Attiecināmās izmaksas",IF('9a+c+n'!$Q62="A",'9a+c+n'!L62,0),0)</f>
        <v>0</v>
      </c>
      <c r="M62" s="116">
        <f>IF($C$4="Attiecināmās izmaksas",IF('9a+c+n'!$Q62="A",'9a+c+n'!M62,0),0)</f>
        <v>0</v>
      </c>
      <c r="N62" s="116">
        <f>IF($C$4="Attiecināmās izmaksas",IF('9a+c+n'!$Q62="A",'9a+c+n'!N62,0),0)</f>
        <v>0</v>
      </c>
      <c r="O62" s="116">
        <f>IF($C$4="Attiecināmās izmaksas",IF('9a+c+n'!$Q62="A",'9a+c+n'!O62,0),0)</f>
        <v>0</v>
      </c>
      <c r="P62" s="117">
        <f>IF($C$4="Attiecināmās izmaksas",IF('9a+c+n'!$Q62="A",'9a+c+n'!P62,0),0)</f>
        <v>0</v>
      </c>
    </row>
    <row r="63" spans="1:16" ht="20.399999999999999" x14ac:dyDescent="0.2">
      <c r="A63" s="51">
        <f>IF(P63=0,0,IF(COUNTBLANK(P63)=1,0,COUNTA($P$14:P63)))</f>
        <v>0</v>
      </c>
      <c r="B63" s="24" t="str">
        <f>IF($C$4="Attiecināmās izmaksas",IF('9a+c+n'!$Q63="A",'9a+c+n'!B63,0),0)</f>
        <v>17-00000</v>
      </c>
      <c r="C63" s="24" t="str">
        <f>IF($C$4="Attiecināmās izmaksas",IF('9a+c+n'!$Q63="A",'9a+c+n'!C63,0),0)</f>
        <v>Palīgmateriāli</v>
      </c>
      <c r="D63" s="24" t="str">
        <f>IF($C$4="Attiecināmās izmaksas",IF('9a+c+n'!$Q63="A",'9a+c+n'!D63,0),0)</f>
        <v>kompl.</v>
      </c>
      <c r="E63" s="46"/>
      <c r="F63" s="65"/>
      <c r="G63" s="116"/>
      <c r="H63" s="116">
        <f>IF($C$4="Attiecināmās izmaksas",IF('9a+c+n'!$Q63="A",'9a+c+n'!H63,0),0)</f>
        <v>0</v>
      </c>
      <c r="I63" s="116"/>
      <c r="J63" s="116"/>
      <c r="K63" s="117">
        <f>IF($C$4="Attiecināmās izmaksas",IF('9a+c+n'!$Q63="A",'9a+c+n'!K63,0),0)</f>
        <v>0</v>
      </c>
      <c r="L63" s="65">
        <f>IF($C$4="Attiecināmās izmaksas",IF('9a+c+n'!$Q63="A",'9a+c+n'!L63,0),0)</f>
        <v>0</v>
      </c>
      <c r="M63" s="116">
        <f>IF($C$4="Attiecināmās izmaksas",IF('9a+c+n'!$Q63="A",'9a+c+n'!M63,0),0)</f>
        <v>0</v>
      </c>
      <c r="N63" s="116">
        <f>IF($C$4="Attiecināmās izmaksas",IF('9a+c+n'!$Q63="A",'9a+c+n'!N63,0),0)</f>
        <v>0</v>
      </c>
      <c r="O63" s="116">
        <f>IF($C$4="Attiecināmās izmaksas",IF('9a+c+n'!$Q63="A",'9a+c+n'!O63,0),0)</f>
        <v>0</v>
      </c>
      <c r="P63" s="117">
        <f>IF($C$4="Attiecināmās izmaksas",IF('9a+c+n'!$Q63="A",'9a+c+n'!P63,0),0)</f>
        <v>0</v>
      </c>
    </row>
    <row r="64" spans="1:16" ht="20.399999999999999" x14ac:dyDescent="0.2">
      <c r="A64" s="51">
        <f>IF(P64=0,0,IF(COUNTBLANK(P64)=1,0,COUNTA($P$14:P64)))</f>
        <v>0</v>
      </c>
      <c r="B64" s="24" t="str">
        <f>IF($C$4="Attiecināmās izmaksas",IF('9a+c+n'!$Q64="A",'9a+c+n'!B64,0),0)</f>
        <v>17-00000</v>
      </c>
      <c r="C64" s="24" t="str">
        <f>IF($C$4="Attiecināmās izmaksas",IF('9a+c+n'!$Q64="A",'9a+c+n'!C64,0),0)</f>
        <v>Cauruļvadu hidrauliskā pārbaude</v>
      </c>
      <c r="D64" s="24" t="str">
        <f>IF($C$4="Attiecināmās izmaksas",IF('9a+c+n'!$Q64="A",'9a+c+n'!D64,0),0)</f>
        <v>kompl.</v>
      </c>
      <c r="E64" s="46"/>
      <c r="F64" s="65"/>
      <c r="G64" s="116"/>
      <c r="H64" s="116">
        <f>IF($C$4="Attiecināmās izmaksas",IF('9a+c+n'!$Q64="A",'9a+c+n'!H64,0),0)</f>
        <v>0</v>
      </c>
      <c r="I64" s="116"/>
      <c r="J64" s="116"/>
      <c r="K64" s="117">
        <f>IF($C$4="Attiecināmās izmaksas",IF('9a+c+n'!$Q64="A",'9a+c+n'!K64,0),0)</f>
        <v>0</v>
      </c>
      <c r="L64" s="65">
        <f>IF($C$4="Attiecināmās izmaksas",IF('9a+c+n'!$Q64="A",'9a+c+n'!L64,0),0)</f>
        <v>0</v>
      </c>
      <c r="M64" s="116">
        <f>IF($C$4="Attiecināmās izmaksas",IF('9a+c+n'!$Q64="A",'9a+c+n'!M64,0),0)</f>
        <v>0</v>
      </c>
      <c r="N64" s="116">
        <f>IF($C$4="Attiecināmās izmaksas",IF('9a+c+n'!$Q64="A",'9a+c+n'!N64,0),0)</f>
        <v>0</v>
      </c>
      <c r="O64" s="116">
        <f>IF($C$4="Attiecināmās izmaksas",IF('9a+c+n'!$Q64="A",'9a+c+n'!O64,0),0)</f>
        <v>0</v>
      </c>
      <c r="P64" s="117">
        <f>IF($C$4="Attiecināmās izmaksas",IF('9a+c+n'!$Q64="A",'9a+c+n'!P64,0),0)</f>
        <v>0</v>
      </c>
    </row>
    <row r="65" spans="1:16" ht="20.399999999999999" x14ac:dyDescent="0.2">
      <c r="A65" s="51">
        <f>IF(P65=0,0,IF(COUNTBLANK(P65)=1,0,COUNTA($P$14:P65)))</f>
        <v>0</v>
      </c>
      <c r="B65" s="24" t="str">
        <f>IF($C$4="Attiecināmās izmaksas",IF('9a+c+n'!$Q65="A",'9a+c+n'!B65,0),0)</f>
        <v>17-00000</v>
      </c>
      <c r="C65" s="24" t="str">
        <f>IF($C$4="Attiecināmās izmaksas",IF('9a+c+n'!$Q65="A",'9a+c+n'!C65,0),0)</f>
        <v>Esošās apkures sistēmas demontāža</v>
      </c>
      <c r="D65" s="24" t="str">
        <f>IF($C$4="Attiecināmās izmaksas",IF('9a+c+n'!$Q65="A",'9a+c+n'!D65,0),0)</f>
        <v>kompl.</v>
      </c>
      <c r="E65" s="46"/>
      <c r="F65" s="65"/>
      <c r="G65" s="116"/>
      <c r="H65" s="116">
        <f>IF($C$4="Attiecināmās izmaksas",IF('9a+c+n'!$Q65="A",'9a+c+n'!H65,0),0)</f>
        <v>0</v>
      </c>
      <c r="I65" s="116"/>
      <c r="J65" s="116"/>
      <c r="K65" s="117">
        <f>IF($C$4="Attiecināmās izmaksas",IF('9a+c+n'!$Q65="A",'9a+c+n'!K65,0),0)</f>
        <v>0</v>
      </c>
      <c r="L65" s="65">
        <f>IF($C$4="Attiecināmās izmaksas",IF('9a+c+n'!$Q65="A",'9a+c+n'!L65,0),0)</f>
        <v>0</v>
      </c>
      <c r="M65" s="116">
        <f>IF($C$4="Attiecināmās izmaksas",IF('9a+c+n'!$Q65="A",'9a+c+n'!M65,0),0)</f>
        <v>0</v>
      </c>
      <c r="N65" s="116">
        <f>IF($C$4="Attiecināmās izmaksas",IF('9a+c+n'!$Q65="A",'9a+c+n'!N65,0),0)</f>
        <v>0</v>
      </c>
      <c r="O65" s="116">
        <f>IF($C$4="Attiecināmās izmaksas",IF('9a+c+n'!$Q65="A",'9a+c+n'!O65,0),0)</f>
        <v>0</v>
      </c>
      <c r="P65" s="117">
        <f>IF($C$4="Attiecināmās izmaksas",IF('9a+c+n'!$Q65="A",'9a+c+n'!P65,0),0)</f>
        <v>0</v>
      </c>
    </row>
    <row r="66" spans="1:16" ht="12" customHeight="1" thickBot="1" x14ac:dyDescent="0.25">
      <c r="A66" s="259" t="s">
        <v>62</v>
      </c>
      <c r="B66" s="260"/>
      <c r="C66" s="260"/>
      <c r="D66" s="260"/>
      <c r="E66" s="260"/>
      <c r="F66" s="260"/>
      <c r="G66" s="260"/>
      <c r="H66" s="260"/>
      <c r="I66" s="260"/>
      <c r="J66" s="260"/>
      <c r="K66" s="261"/>
      <c r="L66" s="127">
        <f>SUM(L14:L65)</f>
        <v>0</v>
      </c>
      <c r="M66" s="128">
        <f>SUM(M14:M65)</f>
        <v>0</v>
      </c>
      <c r="N66" s="128">
        <f>SUM(N14:N65)</f>
        <v>0</v>
      </c>
      <c r="O66" s="128">
        <f>SUM(O14:O65)</f>
        <v>0</v>
      </c>
      <c r="P66" s="129">
        <f>SUM(P14:P65)</f>
        <v>0</v>
      </c>
    </row>
    <row r="67" spans="1:16" x14ac:dyDescent="0.2">
      <c r="A67" s="16"/>
      <c r="B67" s="16"/>
      <c r="C67" s="16"/>
      <c r="D67" s="16"/>
      <c r="E67" s="16"/>
      <c r="F67" s="16"/>
      <c r="G67" s="16"/>
      <c r="H67" s="16"/>
      <c r="I67" s="16"/>
      <c r="J67" s="16"/>
      <c r="K67" s="16"/>
      <c r="L67" s="16"/>
      <c r="M67" s="16"/>
      <c r="N67" s="16"/>
      <c r="O67" s="16"/>
      <c r="P67" s="16"/>
    </row>
    <row r="68" spans="1:16" x14ac:dyDescent="0.2">
      <c r="A68" s="16"/>
      <c r="B68" s="16"/>
      <c r="C68" s="16"/>
      <c r="D68" s="16"/>
      <c r="E68" s="16"/>
      <c r="F68" s="16"/>
      <c r="G68" s="16"/>
      <c r="H68" s="16"/>
      <c r="I68" s="16"/>
      <c r="J68" s="16"/>
      <c r="K68" s="16"/>
      <c r="L68" s="16"/>
      <c r="M68" s="16"/>
      <c r="N68" s="16"/>
      <c r="O68" s="16"/>
      <c r="P68" s="16"/>
    </row>
    <row r="69" spans="1:16" x14ac:dyDescent="0.2">
      <c r="A69" s="1" t="s">
        <v>14</v>
      </c>
      <c r="B69" s="16"/>
      <c r="C69" s="262" t="str">
        <f>'Kops n'!C33:H33</f>
        <v>Gundega Ābelīte 15.03.2024</v>
      </c>
      <c r="D69" s="262"/>
      <c r="E69" s="262"/>
      <c r="F69" s="262"/>
      <c r="G69" s="262"/>
      <c r="H69" s="262"/>
      <c r="I69" s="16"/>
      <c r="J69" s="16"/>
      <c r="K69" s="16"/>
      <c r="L69" s="16"/>
      <c r="M69" s="16"/>
      <c r="N69" s="16"/>
      <c r="O69" s="16"/>
      <c r="P69" s="16"/>
    </row>
    <row r="70" spans="1:16" x14ac:dyDescent="0.2">
      <c r="A70" s="16"/>
      <c r="B70" s="16"/>
      <c r="C70" s="188" t="s">
        <v>15</v>
      </c>
      <c r="D70" s="188"/>
      <c r="E70" s="188"/>
      <c r="F70" s="188"/>
      <c r="G70" s="188"/>
      <c r="H70" s="188"/>
      <c r="I70" s="16"/>
      <c r="J70" s="16"/>
      <c r="K70" s="16"/>
      <c r="L70" s="16"/>
      <c r="M70" s="16"/>
      <c r="N70" s="16"/>
      <c r="O70" s="16"/>
      <c r="P70" s="16"/>
    </row>
    <row r="71" spans="1:16" x14ac:dyDescent="0.2">
      <c r="A71" s="16"/>
      <c r="B71" s="16"/>
      <c r="C71" s="16"/>
      <c r="D71" s="16"/>
      <c r="E71" s="16"/>
      <c r="F71" s="16"/>
      <c r="G71" s="16"/>
      <c r="H71" s="16"/>
      <c r="I71" s="16"/>
      <c r="J71" s="16"/>
      <c r="K71" s="16"/>
      <c r="L71" s="16"/>
      <c r="M71" s="16"/>
      <c r="N71" s="16"/>
      <c r="O71" s="16"/>
      <c r="P71" s="16"/>
    </row>
    <row r="72" spans="1:16" x14ac:dyDescent="0.2">
      <c r="A72" s="204" t="str">
        <f>'Kops n'!A36:D36</f>
        <v>Tāme sastādīta 2024. gada 15. martā</v>
      </c>
      <c r="B72" s="205"/>
      <c r="C72" s="205"/>
      <c r="D72" s="205"/>
      <c r="E72" s="16"/>
      <c r="F72" s="16"/>
      <c r="G72" s="16"/>
      <c r="H72" s="16"/>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1" t="s">
        <v>41</v>
      </c>
      <c r="B74" s="16"/>
      <c r="C74" s="262" t="str">
        <f>'Kops n'!C38:H38</f>
        <v>Gundega Ābelīte 15.03.2024</v>
      </c>
      <c r="D74" s="262"/>
      <c r="E74" s="262"/>
      <c r="F74" s="262"/>
      <c r="G74" s="262"/>
      <c r="H74" s="262"/>
      <c r="I74" s="16"/>
      <c r="J74" s="16"/>
      <c r="K74" s="16"/>
      <c r="L74" s="16"/>
      <c r="M74" s="16"/>
      <c r="N74" s="16"/>
      <c r="O74" s="16"/>
      <c r="P74" s="16"/>
    </row>
    <row r="75" spans="1:16" x14ac:dyDescent="0.2">
      <c r="A75" s="16"/>
      <c r="B75" s="16"/>
      <c r="C75" s="188" t="s">
        <v>15</v>
      </c>
      <c r="D75" s="188"/>
      <c r="E75" s="188"/>
      <c r="F75" s="188"/>
      <c r="G75" s="188"/>
      <c r="H75" s="188"/>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77" t="s">
        <v>16</v>
      </c>
      <c r="B77" s="42"/>
      <c r="C77" s="84" t="str">
        <f>'Kops n'!C41</f>
        <v>1-00180</v>
      </c>
      <c r="D77" s="42"/>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sheetData>
  <mergeCells count="23">
    <mergeCell ref="C2:I2"/>
    <mergeCell ref="C3:I3"/>
    <mergeCell ref="C4:I4"/>
    <mergeCell ref="D5:L5"/>
    <mergeCell ref="D6:L6"/>
    <mergeCell ref="D8:L8"/>
    <mergeCell ref="A9:F9"/>
    <mergeCell ref="J9:M9"/>
    <mergeCell ref="N9:O9"/>
    <mergeCell ref="D7:L7"/>
    <mergeCell ref="C75:H75"/>
    <mergeCell ref="L12:P12"/>
    <mergeCell ref="A66:K66"/>
    <mergeCell ref="C69:H69"/>
    <mergeCell ref="C70:H70"/>
    <mergeCell ref="A72:D72"/>
    <mergeCell ref="C74:H74"/>
    <mergeCell ref="A12:A13"/>
    <mergeCell ref="B12:B13"/>
    <mergeCell ref="C12:C13"/>
    <mergeCell ref="D12:D13"/>
    <mergeCell ref="E12:E13"/>
    <mergeCell ref="F12:K12"/>
  </mergeCells>
  <conditionalFormatting sqref="A66:K66">
    <cfRule type="containsText" dxfId="8" priority="3" operator="containsText" text="Tiešās izmaksas kopā, t. sk. darba devēja sociālais nodoklis __.__% ">
      <formula>NOT(ISERROR(SEARCH("Tiešās izmaksas kopā, t. sk. darba devēja sociālais nodoklis __.__% ",A66)))</formula>
    </cfRule>
  </conditionalFormatting>
  <conditionalFormatting sqref="A14:P65">
    <cfRule type="cellIs" dxfId="7" priority="1" operator="equal">
      <formula>0</formula>
    </cfRule>
  </conditionalFormatting>
  <conditionalFormatting sqref="C2:I2 D5:L8 N9:O9 L66:P66 C69:H69 C74:H74 C77">
    <cfRule type="cellIs" dxfId="6" priority="2" operator="equal">
      <formula>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78"/>
  <sheetViews>
    <sheetView topLeftCell="A41" workbookViewId="0">
      <selection activeCell="A66" sqref="A6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'9a+c+n'!D1</f>
        <v>9</v>
      </c>
      <c r="E1" s="22"/>
      <c r="F1" s="22"/>
      <c r="G1" s="22"/>
      <c r="H1" s="22"/>
      <c r="I1" s="22"/>
      <c r="J1" s="22"/>
      <c r="N1" s="26"/>
      <c r="O1" s="27"/>
      <c r="P1" s="28"/>
    </row>
    <row r="2" spans="1:16" x14ac:dyDescent="0.2">
      <c r="A2" s="29"/>
      <c r="B2" s="29"/>
      <c r="C2" s="274" t="str">
        <f>'9a+c+n'!C2:I2</f>
        <v>Apkure, vēdināšana un gaisa kondicionēšana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18</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'9a+c+n'!A9</f>
        <v>Tāme sastādīta  2024. gada tirgus cenās, pamatojoties uz AVK daļas rasējumiem</v>
      </c>
      <c r="B9" s="271"/>
      <c r="C9" s="271"/>
      <c r="D9" s="271"/>
      <c r="E9" s="271"/>
      <c r="F9" s="271"/>
      <c r="G9" s="31"/>
      <c r="H9" s="31"/>
      <c r="I9" s="31"/>
      <c r="J9" s="272" t="s">
        <v>45</v>
      </c>
      <c r="K9" s="272"/>
      <c r="L9" s="272"/>
      <c r="M9" s="272"/>
      <c r="N9" s="273">
        <f>P66</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izmaksas",IF('9a+c+n'!$Q14="C",'9a+c+n'!B14,0))</f>
        <v>0</v>
      </c>
      <c r="C14" s="23">
        <f>IF($C$4="citu pasākumu izmaksas",IF('9a+c+n'!$Q14="C",'9a+c+n'!C14,0))</f>
        <v>0</v>
      </c>
      <c r="D14" s="23">
        <f>IF($C$4="citu pasākumu izmaksas",IF('9a+c+n'!$Q14="C",'9a+c+n'!D14,0))</f>
        <v>0</v>
      </c>
      <c r="E14" s="45"/>
      <c r="F14" s="63"/>
      <c r="G14" s="114"/>
      <c r="H14" s="114">
        <f>IF($C$4="citu pasākumu izmaksas",IF('9a+c+n'!$Q14="C",'9a+c+n'!H14,0))</f>
        <v>0</v>
      </c>
      <c r="I14" s="114"/>
      <c r="J14" s="114"/>
      <c r="K14" s="115">
        <f>IF($C$4="citu pasākumu izmaksas",IF('9a+c+n'!$Q14="C",'9a+c+n'!K14,0))</f>
        <v>0</v>
      </c>
      <c r="L14" s="80">
        <f>IF($C$4="citu pasākumu izmaksas",IF('9a+c+n'!$Q14="C",'9a+c+n'!L14,0))</f>
        <v>0</v>
      </c>
      <c r="M14" s="114">
        <f>IF($C$4="citu pasākumu izmaksas",IF('9a+c+n'!$Q14="C",'9a+c+n'!M14,0))</f>
        <v>0</v>
      </c>
      <c r="N14" s="114">
        <f>IF($C$4="citu pasākumu izmaksas",IF('9a+c+n'!$Q14="C",'9a+c+n'!N14,0))</f>
        <v>0</v>
      </c>
      <c r="O14" s="114">
        <f>IF($C$4="citu pasākumu izmaksas",IF('9a+c+n'!$Q14="C",'9a+c+n'!O14,0))</f>
        <v>0</v>
      </c>
      <c r="P14" s="115">
        <f>IF($C$4="citu pasākumu izmaksas",IF('9a+c+n'!$Q14="C",'9a+c+n'!P14,0))</f>
        <v>0</v>
      </c>
    </row>
    <row r="15" spans="1:16" x14ac:dyDescent="0.2">
      <c r="A15" s="51">
        <f>IF(P15=0,0,IF(COUNTBLANK(P15)=1,0,COUNTA($P$14:P15)))</f>
        <v>0</v>
      </c>
      <c r="B15" s="24">
        <f>IF($C$4="citu pasākumu izmaksas",IF('9a+c+n'!$Q15="C",'9a+c+n'!B15,0))</f>
        <v>0</v>
      </c>
      <c r="C15" s="24">
        <f>IF($C$4="citu pasākumu izmaksas",IF('9a+c+n'!$Q15="C",'9a+c+n'!C15,0))</f>
        <v>0</v>
      </c>
      <c r="D15" s="24">
        <f>IF($C$4="citu pasākumu izmaksas",IF('9a+c+n'!$Q15="C",'9a+c+n'!D15,0))</f>
        <v>0</v>
      </c>
      <c r="E15" s="46"/>
      <c r="F15" s="65"/>
      <c r="G15" s="116"/>
      <c r="H15" s="116">
        <f>IF($C$4="citu pasākumu izmaksas",IF('9a+c+n'!$Q15="C",'9a+c+n'!H15,0))</f>
        <v>0</v>
      </c>
      <c r="I15" s="116"/>
      <c r="J15" s="116"/>
      <c r="K15" s="117">
        <f>IF($C$4="citu pasākumu izmaksas",IF('9a+c+n'!$Q15="C",'9a+c+n'!K15,0))</f>
        <v>0</v>
      </c>
      <c r="L15" s="81">
        <f>IF($C$4="citu pasākumu izmaksas",IF('9a+c+n'!$Q15="C",'9a+c+n'!L15,0))</f>
        <v>0</v>
      </c>
      <c r="M15" s="116">
        <f>IF($C$4="citu pasākumu izmaksas",IF('9a+c+n'!$Q15="C",'9a+c+n'!M15,0))</f>
        <v>0</v>
      </c>
      <c r="N15" s="116">
        <f>IF($C$4="citu pasākumu izmaksas",IF('9a+c+n'!$Q15="C",'9a+c+n'!N15,0))</f>
        <v>0</v>
      </c>
      <c r="O15" s="116">
        <f>IF($C$4="citu pasākumu izmaksas",IF('9a+c+n'!$Q15="C",'9a+c+n'!O15,0))</f>
        <v>0</v>
      </c>
      <c r="P15" s="117">
        <f>IF($C$4="citu pasākumu izmaksas",IF('9a+c+n'!$Q15="C",'9a+c+n'!P15,0))</f>
        <v>0</v>
      </c>
    </row>
    <row r="16" spans="1:16" x14ac:dyDescent="0.2">
      <c r="A16" s="51">
        <f>IF(P16=0,0,IF(COUNTBLANK(P16)=1,0,COUNTA($P$14:P16)))</f>
        <v>0</v>
      </c>
      <c r="B16" s="24">
        <f>IF($C$4="citu pasākumu izmaksas",IF('9a+c+n'!$Q16="C",'9a+c+n'!B16,0))</f>
        <v>0</v>
      </c>
      <c r="C16" s="24">
        <f>IF($C$4="citu pasākumu izmaksas",IF('9a+c+n'!$Q16="C",'9a+c+n'!C16,0))</f>
        <v>0</v>
      </c>
      <c r="D16" s="24">
        <f>IF($C$4="citu pasākumu izmaksas",IF('9a+c+n'!$Q16="C",'9a+c+n'!D16,0))</f>
        <v>0</v>
      </c>
      <c r="E16" s="46"/>
      <c r="F16" s="65"/>
      <c r="G16" s="116"/>
      <c r="H16" s="116">
        <f>IF($C$4="citu pasākumu izmaksas",IF('9a+c+n'!$Q16="C",'9a+c+n'!H16,0))</f>
        <v>0</v>
      </c>
      <c r="I16" s="116"/>
      <c r="J16" s="116"/>
      <c r="K16" s="117">
        <f>IF($C$4="citu pasākumu izmaksas",IF('9a+c+n'!$Q16="C",'9a+c+n'!K16,0))</f>
        <v>0</v>
      </c>
      <c r="L16" s="81">
        <f>IF($C$4="citu pasākumu izmaksas",IF('9a+c+n'!$Q16="C",'9a+c+n'!L16,0))</f>
        <v>0</v>
      </c>
      <c r="M16" s="116">
        <f>IF($C$4="citu pasākumu izmaksas",IF('9a+c+n'!$Q16="C",'9a+c+n'!M16,0))</f>
        <v>0</v>
      </c>
      <c r="N16" s="116">
        <f>IF($C$4="citu pasākumu izmaksas",IF('9a+c+n'!$Q16="C",'9a+c+n'!N16,0))</f>
        <v>0</v>
      </c>
      <c r="O16" s="116">
        <f>IF($C$4="citu pasākumu izmaksas",IF('9a+c+n'!$Q16="C",'9a+c+n'!O16,0))</f>
        <v>0</v>
      </c>
      <c r="P16" s="117">
        <f>IF($C$4="citu pasākumu izmaksas",IF('9a+c+n'!$Q16="C",'9a+c+n'!P16,0))</f>
        <v>0</v>
      </c>
    </row>
    <row r="17" spans="1:16" x14ac:dyDescent="0.2">
      <c r="A17" s="51">
        <f>IF(P17=0,0,IF(COUNTBLANK(P17)=1,0,COUNTA($P$14:P17)))</f>
        <v>0</v>
      </c>
      <c r="B17" s="24">
        <f>IF($C$4="citu pasākumu izmaksas",IF('9a+c+n'!$Q17="C",'9a+c+n'!B17,0))</f>
        <v>0</v>
      </c>
      <c r="C17" s="24">
        <f>IF($C$4="citu pasākumu izmaksas",IF('9a+c+n'!$Q17="C",'9a+c+n'!C17,0))</f>
        <v>0</v>
      </c>
      <c r="D17" s="24">
        <f>IF($C$4="citu pasākumu izmaksas",IF('9a+c+n'!$Q17="C",'9a+c+n'!D17,0))</f>
        <v>0</v>
      </c>
      <c r="E17" s="46"/>
      <c r="F17" s="65"/>
      <c r="G17" s="116"/>
      <c r="H17" s="116">
        <f>IF($C$4="citu pasākumu izmaksas",IF('9a+c+n'!$Q17="C",'9a+c+n'!H17,0))</f>
        <v>0</v>
      </c>
      <c r="I17" s="116"/>
      <c r="J17" s="116"/>
      <c r="K17" s="117">
        <f>IF($C$4="citu pasākumu izmaksas",IF('9a+c+n'!$Q17="C",'9a+c+n'!K17,0))</f>
        <v>0</v>
      </c>
      <c r="L17" s="81">
        <f>IF($C$4="citu pasākumu izmaksas",IF('9a+c+n'!$Q17="C",'9a+c+n'!L17,0))</f>
        <v>0</v>
      </c>
      <c r="M17" s="116">
        <f>IF($C$4="citu pasākumu izmaksas",IF('9a+c+n'!$Q17="C",'9a+c+n'!M17,0))</f>
        <v>0</v>
      </c>
      <c r="N17" s="116">
        <f>IF($C$4="citu pasākumu izmaksas",IF('9a+c+n'!$Q17="C",'9a+c+n'!N17,0))</f>
        <v>0</v>
      </c>
      <c r="O17" s="116">
        <f>IF($C$4="citu pasākumu izmaksas",IF('9a+c+n'!$Q17="C",'9a+c+n'!O17,0))</f>
        <v>0</v>
      </c>
      <c r="P17" s="117">
        <f>IF($C$4="citu pasākumu izmaksas",IF('9a+c+n'!$Q17="C",'9a+c+n'!P17,0))</f>
        <v>0</v>
      </c>
    </row>
    <row r="18" spans="1:16" x14ac:dyDescent="0.2">
      <c r="A18" s="51">
        <f>IF(P18=0,0,IF(COUNTBLANK(P18)=1,0,COUNTA($P$14:P18)))</f>
        <v>0</v>
      </c>
      <c r="B18" s="24">
        <f>IF($C$4="citu pasākumu izmaksas",IF('9a+c+n'!$Q18="C",'9a+c+n'!B18,0))</f>
        <v>0</v>
      </c>
      <c r="C18" s="24">
        <f>IF($C$4="citu pasākumu izmaksas",IF('9a+c+n'!$Q18="C",'9a+c+n'!C18,0))</f>
        <v>0</v>
      </c>
      <c r="D18" s="24">
        <f>IF($C$4="citu pasākumu izmaksas",IF('9a+c+n'!$Q18="C",'9a+c+n'!D18,0))</f>
        <v>0</v>
      </c>
      <c r="E18" s="46"/>
      <c r="F18" s="65"/>
      <c r="G18" s="116"/>
      <c r="H18" s="116">
        <f>IF($C$4="citu pasākumu izmaksas",IF('9a+c+n'!$Q18="C",'9a+c+n'!H18,0))</f>
        <v>0</v>
      </c>
      <c r="I18" s="116"/>
      <c r="J18" s="116"/>
      <c r="K18" s="117">
        <f>IF($C$4="citu pasākumu izmaksas",IF('9a+c+n'!$Q18="C",'9a+c+n'!K18,0))</f>
        <v>0</v>
      </c>
      <c r="L18" s="81">
        <f>IF($C$4="citu pasākumu izmaksas",IF('9a+c+n'!$Q18="C",'9a+c+n'!L18,0))</f>
        <v>0</v>
      </c>
      <c r="M18" s="116">
        <f>IF($C$4="citu pasākumu izmaksas",IF('9a+c+n'!$Q18="C",'9a+c+n'!M18,0))</f>
        <v>0</v>
      </c>
      <c r="N18" s="116">
        <f>IF($C$4="citu pasākumu izmaksas",IF('9a+c+n'!$Q18="C",'9a+c+n'!N18,0))</f>
        <v>0</v>
      </c>
      <c r="O18" s="116">
        <f>IF($C$4="citu pasākumu izmaksas",IF('9a+c+n'!$Q18="C",'9a+c+n'!O18,0))</f>
        <v>0</v>
      </c>
      <c r="P18" s="117">
        <f>IF($C$4="citu pasākumu izmaksas",IF('9a+c+n'!$Q18="C",'9a+c+n'!P18,0))</f>
        <v>0</v>
      </c>
    </row>
    <row r="19" spans="1:16" x14ac:dyDescent="0.2">
      <c r="A19" s="51">
        <f>IF(P19=0,0,IF(COUNTBLANK(P19)=1,0,COUNTA($P$14:P19)))</f>
        <v>0</v>
      </c>
      <c r="B19" s="24">
        <f>IF($C$4="citu pasākumu izmaksas",IF('9a+c+n'!$Q19="C",'9a+c+n'!B19,0))</f>
        <v>0</v>
      </c>
      <c r="C19" s="24">
        <f>IF($C$4="citu pasākumu izmaksas",IF('9a+c+n'!$Q19="C",'9a+c+n'!C19,0))</f>
        <v>0</v>
      </c>
      <c r="D19" s="24">
        <f>IF($C$4="citu pasākumu izmaksas",IF('9a+c+n'!$Q19="C",'9a+c+n'!D19,0))</f>
        <v>0</v>
      </c>
      <c r="E19" s="46"/>
      <c r="F19" s="65"/>
      <c r="G19" s="116"/>
      <c r="H19" s="116">
        <f>IF($C$4="citu pasākumu izmaksas",IF('9a+c+n'!$Q19="C",'9a+c+n'!H19,0))</f>
        <v>0</v>
      </c>
      <c r="I19" s="116"/>
      <c r="J19" s="116"/>
      <c r="K19" s="117">
        <f>IF($C$4="citu pasākumu izmaksas",IF('9a+c+n'!$Q19="C",'9a+c+n'!K19,0))</f>
        <v>0</v>
      </c>
      <c r="L19" s="81">
        <f>IF($C$4="citu pasākumu izmaksas",IF('9a+c+n'!$Q19="C",'9a+c+n'!L19,0))</f>
        <v>0</v>
      </c>
      <c r="M19" s="116">
        <f>IF($C$4="citu pasākumu izmaksas",IF('9a+c+n'!$Q19="C",'9a+c+n'!M19,0))</f>
        <v>0</v>
      </c>
      <c r="N19" s="116">
        <f>IF($C$4="citu pasākumu izmaksas",IF('9a+c+n'!$Q19="C",'9a+c+n'!N19,0))</f>
        <v>0</v>
      </c>
      <c r="O19" s="116">
        <f>IF($C$4="citu pasākumu izmaksas",IF('9a+c+n'!$Q19="C",'9a+c+n'!O19,0))</f>
        <v>0</v>
      </c>
      <c r="P19" s="117">
        <f>IF($C$4="citu pasākumu izmaksas",IF('9a+c+n'!$Q19="C",'9a+c+n'!P19,0))</f>
        <v>0</v>
      </c>
    </row>
    <row r="20" spans="1:16" x14ac:dyDescent="0.2">
      <c r="A20" s="51">
        <f>IF(P20=0,0,IF(COUNTBLANK(P20)=1,0,COUNTA($P$14:P20)))</f>
        <v>0</v>
      </c>
      <c r="B20" s="24">
        <f>IF($C$4="citu pasākumu izmaksas",IF('9a+c+n'!$Q20="C",'9a+c+n'!B20,0))</f>
        <v>0</v>
      </c>
      <c r="C20" s="24">
        <f>IF($C$4="citu pasākumu izmaksas",IF('9a+c+n'!$Q20="C",'9a+c+n'!C20,0))</f>
        <v>0</v>
      </c>
      <c r="D20" s="24">
        <f>IF($C$4="citu pasākumu izmaksas",IF('9a+c+n'!$Q20="C",'9a+c+n'!D20,0))</f>
        <v>0</v>
      </c>
      <c r="E20" s="46"/>
      <c r="F20" s="65"/>
      <c r="G20" s="116"/>
      <c r="H20" s="116">
        <f>IF($C$4="citu pasākumu izmaksas",IF('9a+c+n'!$Q20="C",'9a+c+n'!H20,0))</f>
        <v>0</v>
      </c>
      <c r="I20" s="116"/>
      <c r="J20" s="116"/>
      <c r="K20" s="117">
        <f>IF($C$4="citu pasākumu izmaksas",IF('9a+c+n'!$Q20="C",'9a+c+n'!K20,0))</f>
        <v>0</v>
      </c>
      <c r="L20" s="81">
        <f>IF($C$4="citu pasākumu izmaksas",IF('9a+c+n'!$Q20="C",'9a+c+n'!L20,0))</f>
        <v>0</v>
      </c>
      <c r="M20" s="116">
        <f>IF($C$4="citu pasākumu izmaksas",IF('9a+c+n'!$Q20="C",'9a+c+n'!M20,0))</f>
        <v>0</v>
      </c>
      <c r="N20" s="116">
        <f>IF($C$4="citu pasākumu izmaksas",IF('9a+c+n'!$Q20="C",'9a+c+n'!N20,0))</f>
        <v>0</v>
      </c>
      <c r="O20" s="116">
        <f>IF($C$4="citu pasākumu izmaksas",IF('9a+c+n'!$Q20="C",'9a+c+n'!O20,0))</f>
        <v>0</v>
      </c>
      <c r="P20" s="117">
        <f>IF($C$4="citu pasākumu izmaksas",IF('9a+c+n'!$Q20="C",'9a+c+n'!P20,0))</f>
        <v>0</v>
      </c>
    </row>
    <row r="21" spans="1:16" x14ac:dyDescent="0.2">
      <c r="A21" s="51">
        <f>IF(P21=0,0,IF(COUNTBLANK(P21)=1,0,COUNTA($P$14:P21)))</f>
        <v>0</v>
      </c>
      <c r="B21" s="24">
        <f>IF($C$4="citu pasākumu izmaksas",IF('9a+c+n'!$Q21="C",'9a+c+n'!B21,0))</f>
        <v>0</v>
      </c>
      <c r="C21" s="24">
        <f>IF($C$4="citu pasākumu izmaksas",IF('9a+c+n'!$Q21="C",'9a+c+n'!C21,0))</f>
        <v>0</v>
      </c>
      <c r="D21" s="24">
        <f>IF($C$4="citu pasākumu izmaksas",IF('9a+c+n'!$Q21="C",'9a+c+n'!D21,0))</f>
        <v>0</v>
      </c>
      <c r="E21" s="46"/>
      <c r="F21" s="65"/>
      <c r="G21" s="116"/>
      <c r="H21" s="116">
        <f>IF($C$4="citu pasākumu izmaksas",IF('9a+c+n'!$Q21="C",'9a+c+n'!H21,0))</f>
        <v>0</v>
      </c>
      <c r="I21" s="116"/>
      <c r="J21" s="116"/>
      <c r="K21" s="117">
        <f>IF($C$4="citu pasākumu izmaksas",IF('9a+c+n'!$Q21="C",'9a+c+n'!K21,0))</f>
        <v>0</v>
      </c>
      <c r="L21" s="81">
        <f>IF($C$4="citu pasākumu izmaksas",IF('9a+c+n'!$Q21="C",'9a+c+n'!L21,0))</f>
        <v>0</v>
      </c>
      <c r="M21" s="116">
        <f>IF($C$4="citu pasākumu izmaksas",IF('9a+c+n'!$Q21="C",'9a+c+n'!M21,0))</f>
        <v>0</v>
      </c>
      <c r="N21" s="116">
        <f>IF($C$4="citu pasākumu izmaksas",IF('9a+c+n'!$Q21="C",'9a+c+n'!N21,0))</f>
        <v>0</v>
      </c>
      <c r="O21" s="116">
        <f>IF($C$4="citu pasākumu izmaksas",IF('9a+c+n'!$Q21="C",'9a+c+n'!O21,0))</f>
        <v>0</v>
      </c>
      <c r="P21" s="117">
        <f>IF($C$4="citu pasākumu izmaksas",IF('9a+c+n'!$Q21="C",'9a+c+n'!P21,0))</f>
        <v>0</v>
      </c>
    </row>
    <row r="22" spans="1:16" x14ac:dyDescent="0.2">
      <c r="A22" s="51">
        <f>IF(P22=0,0,IF(COUNTBLANK(P22)=1,0,COUNTA($P$14:P22)))</f>
        <v>0</v>
      </c>
      <c r="B22" s="24">
        <f>IF($C$4="citu pasākumu izmaksas",IF('9a+c+n'!$Q22="C",'9a+c+n'!B22,0))</f>
        <v>0</v>
      </c>
      <c r="C22" s="24">
        <f>IF($C$4="citu pasākumu izmaksas",IF('9a+c+n'!$Q22="C",'9a+c+n'!C22,0))</f>
        <v>0</v>
      </c>
      <c r="D22" s="24">
        <f>IF($C$4="citu pasākumu izmaksas",IF('9a+c+n'!$Q22="C",'9a+c+n'!D22,0))</f>
        <v>0</v>
      </c>
      <c r="E22" s="46"/>
      <c r="F22" s="65"/>
      <c r="G22" s="116"/>
      <c r="H22" s="116">
        <f>IF($C$4="citu pasākumu izmaksas",IF('9a+c+n'!$Q22="C",'9a+c+n'!H22,0))</f>
        <v>0</v>
      </c>
      <c r="I22" s="116"/>
      <c r="J22" s="116"/>
      <c r="K22" s="117">
        <f>IF($C$4="citu pasākumu izmaksas",IF('9a+c+n'!$Q22="C",'9a+c+n'!K22,0))</f>
        <v>0</v>
      </c>
      <c r="L22" s="81">
        <f>IF($C$4="citu pasākumu izmaksas",IF('9a+c+n'!$Q22="C",'9a+c+n'!L22,0))</f>
        <v>0</v>
      </c>
      <c r="M22" s="116">
        <f>IF($C$4="citu pasākumu izmaksas",IF('9a+c+n'!$Q22="C",'9a+c+n'!M22,0))</f>
        <v>0</v>
      </c>
      <c r="N22" s="116">
        <f>IF($C$4="citu pasākumu izmaksas",IF('9a+c+n'!$Q22="C",'9a+c+n'!N22,0))</f>
        <v>0</v>
      </c>
      <c r="O22" s="116">
        <f>IF($C$4="citu pasākumu izmaksas",IF('9a+c+n'!$Q22="C",'9a+c+n'!O22,0))</f>
        <v>0</v>
      </c>
      <c r="P22" s="117">
        <f>IF($C$4="citu pasākumu izmaksas",IF('9a+c+n'!$Q22="C",'9a+c+n'!P22,0))</f>
        <v>0</v>
      </c>
    </row>
    <row r="23" spans="1:16" x14ac:dyDescent="0.2">
      <c r="A23" s="51">
        <f>IF(P23=0,0,IF(COUNTBLANK(P23)=1,0,COUNTA($P$14:P23)))</f>
        <v>0</v>
      </c>
      <c r="B23" s="24">
        <f>IF($C$4="citu pasākumu izmaksas",IF('9a+c+n'!$Q23="C",'9a+c+n'!B23,0))</f>
        <v>0</v>
      </c>
      <c r="C23" s="24">
        <f>IF($C$4="citu pasākumu izmaksas",IF('9a+c+n'!$Q23="C",'9a+c+n'!C23,0))</f>
        <v>0</v>
      </c>
      <c r="D23" s="24">
        <f>IF($C$4="citu pasākumu izmaksas",IF('9a+c+n'!$Q23="C",'9a+c+n'!D23,0))</f>
        <v>0</v>
      </c>
      <c r="E23" s="46"/>
      <c r="F23" s="65"/>
      <c r="G23" s="116"/>
      <c r="H23" s="116">
        <f>IF($C$4="citu pasākumu izmaksas",IF('9a+c+n'!$Q23="C",'9a+c+n'!H23,0))</f>
        <v>0</v>
      </c>
      <c r="I23" s="116"/>
      <c r="J23" s="116"/>
      <c r="K23" s="117">
        <f>IF($C$4="citu pasākumu izmaksas",IF('9a+c+n'!$Q23="C",'9a+c+n'!K23,0))</f>
        <v>0</v>
      </c>
      <c r="L23" s="81">
        <f>IF($C$4="citu pasākumu izmaksas",IF('9a+c+n'!$Q23="C",'9a+c+n'!L23,0))</f>
        <v>0</v>
      </c>
      <c r="M23" s="116">
        <f>IF($C$4="citu pasākumu izmaksas",IF('9a+c+n'!$Q23="C",'9a+c+n'!M23,0))</f>
        <v>0</v>
      </c>
      <c r="N23" s="116">
        <f>IF($C$4="citu pasākumu izmaksas",IF('9a+c+n'!$Q23="C",'9a+c+n'!N23,0))</f>
        <v>0</v>
      </c>
      <c r="O23" s="116">
        <f>IF($C$4="citu pasākumu izmaksas",IF('9a+c+n'!$Q23="C",'9a+c+n'!O23,0))</f>
        <v>0</v>
      </c>
      <c r="P23" s="117">
        <f>IF($C$4="citu pasākumu izmaksas",IF('9a+c+n'!$Q23="C",'9a+c+n'!P23,0))</f>
        <v>0</v>
      </c>
    </row>
    <row r="24" spans="1:16" x14ac:dyDescent="0.2">
      <c r="A24" s="51">
        <f>IF(P24=0,0,IF(COUNTBLANK(P24)=1,0,COUNTA($P$14:P24)))</f>
        <v>0</v>
      </c>
      <c r="B24" s="24">
        <f>IF($C$4="citu pasākumu izmaksas",IF('9a+c+n'!$Q24="C",'9a+c+n'!B24,0))</f>
        <v>0</v>
      </c>
      <c r="C24" s="24">
        <f>IF($C$4="citu pasākumu izmaksas",IF('9a+c+n'!$Q24="C",'9a+c+n'!C24,0))</f>
        <v>0</v>
      </c>
      <c r="D24" s="24">
        <f>IF($C$4="citu pasākumu izmaksas",IF('9a+c+n'!$Q24="C",'9a+c+n'!D24,0))</f>
        <v>0</v>
      </c>
      <c r="E24" s="46"/>
      <c r="F24" s="65"/>
      <c r="G24" s="116"/>
      <c r="H24" s="116">
        <f>IF($C$4="citu pasākumu izmaksas",IF('9a+c+n'!$Q24="C",'9a+c+n'!H24,0))</f>
        <v>0</v>
      </c>
      <c r="I24" s="116"/>
      <c r="J24" s="116"/>
      <c r="K24" s="117">
        <f>IF($C$4="citu pasākumu izmaksas",IF('9a+c+n'!$Q24="C",'9a+c+n'!K24,0))</f>
        <v>0</v>
      </c>
      <c r="L24" s="81">
        <f>IF($C$4="citu pasākumu izmaksas",IF('9a+c+n'!$Q24="C",'9a+c+n'!L24,0))</f>
        <v>0</v>
      </c>
      <c r="M24" s="116">
        <f>IF($C$4="citu pasākumu izmaksas",IF('9a+c+n'!$Q24="C",'9a+c+n'!M24,0))</f>
        <v>0</v>
      </c>
      <c r="N24" s="116">
        <f>IF($C$4="citu pasākumu izmaksas",IF('9a+c+n'!$Q24="C",'9a+c+n'!N24,0))</f>
        <v>0</v>
      </c>
      <c r="O24" s="116">
        <f>IF($C$4="citu pasākumu izmaksas",IF('9a+c+n'!$Q24="C",'9a+c+n'!O24,0))</f>
        <v>0</v>
      </c>
      <c r="P24" s="117">
        <f>IF($C$4="citu pasākumu izmaksas",IF('9a+c+n'!$Q24="C",'9a+c+n'!P24,0))</f>
        <v>0</v>
      </c>
    </row>
    <row r="25" spans="1:16" x14ac:dyDescent="0.2">
      <c r="A25" s="51">
        <f>IF(P25=0,0,IF(COUNTBLANK(P25)=1,0,COUNTA($P$14:P25)))</f>
        <v>0</v>
      </c>
      <c r="B25" s="24">
        <f>IF($C$4="citu pasākumu izmaksas",IF('9a+c+n'!$Q25="C",'9a+c+n'!B25,0))</f>
        <v>0</v>
      </c>
      <c r="C25" s="24">
        <f>IF($C$4="citu pasākumu izmaksas",IF('9a+c+n'!$Q25="C",'9a+c+n'!C25,0))</f>
        <v>0</v>
      </c>
      <c r="D25" s="24">
        <f>IF($C$4="citu pasākumu izmaksas",IF('9a+c+n'!$Q25="C",'9a+c+n'!D25,0))</f>
        <v>0</v>
      </c>
      <c r="E25" s="46"/>
      <c r="F25" s="65"/>
      <c r="G25" s="116"/>
      <c r="H25" s="116">
        <f>IF($C$4="citu pasākumu izmaksas",IF('9a+c+n'!$Q25="C",'9a+c+n'!H25,0))</f>
        <v>0</v>
      </c>
      <c r="I25" s="116"/>
      <c r="J25" s="116"/>
      <c r="K25" s="117">
        <f>IF($C$4="citu pasākumu izmaksas",IF('9a+c+n'!$Q25="C",'9a+c+n'!K25,0))</f>
        <v>0</v>
      </c>
      <c r="L25" s="81">
        <f>IF($C$4="citu pasākumu izmaksas",IF('9a+c+n'!$Q25="C",'9a+c+n'!L25,0))</f>
        <v>0</v>
      </c>
      <c r="M25" s="116">
        <f>IF($C$4="citu pasākumu izmaksas",IF('9a+c+n'!$Q25="C",'9a+c+n'!M25,0))</f>
        <v>0</v>
      </c>
      <c r="N25" s="116">
        <f>IF($C$4="citu pasākumu izmaksas",IF('9a+c+n'!$Q25="C",'9a+c+n'!N25,0))</f>
        <v>0</v>
      </c>
      <c r="O25" s="116">
        <f>IF($C$4="citu pasākumu izmaksas",IF('9a+c+n'!$Q25="C",'9a+c+n'!O25,0))</f>
        <v>0</v>
      </c>
      <c r="P25" s="117">
        <f>IF($C$4="citu pasākumu izmaksas",IF('9a+c+n'!$Q25="C",'9a+c+n'!P25,0))</f>
        <v>0</v>
      </c>
    </row>
    <row r="26" spans="1:16" x14ac:dyDescent="0.2">
      <c r="A26" s="51">
        <f>IF(P26=0,0,IF(COUNTBLANK(P26)=1,0,COUNTA($P$14:P26)))</f>
        <v>0</v>
      </c>
      <c r="B26" s="24">
        <f>IF($C$4="citu pasākumu izmaksas",IF('9a+c+n'!$Q26="C",'9a+c+n'!B26,0))</f>
        <v>0</v>
      </c>
      <c r="C26" s="24">
        <f>IF($C$4="citu pasākumu izmaksas",IF('9a+c+n'!$Q26="C",'9a+c+n'!C26,0))</f>
        <v>0</v>
      </c>
      <c r="D26" s="24">
        <f>IF($C$4="citu pasākumu izmaksas",IF('9a+c+n'!$Q26="C",'9a+c+n'!D26,0))</f>
        <v>0</v>
      </c>
      <c r="E26" s="46"/>
      <c r="F26" s="65"/>
      <c r="G26" s="116"/>
      <c r="H26" s="116">
        <f>IF($C$4="citu pasākumu izmaksas",IF('9a+c+n'!$Q26="C",'9a+c+n'!H26,0))</f>
        <v>0</v>
      </c>
      <c r="I26" s="116"/>
      <c r="J26" s="116"/>
      <c r="K26" s="117">
        <f>IF($C$4="citu pasākumu izmaksas",IF('9a+c+n'!$Q26="C",'9a+c+n'!K26,0))</f>
        <v>0</v>
      </c>
      <c r="L26" s="81">
        <f>IF($C$4="citu pasākumu izmaksas",IF('9a+c+n'!$Q26="C",'9a+c+n'!L26,0))</f>
        <v>0</v>
      </c>
      <c r="M26" s="116">
        <f>IF($C$4="citu pasākumu izmaksas",IF('9a+c+n'!$Q26="C",'9a+c+n'!M26,0))</f>
        <v>0</v>
      </c>
      <c r="N26" s="116">
        <f>IF($C$4="citu pasākumu izmaksas",IF('9a+c+n'!$Q26="C",'9a+c+n'!N26,0))</f>
        <v>0</v>
      </c>
      <c r="O26" s="116">
        <f>IF($C$4="citu pasākumu izmaksas",IF('9a+c+n'!$Q26="C",'9a+c+n'!O26,0))</f>
        <v>0</v>
      </c>
      <c r="P26" s="117">
        <f>IF($C$4="citu pasākumu izmaksas",IF('9a+c+n'!$Q26="C",'9a+c+n'!P26,0))</f>
        <v>0</v>
      </c>
    </row>
    <row r="27" spans="1:16" x14ac:dyDescent="0.2">
      <c r="A27" s="51">
        <f>IF(P27=0,0,IF(COUNTBLANK(P27)=1,0,COUNTA($P$14:P27)))</f>
        <v>0</v>
      </c>
      <c r="B27" s="24">
        <f>IF($C$4="citu pasākumu izmaksas",IF('9a+c+n'!$Q27="C",'9a+c+n'!B27,0))</f>
        <v>0</v>
      </c>
      <c r="C27" s="24">
        <f>IF($C$4="citu pasākumu izmaksas",IF('9a+c+n'!$Q27="C",'9a+c+n'!C27,0))</f>
        <v>0</v>
      </c>
      <c r="D27" s="24">
        <f>IF($C$4="citu pasākumu izmaksas",IF('9a+c+n'!$Q27="C",'9a+c+n'!D27,0))</f>
        <v>0</v>
      </c>
      <c r="E27" s="46"/>
      <c r="F27" s="65"/>
      <c r="G27" s="116"/>
      <c r="H27" s="116">
        <f>IF($C$4="citu pasākumu izmaksas",IF('9a+c+n'!$Q27="C",'9a+c+n'!H27,0))</f>
        <v>0</v>
      </c>
      <c r="I27" s="116"/>
      <c r="J27" s="116"/>
      <c r="K27" s="117">
        <f>IF($C$4="citu pasākumu izmaksas",IF('9a+c+n'!$Q27="C",'9a+c+n'!K27,0))</f>
        <v>0</v>
      </c>
      <c r="L27" s="81">
        <f>IF($C$4="citu pasākumu izmaksas",IF('9a+c+n'!$Q27="C",'9a+c+n'!L27,0))</f>
        <v>0</v>
      </c>
      <c r="M27" s="116">
        <f>IF($C$4="citu pasākumu izmaksas",IF('9a+c+n'!$Q27="C",'9a+c+n'!M27,0))</f>
        <v>0</v>
      </c>
      <c r="N27" s="116">
        <f>IF($C$4="citu pasākumu izmaksas",IF('9a+c+n'!$Q27="C",'9a+c+n'!N27,0))</f>
        <v>0</v>
      </c>
      <c r="O27" s="116">
        <f>IF($C$4="citu pasākumu izmaksas",IF('9a+c+n'!$Q27="C",'9a+c+n'!O27,0))</f>
        <v>0</v>
      </c>
      <c r="P27" s="117">
        <f>IF($C$4="citu pasākumu izmaksas",IF('9a+c+n'!$Q27="C",'9a+c+n'!P27,0))</f>
        <v>0</v>
      </c>
    </row>
    <row r="28" spans="1:16" x14ac:dyDescent="0.2">
      <c r="A28" s="51">
        <f>IF(P28=0,0,IF(COUNTBLANK(P28)=1,0,COUNTA($P$14:P28)))</f>
        <v>0</v>
      </c>
      <c r="B28" s="24">
        <f>IF($C$4="citu pasākumu izmaksas",IF('9a+c+n'!$Q28="C",'9a+c+n'!B28,0))</f>
        <v>0</v>
      </c>
      <c r="C28" s="24">
        <f>IF($C$4="citu pasākumu izmaksas",IF('9a+c+n'!$Q28="C",'9a+c+n'!C28,0))</f>
        <v>0</v>
      </c>
      <c r="D28" s="24">
        <f>IF($C$4="citu pasākumu izmaksas",IF('9a+c+n'!$Q28="C",'9a+c+n'!D28,0))</f>
        <v>0</v>
      </c>
      <c r="E28" s="46"/>
      <c r="F28" s="65"/>
      <c r="G28" s="116"/>
      <c r="H28" s="116">
        <f>IF($C$4="citu pasākumu izmaksas",IF('9a+c+n'!$Q28="C",'9a+c+n'!H28,0))</f>
        <v>0</v>
      </c>
      <c r="I28" s="116"/>
      <c r="J28" s="116"/>
      <c r="K28" s="117">
        <f>IF($C$4="citu pasākumu izmaksas",IF('9a+c+n'!$Q28="C",'9a+c+n'!K28,0))</f>
        <v>0</v>
      </c>
      <c r="L28" s="81">
        <f>IF($C$4="citu pasākumu izmaksas",IF('9a+c+n'!$Q28="C",'9a+c+n'!L28,0))</f>
        <v>0</v>
      </c>
      <c r="M28" s="116">
        <f>IF($C$4="citu pasākumu izmaksas",IF('9a+c+n'!$Q28="C",'9a+c+n'!M28,0))</f>
        <v>0</v>
      </c>
      <c r="N28" s="116">
        <f>IF($C$4="citu pasākumu izmaksas",IF('9a+c+n'!$Q28="C",'9a+c+n'!N28,0))</f>
        <v>0</v>
      </c>
      <c r="O28" s="116">
        <f>IF($C$4="citu pasākumu izmaksas",IF('9a+c+n'!$Q28="C",'9a+c+n'!O28,0))</f>
        <v>0</v>
      </c>
      <c r="P28" s="117">
        <f>IF($C$4="citu pasākumu izmaksas",IF('9a+c+n'!$Q28="C",'9a+c+n'!P28,0))</f>
        <v>0</v>
      </c>
    </row>
    <row r="29" spans="1:16" x14ac:dyDescent="0.2">
      <c r="A29" s="51">
        <f>IF(P29=0,0,IF(COUNTBLANK(P29)=1,0,COUNTA($P$14:P29)))</f>
        <v>0</v>
      </c>
      <c r="B29" s="24">
        <f>IF($C$4="citu pasākumu izmaksas",IF('9a+c+n'!$Q29="C",'9a+c+n'!B29,0))</f>
        <v>0</v>
      </c>
      <c r="C29" s="24">
        <f>IF($C$4="citu pasākumu izmaksas",IF('9a+c+n'!$Q29="C",'9a+c+n'!C29,0))</f>
        <v>0</v>
      </c>
      <c r="D29" s="24">
        <f>IF($C$4="citu pasākumu izmaksas",IF('9a+c+n'!$Q29="C",'9a+c+n'!D29,0))</f>
        <v>0</v>
      </c>
      <c r="E29" s="46"/>
      <c r="F29" s="65"/>
      <c r="G29" s="116"/>
      <c r="H29" s="116">
        <f>IF($C$4="citu pasākumu izmaksas",IF('9a+c+n'!$Q29="C",'9a+c+n'!H29,0))</f>
        <v>0</v>
      </c>
      <c r="I29" s="116"/>
      <c r="J29" s="116"/>
      <c r="K29" s="117">
        <f>IF($C$4="citu pasākumu izmaksas",IF('9a+c+n'!$Q29="C",'9a+c+n'!K29,0))</f>
        <v>0</v>
      </c>
      <c r="L29" s="81">
        <f>IF($C$4="citu pasākumu izmaksas",IF('9a+c+n'!$Q29="C",'9a+c+n'!L29,0))</f>
        <v>0</v>
      </c>
      <c r="M29" s="116">
        <f>IF($C$4="citu pasākumu izmaksas",IF('9a+c+n'!$Q29="C",'9a+c+n'!M29,0))</f>
        <v>0</v>
      </c>
      <c r="N29" s="116">
        <f>IF($C$4="citu pasākumu izmaksas",IF('9a+c+n'!$Q29="C",'9a+c+n'!N29,0))</f>
        <v>0</v>
      </c>
      <c r="O29" s="116">
        <f>IF($C$4="citu pasākumu izmaksas",IF('9a+c+n'!$Q29="C",'9a+c+n'!O29,0))</f>
        <v>0</v>
      </c>
      <c r="P29" s="117">
        <f>IF($C$4="citu pasākumu izmaksas",IF('9a+c+n'!$Q29="C",'9a+c+n'!P29,0))</f>
        <v>0</v>
      </c>
    </row>
    <row r="30" spans="1:16" x14ac:dyDescent="0.2">
      <c r="A30" s="51">
        <f>IF(P30=0,0,IF(COUNTBLANK(P30)=1,0,COUNTA($P$14:P30)))</f>
        <v>0</v>
      </c>
      <c r="B30" s="24">
        <f>IF($C$4="citu pasākumu izmaksas",IF('9a+c+n'!$Q30="C",'9a+c+n'!B30,0))</f>
        <v>0</v>
      </c>
      <c r="C30" s="24">
        <f>IF($C$4="citu pasākumu izmaksas",IF('9a+c+n'!$Q30="C",'9a+c+n'!C30,0))</f>
        <v>0</v>
      </c>
      <c r="D30" s="24">
        <f>IF($C$4="citu pasākumu izmaksas",IF('9a+c+n'!$Q30="C",'9a+c+n'!D30,0))</f>
        <v>0</v>
      </c>
      <c r="E30" s="46"/>
      <c r="F30" s="65"/>
      <c r="G30" s="116"/>
      <c r="H30" s="116">
        <f>IF($C$4="citu pasākumu izmaksas",IF('9a+c+n'!$Q30="C",'9a+c+n'!H30,0))</f>
        <v>0</v>
      </c>
      <c r="I30" s="116"/>
      <c r="J30" s="116"/>
      <c r="K30" s="117">
        <f>IF($C$4="citu pasākumu izmaksas",IF('9a+c+n'!$Q30="C",'9a+c+n'!K30,0))</f>
        <v>0</v>
      </c>
      <c r="L30" s="81">
        <f>IF($C$4="citu pasākumu izmaksas",IF('9a+c+n'!$Q30="C",'9a+c+n'!L30,0))</f>
        <v>0</v>
      </c>
      <c r="M30" s="116">
        <f>IF($C$4="citu pasākumu izmaksas",IF('9a+c+n'!$Q30="C",'9a+c+n'!M30,0))</f>
        <v>0</v>
      </c>
      <c r="N30" s="116">
        <f>IF($C$4="citu pasākumu izmaksas",IF('9a+c+n'!$Q30="C",'9a+c+n'!N30,0))</f>
        <v>0</v>
      </c>
      <c r="O30" s="116">
        <f>IF($C$4="citu pasākumu izmaksas",IF('9a+c+n'!$Q30="C",'9a+c+n'!O30,0))</f>
        <v>0</v>
      </c>
      <c r="P30" s="117">
        <f>IF($C$4="citu pasākumu izmaksas",IF('9a+c+n'!$Q30="C",'9a+c+n'!P30,0))</f>
        <v>0</v>
      </c>
    </row>
    <row r="31" spans="1:16" x14ac:dyDescent="0.2">
      <c r="A31" s="51">
        <f>IF(P31=0,0,IF(COUNTBLANK(P31)=1,0,COUNTA($P$14:P31)))</f>
        <v>0</v>
      </c>
      <c r="B31" s="24">
        <f>IF($C$4="citu pasākumu izmaksas",IF('9a+c+n'!$Q31="C",'9a+c+n'!B31,0))</f>
        <v>0</v>
      </c>
      <c r="C31" s="24">
        <f>IF($C$4="citu pasākumu izmaksas",IF('9a+c+n'!$Q31="C",'9a+c+n'!C31,0))</f>
        <v>0</v>
      </c>
      <c r="D31" s="24">
        <f>IF($C$4="citu pasākumu izmaksas",IF('9a+c+n'!$Q31="C",'9a+c+n'!D31,0))</f>
        <v>0</v>
      </c>
      <c r="E31" s="46"/>
      <c r="F31" s="65"/>
      <c r="G31" s="116"/>
      <c r="H31" s="116">
        <f>IF($C$4="citu pasākumu izmaksas",IF('9a+c+n'!$Q31="C",'9a+c+n'!H31,0))</f>
        <v>0</v>
      </c>
      <c r="I31" s="116"/>
      <c r="J31" s="116"/>
      <c r="K31" s="117">
        <f>IF($C$4="citu pasākumu izmaksas",IF('9a+c+n'!$Q31="C",'9a+c+n'!K31,0))</f>
        <v>0</v>
      </c>
      <c r="L31" s="81">
        <f>IF($C$4="citu pasākumu izmaksas",IF('9a+c+n'!$Q31="C",'9a+c+n'!L31,0))</f>
        <v>0</v>
      </c>
      <c r="M31" s="116">
        <f>IF($C$4="citu pasākumu izmaksas",IF('9a+c+n'!$Q31="C",'9a+c+n'!M31,0))</f>
        <v>0</v>
      </c>
      <c r="N31" s="116">
        <f>IF($C$4="citu pasākumu izmaksas",IF('9a+c+n'!$Q31="C",'9a+c+n'!N31,0))</f>
        <v>0</v>
      </c>
      <c r="O31" s="116">
        <f>IF($C$4="citu pasākumu izmaksas",IF('9a+c+n'!$Q31="C",'9a+c+n'!O31,0))</f>
        <v>0</v>
      </c>
      <c r="P31" s="117">
        <f>IF($C$4="citu pasākumu izmaksas",IF('9a+c+n'!$Q31="C",'9a+c+n'!P31,0))</f>
        <v>0</v>
      </c>
    </row>
    <row r="32" spans="1:16" x14ac:dyDescent="0.2">
      <c r="A32" s="51">
        <f>IF(P32=0,0,IF(COUNTBLANK(P32)=1,0,COUNTA($P$14:P32)))</f>
        <v>0</v>
      </c>
      <c r="B32" s="24">
        <f>IF($C$4="citu pasākumu izmaksas",IF('9a+c+n'!$Q32="C",'9a+c+n'!B32,0))</f>
        <v>0</v>
      </c>
      <c r="C32" s="24">
        <f>IF($C$4="citu pasākumu izmaksas",IF('9a+c+n'!$Q32="C",'9a+c+n'!C32,0))</f>
        <v>0</v>
      </c>
      <c r="D32" s="24">
        <f>IF($C$4="citu pasākumu izmaksas",IF('9a+c+n'!$Q32="C",'9a+c+n'!D32,0))</f>
        <v>0</v>
      </c>
      <c r="E32" s="46"/>
      <c r="F32" s="65"/>
      <c r="G32" s="116"/>
      <c r="H32" s="116">
        <f>IF($C$4="citu pasākumu izmaksas",IF('9a+c+n'!$Q32="C",'9a+c+n'!H32,0))</f>
        <v>0</v>
      </c>
      <c r="I32" s="116"/>
      <c r="J32" s="116"/>
      <c r="K32" s="117">
        <f>IF($C$4="citu pasākumu izmaksas",IF('9a+c+n'!$Q32="C",'9a+c+n'!K32,0))</f>
        <v>0</v>
      </c>
      <c r="L32" s="81">
        <f>IF($C$4="citu pasākumu izmaksas",IF('9a+c+n'!$Q32="C",'9a+c+n'!L32,0))</f>
        <v>0</v>
      </c>
      <c r="M32" s="116">
        <f>IF($C$4="citu pasākumu izmaksas",IF('9a+c+n'!$Q32="C",'9a+c+n'!M32,0))</f>
        <v>0</v>
      </c>
      <c r="N32" s="116">
        <f>IF($C$4="citu pasākumu izmaksas",IF('9a+c+n'!$Q32="C",'9a+c+n'!N32,0))</f>
        <v>0</v>
      </c>
      <c r="O32" s="116">
        <f>IF($C$4="citu pasākumu izmaksas",IF('9a+c+n'!$Q32="C",'9a+c+n'!O32,0))</f>
        <v>0</v>
      </c>
      <c r="P32" s="117">
        <f>IF($C$4="citu pasākumu izmaksas",IF('9a+c+n'!$Q32="C",'9a+c+n'!P32,0))</f>
        <v>0</v>
      </c>
    </row>
    <row r="33" spans="1:16" x14ac:dyDescent="0.2">
      <c r="A33" s="51">
        <f>IF(P33=0,0,IF(COUNTBLANK(P33)=1,0,COUNTA($P$14:P33)))</f>
        <v>0</v>
      </c>
      <c r="B33" s="24">
        <f>IF($C$4="citu pasākumu izmaksas",IF('9a+c+n'!$Q33="C",'9a+c+n'!B33,0))</f>
        <v>0</v>
      </c>
      <c r="C33" s="24">
        <f>IF($C$4="citu pasākumu izmaksas",IF('9a+c+n'!$Q33="C",'9a+c+n'!C33,0))</f>
        <v>0</v>
      </c>
      <c r="D33" s="24">
        <f>IF($C$4="citu pasākumu izmaksas",IF('9a+c+n'!$Q33="C",'9a+c+n'!D33,0))</f>
        <v>0</v>
      </c>
      <c r="E33" s="46"/>
      <c r="F33" s="65"/>
      <c r="G33" s="116"/>
      <c r="H33" s="116">
        <f>IF($C$4="citu pasākumu izmaksas",IF('9a+c+n'!$Q33="C",'9a+c+n'!H33,0))</f>
        <v>0</v>
      </c>
      <c r="I33" s="116"/>
      <c r="J33" s="116"/>
      <c r="K33" s="117">
        <f>IF($C$4="citu pasākumu izmaksas",IF('9a+c+n'!$Q33="C",'9a+c+n'!K33,0))</f>
        <v>0</v>
      </c>
      <c r="L33" s="81">
        <f>IF($C$4="citu pasākumu izmaksas",IF('9a+c+n'!$Q33="C",'9a+c+n'!L33,0))</f>
        <v>0</v>
      </c>
      <c r="M33" s="116">
        <f>IF($C$4="citu pasākumu izmaksas",IF('9a+c+n'!$Q33="C",'9a+c+n'!M33,0))</f>
        <v>0</v>
      </c>
      <c r="N33" s="116">
        <f>IF($C$4="citu pasākumu izmaksas",IF('9a+c+n'!$Q33="C",'9a+c+n'!N33,0))</f>
        <v>0</v>
      </c>
      <c r="O33" s="116">
        <f>IF($C$4="citu pasākumu izmaksas",IF('9a+c+n'!$Q33="C",'9a+c+n'!O33,0))</f>
        <v>0</v>
      </c>
      <c r="P33" s="117">
        <f>IF($C$4="citu pasākumu izmaksas",IF('9a+c+n'!$Q33="C",'9a+c+n'!P33,0))</f>
        <v>0</v>
      </c>
    </row>
    <row r="34" spans="1:16" x14ac:dyDescent="0.2">
      <c r="A34" s="51">
        <f>IF(P34=0,0,IF(COUNTBLANK(P34)=1,0,COUNTA($P$14:P34)))</f>
        <v>0</v>
      </c>
      <c r="B34" s="24">
        <f>IF($C$4="citu pasākumu izmaksas",IF('9a+c+n'!$Q34="C",'9a+c+n'!B34,0))</f>
        <v>0</v>
      </c>
      <c r="C34" s="24">
        <f>IF($C$4="citu pasākumu izmaksas",IF('9a+c+n'!$Q34="C",'9a+c+n'!C34,0))</f>
        <v>0</v>
      </c>
      <c r="D34" s="24">
        <f>IF($C$4="citu pasākumu izmaksas",IF('9a+c+n'!$Q34="C",'9a+c+n'!D34,0))</f>
        <v>0</v>
      </c>
      <c r="E34" s="46"/>
      <c r="F34" s="65"/>
      <c r="G34" s="116"/>
      <c r="H34" s="116">
        <f>IF($C$4="citu pasākumu izmaksas",IF('9a+c+n'!$Q34="C",'9a+c+n'!H34,0))</f>
        <v>0</v>
      </c>
      <c r="I34" s="116"/>
      <c r="J34" s="116"/>
      <c r="K34" s="117">
        <f>IF($C$4="citu pasākumu izmaksas",IF('9a+c+n'!$Q34="C",'9a+c+n'!K34,0))</f>
        <v>0</v>
      </c>
      <c r="L34" s="81">
        <f>IF($C$4="citu pasākumu izmaksas",IF('9a+c+n'!$Q34="C",'9a+c+n'!L34,0))</f>
        <v>0</v>
      </c>
      <c r="M34" s="116">
        <f>IF($C$4="citu pasākumu izmaksas",IF('9a+c+n'!$Q34="C",'9a+c+n'!M34,0))</f>
        <v>0</v>
      </c>
      <c r="N34" s="116">
        <f>IF($C$4="citu pasākumu izmaksas",IF('9a+c+n'!$Q34="C",'9a+c+n'!N34,0))</f>
        <v>0</v>
      </c>
      <c r="O34" s="116">
        <f>IF($C$4="citu pasākumu izmaksas",IF('9a+c+n'!$Q34="C",'9a+c+n'!O34,0))</f>
        <v>0</v>
      </c>
      <c r="P34" s="117">
        <f>IF($C$4="citu pasākumu izmaksas",IF('9a+c+n'!$Q34="C",'9a+c+n'!P34,0))</f>
        <v>0</v>
      </c>
    </row>
    <row r="35" spans="1:16" x14ac:dyDescent="0.2">
      <c r="A35" s="51">
        <f>IF(P35=0,0,IF(COUNTBLANK(P35)=1,0,COUNTA($P$14:P35)))</f>
        <v>0</v>
      </c>
      <c r="B35" s="24">
        <f>IF($C$4="citu pasākumu izmaksas",IF('9a+c+n'!$Q35="C",'9a+c+n'!B35,0))</f>
        <v>0</v>
      </c>
      <c r="C35" s="24">
        <f>IF($C$4="citu pasākumu izmaksas",IF('9a+c+n'!$Q35="C",'9a+c+n'!C35,0))</f>
        <v>0</v>
      </c>
      <c r="D35" s="24">
        <f>IF($C$4="citu pasākumu izmaksas",IF('9a+c+n'!$Q35="C",'9a+c+n'!D35,0))</f>
        <v>0</v>
      </c>
      <c r="E35" s="46"/>
      <c r="F35" s="65"/>
      <c r="G35" s="116"/>
      <c r="H35" s="116">
        <f>IF($C$4="citu pasākumu izmaksas",IF('9a+c+n'!$Q35="C",'9a+c+n'!H35,0))</f>
        <v>0</v>
      </c>
      <c r="I35" s="116"/>
      <c r="J35" s="116"/>
      <c r="K35" s="117">
        <f>IF($C$4="citu pasākumu izmaksas",IF('9a+c+n'!$Q35="C",'9a+c+n'!K35,0))</f>
        <v>0</v>
      </c>
      <c r="L35" s="81">
        <f>IF($C$4="citu pasākumu izmaksas",IF('9a+c+n'!$Q35="C",'9a+c+n'!L35,0))</f>
        <v>0</v>
      </c>
      <c r="M35" s="116">
        <f>IF($C$4="citu pasākumu izmaksas",IF('9a+c+n'!$Q35="C",'9a+c+n'!M35,0))</f>
        <v>0</v>
      </c>
      <c r="N35" s="116">
        <f>IF($C$4="citu pasākumu izmaksas",IF('9a+c+n'!$Q35="C",'9a+c+n'!N35,0))</f>
        <v>0</v>
      </c>
      <c r="O35" s="116">
        <f>IF($C$4="citu pasākumu izmaksas",IF('9a+c+n'!$Q35="C",'9a+c+n'!O35,0))</f>
        <v>0</v>
      </c>
      <c r="P35" s="117">
        <f>IF($C$4="citu pasākumu izmaksas",IF('9a+c+n'!$Q35="C",'9a+c+n'!P35,0))</f>
        <v>0</v>
      </c>
    </row>
    <row r="36" spans="1:16" x14ac:dyDescent="0.2">
      <c r="A36" s="51">
        <f>IF(P36=0,0,IF(COUNTBLANK(P36)=1,0,COUNTA($P$14:P36)))</f>
        <v>0</v>
      </c>
      <c r="B36" s="24">
        <f>IF($C$4="citu pasākumu izmaksas",IF('9a+c+n'!$Q36="C",'9a+c+n'!B36,0))</f>
        <v>0</v>
      </c>
      <c r="C36" s="24">
        <f>IF($C$4="citu pasākumu izmaksas",IF('9a+c+n'!$Q36="C",'9a+c+n'!C36,0))</f>
        <v>0</v>
      </c>
      <c r="D36" s="24">
        <f>IF($C$4="citu pasākumu izmaksas",IF('9a+c+n'!$Q36="C",'9a+c+n'!D36,0))</f>
        <v>0</v>
      </c>
      <c r="E36" s="46"/>
      <c r="F36" s="65"/>
      <c r="G36" s="116"/>
      <c r="H36" s="116">
        <f>IF($C$4="citu pasākumu izmaksas",IF('9a+c+n'!$Q36="C",'9a+c+n'!H36,0))</f>
        <v>0</v>
      </c>
      <c r="I36" s="116"/>
      <c r="J36" s="116"/>
      <c r="K36" s="117">
        <f>IF($C$4="citu pasākumu izmaksas",IF('9a+c+n'!$Q36="C",'9a+c+n'!K36,0))</f>
        <v>0</v>
      </c>
      <c r="L36" s="81">
        <f>IF($C$4="citu pasākumu izmaksas",IF('9a+c+n'!$Q36="C",'9a+c+n'!L36,0))</f>
        <v>0</v>
      </c>
      <c r="M36" s="116">
        <f>IF($C$4="citu pasākumu izmaksas",IF('9a+c+n'!$Q36="C",'9a+c+n'!M36,0))</f>
        <v>0</v>
      </c>
      <c r="N36" s="116">
        <f>IF($C$4="citu pasākumu izmaksas",IF('9a+c+n'!$Q36="C",'9a+c+n'!N36,0))</f>
        <v>0</v>
      </c>
      <c r="O36" s="116">
        <f>IF($C$4="citu pasākumu izmaksas",IF('9a+c+n'!$Q36="C",'9a+c+n'!O36,0))</f>
        <v>0</v>
      </c>
      <c r="P36" s="117">
        <f>IF($C$4="citu pasākumu izmaksas",IF('9a+c+n'!$Q36="C",'9a+c+n'!P36,0))</f>
        <v>0</v>
      </c>
    </row>
    <row r="37" spans="1:16" x14ac:dyDescent="0.2">
      <c r="A37" s="51">
        <f>IF(P37=0,0,IF(COUNTBLANK(P37)=1,0,COUNTA($P$14:P37)))</f>
        <v>0</v>
      </c>
      <c r="B37" s="24">
        <f>IF($C$4="citu pasākumu izmaksas",IF('9a+c+n'!$Q37="C",'9a+c+n'!B37,0))</f>
        <v>0</v>
      </c>
      <c r="C37" s="24">
        <f>IF($C$4="citu pasākumu izmaksas",IF('9a+c+n'!$Q37="C",'9a+c+n'!C37,0))</f>
        <v>0</v>
      </c>
      <c r="D37" s="24">
        <f>IF($C$4="citu pasākumu izmaksas",IF('9a+c+n'!$Q37="C",'9a+c+n'!D37,0))</f>
        <v>0</v>
      </c>
      <c r="E37" s="46"/>
      <c r="F37" s="65"/>
      <c r="G37" s="116"/>
      <c r="H37" s="116">
        <f>IF($C$4="citu pasākumu izmaksas",IF('9a+c+n'!$Q37="C",'9a+c+n'!H37,0))</f>
        <v>0</v>
      </c>
      <c r="I37" s="116"/>
      <c r="J37" s="116"/>
      <c r="K37" s="117">
        <f>IF($C$4="citu pasākumu izmaksas",IF('9a+c+n'!$Q37="C",'9a+c+n'!K37,0))</f>
        <v>0</v>
      </c>
      <c r="L37" s="81">
        <f>IF($C$4="citu pasākumu izmaksas",IF('9a+c+n'!$Q37="C",'9a+c+n'!L37,0))</f>
        <v>0</v>
      </c>
      <c r="M37" s="116">
        <f>IF($C$4="citu pasākumu izmaksas",IF('9a+c+n'!$Q37="C",'9a+c+n'!M37,0))</f>
        <v>0</v>
      </c>
      <c r="N37" s="116">
        <f>IF($C$4="citu pasākumu izmaksas",IF('9a+c+n'!$Q37="C",'9a+c+n'!N37,0))</f>
        <v>0</v>
      </c>
      <c r="O37" s="116">
        <f>IF($C$4="citu pasākumu izmaksas",IF('9a+c+n'!$Q37="C",'9a+c+n'!O37,0))</f>
        <v>0</v>
      </c>
      <c r="P37" s="117">
        <f>IF($C$4="citu pasākumu izmaksas",IF('9a+c+n'!$Q37="C",'9a+c+n'!P37,0))</f>
        <v>0</v>
      </c>
    </row>
    <row r="38" spans="1:16" x14ac:dyDescent="0.2">
      <c r="A38" s="51">
        <f>IF(P38=0,0,IF(COUNTBLANK(P38)=1,0,COUNTA($P$14:P38)))</f>
        <v>0</v>
      </c>
      <c r="B38" s="24">
        <f>IF($C$4="citu pasākumu izmaksas",IF('9a+c+n'!$Q38="C",'9a+c+n'!B38,0))</f>
        <v>0</v>
      </c>
      <c r="C38" s="24">
        <f>IF($C$4="citu pasākumu izmaksas",IF('9a+c+n'!$Q38="C",'9a+c+n'!C38,0))</f>
        <v>0</v>
      </c>
      <c r="D38" s="24">
        <f>IF($C$4="citu pasākumu izmaksas",IF('9a+c+n'!$Q38="C",'9a+c+n'!D38,0))</f>
        <v>0</v>
      </c>
      <c r="E38" s="46"/>
      <c r="F38" s="65"/>
      <c r="G38" s="116"/>
      <c r="H38" s="116">
        <f>IF($C$4="citu pasākumu izmaksas",IF('9a+c+n'!$Q38="C",'9a+c+n'!H38,0))</f>
        <v>0</v>
      </c>
      <c r="I38" s="116"/>
      <c r="J38" s="116"/>
      <c r="K38" s="117">
        <f>IF($C$4="citu pasākumu izmaksas",IF('9a+c+n'!$Q38="C",'9a+c+n'!K38,0))</f>
        <v>0</v>
      </c>
      <c r="L38" s="81">
        <f>IF($C$4="citu pasākumu izmaksas",IF('9a+c+n'!$Q38="C",'9a+c+n'!L38,0))</f>
        <v>0</v>
      </c>
      <c r="M38" s="116">
        <f>IF($C$4="citu pasākumu izmaksas",IF('9a+c+n'!$Q38="C",'9a+c+n'!M38,0))</f>
        <v>0</v>
      </c>
      <c r="N38" s="116">
        <f>IF($C$4="citu pasākumu izmaksas",IF('9a+c+n'!$Q38="C",'9a+c+n'!N38,0))</f>
        <v>0</v>
      </c>
      <c r="O38" s="116">
        <f>IF($C$4="citu pasākumu izmaksas",IF('9a+c+n'!$Q38="C",'9a+c+n'!O38,0))</f>
        <v>0</v>
      </c>
      <c r="P38" s="117">
        <f>IF($C$4="citu pasākumu izmaksas",IF('9a+c+n'!$Q38="C",'9a+c+n'!P38,0))</f>
        <v>0</v>
      </c>
    </row>
    <row r="39" spans="1:16" x14ac:dyDescent="0.2">
      <c r="A39" s="51">
        <f>IF(P39=0,0,IF(COUNTBLANK(P39)=1,0,COUNTA($P$14:P39)))</f>
        <v>0</v>
      </c>
      <c r="B39" s="24">
        <f>IF($C$4="citu pasākumu izmaksas",IF('9a+c+n'!$Q39="C",'9a+c+n'!B39,0))</f>
        <v>0</v>
      </c>
      <c r="C39" s="24">
        <f>IF($C$4="citu pasākumu izmaksas",IF('9a+c+n'!$Q39="C",'9a+c+n'!C39,0))</f>
        <v>0</v>
      </c>
      <c r="D39" s="24">
        <f>IF($C$4="citu pasākumu izmaksas",IF('9a+c+n'!$Q39="C",'9a+c+n'!D39,0))</f>
        <v>0</v>
      </c>
      <c r="E39" s="46"/>
      <c r="F39" s="65"/>
      <c r="G39" s="116"/>
      <c r="H39" s="116">
        <f>IF($C$4="citu pasākumu izmaksas",IF('9a+c+n'!$Q39="C",'9a+c+n'!H39,0))</f>
        <v>0</v>
      </c>
      <c r="I39" s="116"/>
      <c r="J39" s="116"/>
      <c r="K39" s="117">
        <f>IF($C$4="citu pasākumu izmaksas",IF('9a+c+n'!$Q39="C",'9a+c+n'!K39,0))</f>
        <v>0</v>
      </c>
      <c r="L39" s="81">
        <f>IF($C$4="citu pasākumu izmaksas",IF('9a+c+n'!$Q39="C",'9a+c+n'!L39,0))</f>
        <v>0</v>
      </c>
      <c r="M39" s="116">
        <f>IF($C$4="citu pasākumu izmaksas",IF('9a+c+n'!$Q39="C",'9a+c+n'!M39,0))</f>
        <v>0</v>
      </c>
      <c r="N39" s="116">
        <f>IF($C$4="citu pasākumu izmaksas",IF('9a+c+n'!$Q39="C",'9a+c+n'!N39,0))</f>
        <v>0</v>
      </c>
      <c r="O39" s="116">
        <f>IF($C$4="citu pasākumu izmaksas",IF('9a+c+n'!$Q39="C",'9a+c+n'!O39,0))</f>
        <v>0</v>
      </c>
      <c r="P39" s="117">
        <f>IF($C$4="citu pasākumu izmaksas",IF('9a+c+n'!$Q39="C",'9a+c+n'!P39,0))</f>
        <v>0</v>
      </c>
    </row>
    <row r="40" spans="1:16" x14ac:dyDescent="0.2">
      <c r="A40" s="51">
        <f>IF(P40=0,0,IF(COUNTBLANK(P40)=1,0,COUNTA($P$14:P40)))</f>
        <v>0</v>
      </c>
      <c r="B40" s="24">
        <f>IF($C$4="citu pasākumu izmaksas",IF('9a+c+n'!$Q40="C",'9a+c+n'!B40,0))</f>
        <v>0</v>
      </c>
      <c r="C40" s="24">
        <f>IF($C$4="citu pasākumu izmaksas",IF('9a+c+n'!$Q40="C",'9a+c+n'!C40,0))</f>
        <v>0</v>
      </c>
      <c r="D40" s="24">
        <f>IF($C$4="citu pasākumu izmaksas",IF('9a+c+n'!$Q40="C",'9a+c+n'!D40,0))</f>
        <v>0</v>
      </c>
      <c r="E40" s="46"/>
      <c r="F40" s="65"/>
      <c r="G40" s="116"/>
      <c r="H40" s="116">
        <f>IF($C$4="citu pasākumu izmaksas",IF('9a+c+n'!$Q40="C",'9a+c+n'!H40,0))</f>
        <v>0</v>
      </c>
      <c r="I40" s="116"/>
      <c r="J40" s="116"/>
      <c r="K40" s="117">
        <f>IF($C$4="citu pasākumu izmaksas",IF('9a+c+n'!$Q40="C",'9a+c+n'!K40,0))</f>
        <v>0</v>
      </c>
      <c r="L40" s="81">
        <f>IF($C$4="citu pasākumu izmaksas",IF('9a+c+n'!$Q40="C",'9a+c+n'!L40,0))</f>
        <v>0</v>
      </c>
      <c r="M40" s="116">
        <f>IF($C$4="citu pasākumu izmaksas",IF('9a+c+n'!$Q40="C",'9a+c+n'!M40,0))</f>
        <v>0</v>
      </c>
      <c r="N40" s="116">
        <f>IF($C$4="citu pasākumu izmaksas",IF('9a+c+n'!$Q40="C",'9a+c+n'!N40,0))</f>
        <v>0</v>
      </c>
      <c r="O40" s="116">
        <f>IF($C$4="citu pasākumu izmaksas",IF('9a+c+n'!$Q40="C",'9a+c+n'!O40,0))</f>
        <v>0</v>
      </c>
      <c r="P40" s="117">
        <f>IF($C$4="citu pasākumu izmaksas",IF('9a+c+n'!$Q40="C",'9a+c+n'!P40,0))</f>
        <v>0</v>
      </c>
    </row>
    <row r="41" spans="1:16" x14ac:dyDescent="0.2">
      <c r="A41" s="51">
        <f>IF(P41=0,0,IF(COUNTBLANK(P41)=1,0,COUNTA($P$14:P41)))</f>
        <v>0</v>
      </c>
      <c r="B41" s="24">
        <f>IF($C$4="citu pasākumu izmaksas",IF('9a+c+n'!$Q41="C",'9a+c+n'!B41,0))</f>
        <v>0</v>
      </c>
      <c r="C41" s="24">
        <f>IF($C$4="citu pasākumu izmaksas",IF('9a+c+n'!$Q41="C",'9a+c+n'!C41,0))</f>
        <v>0</v>
      </c>
      <c r="D41" s="24">
        <f>IF($C$4="citu pasākumu izmaksas",IF('9a+c+n'!$Q41="C",'9a+c+n'!D41,0))</f>
        <v>0</v>
      </c>
      <c r="E41" s="46"/>
      <c r="F41" s="65"/>
      <c r="G41" s="116"/>
      <c r="H41" s="116">
        <f>IF($C$4="citu pasākumu izmaksas",IF('9a+c+n'!$Q41="C",'9a+c+n'!H41,0))</f>
        <v>0</v>
      </c>
      <c r="I41" s="116"/>
      <c r="J41" s="116"/>
      <c r="K41" s="117">
        <f>IF($C$4="citu pasākumu izmaksas",IF('9a+c+n'!$Q41="C",'9a+c+n'!K41,0))</f>
        <v>0</v>
      </c>
      <c r="L41" s="81">
        <f>IF($C$4="citu pasākumu izmaksas",IF('9a+c+n'!$Q41="C",'9a+c+n'!L41,0))</f>
        <v>0</v>
      </c>
      <c r="M41" s="116">
        <f>IF($C$4="citu pasākumu izmaksas",IF('9a+c+n'!$Q41="C",'9a+c+n'!M41,0))</f>
        <v>0</v>
      </c>
      <c r="N41" s="116">
        <f>IF($C$4="citu pasākumu izmaksas",IF('9a+c+n'!$Q41="C",'9a+c+n'!N41,0))</f>
        <v>0</v>
      </c>
      <c r="O41" s="116">
        <f>IF($C$4="citu pasākumu izmaksas",IF('9a+c+n'!$Q41="C",'9a+c+n'!O41,0))</f>
        <v>0</v>
      </c>
      <c r="P41" s="117">
        <f>IF($C$4="citu pasākumu izmaksas",IF('9a+c+n'!$Q41="C",'9a+c+n'!P41,0))</f>
        <v>0</v>
      </c>
    </row>
    <row r="42" spans="1:16" x14ac:dyDescent="0.2">
      <c r="A42" s="51">
        <f>IF(P42=0,0,IF(COUNTBLANK(P42)=1,0,COUNTA($P$14:P42)))</f>
        <v>0</v>
      </c>
      <c r="B42" s="24">
        <f>IF($C$4="citu pasākumu izmaksas",IF('9a+c+n'!$Q42="C",'9a+c+n'!B42,0))</f>
        <v>0</v>
      </c>
      <c r="C42" s="24">
        <f>IF($C$4="citu pasākumu izmaksas",IF('9a+c+n'!$Q42="C",'9a+c+n'!C42,0))</f>
        <v>0</v>
      </c>
      <c r="D42" s="24">
        <f>IF($C$4="citu pasākumu izmaksas",IF('9a+c+n'!$Q42="C",'9a+c+n'!D42,0))</f>
        <v>0</v>
      </c>
      <c r="E42" s="46"/>
      <c r="F42" s="65"/>
      <c r="G42" s="116"/>
      <c r="H42" s="116">
        <f>IF($C$4="citu pasākumu izmaksas",IF('9a+c+n'!$Q42="C",'9a+c+n'!H42,0))</f>
        <v>0</v>
      </c>
      <c r="I42" s="116"/>
      <c r="J42" s="116"/>
      <c r="K42" s="117">
        <f>IF($C$4="citu pasākumu izmaksas",IF('9a+c+n'!$Q42="C",'9a+c+n'!K42,0))</f>
        <v>0</v>
      </c>
      <c r="L42" s="81">
        <f>IF($C$4="citu pasākumu izmaksas",IF('9a+c+n'!$Q42="C",'9a+c+n'!L42,0))</f>
        <v>0</v>
      </c>
      <c r="M42" s="116">
        <f>IF($C$4="citu pasākumu izmaksas",IF('9a+c+n'!$Q42="C",'9a+c+n'!M42,0))</f>
        <v>0</v>
      </c>
      <c r="N42" s="116">
        <f>IF($C$4="citu pasākumu izmaksas",IF('9a+c+n'!$Q42="C",'9a+c+n'!N42,0))</f>
        <v>0</v>
      </c>
      <c r="O42" s="116">
        <f>IF($C$4="citu pasākumu izmaksas",IF('9a+c+n'!$Q42="C",'9a+c+n'!O42,0))</f>
        <v>0</v>
      </c>
      <c r="P42" s="117">
        <f>IF($C$4="citu pasākumu izmaksas",IF('9a+c+n'!$Q42="C",'9a+c+n'!P42,0))</f>
        <v>0</v>
      </c>
    </row>
    <row r="43" spans="1:16" x14ac:dyDescent="0.2">
      <c r="A43" s="51">
        <f>IF(P43=0,0,IF(COUNTBLANK(P43)=1,0,COUNTA($P$14:P43)))</f>
        <v>0</v>
      </c>
      <c r="B43" s="24">
        <f>IF($C$4="citu pasākumu izmaksas",IF('9a+c+n'!$Q43="C",'9a+c+n'!B43,0))</f>
        <v>0</v>
      </c>
      <c r="C43" s="24">
        <f>IF($C$4="citu pasākumu izmaksas",IF('9a+c+n'!$Q43="C",'9a+c+n'!C43,0))</f>
        <v>0</v>
      </c>
      <c r="D43" s="24">
        <f>IF($C$4="citu pasākumu izmaksas",IF('9a+c+n'!$Q43="C",'9a+c+n'!D43,0))</f>
        <v>0</v>
      </c>
      <c r="E43" s="46"/>
      <c r="F43" s="65"/>
      <c r="G43" s="116"/>
      <c r="H43" s="116">
        <f>IF($C$4="citu pasākumu izmaksas",IF('9a+c+n'!$Q43="C",'9a+c+n'!H43,0))</f>
        <v>0</v>
      </c>
      <c r="I43" s="116"/>
      <c r="J43" s="116"/>
      <c r="K43" s="117">
        <f>IF($C$4="citu pasākumu izmaksas",IF('9a+c+n'!$Q43="C",'9a+c+n'!K43,0))</f>
        <v>0</v>
      </c>
      <c r="L43" s="81">
        <f>IF($C$4="citu pasākumu izmaksas",IF('9a+c+n'!$Q43="C",'9a+c+n'!L43,0))</f>
        <v>0</v>
      </c>
      <c r="M43" s="116">
        <f>IF($C$4="citu pasākumu izmaksas",IF('9a+c+n'!$Q43="C",'9a+c+n'!M43,0))</f>
        <v>0</v>
      </c>
      <c r="N43" s="116">
        <f>IF($C$4="citu pasākumu izmaksas",IF('9a+c+n'!$Q43="C",'9a+c+n'!N43,0))</f>
        <v>0</v>
      </c>
      <c r="O43" s="116">
        <f>IF($C$4="citu pasākumu izmaksas",IF('9a+c+n'!$Q43="C",'9a+c+n'!O43,0))</f>
        <v>0</v>
      </c>
      <c r="P43" s="117">
        <f>IF($C$4="citu pasākumu izmaksas",IF('9a+c+n'!$Q43="C",'9a+c+n'!P43,0))</f>
        <v>0</v>
      </c>
    </row>
    <row r="44" spans="1:16" x14ac:dyDescent="0.2">
      <c r="A44" s="51">
        <f>IF(P44=0,0,IF(COUNTBLANK(P44)=1,0,COUNTA($P$14:P44)))</f>
        <v>0</v>
      </c>
      <c r="B44" s="24">
        <f>IF($C$4="citu pasākumu izmaksas",IF('9a+c+n'!$Q44="C",'9a+c+n'!B44,0))</f>
        <v>0</v>
      </c>
      <c r="C44" s="24">
        <f>IF($C$4="citu pasākumu izmaksas",IF('9a+c+n'!$Q44="C",'9a+c+n'!C44,0))</f>
        <v>0</v>
      </c>
      <c r="D44" s="24">
        <f>IF($C$4="citu pasākumu izmaksas",IF('9a+c+n'!$Q44="C",'9a+c+n'!D44,0))</f>
        <v>0</v>
      </c>
      <c r="E44" s="46"/>
      <c r="F44" s="65"/>
      <c r="G44" s="116"/>
      <c r="H44" s="116">
        <f>IF($C$4="citu pasākumu izmaksas",IF('9a+c+n'!$Q44="C",'9a+c+n'!H44,0))</f>
        <v>0</v>
      </c>
      <c r="I44" s="116"/>
      <c r="J44" s="116"/>
      <c r="K44" s="117">
        <f>IF($C$4="citu pasākumu izmaksas",IF('9a+c+n'!$Q44="C",'9a+c+n'!K44,0))</f>
        <v>0</v>
      </c>
      <c r="L44" s="81">
        <f>IF($C$4="citu pasākumu izmaksas",IF('9a+c+n'!$Q44="C",'9a+c+n'!L44,0))</f>
        <v>0</v>
      </c>
      <c r="M44" s="116">
        <f>IF($C$4="citu pasākumu izmaksas",IF('9a+c+n'!$Q44="C",'9a+c+n'!M44,0))</f>
        <v>0</v>
      </c>
      <c r="N44" s="116">
        <f>IF($C$4="citu pasākumu izmaksas",IF('9a+c+n'!$Q44="C",'9a+c+n'!N44,0))</f>
        <v>0</v>
      </c>
      <c r="O44" s="116">
        <f>IF($C$4="citu pasākumu izmaksas",IF('9a+c+n'!$Q44="C",'9a+c+n'!O44,0))</f>
        <v>0</v>
      </c>
      <c r="P44" s="117">
        <f>IF($C$4="citu pasākumu izmaksas",IF('9a+c+n'!$Q44="C",'9a+c+n'!P44,0))</f>
        <v>0</v>
      </c>
    </row>
    <row r="45" spans="1:16" x14ac:dyDescent="0.2">
      <c r="A45" s="51">
        <f>IF(P45=0,0,IF(COUNTBLANK(P45)=1,0,COUNTA($P$14:P45)))</f>
        <v>0</v>
      </c>
      <c r="B45" s="24">
        <f>IF($C$4="citu pasākumu izmaksas",IF('9a+c+n'!$Q45="C",'9a+c+n'!B45,0))</f>
        <v>0</v>
      </c>
      <c r="C45" s="24">
        <f>IF($C$4="citu pasākumu izmaksas",IF('9a+c+n'!$Q45="C",'9a+c+n'!C45,0))</f>
        <v>0</v>
      </c>
      <c r="D45" s="24">
        <f>IF($C$4="citu pasākumu izmaksas",IF('9a+c+n'!$Q45="C",'9a+c+n'!D45,0))</f>
        <v>0</v>
      </c>
      <c r="E45" s="46"/>
      <c r="F45" s="65"/>
      <c r="G45" s="116"/>
      <c r="H45" s="116">
        <f>IF($C$4="citu pasākumu izmaksas",IF('9a+c+n'!$Q45="C",'9a+c+n'!H45,0))</f>
        <v>0</v>
      </c>
      <c r="I45" s="116"/>
      <c r="J45" s="116"/>
      <c r="K45" s="117">
        <f>IF($C$4="citu pasākumu izmaksas",IF('9a+c+n'!$Q45="C",'9a+c+n'!K45,0))</f>
        <v>0</v>
      </c>
      <c r="L45" s="81">
        <f>IF($C$4="citu pasākumu izmaksas",IF('9a+c+n'!$Q45="C",'9a+c+n'!L45,0))</f>
        <v>0</v>
      </c>
      <c r="M45" s="116">
        <f>IF($C$4="citu pasākumu izmaksas",IF('9a+c+n'!$Q45="C",'9a+c+n'!M45,0))</f>
        <v>0</v>
      </c>
      <c r="N45" s="116">
        <f>IF($C$4="citu pasākumu izmaksas",IF('9a+c+n'!$Q45="C",'9a+c+n'!N45,0))</f>
        <v>0</v>
      </c>
      <c r="O45" s="116">
        <f>IF($C$4="citu pasākumu izmaksas",IF('9a+c+n'!$Q45="C",'9a+c+n'!O45,0))</f>
        <v>0</v>
      </c>
      <c r="P45" s="117">
        <f>IF($C$4="citu pasākumu izmaksas",IF('9a+c+n'!$Q45="C",'9a+c+n'!P45,0))</f>
        <v>0</v>
      </c>
    </row>
    <row r="46" spans="1:16" x14ac:dyDescent="0.2">
      <c r="A46" s="51">
        <f>IF(P46=0,0,IF(COUNTBLANK(P46)=1,0,COUNTA($P$14:P46)))</f>
        <v>0</v>
      </c>
      <c r="B46" s="24">
        <f>IF($C$4="citu pasākumu izmaksas",IF('9a+c+n'!$Q46="C",'9a+c+n'!B46,0))</f>
        <v>0</v>
      </c>
      <c r="C46" s="24">
        <f>IF($C$4="citu pasākumu izmaksas",IF('9a+c+n'!$Q46="C",'9a+c+n'!C46,0))</f>
        <v>0</v>
      </c>
      <c r="D46" s="24">
        <f>IF($C$4="citu pasākumu izmaksas",IF('9a+c+n'!$Q46="C",'9a+c+n'!D46,0))</f>
        <v>0</v>
      </c>
      <c r="E46" s="46"/>
      <c r="F46" s="65"/>
      <c r="G46" s="116"/>
      <c r="H46" s="116">
        <f>IF($C$4="citu pasākumu izmaksas",IF('9a+c+n'!$Q46="C",'9a+c+n'!H46,0))</f>
        <v>0</v>
      </c>
      <c r="I46" s="116"/>
      <c r="J46" s="116"/>
      <c r="K46" s="117">
        <f>IF($C$4="citu pasākumu izmaksas",IF('9a+c+n'!$Q46="C",'9a+c+n'!K46,0))</f>
        <v>0</v>
      </c>
      <c r="L46" s="81">
        <f>IF($C$4="citu pasākumu izmaksas",IF('9a+c+n'!$Q46="C",'9a+c+n'!L46,0))</f>
        <v>0</v>
      </c>
      <c r="M46" s="116">
        <f>IF($C$4="citu pasākumu izmaksas",IF('9a+c+n'!$Q46="C",'9a+c+n'!M46,0))</f>
        <v>0</v>
      </c>
      <c r="N46" s="116">
        <f>IF($C$4="citu pasākumu izmaksas",IF('9a+c+n'!$Q46="C",'9a+c+n'!N46,0))</f>
        <v>0</v>
      </c>
      <c r="O46" s="116">
        <f>IF($C$4="citu pasākumu izmaksas",IF('9a+c+n'!$Q46="C",'9a+c+n'!O46,0))</f>
        <v>0</v>
      </c>
      <c r="P46" s="117">
        <f>IF($C$4="citu pasākumu izmaksas",IF('9a+c+n'!$Q46="C",'9a+c+n'!P46,0))</f>
        <v>0</v>
      </c>
    </row>
    <row r="47" spans="1:16" x14ac:dyDescent="0.2">
      <c r="A47" s="51">
        <f>IF(P47=0,0,IF(COUNTBLANK(P47)=1,0,COUNTA($P$14:P47)))</f>
        <v>0</v>
      </c>
      <c r="B47" s="24">
        <f>IF($C$4="citu pasākumu izmaksas",IF('9a+c+n'!$Q47="C",'9a+c+n'!B47,0))</f>
        <v>0</v>
      </c>
      <c r="C47" s="24">
        <f>IF($C$4="citu pasākumu izmaksas",IF('9a+c+n'!$Q47="C",'9a+c+n'!C47,0))</f>
        <v>0</v>
      </c>
      <c r="D47" s="24">
        <f>IF($C$4="citu pasākumu izmaksas",IF('9a+c+n'!$Q47="C",'9a+c+n'!D47,0))</f>
        <v>0</v>
      </c>
      <c r="E47" s="46"/>
      <c r="F47" s="65"/>
      <c r="G47" s="116"/>
      <c r="H47" s="116">
        <f>IF($C$4="citu pasākumu izmaksas",IF('9a+c+n'!$Q47="C",'9a+c+n'!H47,0))</f>
        <v>0</v>
      </c>
      <c r="I47" s="116"/>
      <c r="J47" s="116"/>
      <c r="K47" s="117">
        <f>IF($C$4="citu pasākumu izmaksas",IF('9a+c+n'!$Q47="C",'9a+c+n'!K47,0))</f>
        <v>0</v>
      </c>
      <c r="L47" s="81">
        <f>IF($C$4="citu pasākumu izmaksas",IF('9a+c+n'!$Q47="C",'9a+c+n'!L47,0))</f>
        <v>0</v>
      </c>
      <c r="M47" s="116">
        <f>IF($C$4="citu pasākumu izmaksas",IF('9a+c+n'!$Q47="C",'9a+c+n'!M47,0))</f>
        <v>0</v>
      </c>
      <c r="N47" s="116">
        <f>IF($C$4="citu pasākumu izmaksas",IF('9a+c+n'!$Q47="C",'9a+c+n'!N47,0))</f>
        <v>0</v>
      </c>
      <c r="O47" s="116">
        <f>IF($C$4="citu pasākumu izmaksas",IF('9a+c+n'!$Q47="C",'9a+c+n'!O47,0))</f>
        <v>0</v>
      </c>
      <c r="P47" s="117">
        <f>IF($C$4="citu pasākumu izmaksas",IF('9a+c+n'!$Q47="C",'9a+c+n'!P47,0))</f>
        <v>0</v>
      </c>
    </row>
    <row r="48" spans="1:16" x14ac:dyDescent="0.2">
      <c r="A48" s="51">
        <f>IF(P48=0,0,IF(COUNTBLANK(P48)=1,0,COUNTA($P$14:P48)))</f>
        <v>0</v>
      </c>
      <c r="B48" s="24">
        <f>IF($C$4="citu pasākumu izmaksas",IF('9a+c+n'!$Q48="C",'9a+c+n'!B48,0))</f>
        <v>0</v>
      </c>
      <c r="C48" s="24">
        <f>IF($C$4="citu pasākumu izmaksas",IF('9a+c+n'!$Q48="C",'9a+c+n'!C48,0))</f>
        <v>0</v>
      </c>
      <c r="D48" s="24">
        <f>IF($C$4="citu pasākumu izmaksas",IF('9a+c+n'!$Q48="C",'9a+c+n'!D48,0))</f>
        <v>0</v>
      </c>
      <c r="E48" s="46"/>
      <c r="F48" s="65"/>
      <c r="G48" s="116"/>
      <c r="H48" s="116">
        <f>IF($C$4="citu pasākumu izmaksas",IF('9a+c+n'!$Q48="C",'9a+c+n'!H48,0))</f>
        <v>0</v>
      </c>
      <c r="I48" s="116"/>
      <c r="J48" s="116"/>
      <c r="K48" s="117">
        <f>IF($C$4="citu pasākumu izmaksas",IF('9a+c+n'!$Q48="C",'9a+c+n'!K48,0))</f>
        <v>0</v>
      </c>
      <c r="L48" s="81">
        <f>IF($C$4="citu pasākumu izmaksas",IF('9a+c+n'!$Q48="C",'9a+c+n'!L48,0))</f>
        <v>0</v>
      </c>
      <c r="M48" s="116">
        <f>IF($C$4="citu pasākumu izmaksas",IF('9a+c+n'!$Q48="C",'9a+c+n'!M48,0))</f>
        <v>0</v>
      </c>
      <c r="N48" s="116">
        <f>IF($C$4="citu pasākumu izmaksas",IF('9a+c+n'!$Q48="C",'9a+c+n'!N48,0))</f>
        <v>0</v>
      </c>
      <c r="O48" s="116">
        <f>IF($C$4="citu pasākumu izmaksas",IF('9a+c+n'!$Q48="C",'9a+c+n'!O48,0))</f>
        <v>0</v>
      </c>
      <c r="P48" s="117">
        <f>IF($C$4="citu pasākumu izmaksas",IF('9a+c+n'!$Q48="C",'9a+c+n'!P48,0))</f>
        <v>0</v>
      </c>
    </row>
    <row r="49" spans="1:16" x14ac:dyDescent="0.2">
      <c r="A49" s="51">
        <f>IF(P49=0,0,IF(COUNTBLANK(P49)=1,0,COUNTA($P$14:P49)))</f>
        <v>0</v>
      </c>
      <c r="B49" s="24">
        <f>IF($C$4="citu pasākumu izmaksas",IF('9a+c+n'!$Q49="C",'9a+c+n'!B49,0))</f>
        <v>0</v>
      </c>
      <c r="C49" s="24">
        <f>IF($C$4="citu pasākumu izmaksas",IF('9a+c+n'!$Q49="C",'9a+c+n'!C49,0))</f>
        <v>0</v>
      </c>
      <c r="D49" s="24">
        <f>IF($C$4="citu pasākumu izmaksas",IF('9a+c+n'!$Q49="C",'9a+c+n'!D49,0))</f>
        <v>0</v>
      </c>
      <c r="E49" s="46"/>
      <c r="F49" s="65"/>
      <c r="G49" s="116"/>
      <c r="H49" s="116">
        <f>IF($C$4="citu pasākumu izmaksas",IF('9a+c+n'!$Q49="C",'9a+c+n'!H49,0))</f>
        <v>0</v>
      </c>
      <c r="I49" s="116"/>
      <c r="J49" s="116"/>
      <c r="K49" s="117">
        <f>IF($C$4="citu pasākumu izmaksas",IF('9a+c+n'!$Q49="C",'9a+c+n'!K49,0))</f>
        <v>0</v>
      </c>
      <c r="L49" s="81">
        <f>IF($C$4="citu pasākumu izmaksas",IF('9a+c+n'!$Q49="C",'9a+c+n'!L49,0))</f>
        <v>0</v>
      </c>
      <c r="M49" s="116">
        <f>IF($C$4="citu pasākumu izmaksas",IF('9a+c+n'!$Q49="C",'9a+c+n'!M49,0))</f>
        <v>0</v>
      </c>
      <c r="N49" s="116">
        <f>IF($C$4="citu pasākumu izmaksas",IF('9a+c+n'!$Q49="C",'9a+c+n'!N49,0))</f>
        <v>0</v>
      </c>
      <c r="O49" s="116">
        <f>IF($C$4="citu pasākumu izmaksas",IF('9a+c+n'!$Q49="C",'9a+c+n'!O49,0))</f>
        <v>0</v>
      </c>
      <c r="P49" s="117">
        <f>IF($C$4="citu pasākumu izmaksas",IF('9a+c+n'!$Q49="C",'9a+c+n'!P49,0))</f>
        <v>0</v>
      </c>
    </row>
    <row r="50" spans="1:16" x14ac:dyDescent="0.2">
      <c r="A50" s="51">
        <f>IF(P50=0,0,IF(COUNTBLANK(P50)=1,0,COUNTA($P$14:P50)))</f>
        <v>0</v>
      </c>
      <c r="B50" s="24">
        <f>IF($C$4="citu pasākumu izmaksas",IF('9a+c+n'!$Q50="C",'9a+c+n'!B50,0))</f>
        <v>0</v>
      </c>
      <c r="C50" s="24">
        <f>IF($C$4="citu pasākumu izmaksas",IF('9a+c+n'!$Q50="C",'9a+c+n'!C50,0))</f>
        <v>0</v>
      </c>
      <c r="D50" s="24">
        <f>IF($C$4="citu pasākumu izmaksas",IF('9a+c+n'!$Q50="C",'9a+c+n'!D50,0))</f>
        <v>0</v>
      </c>
      <c r="E50" s="46"/>
      <c r="F50" s="65"/>
      <c r="G50" s="116"/>
      <c r="H50" s="116">
        <f>IF($C$4="citu pasākumu izmaksas",IF('9a+c+n'!$Q50="C",'9a+c+n'!H50,0))</f>
        <v>0</v>
      </c>
      <c r="I50" s="116"/>
      <c r="J50" s="116"/>
      <c r="K50" s="117">
        <f>IF($C$4="citu pasākumu izmaksas",IF('9a+c+n'!$Q50="C",'9a+c+n'!K50,0))</f>
        <v>0</v>
      </c>
      <c r="L50" s="81">
        <f>IF($C$4="citu pasākumu izmaksas",IF('9a+c+n'!$Q50="C",'9a+c+n'!L50,0))</f>
        <v>0</v>
      </c>
      <c r="M50" s="116">
        <f>IF($C$4="citu pasākumu izmaksas",IF('9a+c+n'!$Q50="C",'9a+c+n'!M50,0))</f>
        <v>0</v>
      </c>
      <c r="N50" s="116">
        <f>IF($C$4="citu pasākumu izmaksas",IF('9a+c+n'!$Q50="C",'9a+c+n'!N50,0))</f>
        <v>0</v>
      </c>
      <c r="O50" s="116">
        <f>IF($C$4="citu pasākumu izmaksas",IF('9a+c+n'!$Q50="C",'9a+c+n'!O50,0))</f>
        <v>0</v>
      </c>
      <c r="P50" s="117">
        <f>IF($C$4="citu pasākumu izmaksas",IF('9a+c+n'!$Q50="C",'9a+c+n'!P50,0))</f>
        <v>0</v>
      </c>
    </row>
    <row r="51" spans="1:16" x14ac:dyDescent="0.2">
      <c r="A51" s="51">
        <f>IF(P51=0,0,IF(COUNTBLANK(P51)=1,0,COUNTA($P$14:P51)))</f>
        <v>0</v>
      </c>
      <c r="B51" s="24">
        <f>IF($C$4="citu pasākumu izmaksas",IF('9a+c+n'!$Q51="C",'9a+c+n'!B51,0))</f>
        <v>0</v>
      </c>
      <c r="C51" s="24">
        <f>IF($C$4="citu pasākumu izmaksas",IF('9a+c+n'!$Q51="C",'9a+c+n'!C51,0))</f>
        <v>0</v>
      </c>
      <c r="D51" s="24">
        <f>IF($C$4="citu pasākumu izmaksas",IF('9a+c+n'!$Q51="C",'9a+c+n'!D51,0))</f>
        <v>0</v>
      </c>
      <c r="E51" s="46"/>
      <c r="F51" s="65"/>
      <c r="G51" s="116"/>
      <c r="H51" s="116">
        <f>IF($C$4="citu pasākumu izmaksas",IF('9a+c+n'!$Q51="C",'9a+c+n'!H51,0))</f>
        <v>0</v>
      </c>
      <c r="I51" s="116"/>
      <c r="J51" s="116"/>
      <c r="K51" s="117">
        <f>IF($C$4="citu pasākumu izmaksas",IF('9a+c+n'!$Q51="C",'9a+c+n'!K51,0))</f>
        <v>0</v>
      </c>
      <c r="L51" s="81">
        <f>IF($C$4="citu pasākumu izmaksas",IF('9a+c+n'!$Q51="C",'9a+c+n'!L51,0))</f>
        <v>0</v>
      </c>
      <c r="M51" s="116">
        <f>IF($C$4="citu pasākumu izmaksas",IF('9a+c+n'!$Q51="C",'9a+c+n'!M51,0))</f>
        <v>0</v>
      </c>
      <c r="N51" s="116">
        <f>IF($C$4="citu pasākumu izmaksas",IF('9a+c+n'!$Q51="C",'9a+c+n'!N51,0))</f>
        <v>0</v>
      </c>
      <c r="O51" s="116">
        <f>IF($C$4="citu pasākumu izmaksas",IF('9a+c+n'!$Q51="C",'9a+c+n'!O51,0))</f>
        <v>0</v>
      </c>
      <c r="P51" s="117">
        <f>IF($C$4="citu pasākumu izmaksas",IF('9a+c+n'!$Q51="C",'9a+c+n'!P51,0))</f>
        <v>0</v>
      </c>
    </row>
    <row r="52" spans="1:16" x14ac:dyDescent="0.2">
      <c r="A52" s="51">
        <f>IF(P52=0,0,IF(COUNTBLANK(P52)=1,0,COUNTA($P$14:P52)))</f>
        <v>0</v>
      </c>
      <c r="B52" s="24">
        <f>IF($C$4="citu pasākumu izmaksas",IF('9a+c+n'!$Q52="C",'9a+c+n'!B52,0))</f>
        <v>0</v>
      </c>
      <c r="C52" s="24">
        <f>IF($C$4="citu pasākumu izmaksas",IF('9a+c+n'!$Q52="C",'9a+c+n'!C52,0))</f>
        <v>0</v>
      </c>
      <c r="D52" s="24">
        <f>IF($C$4="citu pasākumu izmaksas",IF('9a+c+n'!$Q52="C",'9a+c+n'!D52,0))</f>
        <v>0</v>
      </c>
      <c r="E52" s="46"/>
      <c r="F52" s="65"/>
      <c r="G52" s="116"/>
      <c r="H52" s="116">
        <f>IF($C$4="citu pasākumu izmaksas",IF('9a+c+n'!$Q52="C",'9a+c+n'!H52,0))</f>
        <v>0</v>
      </c>
      <c r="I52" s="116"/>
      <c r="J52" s="116"/>
      <c r="K52" s="117">
        <f>IF($C$4="citu pasākumu izmaksas",IF('9a+c+n'!$Q52="C",'9a+c+n'!K52,0))</f>
        <v>0</v>
      </c>
      <c r="L52" s="81">
        <f>IF($C$4="citu pasākumu izmaksas",IF('9a+c+n'!$Q52="C",'9a+c+n'!L52,0))</f>
        <v>0</v>
      </c>
      <c r="M52" s="116">
        <f>IF($C$4="citu pasākumu izmaksas",IF('9a+c+n'!$Q52="C",'9a+c+n'!M52,0))</f>
        <v>0</v>
      </c>
      <c r="N52" s="116">
        <f>IF($C$4="citu pasākumu izmaksas",IF('9a+c+n'!$Q52="C",'9a+c+n'!N52,0))</f>
        <v>0</v>
      </c>
      <c r="O52" s="116">
        <f>IF($C$4="citu pasākumu izmaksas",IF('9a+c+n'!$Q52="C",'9a+c+n'!O52,0))</f>
        <v>0</v>
      </c>
      <c r="P52" s="117">
        <f>IF($C$4="citu pasākumu izmaksas",IF('9a+c+n'!$Q52="C",'9a+c+n'!P52,0))</f>
        <v>0</v>
      </c>
    </row>
    <row r="53" spans="1:16" x14ac:dyDescent="0.2">
      <c r="A53" s="51">
        <f>IF(P53=0,0,IF(COUNTBLANK(P53)=1,0,COUNTA($P$14:P53)))</f>
        <v>0</v>
      </c>
      <c r="B53" s="24">
        <f>IF($C$4="citu pasākumu izmaksas",IF('9a+c+n'!$Q53="C",'9a+c+n'!B53,0))</f>
        <v>0</v>
      </c>
      <c r="C53" s="24">
        <f>IF($C$4="citu pasākumu izmaksas",IF('9a+c+n'!$Q53="C",'9a+c+n'!C53,0))</f>
        <v>0</v>
      </c>
      <c r="D53" s="24">
        <f>IF($C$4="citu pasākumu izmaksas",IF('9a+c+n'!$Q53="C",'9a+c+n'!D53,0))</f>
        <v>0</v>
      </c>
      <c r="E53" s="46"/>
      <c r="F53" s="65"/>
      <c r="G53" s="116"/>
      <c r="H53" s="116">
        <f>IF($C$4="citu pasākumu izmaksas",IF('9a+c+n'!$Q53="C",'9a+c+n'!H53,0))</f>
        <v>0</v>
      </c>
      <c r="I53" s="116"/>
      <c r="J53" s="116"/>
      <c r="K53" s="117">
        <f>IF($C$4="citu pasākumu izmaksas",IF('9a+c+n'!$Q53="C",'9a+c+n'!K53,0))</f>
        <v>0</v>
      </c>
      <c r="L53" s="81">
        <f>IF($C$4="citu pasākumu izmaksas",IF('9a+c+n'!$Q53="C",'9a+c+n'!L53,0))</f>
        <v>0</v>
      </c>
      <c r="M53" s="116">
        <f>IF($C$4="citu pasākumu izmaksas",IF('9a+c+n'!$Q53="C",'9a+c+n'!M53,0))</f>
        <v>0</v>
      </c>
      <c r="N53" s="116">
        <f>IF($C$4="citu pasākumu izmaksas",IF('9a+c+n'!$Q53="C",'9a+c+n'!N53,0))</f>
        <v>0</v>
      </c>
      <c r="O53" s="116">
        <f>IF($C$4="citu pasākumu izmaksas",IF('9a+c+n'!$Q53="C",'9a+c+n'!O53,0))</f>
        <v>0</v>
      </c>
      <c r="P53" s="117">
        <f>IF($C$4="citu pasākumu izmaksas",IF('9a+c+n'!$Q53="C",'9a+c+n'!P53,0))</f>
        <v>0</v>
      </c>
    </row>
    <row r="54" spans="1:16" x14ac:dyDescent="0.2">
      <c r="A54" s="51">
        <f>IF(P54=0,0,IF(COUNTBLANK(P54)=1,0,COUNTA($P$14:P54)))</f>
        <v>0</v>
      </c>
      <c r="B54" s="24">
        <f>IF($C$4="citu pasākumu izmaksas",IF('9a+c+n'!$Q54="C",'9a+c+n'!B54,0))</f>
        <v>0</v>
      </c>
      <c r="C54" s="24">
        <f>IF($C$4="citu pasākumu izmaksas",IF('9a+c+n'!$Q54="C",'9a+c+n'!C54,0))</f>
        <v>0</v>
      </c>
      <c r="D54" s="24">
        <f>IF($C$4="citu pasākumu izmaksas",IF('9a+c+n'!$Q54="C",'9a+c+n'!D54,0))</f>
        <v>0</v>
      </c>
      <c r="E54" s="46"/>
      <c r="F54" s="65"/>
      <c r="G54" s="116"/>
      <c r="H54" s="116">
        <f>IF($C$4="citu pasākumu izmaksas",IF('9a+c+n'!$Q54="C",'9a+c+n'!H54,0))</f>
        <v>0</v>
      </c>
      <c r="I54" s="116"/>
      <c r="J54" s="116"/>
      <c r="K54" s="117">
        <f>IF($C$4="citu pasākumu izmaksas",IF('9a+c+n'!$Q54="C",'9a+c+n'!K54,0))</f>
        <v>0</v>
      </c>
      <c r="L54" s="81">
        <f>IF($C$4="citu pasākumu izmaksas",IF('9a+c+n'!$Q54="C",'9a+c+n'!L54,0))</f>
        <v>0</v>
      </c>
      <c r="M54" s="116">
        <f>IF($C$4="citu pasākumu izmaksas",IF('9a+c+n'!$Q54="C",'9a+c+n'!M54,0))</f>
        <v>0</v>
      </c>
      <c r="N54" s="116">
        <f>IF($C$4="citu pasākumu izmaksas",IF('9a+c+n'!$Q54="C",'9a+c+n'!N54,0))</f>
        <v>0</v>
      </c>
      <c r="O54" s="116">
        <f>IF($C$4="citu pasākumu izmaksas",IF('9a+c+n'!$Q54="C",'9a+c+n'!O54,0))</f>
        <v>0</v>
      </c>
      <c r="P54" s="117">
        <f>IF($C$4="citu pasākumu izmaksas",IF('9a+c+n'!$Q54="C",'9a+c+n'!P54,0))</f>
        <v>0</v>
      </c>
    </row>
    <row r="55" spans="1:16" x14ac:dyDescent="0.2">
      <c r="A55" s="51">
        <f>IF(P55=0,0,IF(COUNTBLANK(P55)=1,0,COUNTA($P$14:P55)))</f>
        <v>0</v>
      </c>
      <c r="B55" s="24">
        <f>IF($C$4="citu pasākumu izmaksas",IF('9a+c+n'!$Q55="C",'9a+c+n'!B55,0))</f>
        <v>0</v>
      </c>
      <c r="C55" s="24">
        <f>IF($C$4="citu pasākumu izmaksas",IF('9a+c+n'!$Q55="C",'9a+c+n'!C55,0))</f>
        <v>0</v>
      </c>
      <c r="D55" s="24">
        <f>IF($C$4="citu pasākumu izmaksas",IF('9a+c+n'!$Q55="C",'9a+c+n'!D55,0))</f>
        <v>0</v>
      </c>
      <c r="E55" s="46"/>
      <c r="F55" s="65"/>
      <c r="G55" s="116"/>
      <c r="H55" s="116">
        <f>IF($C$4="citu pasākumu izmaksas",IF('9a+c+n'!$Q55="C",'9a+c+n'!H55,0))</f>
        <v>0</v>
      </c>
      <c r="I55" s="116"/>
      <c r="J55" s="116"/>
      <c r="K55" s="117">
        <f>IF($C$4="citu pasākumu izmaksas",IF('9a+c+n'!$Q55="C",'9a+c+n'!K55,0))</f>
        <v>0</v>
      </c>
      <c r="L55" s="81">
        <f>IF($C$4="citu pasākumu izmaksas",IF('9a+c+n'!$Q55="C",'9a+c+n'!L55,0))</f>
        <v>0</v>
      </c>
      <c r="M55" s="116">
        <f>IF($C$4="citu pasākumu izmaksas",IF('9a+c+n'!$Q55="C",'9a+c+n'!M55,0))</f>
        <v>0</v>
      </c>
      <c r="N55" s="116">
        <f>IF($C$4="citu pasākumu izmaksas",IF('9a+c+n'!$Q55="C",'9a+c+n'!N55,0))</f>
        <v>0</v>
      </c>
      <c r="O55" s="116">
        <f>IF($C$4="citu pasākumu izmaksas",IF('9a+c+n'!$Q55="C",'9a+c+n'!O55,0))</f>
        <v>0</v>
      </c>
      <c r="P55" s="117">
        <f>IF($C$4="citu pasākumu izmaksas",IF('9a+c+n'!$Q55="C",'9a+c+n'!P55,0))</f>
        <v>0</v>
      </c>
    </row>
    <row r="56" spans="1:16" x14ac:dyDescent="0.2">
      <c r="A56" s="51">
        <f>IF(P56=0,0,IF(COUNTBLANK(P56)=1,0,COUNTA($P$14:P56)))</f>
        <v>0</v>
      </c>
      <c r="B56" s="24">
        <f>IF($C$4="citu pasākumu izmaksas",IF('9a+c+n'!$Q56="C",'9a+c+n'!B56,0))</f>
        <v>0</v>
      </c>
      <c r="C56" s="24">
        <f>IF($C$4="citu pasākumu izmaksas",IF('9a+c+n'!$Q56="C",'9a+c+n'!C56,0))</f>
        <v>0</v>
      </c>
      <c r="D56" s="24">
        <f>IF($C$4="citu pasākumu izmaksas",IF('9a+c+n'!$Q56="C",'9a+c+n'!D56,0))</f>
        <v>0</v>
      </c>
      <c r="E56" s="46"/>
      <c r="F56" s="65"/>
      <c r="G56" s="116"/>
      <c r="H56" s="116">
        <f>IF($C$4="citu pasākumu izmaksas",IF('9a+c+n'!$Q56="C",'9a+c+n'!H56,0))</f>
        <v>0</v>
      </c>
      <c r="I56" s="116"/>
      <c r="J56" s="116"/>
      <c r="K56" s="117">
        <f>IF($C$4="citu pasākumu izmaksas",IF('9a+c+n'!$Q56="C",'9a+c+n'!K56,0))</f>
        <v>0</v>
      </c>
      <c r="L56" s="81">
        <f>IF($C$4="citu pasākumu izmaksas",IF('9a+c+n'!$Q56="C",'9a+c+n'!L56,0))</f>
        <v>0</v>
      </c>
      <c r="M56" s="116">
        <f>IF($C$4="citu pasākumu izmaksas",IF('9a+c+n'!$Q56="C",'9a+c+n'!M56,0))</f>
        <v>0</v>
      </c>
      <c r="N56" s="116">
        <f>IF($C$4="citu pasākumu izmaksas",IF('9a+c+n'!$Q56="C",'9a+c+n'!N56,0))</f>
        <v>0</v>
      </c>
      <c r="O56" s="116">
        <f>IF($C$4="citu pasākumu izmaksas",IF('9a+c+n'!$Q56="C",'9a+c+n'!O56,0))</f>
        <v>0</v>
      </c>
      <c r="P56" s="117">
        <f>IF($C$4="citu pasākumu izmaksas",IF('9a+c+n'!$Q56="C",'9a+c+n'!P56,0))</f>
        <v>0</v>
      </c>
    </row>
    <row r="57" spans="1:16" x14ac:dyDescent="0.2">
      <c r="A57" s="51">
        <f>IF(P57=0,0,IF(COUNTBLANK(P57)=1,0,COUNTA($P$14:P57)))</f>
        <v>0</v>
      </c>
      <c r="B57" s="24">
        <f>IF($C$4="citu pasākumu izmaksas",IF('9a+c+n'!$Q57="C",'9a+c+n'!B57,0))</f>
        <v>0</v>
      </c>
      <c r="C57" s="24">
        <f>IF($C$4="citu pasākumu izmaksas",IF('9a+c+n'!$Q57="C",'9a+c+n'!C57,0))</f>
        <v>0</v>
      </c>
      <c r="D57" s="24">
        <f>IF($C$4="citu pasākumu izmaksas",IF('9a+c+n'!$Q57="C",'9a+c+n'!D57,0))</f>
        <v>0</v>
      </c>
      <c r="E57" s="46"/>
      <c r="F57" s="65"/>
      <c r="G57" s="116"/>
      <c r="H57" s="116">
        <f>IF($C$4="citu pasākumu izmaksas",IF('9a+c+n'!$Q57="C",'9a+c+n'!H57,0))</f>
        <v>0</v>
      </c>
      <c r="I57" s="116"/>
      <c r="J57" s="116"/>
      <c r="K57" s="117">
        <f>IF($C$4="citu pasākumu izmaksas",IF('9a+c+n'!$Q57="C",'9a+c+n'!K57,0))</f>
        <v>0</v>
      </c>
      <c r="L57" s="81">
        <f>IF($C$4="citu pasākumu izmaksas",IF('9a+c+n'!$Q57="C",'9a+c+n'!L57,0))</f>
        <v>0</v>
      </c>
      <c r="M57" s="116">
        <f>IF($C$4="citu pasākumu izmaksas",IF('9a+c+n'!$Q57="C",'9a+c+n'!M57,0))</f>
        <v>0</v>
      </c>
      <c r="N57" s="116">
        <f>IF($C$4="citu pasākumu izmaksas",IF('9a+c+n'!$Q57="C",'9a+c+n'!N57,0))</f>
        <v>0</v>
      </c>
      <c r="O57" s="116">
        <f>IF($C$4="citu pasākumu izmaksas",IF('9a+c+n'!$Q57="C",'9a+c+n'!O57,0))</f>
        <v>0</v>
      </c>
      <c r="P57" s="117">
        <f>IF($C$4="citu pasākumu izmaksas",IF('9a+c+n'!$Q57="C",'9a+c+n'!P57,0))</f>
        <v>0</v>
      </c>
    </row>
    <row r="58" spans="1:16" x14ac:dyDescent="0.2">
      <c r="A58" s="51">
        <f>IF(P58=0,0,IF(COUNTBLANK(P58)=1,0,COUNTA($P$14:P58)))</f>
        <v>0</v>
      </c>
      <c r="B58" s="24">
        <f>IF($C$4="citu pasākumu izmaksas",IF('9a+c+n'!$Q58="C",'9a+c+n'!B58,0))</f>
        <v>0</v>
      </c>
      <c r="C58" s="24">
        <f>IF($C$4="citu pasākumu izmaksas",IF('9a+c+n'!$Q58="C",'9a+c+n'!C58,0))</f>
        <v>0</v>
      </c>
      <c r="D58" s="24">
        <f>IF($C$4="citu pasākumu izmaksas",IF('9a+c+n'!$Q58="C",'9a+c+n'!D58,0))</f>
        <v>0</v>
      </c>
      <c r="E58" s="46"/>
      <c r="F58" s="65"/>
      <c r="G58" s="116"/>
      <c r="H58" s="116">
        <f>IF($C$4="citu pasākumu izmaksas",IF('9a+c+n'!$Q58="C",'9a+c+n'!H58,0))</f>
        <v>0</v>
      </c>
      <c r="I58" s="116"/>
      <c r="J58" s="116"/>
      <c r="K58" s="117">
        <f>IF($C$4="citu pasākumu izmaksas",IF('9a+c+n'!$Q58="C",'9a+c+n'!K58,0))</f>
        <v>0</v>
      </c>
      <c r="L58" s="81">
        <f>IF($C$4="citu pasākumu izmaksas",IF('9a+c+n'!$Q58="C",'9a+c+n'!L58,0))</f>
        <v>0</v>
      </c>
      <c r="M58" s="116">
        <f>IF($C$4="citu pasākumu izmaksas",IF('9a+c+n'!$Q58="C",'9a+c+n'!M58,0))</f>
        <v>0</v>
      </c>
      <c r="N58" s="116">
        <f>IF($C$4="citu pasākumu izmaksas",IF('9a+c+n'!$Q58="C",'9a+c+n'!N58,0))</f>
        <v>0</v>
      </c>
      <c r="O58" s="116">
        <f>IF($C$4="citu pasākumu izmaksas",IF('9a+c+n'!$Q58="C",'9a+c+n'!O58,0))</f>
        <v>0</v>
      </c>
      <c r="P58" s="117">
        <f>IF($C$4="citu pasākumu izmaksas",IF('9a+c+n'!$Q58="C",'9a+c+n'!P58,0))</f>
        <v>0</v>
      </c>
    </row>
    <row r="59" spans="1:16" x14ac:dyDescent="0.2">
      <c r="A59" s="51">
        <f>IF(P59=0,0,IF(COUNTBLANK(P59)=1,0,COUNTA($P$14:P59)))</f>
        <v>0</v>
      </c>
      <c r="B59" s="24">
        <f>IF($C$4="citu pasākumu izmaksas",IF('9a+c+n'!$Q59="C",'9a+c+n'!B59,0))</f>
        <v>0</v>
      </c>
      <c r="C59" s="24">
        <f>IF($C$4="citu pasākumu izmaksas",IF('9a+c+n'!$Q59="C",'9a+c+n'!C59,0))</f>
        <v>0</v>
      </c>
      <c r="D59" s="24">
        <f>IF($C$4="citu pasākumu izmaksas",IF('9a+c+n'!$Q59="C",'9a+c+n'!D59,0))</f>
        <v>0</v>
      </c>
      <c r="E59" s="46"/>
      <c r="F59" s="65"/>
      <c r="G59" s="116"/>
      <c r="H59" s="116">
        <f>IF($C$4="citu pasākumu izmaksas",IF('9a+c+n'!$Q59="C",'9a+c+n'!H59,0))</f>
        <v>0</v>
      </c>
      <c r="I59" s="116"/>
      <c r="J59" s="116"/>
      <c r="K59" s="117">
        <f>IF($C$4="citu pasākumu izmaksas",IF('9a+c+n'!$Q59="C",'9a+c+n'!K59,0))</f>
        <v>0</v>
      </c>
      <c r="L59" s="81">
        <f>IF($C$4="citu pasākumu izmaksas",IF('9a+c+n'!$Q59="C",'9a+c+n'!L59,0))</f>
        <v>0</v>
      </c>
      <c r="M59" s="116">
        <f>IF($C$4="citu pasākumu izmaksas",IF('9a+c+n'!$Q59="C",'9a+c+n'!M59,0))</f>
        <v>0</v>
      </c>
      <c r="N59" s="116">
        <f>IF($C$4="citu pasākumu izmaksas",IF('9a+c+n'!$Q59="C",'9a+c+n'!N59,0))</f>
        <v>0</v>
      </c>
      <c r="O59" s="116">
        <f>IF($C$4="citu pasākumu izmaksas",IF('9a+c+n'!$Q59="C",'9a+c+n'!O59,0))</f>
        <v>0</v>
      </c>
      <c r="P59" s="117">
        <f>IF($C$4="citu pasākumu izmaksas",IF('9a+c+n'!$Q59="C",'9a+c+n'!P59,0))</f>
        <v>0</v>
      </c>
    </row>
    <row r="60" spans="1:16" x14ac:dyDescent="0.2">
      <c r="A60" s="51">
        <f>IF(P60=0,0,IF(COUNTBLANK(P60)=1,0,COUNTA($P$14:P60)))</f>
        <v>0</v>
      </c>
      <c r="B60" s="24">
        <f>IF($C$4="citu pasākumu izmaksas",IF('9a+c+n'!$Q60="C",'9a+c+n'!B60,0))</f>
        <v>0</v>
      </c>
      <c r="C60" s="24">
        <f>IF($C$4="citu pasākumu izmaksas",IF('9a+c+n'!$Q60="C",'9a+c+n'!C60,0))</f>
        <v>0</v>
      </c>
      <c r="D60" s="24">
        <f>IF($C$4="citu pasākumu izmaksas",IF('9a+c+n'!$Q60="C",'9a+c+n'!D60,0))</f>
        <v>0</v>
      </c>
      <c r="E60" s="46"/>
      <c r="F60" s="65"/>
      <c r="G60" s="116"/>
      <c r="H60" s="116">
        <f>IF($C$4="citu pasākumu izmaksas",IF('9a+c+n'!$Q60="C",'9a+c+n'!H60,0))</f>
        <v>0</v>
      </c>
      <c r="I60" s="116"/>
      <c r="J60" s="116"/>
      <c r="K60" s="117">
        <f>IF($C$4="citu pasākumu izmaksas",IF('9a+c+n'!$Q60="C",'9a+c+n'!K60,0))</f>
        <v>0</v>
      </c>
      <c r="L60" s="81">
        <f>IF($C$4="citu pasākumu izmaksas",IF('9a+c+n'!$Q60="C",'9a+c+n'!L60,0))</f>
        <v>0</v>
      </c>
      <c r="M60" s="116">
        <f>IF($C$4="citu pasākumu izmaksas",IF('9a+c+n'!$Q60="C",'9a+c+n'!M60,0))</f>
        <v>0</v>
      </c>
      <c r="N60" s="116">
        <f>IF($C$4="citu pasākumu izmaksas",IF('9a+c+n'!$Q60="C",'9a+c+n'!N60,0))</f>
        <v>0</v>
      </c>
      <c r="O60" s="116">
        <f>IF($C$4="citu pasākumu izmaksas",IF('9a+c+n'!$Q60="C",'9a+c+n'!O60,0))</f>
        <v>0</v>
      </c>
      <c r="P60" s="117">
        <f>IF($C$4="citu pasākumu izmaksas",IF('9a+c+n'!$Q60="C",'9a+c+n'!P60,0))</f>
        <v>0</v>
      </c>
    </row>
    <row r="61" spans="1:16" x14ac:dyDescent="0.2">
      <c r="A61" s="51">
        <f>IF(P61=0,0,IF(COUNTBLANK(P61)=1,0,COUNTA($P$14:P61)))</f>
        <v>0</v>
      </c>
      <c r="B61" s="24">
        <f>IF($C$4="citu pasākumu izmaksas",IF('9a+c+n'!$Q61="C",'9a+c+n'!B61,0))</f>
        <v>0</v>
      </c>
      <c r="C61" s="24">
        <f>IF($C$4="citu pasākumu izmaksas",IF('9a+c+n'!$Q61="C",'9a+c+n'!C61,0))</f>
        <v>0</v>
      </c>
      <c r="D61" s="24">
        <f>IF($C$4="citu pasākumu izmaksas",IF('9a+c+n'!$Q61="C",'9a+c+n'!D61,0))</f>
        <v>0</v>
      </c>
      <c r="E61" s="46"/>
      <c r="F61" s="65"/>
      <c r="G61" s="116"/>
      <c r="H61" s="116">
        <f>IF($C$4="citu pasākumu izmaksas",IF('9a+c+n'!$Q61="C",'9a+c+n'!H61,0))</f>
        <v>0</v>
      </c>
      <c r="I61" s="116"/>
      <c r="J61" s="116"/>
      <c r="K61" s="117">
        <f>IF($C$4="citu pasākumu izmaksas",IF('9a+c+n'!$Q61="C",'9a+c+n'!K61,0))</f>
        <v>0</v>
      </c>
      <c r="L61" s="81">
        <f>IF($C$4="citu pasākumu izmaksas",IF('9a+c+n'!$Q61="C",'9a+c+n'!L61,0))</f>
        <v>0</v>
      </c>
      <c r="M61" s="116">
        <f>IF($C$4="citu pasākumu izmaksas",IF('9a+c+n'!$Q61="C",'9a+c+n'!M61,0))</f>
        <v>0</v>
      </c>
      <c r="N61" s="116">
        <f>IF($C$4="citu pasākumu izmaksas",IF('9a+c+n'!$Q61="C",'9a+c+n'!N61,0))</f>
        <v>0</v>
      </c>
      <c r="O61" s="116">
        <f>IF($C$4="citu pasākumu izmaksas",IF('9a+c+n'!$Q61="C",'9a+c+n'!O61,0))</f>
        <v>0</v>
      </c>
      <c r="P61" s="117">
        <f>IF($C$4="citu pasākumu izmaksas",IF('9a+c+n'!$Q61="C",'9a+c+n'!P61,0))</f>
        <v>0</v>
      </c>
    </row>
    <row r="62" spans="1:16" x14ac:dyDescent="0.2">
      <c r="A62" s="51">
        <f>IF(P62=0,0,IF(COUNTBLANK(P62)=1,0,COUNTA($P$14:P62)))</f>
        <v>0</v>
      </c>
      <c r="B62" s="24">
        <f>IF($C$4="citu pasākumu izmaksas",IF('9a+c+n'!$Q62="C",'9a+c+n'!B62,0))</f>
        <v>0</v>
      </c>
      <c r="C62" s="24">
        <f>IF($C$4="citu pasākumu izmaksas",IF('9a+c+n'!$Q62="C",'9a+c+n'!C62,0))</f>
        <v>0</v>
      </c>
      <c r="D62" s="24">
        <f>IF($C$4="citu pasākumu izmaksas",IF('9a+c+n'!$Q62="C",'9a+c+n'!D62,0))</f>
        <v>0</v>
      </c>
      <c r="E62" s="46"/>
      <c r="F62" s="65"/>
      <c r="G62" s="116"/>
      <c r="H62" s="116">
        <f>IF($C$4="citu pasākumu izmaksas",IF('9a+c+n'!$Q62="C",'9a+c+n'!H62,0))</f>
        <v>0</v>
      </c>
      <c r="I62" s="116"/>
      <c r="J62" s="116"/>
      <c r="K62" s="117">
        <f>IF($C$4="citu pasākumu izmaksas",IF('9a+c+n'!$Q62="C",'9a+c+n'!K62,0))</f>
        <v>0</v>
      </c>
      <c r="L62" s="81">
        <f>IF($C$4="citu pasākumu izmaksas",IF('9a+c+n'!$Q62="C",'9a+c+n'!L62,0))</f>
        <v>0</v>
      </c>
      <c r="M62" s="116">
        <f>IF($C$4="citu pasākumu izmaksas",IF('9a+c+n'!$Q62="C",'9a+c+n'!M62,0))</f>
        <v>0</v>
      </c>
      <c r="N62" s="116">
        <f>IF($C$4="citu pasākumu izmaksas",IF('9a+c+n'!$Q62="C",'9a+c+n'!N62,0))</f>
        <v>0</v>
      </c>
      <c r="O62" s="116">
        <f>IF($C$4="citu pasākumu izmaksas",IF('9a+c+n'!$Q62="C",'9a+c+n'!O62,0))</f>
        <v>0</v>
      </c>
      <c r="P62" s="117">
        <f>IF($C$4="citu pasākumu izmaksas",IF('9a+c+n'!$Q62="C",'9a+c+n'!P62,0))</f>
        <v>0</v>
      </c>
    </row>
    <row r="63" spans="1:16" x14ac:dyDescent="0.2">
      <c r="A63" s="51">
        <f>IF(P63=0,0,IF(COUNTBLANK(P63)=1,0,COUNTA($P$14:P63)))</f>
        <v>0</v>
      </c>
      <c r="B63" s="24">
        <f>IF($C$4="citu pasākumu izmaksas",IF('9a+c+n'!$Q63="C",'9a+c+n'!B63,0))</f>
        <v>0</v>
      </c>
      <c r="C63" s="24">
        <f>IF($C$4="citu pasākumu izmaksas",IF('9a+c+n'!$Q63="C",'9a+c+n'!C63,0))</f>
        <v>0</v>
      </c>
      <c r="D63" s="24">
        <f>IF($C$4="citu pasākumu izmaksas",IF('9a+c+n'!$Q63="C",'9a+c+n'!D63,0))</f>
        <v>0</v>
      </c>
      <c r="E63" s="46"/>
      <c r="F63" s="65"/>
      <c r="G63" s="116"/>
      <c r="H63" s="116">
        <f>IF($C$4="citu pasākumu izmaksas",IF('9a+c+n'!$Q63="C",'9a+c+n'!H63,0))</f>
        <v>0</v>
      </c>
      <c r="I63" s="116"/>
      <c r="J63" s="116"/>
      <c r="K63" s="117">
        <f>IF($C$4="citu pasākumu izmaksas",IF('9a+c+n'!$Q63="C",'9a+c+n'!K63,0))</f>
        <v>0</v>
      </c>
      <c r="L63" s="81">
        <f>IF($C$4="citu pasākumu izmaksas",IF('9a+c+n'!$Q63="C",'9a+c+n'!L63,0))</f>
        <v>0</v>
      </c>
      <c r="M63" s="116">
        <f>IF($C$4="citu pasākumu izmaksas",IF('9a+c+n'!$Q63="C",'9a+c+n'!M63,0))</f>
        <v>0</v>
      </c>
      <c r="N63" s="116">
        <f>IF($C$4="citu pasākumu izmaksas",IF('9a+c+n'!$Q63="C",'9a+c+n'!N63,0))</f>
        <v>0</v>
      </c>
      <c r="O63" s="116">
        <f>IF($C$4="citu pasākumu izmaksas",IF('9a+c+n'!$Q63="C",'9a+c+n'!O63,0))</f>
        <v>0</v>
      </c>
      <c r="P63" s="117">
        <f>IF($C$4="citu pasākumu izmaksas",IF('9a+c+n'!$Q63="C",'9a+c+n'!P63,0))</f>
        <v>0</v>
      </c>
    </row>
    <row r="64" spans="1:16" x14ac:dyDescent="0.2">
      <c r="A64" s="51">
        <f>IF(P64=0,0,IF(COUNTBLANK(P64)=1,0,COUNTA($P$14:P64)))</f>
        <v>0</v>
      </c>
      <c r="B64" s="24">
        <f>IF($C$4="citu pasākumu izmaksas",IF('9a+c+n'!$Q64="C",'9a+c+n'!B64,0))</f>
        <v>0</v>
      </c>
      <c r="C64" s="24">
        <f>IF($C$4="citu pasākumu izmaksas",IF('9a+c+n'!$Q64="C",'9a+c+n'!C64,0))</f>
        <v>0</v>
      </c>
      <c r="D64" s="24">
        <f>IF($C$4="citu pasākumu izmaksas",IF('9a+c+n'!$Q64="C",'9a+c+n'!D64,0))</f>
        <v>0</v>
      </c>
      <c r="E64" s="46"/>
      <c r="F64" s="65"/>
      <c r="G64" s="116"/>
      <c r="H64" s="116">
        <f>IF($C$4="citu pasākumu izmaksas",IF('9a+c+n'!$Q64="C",'9a+c+n'!H64,0))</f>
        <v>0</v>
      </c>
      <c r="I64" s="116"/>
      <c r="J64" s="116"/>
      <c r="K64" s="117">
        <f>IF($C$4="citu pasākumu izmaksas",IF('9a+c+n'!$Q64="C",'9a+c+n'!K64,0))</f>
        <v>0</v>
      </c>
      <c r="L64" s="81">
        <f>IF($C$4="citu pasākumu izmaksas",IF('9a+c+n'!$Q64="C",'9a+c+n'!L64,0))</f>
        <v>0</v>
      </c>
      <c r="M64" s="116">
        <f>IF($C$4="citu pasākumu izmaksas",IF('9a+c+n'!$Q64="C",'9a+c+n'!M64,0))</f>
        <v>0</v>
      </c>
      <c r="N64" s="116">
        <f>IF($C$4="citu pasākumu izmaksas",IF('9a+c+n'!$Q64="C",'9a+c+n'!N64,0))</f>
        <v>0</v>
      </c>
      <c r="O64" s="116">
        <f>IF($C$4="citu pasākumu izmaksas",IF('9a+c+n'!$Q64="C",'9a+c+n'!O64,0))</f>
        <v>0</v>
      </c>
      <c r="P64" s="117">
        <f>IF($C$4="citu pasākumu izmaksas",IF('9a+c+n'!$Q64="C",'9a+c+n'!P64,0))</f>
        <v>0</v>
      </c>
    </row>
    <row r="65" spans="1:16" ht="10.8" thickBot="1" x14ac:dyDescent="0.25">
      <c r="A65" s="51">
        <f>IF(P65=0,0,IF(COUNTBLANK(P65)=1,0,COUNTA($P$14:P65)))</f>
        <v>0</v>
      </c>
      <c r="B65" s="24">
        <f>IF($C$4="citu pasākumu izmaksas",IF('9a+c+n'!$Q65="C",'9a+c+n'!B65,0))</f>
        <v>0</v>
      </c>
      <c r="C65" s="24">
        <f>IF($C$4="citu pasākumu izmaksas",IF('9a+c+n'!$Q65="C",'9a+c+n'!C65,0))</f>
        <v>0</v>
      </c>
      <c r="D65" s="24">
        <f>IF($C$4="citu pasākumu izmaksas",IF('9a+c+n'!$Q65="C",'9a+c+n'!D65,0))</f>
        <v>0</v>
      </c>
      <c r="E65" s="46"/>
      <c r="F65" s="65"/>
      <c r="G65" s="116"/>
      <c r="H65" s="116">
        <f>IF($C$4="citu pasākumu izmaksas",IF('9a+c+n'!$Q65="C",'9a+c+n'!H65,0))</f>
        <v>0</v>
      </c>
      <c r="I65" s="116"/>
      <c r="J65" s="116"/>
      <c r="K65" s="117">
        <f>IF($C$4="citu pasākumu izmaksas",IF('9a+c+n'!$Q65="C",'9a+c+n'!K65,0))</f>
        <v>0</v>
      </c>
      <c r="L65" s="81">
        <f>IF($C$4="citu pasākumu izmaksas",IF('9a+c+n'!$Q65="C",'9a+c+n'!L65,0))</f>
        <v>0</v>
      </c>
      <c r="M65" s="116">
        <f>IF($C$4="citu pasākumu izmaksas",IF('9a+c+n'!$Q65="C",'9a+c+n'!M65,0))</f>
        <v>0</v>
      </c>
      <c r="N65" s="116">
        <f>IF($C$4="citu pasākumu izmaksas",IF('9a+c+n'!$Q65="C",'9a+c+n'!N65,0))</f>
        <v>0</v>
      </c>
      <c r="O65" s="116">
        <f>IF($C$4="citu pasākumu izmaksas",IF('9a+c+n'!$Q65="C",'9a+c+n'!O65,0))</f>
        <v>0</v>
      </c>
      <c r="P65" s="117">
        <f>IF($C$4="citu pasākumu izmaksas",IF('9a+c+n'!$Q65="C",'9a+c+n'!P65,0))</f>
        <v>0</v>
      </c>
    </row>
    <row r="66" spans="1:16" ht="12" customHeight="1" thickBot="1" x14ac:dyDescent="0.25">
      <c r="A66" s="259" t="s">
        <v>62</v>
      </c>
      <c r="B66" s="260"/>
      <c r="C66" s="260"/>
      <c r="D66" s="260"/>
      <c r="E66" s="260"/>
      <c r="F66" s="260"/>
      <c r="G66" s="260"/>
      <c r="H66" s="260"/>
      <c r="I66" s="260"/>
      <c r="J66" s="260"/>
      <c r="K66" s="261"/>
      <c r="L66" s="130">
        <f>SUM(L14:L65)</f>
        <v>0</v>
      </c>
      <c r="M66" s="131">
        <f>SUM(M14:M65)</f>
        <v>0</v>
      </c>
      <c r="N66" s="131">
        <f>SUM(N14:N65)</f>
        <v>0</v>
      </c>
      <c r="O66" s="131">
        <f>SUM(O14:O65)</f>
        <v>0</v>
      </c>
      <c r="P66" s="132">
        <f>SUM(P14:P65)</f>
        <v>0</v>
      </c>
    </row>
    <row r="67" spans="1:16" x14ac:dyDescent="0.2">
      <c r="A67" s="16"/>
      <c r="B67" s="16"/>
      <c r="C67" s="16"/>
      <c r="D67" s="16"/>
      <c r="E67" s="16"/>
      <c r="F67" s="16"/>
      <c r="G67" s="16"/>
      <c r="H67" s="16"/>
      <c r="I67" s="16"/>
      <c r="J67" s="16"/>
      <c r="K67" s="16"/>
      <c r="L67" s="16"/>
      <c r="M67" s="16"/>
      <c r="N67" s="16"/>
      <c r="O67" s="16"/>
      <c r="P67" s="16"/>
    </row>
    <row r="68" spans="1:16" x14ac:dyDescent="0.2">
      <c r="A68" s="16"/>
      <c r="B68" s="16"/>
      <c r="C68" s="16"/>
      <c r="D68" s="16"/>
      <c r="E68" s="16"/>
      <c r="F68" s="16"/>
      <c r="G68" s="16"/>
      <c r="H68" s="16"/>
      <c r="I68" s="16"/>
      <c r="J68" s="16"/>
      <c r="K68" s="16"/>
      <c r="L68" s="16"/>
      <c r="M68" s="16"/>
      <c r="N68" s="16"/>
      <c r="O68" s="16"/>
      <c r="P68" s="16"/>
    </row>
    <row r="69" spans="1:16" x14ac:dyDescent="0.2">
      <c r="A69" s="1" t="s">
        <v>14</v>
      </c>
      <c r="B69" s="16"/>
      <c r="C69" s="262" t="str">
        <f>'Kops c'!C33:H33</f>
        <v>Gundega Ābelīte 15.03.2024</v>
      </c>
      <c r="D69" s="262"/>
      <c r="E69" s="262"/>
      <c r="F69" s="262"/>
      <c r="G69" s="262"/>
      <c r="H69" s="262"/>
      <c r="I69" s="16"/>
      <c r="J69" s="16"/>
      <c r="K69" s="16"/>
      <c r="L69" s="16"/>
      <c r="M69" s="16"/>
      <c r="N69" s="16"/>
      <c r="O69" s="16"/>
      <c r="P69" s="16"/>
    </row>
    <row r="70" spans="1:16" x14ac:dyDescent="0.2">
      <c r="A70" s="16"/>
      <c r="B70" s="16"/>
      <c r="C70" s="188" t="s">
        <v>15</v>
      </c>
      <c r="D70" s="188"/>
      <c r="E70" s="188"/>
      <c r="F70" s="188"/>
      <c r="G70" s="188"/>
      <c r="H70" s="188"/>
      <c r="I70" s="16"/>
      <c r="J70" s="16"/>
      <c r="K70" s="16"/>
      <c r="L70" s="16"/>
      <c r="M70" s="16"/>
      <c r="N70" s="16"/>
      <c r="O70" s="16"/>
      <c r="P70" s="16"/>
    </row>
    <row r="71" spans="1:16" x14ac:dyDescent="0.2">
      <c r="A71" s="16"/>
      <c r="B71" s="16"/>
      <c r="C71" s="16"/>
      <c r="D71" s="16"/>
      <c r="E71" s="16"/>
      <c r="F71" s="16"/>
      <c r="G71" s="16"/>
      <c r="H71" s="16"/>
      <c r="I71" s="16"/>
      <c r="J71" s="16"/>
      <c r="K71" s="16"/>
      <c r="L71" s="16"/>
      <c r="M71" s="16"/>
      <c r="N71" s="16"/>
      <c r="O71" s="16"/>
      <c r="P71" s="16"/>
    </row>
    <row r="72" spans="1:16" x14ac:dyDescent="0.2">
      <c r="A72" s="204" t="str">
        <f>'Kops n'!A36:D36</f>
        <v>Tāme sastādīta 2024. gada 15. martā</v>
      </c>
      <c r="B72" s="205"/>
      <c r="C72" s="205"/>
      <c r="D72" s="205"/>
      <c r="E72" s="16"/>
      <c r="F72" s="16"/>
      <c r="G72" s="16"/>
      <c r="H72" s="16"/>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1" t="s">
        <v>41</v>
      </c>
      <c r="B74" s="16"/>
      <c r="C74" s="262" t="str">
        <f>'Kops c'!C38:H38</f>
        <v>Gundega Ābelīte 15.03.2024</v>
      </c>
      <c r="D74" s="262"/>
      <c r="E74" s="262"/>
      <c r="F74" s="262"/>
      <c r="G74" s="262"/>
      <c r="H74" s="262"/>
      <c r="I74" s="16"/>
      <c r="J74" s="16"/>
      <c r="K74" s="16"/>
      <c r="L74" s="16"/>
      <c r="M74" s="16"/>
      <c r="N74" s="16"/>
      <c r="O74" s="16"/>
      <c r="P74" s="16"/>
    </row>
    <row r="75" spans="1:16" x14ac:dyDescent="0.2">
      <c r="A75" s="16"/>
      <c r="B75" s="16"/>
      <c r="C75" s="188" t="s">
        <v>15</v>
      </c>
      <c r="D75" s="188"/>
      <c r="E75" s="188"/>
      <c r="F75" s="188"/>
      <c r="G75" s="188"/>
      <c r="H75" s="188"/>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77" t="s">
        <v>16</v>
      </c>
      <c r="B77" s="42"/>
      <c r="C77" s="84" t="str">
        <f>'Kops c'!C41</f>
        <v>1-00180</v>
      </c>
      <c r="D77" s="42"/>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75:H75"/>
    <mergeCell ref="L12:P12"/>
    <mergeCell ref="A66:K66"/>
    <mergeCell ref="C69:H69"/>
    <mergeCell ref="C70:H70"/>
    <mergeCell ref="A72:D72"/>
    <mergeCell ref="C74:H74"/>
  </mergeCells>
  <conditionalFormatting sqref="A66:K66">
    <cfRule type="containsText" dxfId="5" priority="3" operator="containsText" text="Tiešās izmaksas kopā, t. sk. darba devēja sociālais nodoklis __.__% ">
      <formula>NOT(ISERROR(SEARCH("Tiešās izmaksas kopā, t. sk. darba devēja sociālais nodoklis __.__% ",A66)))</formula>
    </cfRule>
  </conditionalFormatting>
  <conditionalFormatting sqref="A14:P65">
    <cfRule type="cellIs" dxfId="4" priority="1" operator="equal">
      <formula>0</formula>
    </cfRule>
  </conditionalFormatting>
  <conditionalFormatting sqref="C2:I2 D5:L8 N9:O9 L66:P66 C69:H69 C74:H74 C77">
    <cfRule type="cellIs" dxfId="3" priority="2" operator="equal">
      <formula>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7030A0"/>
  </sheetPr>
  <dimension ref="A1:P78"/>
  <sheetViews>
    <sheetView topLeftCell="A41" workbookViewId="0">
      <selection activeCell="A66" sqref="A6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79">
        <f>'9a+c+n'!D1</f>
        <v>9</v>
      </c>
      <c r="E1" s="22"/>
      <c r="F1" s="22"/>
      <c r="G1" s="22"/>
      <c r="H1" s="22"/>
      <c r="I1" s="22"/>
      <c r="J1" s="22"/>
      <c r="N1" s="26"/>
      <c r="O1" s="27"/>
      <c r="P1" s="28"/>
    </row>
    <row r="2" spans="1:16" x14ac:dyDescent="0.2">
      <c r="A2" s="29"/>
      <c r="B2" s="29"/>
      <c r="C2" s="274" t="str">
        <f>'9a+c+n'!C2:I2</f>
        <v>Apkure, vēdināšana un gaisa kondicionēšana</v>
      </c>
      <c r="D2" s="274"/>
      <c r="E2" s="274"/>
      <c r="F2" s="274"/>
      <c r="G2" s="274"/>
      <c r="H2" s="274"/>
      <c r="I2" s="274"/>
      <c r="J2" s="29"/>
    </row>
    <row r="3" spans="1:16" x14ac:dyDescent="0.2">
      <c r="A3" s="30"/>
      <c r="B3" s="30"/>
      <c r="C3" s="231" t="s">
        <v>21</v>
      </c>
      <c r="D3" s="231"/>
      <c r="E3" s="231"/>
      <c r="F3" s="231"/>
      <c r="G3" s="231"/>
      <c r="H3" s="231"/>
      <c r="I3" s="231"/>
      <c r="J3" s="30"/>
    </row>
    <row r="4" spans="1:16" x14ac:dyDescent="0.2">
      <c r="A4" s="30"/>
      <c r="B4" s="30"/>
      <c r="C4" s="275" t="s">
        <v>19</v>
      </c>
      <c r="D4" s="275"/>
      <c r="E4" s="275"/>
      <c r="F4" s="275"/>
      <c r="G4" s="275"/>
      <c r="H4" s="275"/>
      <c r="I4" s="275"/>
      <c r="J4" s="30"/>
    </row>
    <row r="5" spans="1:16" ht="15" customHeight="1" x14ac:dyDescent="0.2">
      <c r="A5" s="22"/>
      <c r="B5" s="22"/>
      <c r="C5" s="27" t="s">
        <v>5</v>
      </c>
      <c r="D5" s="270" t="str">
        <f>'Kops a+c+n'!D6</f>
        <v>Daudzdzīvokļu dzīvojamā ēka</v>
      </c>
      <c r="E5" s="270"/>
      <c r="F5" s="270"/>
      <c r="G5" s="270"/>
      <c r="H5" s="270"/>
      <c r="I5" s="270"/>
      <c r="J5" s="270"/>
      <c r="K5" s="270"/>
      <c r="L5" s="270"/>
      <c r="M5" s="16"/>
      <c r="N5" s="16"/>
      <c r="O5" s="16"/>
      <c r="P5" s="16"/>
    </row>
    <row r="6" spans="1:16"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6" x14ac:dyDescent="0.2">
      <c r="A7" s="22"/>
      <c r="B7" s="22"/>
      <c r="C7" s="27" t="s">
        <v>7</v>
      </c>
      <c r="D7" s="270" t="str">
        <f>'Kops a+c+n'!D8</f>
        <v>Baložu iela 9, Tukums, Tukuma nov., LV-3101</v>
      </c>
      <c r="E7" s="270"/>
      <c r="F7" s="270"/>
      <c r="G7" s="270"/>
      <c r="H7" s="270"/>
      <c r="I7" s="270"/>
      <c r="J7" s="270"/>
      <c r="K7" s="270"/>
      <c r="L7" s="270"/>
      <c r="M7" s="16"/>
      <c r="N7" s="16"/>
      <c r="O7" s="16"/>
      <c r="P7" s="16"/>
    </row>
    <row r="8" spans="1:16" x14ac:dyDescent="0.2">
      <c r="A8" s="22"/>
      <c r="B8" s="22"/>
      <c r="C8" s="4" t="s">
        <v>24</v>
      </c>
      <c r="D8" s="270" t="str">
        <f>'Kops a+c+n'!D9</f>
        <v>23082023/B-9</v>
      </c>
      <c r="E8" s="270"/>
      <c r="F8" s="270"/>
      <c r="G8" s="270"/>
      <c r="H8" s="270"/>
      <c r="I8" s="270"/>
      <c r="J8" s="270"/>
      <c r="K8" s="270"/>
      <c r="L8" s="270"/>
      <c r="M8" s="16"/>
      <c r="N8" s="16"/>
      <c r="O8" s="16"/>
      <c r="P8" s="16"/>
    </row>
    <row r="9" spans="1:16" ht="11.25" customHeight="1" x14ac:dyDescent="0.2">
      <c r="A9" s="271" t="str">
        <f>'9a+c+n'!A9</f>
        <v>Tāme sastādīta  2024. gada tirgus cenās, pamatojoties uz AVK daļas rasējumiem</v>
      </c>
      <c r="B9" s="271"/>
      <c r="C9" s="271"/>
      <c r="D9" s="271"/>
      <c r="E9" s="271"/>
      <c r="F9" s="271"/>
      <c r="G9" s="31"/>
      <c r="H9" s="31"/>
      <c r="I9" s="31"/>
      <c r="J9" s="272" t="s">
        <v>45</v>
      </c>
      <c r="K9" s="272"/>
      <c r="L9" s="272"/>
      <c r="M9" s="272"/>
      <c r="N9" s="273">
        <f>P66</f>
        <v>0</v>
      </c>
      <c r="O9" s="273"/>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2024. gada 15.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243" t="s">
        <v>27</v>
      </c>
      <c r="B12" s="263" t="s">
        <v>48</v>
      </c>
      <c r="C12" s="257" t="s">
        <v>49</v>
      </c>
      <c r="D12" s="266" t="s">
        <v>50</v>
      </c>
      <c r="E12" s="268" t="s">
        <v>51</v>
      </c>
      <c r="F12" s="256" t="s">
        <v>52</v>
      </c>
      <c r="G12" s="257"/>
      <c r="H12" s="257"/>
      <c r="I12" s="257"/>
      <c r="J12" s="257"/>
      <c r="K12" s="258"/>
      <c r="L12" s="276" t="s">
        <v>53</v>
      </c>
      <c r="M12" s="257"/>
      <c r="N12" s="257"/>
      <c r="O12" s="257"/>
      <c r="P12" s="258"/>
    </row>
    <row r="13" spans="1:16" ht="126.75" customHeight="1" thickBot="1" x14ac:dyDescent="0.25">
      <c r="A13" s="244"/>
      <c r="B13" s="264"/>
      <c r="C13" s="265"/>
      <c r="D13" s="267"/>
      <c r="E13" s="269"/>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izmaksas",IF('9a+c+n'!$Q14="N",'9a+c+n'!B14,0))</f>
        <v>0</v>
      </c>
      <c r="C14" s="23">
        <f>IF($C$4="Neattiecināmās izmaksas",IF('9a+c+n'!$Q14="N",'9a+c+n'!C14,0))</f>
        <v>0</v>
      </c>
      <c r="D14" s="23">
        <f>IF($C$4="Neattiecināmās izmaksas",IF('9a+c+n'!$Q14="N",'9a+c+n'!D14,0))</f>
        <v>0</v>
      </c>
      <c r="E14" s="45"/>
      <c r="F14" s="63"/>
      <c r="G14" s="114"/>
      <c r="H14" s="114">
        <f>IF($C$4="Neattiecināmās izmaksas",IF('9a+c+n'!$Q14="N",'9a+c+n'!H14,0))</f>
        <v>0</v>
      </c>
      <c r="I14" s="114"/>
      <c r="J14" s="114"/>
      <c r="K14" s="115">
        <f>IF($C$4="Neattiecināmās izmaksas",IF('9a+c+n'!$Q14="N",'9a+c+n'!K14,0))</f>
        <v>0</v>
      </c>
      <c r="L14" s="80">
        <f>IF($C$4="Neattiecināmās izmaksas",IF('9a+c+n'!$Q14="N",'9a+c+n'!L14,0))</f>
        <v>0</v>
      </c>
      <c r="M14" s="114">
        <f>IF($C$4="Neattiecināmās izmaksas",IF('9a+c+n'!$Q14="N",'9a+c+n'!M14,0))</f>
        <v>0</v>
      </c>
      <c r="N14" s="114">
        <f>IF($C$4="Neattiecināmās izmaksas",IF('9a+c+n'!$Q14="N",'9a+c+n'!N14,0))</f>
        <v>0</v>
      </c>
      <c r="O14" s="114">
        <f>IF($C$4="Neattiecināmās izmaksas",IF('9a+c+n'!$Q14="N",'9a+c+n'!O14,0))</f>
        <v>0</v>
      </c>
      <c r="P14" s="115">
        <f>IF($C$4="Neattiecināmās izmaksas",IF('9a+c+n'!$Q14="N",'9a+c+n'!P14,0))</f>
        <v>0</v>
      </c>
    </row>
    <row r="15" spans="1:16" x14ac:dyDescent="0.2">
      <c r="A15" s="51">
        <f>IF(P15=0,0,IF(COUNTBLANK(P15)=1,0,COUNTA($P$14:P15)))</f>
        <v>0</v>
      </c>
      <c r="B15" s="24">
        <f>IF($C$4="Neattiecināmās izmaksas",IF('9a+c+n'!$Q15="N",'9a+c+n'!B15,0))</f>
        <v>0</v>
      </c>
      <c r="C15" s="24">
        <f>IF($C$4="Neattiecināmās izmaksas",IF('9a+c+n'!$Q15="N",'9a+c+n'!C15,0))</f>
        <v>0</v>
      </c>
      <c r="D15" s="24">
        <f>IF($C$4="Neattiecināmās izmaksas",IF('9a+c+n'!$Q15="N",'9a+c+n'!D15,0))</f>
        <v>0</v>
      </c>
      <c r="E15" s="46"/>
      <c r="F15" s="65"/>
      <c r="G15" s="116"/>
      <c r="H15" s="116">
        <f>IF($C$4="Neattiecināmās izmaksas",IF('9a+c+n'!$Q15="N",'9a+c+n'!H15,0))</f>
        <v>0</v>
      </c>
      <c r="I15" s="116"/>
      <c r="J15" s="116"/>
      <c r="K15" s="117">
        <f>IF($C$4="Neattiecināmās izmaksas",IF('9a+c+n'!$Q15="N",'9a+c+n'!K15,0))</f>
        <v>0</v>
      </c>
      <c r="L15" s="81">
        <f>IF($C$4="Neattiecināmās izmaksas",IF('9a+c+n'!$Q15="N",'9a+c+n'!L15,0))</f>
        <v>0</v>
      </c>
      <c r="M15" s="116">
        <f>IF($C$4="Neattiecināmās izmaksas",IF('9a+c+n'!$Q15="N",'9a+c+n'!M15,0))</f>
        <v>0</v>
      </c>
      <c r="N15" s="116">
        <f>IF($C$4="Neattiecināmās izmaksas",IF('9a+c+n'!$Q15="N",'9a+c+n'!N15,0))</f>
        <v>0</v>
      </c>
      <c r="O15" s="116">
        <f>IF($C$4="Neattiecināmās izmaksas",IF('9a+c+n'!$Q15="N",'9a+c+n'!O15,0))</f>
        <v>0</v>
      </c>
      <c r="P15" s="117">
        <f>IF($C$4="Neattiecināmās izmaksas",IF('9a+c+n'!$Q15="N",'9a+c+n'!P15,0))</f>
        <v>0</v>
      </c>
    </row>
    <row r="16" spans="1:16" x14ac:dyDescent="0.2">
      <c r="A16" s="51">
        <f>IF(P16=0,0,IF(COUNTBLANK(P16)=1,0,COUNTA($P$14:P16)))</f>
        <v>0</v>
      </c>
      <c r="B16" s="24">
        <f>IF($C$4="Neattiecināmās izmaksas",IF('9a+c+n'!$Q16="N",'9a+c+n'!B16,0))</f>
        <v>0</v>
      </c>
      <c r="C16" s="24">
        <f>IF($C$4="Neattiecināmās izmaksas",IF('9a+c+n'!$Q16="N",'9a+c+n'!C16,0))</f>
        <v>0</v>
      </c>
      <c r="D16" s="24">
        <f>IF($C$4="Neattiecināmās izmaksas",IF('9a+c+n'!$Q16="N",'9a+c+n'!D16,0))</f>
        <v>0</v>
      </c>
      <c r="E16" s="46"/>
      <c r="F16" s="65"/>
      <c r="G16" s="116"/>
      <c r="H16" s="116">
        <f>IF($C$4="Neattiecināmās izmaksas",IF('9a+c+n'!$Q16="N",'9a+c+n'!H16,0))</f>
        <v>0</v>
      </c>
      <c r="I16" s="116"/>
      <c r="J16" s="116"/>
      <c r="K16" s="117">
        <f>IF($C$4="Neattiecināmās izmaksas",IF('9a+c+n'!$Q16="N",'9a+c+n'!K16,0))</f>
        <v>0</v>
      </c>
      <c r="L16" s="81">
        <f>IF($C$4="Neattiecināmās izmaksas",IF('9a+c+n'!$Q16="N",'9a+c+n'!L16,0))</f>
        <v>0</v>
      </c>
      <c r="M16" s="116">
        <f>IF($C$4="Neattiecināmās izmaksas",IF('9a+c+n'!$Q16="N",'9a+c+n'!M16,0))</f>
        <v>0</v>
      </c>
      <c r="N16" s="116">
        <f>IF($C$4="Neattiecināmās izmaksas",IF('9a+c+n'!$Q16="N",'9a+c+n'!N16,0))</f>
        <v>0</v>
      </c>
      <c r="O16" s="116">
        <f>IF($C$4="Neattiecināmās izmaksas",IF('9a+c+n'!$Q16="N",'9a+c+n'!O16,0))</f>
        <v>0</v>
      </c>
      <c r="P16" s="117">
        <f>IF($C$4="Neattiecināmās izmaksas",IF('9a+c+n'!$Q16="N",'9a+c+n'!P16,0))</f>
        <v>0</v>
      </c>
    </row>
    <row r="17" spans="1:16" x14ac:dyDescent="0.2">
      <c r="A17" s="51">
        <f>IF(P17=0,0,IF(COUNTBLANK(P17)=1,0,COUNTA($P$14:P17)))</f>
        <v>0</v>
      </c>
      <c r="B17" s="24">
        <f>IF($C$4="Neattiecināmās izmaksas",IF('9a+c+n'!$Q17="N",'9a+c+n'!B17,0))</f>
        <v>0</v>
      </c>
      <c r="C17" s="24">
        <f>IF($C$4="Neattiecināmās izmaksas",IF('9a+c+n'!$Q17="N",'9a+c+n'!C17,0))</f>
        <v>0</v>
      </c>
      <c r="D17" s="24">
        <f>IF($C$4="Neattiecināmās izmaksas",IF('9a+c+n'!$Q17="N",'9a+c+n'!D17,0))</f>
        <v>0</v>
      </c>
      <c r="E17" s="46"/>
      <c r="F17" s="65"/>
      <c r="G17" s="116"/>
      <c r="H17" s="116">
        <f>IF($C$4="Neattiecināmās izmaksas",IF('9a+c+n'!$Q17="N",'9a+c+n'!H17,0))</f>
        <v>0</v>
      </c>
      <c r="I17" s="116"/>
      <c r="J17" s="116"/>
      <c r="K17" s="117">
        <f>IF($C$4="Neattiecināmās izmaksas",IF('9a+c+n'!$Q17="N",'9a+c+n'!K17,0))</f>
        <v>0</v>
      </c>
      <c r="L17" s="81">
        <f>IF($C$4="Neattiecināmās izmaksas",IF('9a+c+n'!$Q17="N",'9a+c+n'!L17,0))</f>
        <v>0</v>
      </c>
      <c r="M17" s="116">
        <f>IF($C$4="Neattiecināmās izmaksas",IF('9a+c+n'!$Q17="N",'9a+c+n'!M17,0))</f>
        <v>0</v>
      </c>
      <c r="N17" s="116">
        <f>IF($C$4="Neattiecināmās izmaksas",IF('9a+c+n'!$Q17="N",'9a+c+n'!N17,0))</f>
        <v>0</v>
      </c>
      <c r="O17" s="116">
        <f>IF($C$4="Neattiecināmās izmaksas",IF('9a+c+n'!$Q17="N",'9a+c+n'!O17,0))</f>
        <v>0</v>
      </c>
      <c r="P17" s="117">
        <f>IF($C$4="Neattiecināmās izmaksas",IF('9a+c+n'!$Q17="N",'9a+c+n'!P17,0))</f>
        <v>0</v>
      </c>
    </row>
    <row r="18" spans="1:16" x14ac:dyDescent="0.2">
      <c r="A18" s="51">
        <f>IF(P18=0,0,IF(COUNTBLANK(P18)=1,0,COUNTA($P$14:P18)))</f>
        <v>0</v>
      </c>
      <c r="B18" s="24">
        <f>IF($C$4="Neattiecināmās izmaksas",IF('9a+c+n'!$Q18="N",'9a+c+n'!B18,0))</f>
        <v>0</v>
      </c>
      <c r="C18" s="24">
        <f>IF($C$4="Neattiecināmās izmaksas",IF('9a+c+n'!$Q18="N",'9a+c+n'!C18,0))</f>
        <v>0</v>
      </c>
      <c r="D18" s="24">
        <f>IF($C$4="Neattiecināmās izmaksas",IF('9a+c+n'!$Q18="N",'9a+c+n'!D18,0))</f>
        <v>0</v>
      </c>
      <c r="E18" s="46"/>
      <c r="F18" s="65"/>
      <c r="G18" s="116"/>
      <c r="H18" s="116">
        <f>IF($C$4="Neattiecināmās izmaksas",IF('9a+c+n'!$Q18="N",'9a+c+n'!H18,0))</f>
        <v>0</v>
      </c>
      <c r="I18" s="116"/>
      <c r="J18" s="116"/>
      <c r="K18" s="117">
        <f>IF($C$4="Neattiecināmās izmaksas",IF('9a+c+n'!$Q18="N",'9a+c+n'!K18,0))</f>
        <v>0</v>
      </c>
      <c r="L18" s="81">
        <f>IF($C$4="Neattiecināmās izmaksas",IF('9a+c+n'!$Q18="N",'9a+c+n'!L18,0))</f>
        <v>0</v>
      </c>
      <c r="M18" s="116">
        <f>IF($C$4="Neattiecināmās izmaksas",IF('9a+c+n'!$Q18="N",'9a+c+n'!M18,0))</f>
        <v>0</v>
      </c>
      <c r="N18" s="116">
        <f>IF($C$4="Neattiecināmās izmaksas",IF('9a+c+n'!$Q18="N",'9a+c+n'!N18,0))</f>
        <v>0</v>
      </c>
      <c r="O18" s="116">
        <f>IF($C$4="Neattiecināmās izmaksas",IF('9a+c+n'!$Q18="N",'9a+c+n'!O18,0))</f>
        <v>0</v>
      </c>
      <c r="P18" s="117">
        <f>IF($C$4="Neattiecināmās izmaksas",IF('9a+c+n'!$Q18="N",'9a+c+n'!P18,0))</f>
        <v>0</v>
      </c>
    </row>
    <row r="19" spans="1:16" x14ac:dyDescent="0.2">
      <c r="A19" s="51">
        <f>IF(P19=0,0,IF(COUNTBLANK(P19)=1,0,COUNTA($P$14:P19)))</f>
        <v>0</v>
      </c>
      <c r="B19" s="24">
        <f>IF($C$4="Neattiecināmās izmaksas",IF('9a+c+n'!$Q19="N",'9a+c+n'!B19,0))</f>
        <v>0</v>
      </c>
      <c r="C19" s="24">
        <f>IF($C$4="Neattiecināmās izmaksas",IF('9a+c+n'!$Q19="N",'9a+c+n'!C19,0))</f>
        <v>0</v>
      </c>
      <c r="D19" s="24">
        <f>IF($C$4="Neattiecināmās izmaksas",IF('9a+c+n'!$Q19="N",'9a+c+n'!D19,0))</f>
        <v>0</v>
      </c>
      <c r="E19" s="46"/>
      <c r="F19" s="65"/>
      <c r="G19" s="116"/>
      <c r="H19" s="116">
        <f>IF($C$4="Neattiecināmās izmaksas",IF('9a+c+n'!$Q19="N",'9a+c+n'!H19,0))</f>
        <v>0</v>
      </c>
      <c r="I19" s="116"/>
      <c r="J19" s="116"/>
      <c r="K19" s="117">
        <f>IF($C$4="Neattiecināmās izmaksas",IF('9a+c+n'!$Q19="N",'9a+c+n'!K19,0))</f>
        <v>0</v>
      </c>
      <c r="L19" s="81">
        <f>IF($C$4="Neattiecināmās izmaksas",IF('9a+c+n'!$Q19="N",'9a+c+n'!L19,0))</f>
        <v>0</v>
      </c>
      <c r="M19" s="116">
        <f>IF($C$4="Neattiecināmās izmaksas",IF('9a+c+n'!$Q19="N",'9a+c+n'!M19,0))</f>
        <v>0</v>
      </c>
      <c r="N19" s="116">
        <f>IF($C$4="Neattiecināmās izmaksas",IF('9a+c+n'!$Q19="N",'9a+c+n'!N19,0))</f>
        <v>0</v>
      </c>
      <c r="O19" s="116">
        <f>IF($C$4="Neattiecināmās izmaksas",IF('9a+c+n'!$Q19="N",'9a+c+n'!O19,0))</f>
        <v>0</v>
      </c>
      <c r="P19" s="117">
        <f>IF($C$4="Neattiecināmās izmaksas",IF('9a+c+n'!$Q19="N",'9a+c+n'!P19,0))</f>
        <v>0</v>
      </c>
    </row>
    <row r="20" spans="1:16" x14ac:dyDescent="0.2">
      <c r="A20" s="51">
        <f>IF(P20=0,0,IF(COUNTBLANK(P20)=1,0,COUNTA($P$14:P20)))</f>
        <v>0</v>
      </c>
      <c r="B20" s="24">
        <f>IF($C$4="Neattiecināmās izmaksas",IF('9a+c+n'!$Q20="N",'9a+c+n'!B20,0))</f>
        <v>0</v>
      </c>
      <c r="C20" s="24">
        <f>IF($C$4="Neattiecināmās izmaksas",IF('9a+c+n'!$Q20="N",'9a+c+n'!C20,0))</f>
        <v>0</v>
      </c>
      <c r="D20" s="24">
        <f>IF($C$4="Neattiecināmās izmaksas",IF('9a+c+n'!$Q20="N",'9a+c+n'!D20,0))</f>
        <v>0</v>
      </c>
      <c r="E20" s="46"/>
      <c r="F20" s="65"/>
      <c r="G20" s="116"/>
      <c r="H20" s="116">
        <f>IF($C$4="Neattiecināmās izmaksas",IF('9a+c+n'!$Q20="N",'9a+c+n'!H20,0))</f>
        <v>0</v>
      </c>
      <c r="I20" s="116"/>
      <c r="J20" s="116"/>
      <c r="K20" s="117">
        <f>IF($C$4="Neattiecināmās izmaksas",IF('9a+c+n'!$Q20="N",'9a+c+n'!K20,0))</f>
        <v>0</v>
      </c>
      <c r="L20" s="81">
        <f>IF($C$4="Neattiecināmās izmaksas",IF('9a+c+n'!$Q20="N",'9a+c+n'!L20,0))</f>
        <v>0</v>
      </c>
      <c r="M20" s="116">
        <f>IF($C$4="Neattiecināmās izmaksas",IF('9a+c+n'!$Q20="N",'9a+c+n'!M20,0))</f>
        <v>0</v>
      </c>
      <c r="N20" s="116">
        <f>IF($C$4="Neattiecināmās izmaksas",IF('9a+c+n'!$Q20="N",'9a+c+n'!N20,0))</f>
        <v>0</v>
      </c>
      <c r="O20" s="116">
        <f>IF($C$4="Neattiecināmās izmaksas",IF('9a+c+n'!$Q20="N",'9a+c+n'!O20,0))</f>
        <v>0</v>
      </c>
      <c r="P20" s="117">
        <f>IF($C$4="Neattiecināmās izmaksas",IF('9a+c+n'!$Q20="N",'9a+c+n'!P20,0))</f>
        <v>0</v>
      </c>
    </row>
    <row r="21" spans="1:16" x14ac:dyDescent="0.2">
      <c r="A21" s="51">
        <f>IF(P21=0,0,IF(COUNTBLANK(P21)=1,0,COUNTA($P$14:P21)))</f>
        <v>0</v>
      </c>
      <c r="B21" s="24">
        <f>IF($C$4="Neattiecināmās izmaksas",IF('9a+c+n'!$Q21="N",'9a+c+n'!B21,0))</f>
        <v>0</v>
      </c>
      <c r="C21" s="24">
        <f>IF($C$4="Neattiecināmās izmaksas",IF('9a+c+n'!$Q21="N",'9a+c+n'!C21,0))</f>
        <v>0</v>
      </c>
      <c r="D21" s="24">
        <f>IF($C$4="Neattiecināmās izmaksas",IF('9a+c+n'!$Q21="N",'9a+c+n'!D21,0))</f>
        <v>0</v>
      </c>
      <c r="E21" s="46"/>
      <c r="F21" s="65"/>
      <c r="G21" s="116"/>
      <c r="H21" s="116">
        <f>IF($C$4="Neattiecināmās izmaksas",IF('9a+c+n'!$Q21="N",'9a+c+n'!H21,0))</f>
        <v>0</v>
      </c>
      <c r="I21" s="116"/>
      <c r="J21" s="116"/>
      <c r="K21" s="117">
        <f>IF($C$4="Neattiecināmās izmaksas",IF('9a+c+n'!$Q21="N",'9a+c+n'!K21,0))</f>
        <v>0</v>
      </c>
      <c r="L21" s="81">
        <f>IF($C$4="Neattiecināmās izmaksas",IF('9a+c+n'!$Q21="N",'9a+c+n'!L21,0))</f>
        <v>0</v>
      </c>
      <c r="M21" s="116">
        <f>IF($C$4="Neattiecināmās izmaksas",IF('9a+c+n'!$Q21="N",'9a+c+n'!M21,0))</f>
        <v>0</v>
      </c>
      <c r="N21" s="116">
        <f>IF($C$4="Neattiecināmās izmaksas",IF('9a+c+n'!$Q21="N",'9a+c+n'!N21,0))</f>
        <v>0</v>
      </c>
      <c r="O21" s="116">
        <f>IF($C$4="Neattiecināmās izmaksas",IF('9a+c+n'!$Q21="N",'9a+c+n'!O21,0))</f>
        <v>0</v>
      </c>
      <c r="P21" s="117">
        <f>IF($C$4="Neattiecināmās izmaksas",IF('9a+c+n'!$Q21="N",'9a+c+n'!P21,0))</f>
        <v>0</v>
      </c>
    </row>
    <row r="22" spans="1:16" x14ac:dyDescent="0.2">
      <c r="A22" s="51">
        <f>IF(P22=0,0,IF(COUNTBLANK(P22)=1,0,COUNTA($P$14:P22)))</f>
        <v>0</v>
      </c>
      <c r="B22" s="24">
        <f>IF($C$4="Neattiecināmās izmaksas",IF('9a+c+n'!$Q22="N",'9a+c+n'!B22,0))</f>
        <v>0</v>
      </c>
      <c r="C22" s="24">
        <f>IF($C$4="Neattiecināmās izmaksas",IF('9a+c+n'!$Q22="N",'9a+c+n'!C22,0))</f>
        <v>0</v>
      </c>
      <c r="D22" s="24">
        <f>IF($C$4="Neattiecināmās izmaksas",IF('9a+c+n'!$Q22="N",'9a+c+n'!D22,0))</f>
        <v>0</v>
      </c>
      <c r="E22" s="46"/>
      <c r="F22" s="65"/>
      <c r="G22" s="116"/>
      <c r="H22" s="116">
        <f>IF($C$4="Neattiecināmās izmaksas",IF('9a+c+n'!$Q22="N",'9a+c+n'!H22,0))</f>
        <v>0</v>
      </c>
      <c r="I22" s="116"/>
      <c r="J22" s="116"/>
      <c r="K22" s="117">
        <f>IF($C$4="Neattiecināmās izmaksas",IF('9a+c+n'!$Q22="N",'9a+c+n'!K22,0))</f>
        <v>0</v>
      </c>
      <c r="L22" s="81">
        <f>IF($C$4="Neattiecināmās izmaksas",IF('9a+c+n'!$Q22="N",'9a+c+n'!L22,0))</f>
        <v>0</v>
      </c>
      <c r="M22" s="116">
        <f>IF($C$4="Neattiecināmās izmaksas",IF('9a+c+n'!$Q22="N",'9a+c+n'!M22,0))</f>
        <v>0</v>
      </c>
      <c r="N22" s="116">
        <f>IF($C$4="Neattiecināmās izmaksas",IF('9a+c+n'!$Q22="N",'9a+c+n'!N22,0))</f>
        <v>0</v>
      </c>
      <c r="O22" s="116">
        <f>IF($C$4="Neattiecināmās izmaksas",IF('9a+c+n'!$Q22="N",'9a+c+n'!O22,0))</f>
        <v>0</v>
      </c>
      <c r="P22" s="117">
        <f>IF($C$4="Neattiecināmās izmaksas",IF('9a+c+n'!$Q22="N",'9a+c+n'!P22,0))</f>
        <v>0</v>
      </c>
    </row>
    <row r="23" spans="1:16" x14ac:dyDescent="0.2">
      <c r="A23" s="51">
        <f>IF(P23=0,0,IF(COUNTBLANK(P23)=1,0,COUNTA($P$14:P23)))</f>
        <v>0</v>
      </c>
      <c r="B23" s="24">
        <f>IF($C$4="Neattiecināmās izmaksas",IF('9a+c+n'!$Q23="N",'9a+c+n'!B23,0))</f>
        <v>0</v>
      </c>
      <c r="C23" s="24">
        <f>IF($C$4="Neattiecināmās izmaksas",IF('9a+c+n'!$Q23="N",'9a+c+n'!C23,0))</f>
        <v>0</v>
      </c>
      <c r="D23" s="24">
        <f>IF($C$4="Neattiecināmās izmaksas",IF('9a+c+n'!$Q23="N",'9a+c+n'!D23,0))</f>
        <v>0</v>
      </c>
      <c r="E23" s="46"/>
      <c r="F23" s="65"/>
      <c r="G23" s="116"/>
      <c r="H23" s="116">
        <f>IF($C$4="Neattiecināmās izmaksas",IF('9a+c+n'!$Q23="N",'9a+c+n'!H23,0))</f>
        <v>0</v>
      </c>
      <c r="I23" s="116"/>
      <c r="J23" s="116"/>
      <c r="K23" s="117">
        <f>IF($C$4="Neattiecināmās izmaksas",IF('9a+c+n'!$Q23="N",'9a+c+n'!K23,0))</f>
        <v>0</v>
      </c>
      <c r="L23" s="81">
        <f>IF($C$4="Neattiecināmās izmaksas",IF('9a+c+n'!$Q23="N",'9a+c+n'!L23,0))</f>
        <v>0</v>
      </c>
      <c r="M23" s="116">
        <f>IF($C$4="Neattiecināmās izmaksas",IF('9a+c+n'!$Q23="N",'9a+c+n'!M23,0))</f>
        <v>0</v>
      </c>
      <c r="N23" s="116">
        <f>IF($C$4="Neattiecināmās izmaksas",IF('9a+c+n'!$Q23="N",'9a+c+n'!N23,0))</f>
        <v>0</v>
      </c>
      <c r="O23" s="116">
        <f>IF($C$4="Neattiecināmās izmaksas",IF('9a+c+n'!$Q23="N",'9a+c+n'!O23,0))</f>
        <v>0</v>
      </c>
      <c r="P23" s="117">
        <f>IF($C$4="Neattiecināmās izmaksas",IF('9a+c+n'!$Q23="N",'9a+c+n'!P23,0))</f>
        <v>0</v>
      </c>
    </row>
    <row r="24" spans="1:16" x14ac:dyDescent="0.2">
      <c r="A24" s="51">
        <f>IF(P24=0,0,IF(COUNTBLANK(P24)=1,0,COUNTA($P$14:P24)))</f>
        <v>0</v>
      </c>
      <c r="B24" s="24">
        <f>IF($C$4="Neattiecināmās izmaksas",IF('9a+c+n'!$Q24="N",'9a+c+n'!B24,0))</f>
        <v>0</v>
      </c>
      <c r="C24" s="24">
        <f>IF($C$4="Neattiecināmās izmaksas",IF('9a+c+n'!$Q24="N",'9a+c+n'!C24,0))</f>
        <v>0</v>
      </c>
      <c r="D24" s="24">
        <f>IF($C$4="Neattiecināmās izmaksas",IF('9a+c+n'!$Q24="N",'9a+c+n'!D24,0))</f>
        <v>0</v>
      </c>
      <c r="E24" s="46"/>
      <c r="F24" s="65"/>
      <c r="G24" s="116"/>
      <c r="H24" s="116">
        <f>IF($C$4="Neattiecināmās izmaksas",IF('9a+c+n'!$Q24="N",'9a+c+n'!H24,0))</f>
        <v>0</v>
      </c>
      <c r="I24" s="116"/>
      <c r="J24" s="116"/>
      <c r="K24" s="117">
        <f>IF($C$4="Neattiecināmās izmaksas",IF('9a+c+n'!$Q24="N",'9a+c+n'!K24,0))</f>
        <v>0</v>
      </c>
      <c r="L24" s="81">
        <f>IF($C$4="Neattiecināmās izmaksas",IF('9a+c+n'!$Q24="N",'9a+c+n'!L24,0))</f>
        <v>0</v>
      </c>
      <c r="M24" s="116">
        <f>IF($C$4="Neattiecināmās izmaksas",IF('9a+c+n'!$Q24="N",'9a+c+n'!M24,0))</f>
        <v>0</v>
      </c>
      <c r="N24" s="116">
        <f>IF($C$4="Neattiecināmās izmaksas",IF('9a+c+n'!$Q24="N",'9a+c+n'!N24,0))</f>
        <v>0</v>
      </c>
      <c r="O24" s="116">
        <f>IF($C$4="Neattiecināmās izmaksas",IF('9a+c+n'!$Q24="N",'9a+c+n'!O24,0))</f>
        <v>0</v>
      </c>
      <c r="P24" s="117">
        <f>IF($C$4="Neattiecināmās izmaksas",IF('9a+c+n'!$Q24="N",'9a+c+n'!P24,0))</f>
        <v>0</v>
      </c>
    </row>
    <row r="25" spans="1:16" x14ac:dyDescent="0.2">
      <c r="A25" s="51">
        <f>IF(P25=0,0,IF(COUNTBLANK(P25)=1,0,COUNTA($P$14:P25)))</f>
        <v>0</v>
      </c>
      <c r="B25" s="24">
        <f>IF($C$4="Neattiecināmās izmaksas",IF('9a+c+n'!$Q25="N",'9a+c+n'!B25,0))</f>
        <v>0</v>
      </c>
      <c r="C25" s="24">
        <f>IF($C$4="Neattiecināmās izmaksas",IF('9a+c+n'!$Q25="N",'9a+c+n'!C25,0))</f>
        <v>0</v>
      </c>
      <c r="D25" s="24">
        <f>IF($C$4="Neattiecināmās izmaksas",IF('9a+c+n'!$Q25="N",'9a+c+n'!D25,0))</f>
        <v>0</v>
      </c>
      <c r="E25" s="46"/>
      <c r="F25" s="65"/>
      <c r="G25" s="116"/>
      <c r="H25" s="116">
        <f>IF($C$4="Neattiecināmās izmaksas",IF('9a+c+n'!$Q25="N",'9a+c+n'!H25,0))</f>
        <v>0</v>
      </c>
      <c r="I25" s="116"/>
      <c r="J25" s="116"/>
      <c r="K25" s="117">
        <f>IF($C$4="Neattiecināmās izmaksas",IF('9a+c+n'!$Q25="N",'9a+c+n'!K25,0))</f>
        <v>0</v>
      </c>
      <c r="L25" s="81">
        <f>IF($C$4="Neattiecināmās izmaksas",IF('9a+c+n'!$Q25="N",'9a+c+n'!L25,0))</f>
        <v>0</v>
      </c>
      <c r="M25" s="116">
        <f>IF($C$4="Neattiecināmās izmaksas",IF('9a+c+n'!$Q25="N",'9a+c+n'!M25,0))</f>
        <v>0</v>
      </c>
      <c r="N25" s="116">
        <f>IF($C$4="Neattiecināmās izmaksas",IF('9a+c+n'!$Q25="N",'9a+c+n'!N25,0))</f>
        <v>0</v>
      </c>
      <c r="O25" s="116">
        <f>IF($C$4="Neattiecināmās izmaksas",IF('9a+c+n'!$Q25="N",'9a+c+n'!O25,0))</f>
        <v>0</v>
      </c>
      <c r="P25" s="117">
        <f>IF($C$4="Neattiecināmās izmaksas",IF('9a+c+n'!$Q25="N",'9a+c+n'!P25,0))</f>
        <v>0</v>
      </c>
    </row>
    <row r="26" spans="1:16" x14ac:dyDescent="0.2">
      <c r="A26" s="51">
        <f>IF(P26=0,0,IF(COUNTBLANK(P26)=1,0,COUNTA($P$14:P26)))</f>
        <v>0</v>
      </c>
      <c r="B26" s="24">
        <f>IF($C$4="Neattiecināmās izmaksas",IF('9a+c+n'!$Q26="N",'9a+c+n'!B26,0))</f>
        <v>0</v>
      </c>
      <c r="C26" s="24">
        <f>IF($C$4="Neattiecināmās izmaksas",IF('9a+c+n'!$Q26="N",'9a+c+n'!C26,0))</f>
        <v>0</v>
      </c>
      <c r="D26" s="24">
        <f>IF($C$4="Neattiecināmās izmaksas",IF('9a+c+n'!$Q26="N",'9a+c+n'!D26,0))</f>
        <v>0</v>
      </c>
      <c r="E26" s="46"/>
      <c r="F26" s="65"/>
      <c r="G26" s="116"/>
      <c r="H26" s="116">
        <f>IF($C$4="Neattiecināmās izmaksas",IF('9a+c+n'!$Q26="N",'9a+c+n'!H26,0))</f>
        <v>0</v>
      </c>
      <c r="I26" s="116"/>
      <c r="J26" s="116"/>
      <c r="K26" s="117">
        <f>IF($C$4="Neattiecināmās izmaksas",IF('9a+c+n'!$Q26="N",'9a+c+n'!K26,0))</f>
        <v>0</v>
      </c>
      <c r="L26" s="81">
        <f>IF($C$4="Neattiecināmās izmaksas",IF('9a+c+n'!$Q26="N",'9a+c+n'!L26,0))</f>
        <v>0</v>
      </c>
      <c r="M26" s="116">
        <f>IF($C$4="Neattiecināmās izmaksas",IF('9a+c+n'!$Q26="N",'9a+c+n'!M26,0))</f>
        <v>0</v>
      </c>
      <c r="N26" s="116">
        <f>IF($C$4="Neattiecināmās izmaksas",IF('9a+c+n'!$Q26="N",'9a+c+n'!N26,0))</f>
        <v>0</v>
      </c>
      <c r="O26" s="116">
        <f>IF($C$4="Neattiecināmās izmaksas",IF('9a+c+n'!$Q26="N",'9a+c+n'!O26,0))</f>
        <v>0</v>
      </c>
      <c r="P26" s="117">
        <f>IF($C$4="Neattiecināmās izmaksas",IF('9a+c+n'!$Q26="N",'9a+c+n'!P26,0))</f>
        <v>0</v>
      </c>
    </row>
    <row r="27" spans="1:16" x14ac:dyDescent="0.2">
      <c r="A27" s="51">
        <f>IF(P27=0,0,IF(COUNTBLANK(P27)=1,0,COUNTA($P$14:P27)))</f>
        <v>0</v>
      </c>
      <c r="B27" s="24">
        <f>IF($C$4="Neattiecināmās izmaksas",IF('9a+c+n'!$Q27="N",'9a+c+n'!B27,0))</f>
        <v>0</v>
      </c>
      <c r="C27" s="24">
        <f>IF($C$4="Neattiecināmās izmaksas",IF('9a+c+n'!$Q27="N",'9a+c+n'!C27,0))</f>
        <v>0</v>
      </c>
      <c r="D27" s="24">
        <f>IF($C$4="Neattiecināmās izmaksas",IF('9a+c+n'!$Q27="N",'9a+c+n'!D27,0))</f>
        <v>0</v>
      </c>
      <c r="E27" s="46"/>
      <c r="F27" s="65"/>
      <c r="G27" s="116"/>
      <c r="H27" s="116">
        <f>IF($C$4="Neattiecināmās izmaksas",IF('9a+c+n'!$Q27="N",'9a+c+n'!H27,0))</f>
        <v>0</v>
      </c>
      <c r="I27" s="116"/>
      <c r="J27" s="116"/>
      <c r="K27" s="117">
        <f>IF($C$4="Neattiecināmās izmaksas",IF('9a+c+n'!$Q27="N",'9a+c+n'!K27,0))</f>
        <v>0</v>
      </c>
      <c r="L27" s="81">
        <f>IF($C$4="Neattiecināmās izmaksas",IF('9a+c+n'!$Q27="N",'9a+c+n'!L27,0))</f>
        <v>0</v>
      </c>
      <c r="M27" s="116">
        <f>IF($C$4="Neattiecināmās izmaksas",IF('9a+c+n'!$Q27="N",'9a+c+n'!M27,0))</f>
        <v>0</v>
      </c>
      <c r="N27" s="116">
        <f>IF($C$4="Neattiecināmās izmaksas",IF('9a+c+n'!$Q27="N",'9a+c+n'!N27,0))</f>
        <v>0</v>
      </c>
      <c r="O27" s="116">
        <f>IF($C$4="Neattiecināmās izmaksas",IF('9a+c+n'!$Q27="N",'9a+c+n'!O27,0))</f>
        <v>0</v>
      </c>
      <c r="P27" s="117">
        <f>IF($C$4="Neattiecināmās izmaksas",IF('9a+c+n'!$Q27="N",'9a+c+n'!P27,0))</f>
        <v>0</v>
      </c>
    </row>
    <row r="28" spans="1:16" x14ac:dyDescent="0.2">
      <c r="A28" s="51">
        <f>IF(P28=0,0,IF(COUNTBLANK(P28)=1,0,COUNTA($P$14:P28)))</f>
        <v>0</v>
      </c>
      <c r="B28" s="24">
        <f>IF($C$4="Neattiecināmās izmaksas",IF('9a+c+n'!$Q28="N",'9a+c+n'!B28,0))</f>
        <v>0</v>
      </c>
      <c r="C28" s="24">
        <f>IF($C$4="Neattiecināmās izmaksas",IF('9a+c+n'!$Q28="N",'9a+c+n'!C28,0))</f>
        <v>0</v>
      </c>
      <c r="D28" s="24">
        <f>IF($C$4="Neattiecināmās izmaksas",IF('9a+c+n'!$Q28="N",'9a+c+n'!D28,0))</f>
        <v>0</v>
      </c>
      <c r="E28" s="46"/>
      <c r="F28" s="65"/>
      <c r="G28" s="116"/>
      <c r="H28" s="116">
        <f>IF($C$4="Neattiecināmās izmaksas",IF('9a+c+n'!$Q28="N",'9a+c+n'!H28,0))</f>
        <v>0</v>
      </c>
      <c r="I28" s="116"/>
      <c r="J28" s="116"/>
      <c r="K28" s="117">
        <f>IF($C$4="Neattiecināmās izmaksas",IF('9a+c+n'!$Q28="N",'9a+c+n'!K28,0))</f>
        <v>0</v>
      </c>
      <c r="L28" s="81">
        <f>IF($C$4="Neattiecināmās izmaksas",IF('9a+c+n'!$Q28="N",'9a+c+n'!L28,0))</f>
        <v>0</v>
      </c>
      <c r="M28" s="116">
        <f>IF($C$4="Neattiecināmās izmaksas",IF('9a+c+n'!$Q28="N",'9a+c+n'!M28,0))</f>
        <v>0</v>
      </c>
      <c r="N28" s="116">
        <f>IF($C$4="Neattiecināmās izmaksas",IF('9a+c+n'!$Q28="N",'9a+c+n'!N28,0))</f>
        <v>0</v>
      </c>
      <c r="O28" s="116">
        <f>IF($C$4="Neattiecināmās izmaksas",IF('9a+c+n'!$Q28="N",'9a+c+n'!O28,0))</f>
        <v>0</v>
      </c>
      <c r="P28" s="117">
        <f>IF($C$4="Neattiecināmās izmaksas",IF('9a+c+n'!$Q28="N",'9a+c+n'!P28,0))</f>
        <v>0</v>
      </c>
    </row>
    <row r="29" spans="1:16" x14ac:dyDescent="0.2">
      <c r="A29" s="51">
        <f>IF(P29=0,0,IF(COUNTBLANK(P29)=1,0,COUNTA($P$14:P29)))</f>
        <v>0</v>
      </c>
      <c r="B29" s="24">
        <f>IF($C$4="Neattiecināmās izmaksas",IF('9a+c+n'!$Q29="N",'9a+c+n'!B29,0))</f>
        <v>0</v>
      </c>
      <c r="C29" s="24">
        <f>IF($C$4="Neattiecināmās izmaksas",IF('9a+c+n'!$Q29="N",'9a+c+n'!C29,0))</f>
        <v>0</v>
      </c>
      <c r="D29" s="24">
        <f>IF($C$4="Neattiecināmās izmaksas",IF('9a+c+n'!$Q29="N",'9a+c+n'!D29,0))</f>
        <v>0</v>
      </c>
      <c r="E29" s="46"/>
      <c r="F29" s="65"/>
      <c r="G29" s="116"/>
      <c r="H29" s="116">
        <f>IF($C$4="Neattiecināmās izmaksas",IF('9a+c+n'!$Q29="N",'9a+c+n'!H29,0))</f>
        <v>0</v>
      </c>
      <c r="I29" s="116"/>
      <c r="J29" s="116"/>
      <c r="K29" s="117">
        <f>IF($C$4="Neattiecināmās izmaksas",IF('9a+c+n'!$Q29="N",'9a+c+n'!K29,0))</f>
        <v>0</v>
      </c>
      <c r="L29" s="81">
        <f>IF($C$4="Neattiecināmās izmaksas",IF('9a+c+n'!$Q29="N",'9a+c+n'!L29,0))</f>
        <v>0</v>
      </c>
      <c r="M29" s="116">
        <f>IF($C$4="Neattiecināmās izmaksas",IF('9a+c+n'!$Q29="N",'9a+c+n'!M29,0))</f>
        <v>0</v>
      </c>
      <c r="N29" s="116">
        <f>IF($C$4="Neattiecināmās izmaksas",IF('9a+c+n'!$Q29="N",'9a+c+n'!N29,0))</f>
        <v>0</v>
      </c>
      <c r="O29" s="116">
        <f>IF($C$4="Neattiecināmās izmaksas",IF('9a+c+n'!$Q29="N",'9a+c+n'!O29,0))</f>
        <v>0</v>
      </c>
      <c r="P29" s="117">
        <f>IF($C$4="Neattiecināmās izmaksas",IF('9a+c+n'!$Q29="N",'9a+c+n'!P29,0))</f>
        <v>0</v>
      </c>
    </row>
    <row r="30" spans="1:16" x14ac:dyDescent="0.2">
      <c r="A30" s="51">
        <f>IF(P30=0,0,IF(COUNTBLANK(P30)=1,0,COUNTA($P$14:P30)))</f>
        <v>0</v>
      </c>
      <c r="B30" s="24">
        <f>IF($C$4="Neattiecināmās izmaksas",IF('9a+c+n'!$Q30="N",'9a+c+n'!B30,0))</f>
        <v>0</v>
      </c>
      <c r="C30" s="24">
        <f>IF($C$4="Neattiecināmās izmaksas",IF('9a+c+n'!$Q30="N",'9a+c+n'!C30,0))</f>
        <v>0</v>
      </c>
      <c r="D30" s="24">
        <f>IF($C$4="Neattiecināmās izmaksas",IF('9a+c+n'!$Q30="N",'9a+c+n'!D30,0))</f>
        <v>0</v>
      </c>
      <c r="E30" s="46"/>
      <c r="F30" s="65"/>
      <c r="G30" s="116"/>
      <c r="H30" s="116">
        <f>IF($C$4="Neattiecināmās izmaksas",IF('9a+c+n'!$Q30="N",'9a+c+n'!H30,0))</f>
        <v>0</v>
      </c>
      <c r="I30" s="116"/>
      <c r="J30" s="116"/>
      <c r="K30" s="117">
        <f>IF($C$4="Neattiecināmās izmaksas",IF('9a+c+n'!$Q30="N",'9a+c+n'!K30,0))</f>
        <v>0</v>
      </c>
      <c r="L30" s="81">
        <f>IF($C$4="Neattiecināmās izmaksas",IF('9a+c+n'!$Q30="N",'9a+c+n'!L30,0))</f>
        <v>0</v>
      </c>
      <c r="M30" s="116">
        <f>IF($C$4="Neattiecināmās izmaksas",IF('9a+c+n'!$Q30="N",'9a+c+n'!M30,0))</f>
        <v>0</v>
      </c>
      <c r="N30" s="116">
        <f>IF($C$4="Neattiecināmās izmaksas",IF('9a+c+n'!$Q30="N",'9a+c+n'!N30,0))</f>
        <v>0</v>
      </c>
      <c r="O30" s="116">
        <f>IF($C$4="Neattiecināmās izmaksas",IF('9a+c+n'!$Q30="N",'9a+c+n'!O30,0))</f>
        <v>0</v>
      </c>
      <c r="P30" s="117">
        <f>IF($C$4="Neattiecināmās izmaksas",IF('9a+c+n'!$Q30="N",'9a+c+n'!P30,0))</f>
        <v>0</v>
      </c>
    </row>
    <row r="31" spans="1:16" x14ac:dyDescent="0.2">
      <c r="A31" s="51">
        <f>IF(P31=0,0,IF(COUNTBLANK(P31)=1,0,COUNTA($P$14:P31)))</f>
        <v>0</v>
      </c>
      <c r="B31" s="24">
        <f>IF($C$4="Neattiecināmās izmaksas",IF('9a+c+n'!$Q31="N",'9a+c+n'!B31,0))</f>
        <v>0</v>
      </c>
      <c r="C31" s="24">
        <f>IF($C$4="Neattiecināmās izmaksas",IF('9a+c+n'!$Q31="N",'9a+c+n'!C31,0))</f>
        <v>0</v>
      </c>
      <c r="D31" s="24">
        <f>IF($C$4="Neattiecināmās izmaksas",IF('9a+c+n'!$Q31="N",'9a+c+n'!D31,0))</f>
        <v>0</v>
      </c>
      <c r="E31" s="46"/>
      <c r="F31" s="65"/>
      <c r="G31" s="116"/>
      <c r="H31" s="116">
        <f>IF($C$4="Neattiecināmās izmaksas",IF('9a+c+n'!$Q31="N",'9a+c+n'!H31,0))</f>
        <v>0</v>
      </c>
      <c r="I31" s="116"/>
      <c r="J31" s="116"/>
      <c r="K31" s="117">
        <f>IF($C$4="Neattiecināmās izmaksas",IF('9a+c+n'!$Q31="N",'9a+c+n'!K31,0))</f>
        <v>0</v>
      </c>
      <c r="L31" s="81">
        <f>IF($C$4="Neattiecināmās izmaksas",IF('9a+c+n'!$Q31="N",'9a+c+n'!L31,0))</f>
        <v>0</v>
      </c>
      <c r="M31" s="116">
        <f>IF($C$4="Neattiecināmās izmaksas",IF('9a+c+n'!$Q31="N",'9a+c+n'!M31,0))</f>
        <v>0</v>
      </c>
      <c r="N31" s="116">
        <f>IF($C$4="Neattiecināmās izmaksas",IF('9a+c+n'!$Q31="N",'9a+c+n'!N31,0))</f>
        <v>0</v>
      </c>
      <c r="O31" s="116">
        <f>IF($C$4="Neattiecināmās izmaksas",IF('9a+c+n'!$Q31="N",'9a+c+n'!O31,0))</f>
        <v>0</v>
      </c>
      <c r="P31" s="117">
        <f>IF($C$4="Neattiecināmās izmaksas",IF('9a+c+n'!$Q31="N",'9a+c+n'!P31,0))</f>
        <v>0</v>
      </c>
    </row>
    <row r="32" spans="1:16" x14ac:dyDescent="0.2">
      <c r="A32" s="51">
        <f>IF(P32=0,0,IF(COUNTBLANK(P32)=1,0,COUNTA($P$14:P32)))</f>
        <v>0</v>
      </c>
      <c r="B32" s="24">
        <f>IF($C$4="Neattiecināmās izmaksas",IF('9a+c+n'!$Q32="N",'9a+c+n'!B32,0))</f>
        <v>0</v>
      </c>
      <c r="C32" s="24">
        <f>IF($C$4="Neattiecināmās izmaksas",IF('9a+c+n'!$Q32="N",'9a+c+n'!C32,0))</f>
        <v>0</v>
      </c>
      <c r="D32" s="24">
        <f>IF($C$4="Neattiecināmās izmaksas",IF('9a+c+n'!$Q32="N",'9a+c+n'!D32,0))</f>
        <v>0</v>
      </c>
      <c r="E32" s="46"/>
      <c r="F32" s="65"/>
      <c r="G32" s="116"/>
      <c r="H32" s="116">
        <f>IF($C$4="Neattiecināmās izmaksas",IF('9a+c+n'!$Q32="N",'9a+c+n'!H32,0))</f>
        <v>0</v>
      </c>
      <c r="I32" s="116"/>
      <c r="J32" s="116"/>
      <c r="K32" s="117">
        <f>IF($C$4="Neattiecināmās izmaksas",IF('9a+c+n'!$Q32="N",'9a+c+n'!K32,0))</f>
        <v>0</v>
      </c>
      <c r="L32" s="81">
        <f>IF($C$4="Neattiecināmās izmaksas",IF('9a+c+n'!$Q32="N",'9a+c+n'!L32,0))</f>
        <v>0</v>
      </c>
      <c r="M32" s="116">
        <f>IF($C$4="Neattiecināmās izmaksas",IF('9a+c+n'!$Q32="N",'9a+c+n'!M32,0))</f>
        <v>0</v>
      </c>
      <c r="N32" s="116">
        <f>IF($C$4="Neattiecināmās izmaksas",IF('9a+c+n'!$Q32="N",'9a+c+n'!N32,0))</f>
        <v>0</v>
      </c>
      <c r="O32" s="116">
        <f>IF($C$4="Neattiecināmās izmaksas",IF('9a+c+n'!$Q32="N",'9a+c+n'!O32,0))</f>
        <v>0</v>
      </c>
      <c r="P32" s="117">
        <f>IF($C$4="Neattiecināmās izmaksas",IF('9a+c+n'!$Q32="N",'9a+c+n'!P32,0))</f>
        <v>0</v>
      </c>
    </row>
    <row r="33" spans="1:16" x14ac:dyDescent="0.2">
      <c r="A33" s="51">
        <f>IF(P33=0,0,IF(COUNTBLANK(P33)=1,0,COUNTA($P$14:P33)))</f>
        <v>0</v>
      </c>
      <c r="B33" s="24">
        <f>IF($C$4="Neattiecināmās izmaksas",IF('9a+c+n'!$Q33="N",'9a+c+n'!B33,0))</f>
        <v>0</v>
      </c>
      <c r="C33" s="24">
        <f>IF($C$4="Neattiecināmās izmaksas",IF('9a+c+n'!$Q33="N",'9a+c+n'!C33,0))</f>
        <v>0</v>
      </c>
      <c r="D33" s="24">
        <f>IF($C$4="Neattiecināmās izmaksas",IF('9a+c+n'!$Q33="N",'9a+c+n'!D33,0))</f>
        <v>0</v>
      </c>
      <c r="E33" s="46"/>
      <c r="F33" s="65"/>
      <c r="G33" s="116"/>
      <c r="H33" s="116">
        <f>IF($C$4="Neattiecināmās izmaksas",IF('9a+c+n'!$Q33="N",'9a+c+n'!H33,0))</f>
        <v>0</v>
      </c>
      <c r="I33" s="116"/>
      <c r="J33" s="116"/>
      <c r="K33" s="117">
        <f>IF($C$4="Neattiecināmās izmaksas",IF('9a+c+n'!$Q33="N",'9a+c+n'!K33,0))</f>
        <v>0</v>
      </c>
      <c r="L33" s="81">
        <f>IF($C$4="Neattiecināmās izmaksas",IF('9a+c+n'!$Q33="N",'9a+c+n'!L33,0))</f>
        <v>0</v>
      </c>
      <c r="M33" s="116">
        <f>IF($C$4="Neattiecināmās izmaksas",IF('9a+c+n'!$Q33="N",'9a+c+n'!M33,0))</f>
        <v>0</v>
      </c>
      <c r="N33" s="116">
        <f>IF($C$4="Neattiecināmās izmaksas",IF('9a+c+n'!$Q33="N",'9a+c+n'!N33,0))</f>
        <v>0</v>
      </c>
      <c r="O33" s="116">
        <f>IF($C$4="Neattiecināmās izmaksas",IF('9a+c+n'!$Q33="N",'9a+c+n'!O33,0))</f>
        <v>0</v>
      </c>
      <c r="P33" s="117">
        <f>IF($C$4="Neattiecināmās izmaksas",IF('9a+c+n'!$Q33="N",'9a+c+n'!P33,0))</f>
        <v>0</v>
      </c>
    </row>
    <row r="34" spans="1:16" x14ac:dyDescent="0.2">
      <c r="A34" s="51">
        <f>IF(P34=0,0,IF(COUNTBLANK(P34)=1,0,COUNTA($P$14:P34)))</f>
        <v>0</v>
      </c>
      <c r="B34" s="24">
        <f>IF($C$4="Neattiecināmās izmaksas",IF('9a+c+n'!$Q34="N",'9a+c+n'!B34,0))</f>
        <v>0</v>
      </c>
      <c r="C34" s="24">
        <f>IF($C$4="Neattiecināmās izmaksas",IF('9a+c+n'!$Q34="N",'9a+c+n'!C34,0))</f>
        <v>0</v>
      </c>
      <c r="D34" s="24">
        <f>IF($C$4="Neattiecināmās izmaksas",IF('9a+c+n'!$Q34="N",'9a+c+n'!D34,0))</f>
        <v>0</v>
      </c>
      <c r="E34" s="46"/>
      <c r="F34" s="65"/>
      <c r="G34" s="116"/>
      <c r="H34" s="116">
        <f>IF($C$4="Neattiecināmās izmaksas",IF('9a+c+n'!$Q34="N",'9a+c+n'!H34,0))</f>
        <v>0</v>
      </c>
      <c r="I34" s="116"/>
      <c r="J34" s="116"/>
      <c r="K34" s="117">
        <f>IF($C$4="Neattiecināmās izmaksas",IF('9a+c+n'!$Q34="N",'9a+c+n'!K34,0))</f>
        <v>0</v>
      </c>
      <c r="L34" s="81">
        <f>IF($C$4="Neattiecināmās izmaksas",IF('9a+c+n'!$Q34="N",'9a+c+n'!L34,0))</f>
        <v>0</v>
      </c>
      <c r="M34" s="116">
        <f>IF($C$4="Neattiecināmās izmaksas",IF('9a+c+n'!$Q34="N",'9a+c+n'!M34,0))</f>
        <v>0</v>
      </c>
      <c r="N34" s="116">
        <f>IF($C$4="Neattiecināmās izmaksas",IF('9a+c+n'!$Q34="N",'9a+c+n'!N34,0))</f>
        <v>0</v>
      </c>
      <c r="O34" s="116">
        <f>IF($C$4="Neattiecināmās izmaksas",IF('9a+c+n'!$Q34="N",'9a+c+n'!O34,0))</f>
        <v>0</v>
      </c>
      <c r="P34" s="117">
        <f>IF($C$4="Neattiecināmās izmaksas",IF('9a+c+n'!$Q34="N",'9a+c+n'!P34,0))</f>
        <v>0</v>
      </c>
    </row>
    <row r="35" spans="1:16" x14ac:dyDescent="0.2">
      <c r="A35" s="51">
        <f>IF(P35=0,0,IF(COUNTBLANK(P35)=1,0,COUNTA($P$14:P35)))</f>
        <v>0</v>
      </c>
      <c r="B35" s="24">
        <f>IF($C$4="Neattiecināmās izmaksas",IF('9a+c+n'!$Q35="N",'9a+c+n'!B35,0))</f>
        <v>0</v>
      </c>
      <c r="C35" s="24">
        <f>IF($C$4="Neattiecināmās izmaksas",IF('9a+c+n'!$Q35="N",'9a+c+n'!C35,0))</f>
        <v>0</v>
      </c>
      <c r="D35" s="24">
        <f>IF($C$4="Neattiecināmās izmaksas",IF('9a+c+n'!$Q35="N",'9a+c+n'!D35,0))</f>
        <v>0</v>
      </c>
      <c r="E35" s="46"/>
      <c r="F35" s="65"/>
      <c r="G35" s="116"/>
      <c r="H35" s="116">
        <f>IF($C$4="Neattiecināmās izmaksas",IF('9a+c+n'!$Q35="N",'9a+c+n'!H35,0))</f>
        <v>0</v>
      </c>
      <c r="I35" s="116"/>
      <c r="J35" s="116"/>
      <c r="K35" s="117">
        <f>IF($C$4="Neattiecināmās izmaksas",IF('9a+c+n'!$Q35="N",'9a+c+n'!K35,0))</f>
        <v>0</v>
      </c>
      <c r="L35" s="81">
        <f>IF($C$4="Neattiecināmās izmaksas",IF('9a+c+n'!$Q35="N",'9a+c+n'!L35,0))</f>
        <v>0</v>
      </c>
      <c r="M35" s="116">
        <f>IF($C$4="Neattiecināmās izmaksas",IF('9a+c+n'!$Q35="N",'9a+c+n'!M35,0))</f>
        <v>0</v>
      </c>
      <c r="N35" s="116">
        <f>IF($C$4="Neattiecināmās izmaksas",IF('9a+c+n'!$Q35="N",'9a+c+n'!N35,0))</f>
        <v>0</v>
      </c>
      <c r="O35" s="116">
        <f>IF($C$4="Neattiecināmās izmaksas",IF('9a+c+n'!$Q35="N",'9a+c+n'!O35,0))</f>
        <v>0</v>
      </c>
      <c r="P35" s="117">
        <f>IF($C$4="Neattiecināmās izmaksas",IF('9a+c+n'!$Q35="N",'9a+c+n'!P35,0))</f>
        <v>0</v>
      </c>
    </row>
    <row r="36" spans="1:16" x14ac:dyDescent="0.2">
      <c r="A36" s="51">
        <f>IF(P36=0,0,IF(COUNTBLANK(P36)=1,0,COUNTA($P$14:P36)))</f>
        <v>0</v>
      </c>
      <c r="B36" s="24">
        <f>IF($C$4="Neattiecināmās izmaksas",IF('9a+c+n'!$Q36="N",'9a+c+n'!B36,0))</f>
        <v>0</v>
      </c>
      <c r="C36" s="24">
        <f>IF($C$4="Neattiecināmās izmaksas",IF('9a+c+n'!$Q36="N",'9a+c+n'!C36,0))</f>
        <v>0</v>
      </c>
      <c r="D36" s="24">
        <f>IF($C$4="Neattiecināmās izmaksas",IF('9a+c+n'!$Q36="N",'9a+c+n'!D36,0))</f>
        <v>0</v>
      </c>
      <c r="E36" s="46"/>
      <c r="F36" s="65"/>
      <c r="G36" s="116"/>
      <c r="H36" s="116">
        <f>IF($C$4="Neattiecināmās izmaksas",IF('9a+c+n'!$Q36="N",'9a+c+n'!H36,0))</f>
        <v>0</v>
      </c>
      <c r="I36" s="116"/>
      <c r="J36" s="116"/>
      <c r="K36" s="117">
        <f>IF($C$4="Neattiecināmās izmaksas",IF('9a+c+n'!$Q36="N",'9a+c+n'!K36,0))</f>
        <v>0</v>
      </c>
      <c r="L36" s="81">
        <f>IF($C$4="Neattiecināmās izmaksas",IF('9a+c+n'!$Q36="N",'9a+c+n'!L36,0))</f>
        <v>0</v>
      </c>
      <c r="M36" s="116">
        <f>IF($C$4="Neattiecināmās izmaksas",IF('9a+c+n'!$Q36="N",'9a+c+n'!M36,0))</f>
        <v>0</v>
      </c>
      <c r="N36" s="116">
        <f>IF($C$4="Neattiecināmās izmaksas",IF('9a+c+n'!$Q36="N",'9a+c+n'!N36,0))</f>
        <v>0</v>
      </c>
      <c r="O36" s="116">
        <f>IF($C$4="Neattiecināmās izmaksas",IF('9a+c+n'!$Q36="N",'9a+c+n'!O36,0))</f>
        <v>0</v>
      </c>
      <c r="P36" s="117">
        <f>IF($C$4="Neattiecināmās izmaksas",IF('9a+c+n'!$Q36="N",'9a+c+n'!P36,0))</f>
        <v>0</v>
      </c>
    </row>
    <row r="37" spans="1:16" x14ac:dyDescent="0.2">
      <c r="A37" s="51">
        <f>IF(P37=0,0,IF(COUNTBLANK(P37)=1,0,COUNTA($P$14:P37)))</f>
        <v>0</v>
      </c>
      <c r="B37" s="24">
        <f>IF($C$4="Neattiecināmās izmaksas",IF('9a+c+n'!$Q37="N",'9a+c+n'!B37,0))</f>
        <v>0</v>
      </c>
      <c r="C37" s="24">
        <f>IF($C$4="Neattiecināmās izmaksas",IF('9a+c+n'!$Q37="N",'9a+c+n'!C37,0))</f>
        <v>0</v>
      </c>
      <c r="D37" s="24">
        <f>IF($C$4="Neattiecināmās izmaksas",IF('9a+c+n'!$Q37="N",'9a+c+n'!D37,0))</f>
        <v>0</v>
      </c>
      <c r="E37" s="46"/>
      <c r="F37" s="65"/>
      <c r="G37" s="116"/>
      <c r="H37" s="116">
        <f>IF($C$4="Neattiecināmās izmaksas",IF('9a+c+n'!$Q37="N",'9a+c+n'!H37,0))</f>
        <v>0</v>
      </c>
      <c r="I37" s="116"/>
      <c r="J37" s="116"/>
      <c r="K37" s="117">
        <f>IF($C$4="Neattiecināmās izmaksas",IF('9a+c+n'!$Q37="N",'9a+c+n'!K37,0))</f>
        <v>0</v>
      </c>
      <c r="L37" s="81">
        <f>IF($C$4="Neattiecināmās izmaksas",IF('9a+c+n'!$Q37="N",'9a+c+n'!L37,0))</f>
        <v>0</v>
      </c>
      <c r="M37" s="116">
        <f>IF($C$4="Neattiecināmās izmaksas",IF('9a+c+n'!$Q37="N",'9a+c+n'!M37,0))</f>
        <v>0</v>
      </c>
      <c r="N37" s="116">
        <f>IF($C$4="Neattiecināmās izmaksas",IF('9a+c+n'!$Q37="N",'9a+c+n'!N37,0))</f>
        <v>0</v>
      </c>
      <c r="O37" s="116">
        <f>IF($C$4="Neattiecināmās izmaksas",IF('9a+c+n'!$Q37="N",'9a+c+n'!O37,0))</f>
        <v>0</v>
      </c>
      <c r="P37" s="117">
        <f>IF($C$4="Neattiecināmās izmaksas",IF('9a+c+n'!$Q37="N",'9a+c+n'!P37,0))</f>
        <v>0</v>
      </c>
    </row>
    <row r="38" spans="1:16" x14ac:dyDescent="0.2">
      <c r="A38" s="51">
        <f>IF(P38=0,0,IF(COUNTBLANK(P38)=1,0,COUNTA($P$14:P38)))</f>
        <v>0</v>
      </c>
      <c r="B38" s="24">
        <f>IF($C$4="Neattiecināmās izmaksas",IF('9a+c+n'!$Q38="N",'9a+c+n'!B38,0))</f>
        <v>0</v>
      </c>
      <c r="C38" s="24">
        <f>IF($C$4="Neattiecināmās izmaksas",IF('9a+c+n'!$Q38="N",'9a+c+n'!C38,0))</f>
        <v>0</v>
      </c>
      <c r="D38" s="24">
        <f>IF($C$4="Neattiecināmās izmaksas",IF('9a+c+n'!$Q38="N",'9a+c+n'!D38,0))</f>
        <v>0</v>
      </c>
      <c r="E38" s="46"/>
      <c r="F38" s="65"/>
      <c r="G38" s="116"/>
      <c r="H38" s="116">
        <f>IF($C$4="Neattiecināmās izmaksas",IF('9a+c+n'!$Q38="N",'9a+c+n'!H38,0))</f>
        <v>0</v>
      </c>
      <c r="I38" s="116"/>
      <c r="J38" s="116"/>
      <c r="K38" s="117">
        <f>IF($C$4="Neattiecināmās izmaksas",IF('9a+c+n'!$Q38="N",'9a+c+n'!K38,0))</f>
        <v>0</v>
      </c>
      <c r="L38" s="81">
        <f>IF($C$4="Neattiecināmās izmaksas",IF('9a+c+n'!$Q38="N",'9a+c+n'!L38,0))</f>
        <v>0</v>
      </c>
      <c r="M38" s="116">
        <f>IF($C$4="Neattiecināmās izmaksas",IF('9a+c+n'!$Q38="N",'9a+c+n'!M38,0))</f>
        <v>0</v>
      </c>
      <c r="N38" s="116">
        <f>IF($C$4="Neattiecināmās izmaksas",IF('9a+c+n'!$Q38="N",'9a+c+n'!N38,0))</f>
        <v>0</v>
      </c>
      <c r="O38" s="116">
        <f>IF($C$4="Neattiecināmās izmaksas",IF('9a+c+n'!$Q38="N",'9a+c+n'!O38,0))</f>
        <v>0</v>
      </c>
      <c r="P38" s="117">
        <f>IF($C$4="Neattiecināmās izmaksas",IF('9a+c+n'!$Q38="N",'9a+c+n'!P38,0))</f>
        <v>0</v>
      </c>
    </row>
    <row r="39" spans="1:16" x14ac:dyDescent="0.2">
      <c r="A39" s="51">
        <f>IF(P39=0,0,IF(COUNTBLANK(P39)=1,0,COUNTA($P$14:P39)))</f>
        <v>0</v>
      </c>
      <c r="B39" s="24">
        <f>IF($C$4="Neattiecināmās izmaksas",IF('9a+c+n'!$Q39="N",'9a+c+n'!B39,0))</f>
        <v>0</v>
      </c>
      <c r="C39" s="24">
        <f>IF($C$4="Neattiecināmās izmaksas",IF('9a+c+n'!$Q39="N",'9a+c+n'!C39,0))</f>
        <v>0</v>
      </c>
      <c r="D39" s="24">
        <f>IF($C$4="Neattiecināmās izmaksas",IF('9a+c+n'!$Q39="N",'9a+c+n'!D39,0))</f>
        <v>0</v>
      </c>
      <c r="E39" s="46"/>
      <c r="F39" s="65"/>
      <c r="G39" s="116"/>
      <c r="H39" s="116">
        <f>IF($C$4="Neattiecināmās izmaksas",IF('9a+c+n'!$Q39="N",'9a+c+n'!H39,0))</f>
        <v>0</v>
      </c>
      <c r="I39" s="116"/>
      <c r="J39" s="116"/>
      <c r="K39" s="117">
        <f>IF($C$4="Neattiecināmās izmaksas",IF('9a+c+n'!$Q39="N",'9a+c+n'!K39,0))</f>
        <v>0</v>
      </c>
      <c r="L39" s="81">
        <f>IF($C$4="Neattiecināmās izmaksas",IF('9a+c+n'!$Q39="N",'9a+c+n'!L39,0))</f>
        <v>0</v>
      </c>
      <c r="M39" s="116">
        <f>IF($C$4="Neattiecināmās izmaksas",IF('9a+c+n'!$Q39="N",'9a+c+n'!M39,0))</f>
        <v>0</v>
      </c>
      <c r="N39" s="116">
        <f>IF($C$4="Neattiecināmās izmaksas",IF('9a+c+n'!$Q39="N",'9a+c+n'!N39,0))</f>
        <v>0</v>
      </c>
      <c r="O39" s="116">
        <f>IF($C$4="Neattiecināmās izmaksas",IF('9a+c+n'!$Q39="N",'9a+c+n'!O39,0))</f>
        <v>0</v>
      </c>
      <c r="P39" s="117">
        <f>IF($C$4="Neattiecināmās izmaksas",IF('9a+c+n'!$Q39="N",'9a+c+n'!P39,0))</f>
        <v>0</v>
      </c>
    </row>
    <row r="40" spans="1:16" x14ac:dyDescent="0.2">
      <c r="A40" s="51">
        <f>IF(P40=0,0,IF(COUNTBLANK(P40)=1,0,COUNTA($P$14:P40)))</f>
        <v>0</v>
      </c>
      <c r="B40" s="24">
        <f>IF($C$4="Neattiecināmās izmaksas",IF('9a+c+n'!$Q40="N",'9a+c+n'!B40,0))</f>
        <v>0</v>
      </c>
      <c r="C40" s="24">
        <f>IF($C$4="Neattiecināmās izmaksas",IF('9a+c+n'!$Q40="N",'9a+c+n'!C40,0))</f>
        <v>0</v>
      </c>
      <c r="D40" s="24">
        <f>IF($C$4="Neattiecināmās izmaksas",IF('9a+c+n'!$Q40="N",'9a+c+n'!D40,0))</f>
        <v>0</v>
      </c>
      <c r="E40" s="46"/>
      <c r="F40" s="65"/>
      <c r="G40" s="116"/>
      <c r="H40" s="116">
        <f>IF($C$4="Neattiecināmās izmaksas",IF('9a+c+n'!$Q40="N",'9a+c+n'!H40,0))</f>
        <v>0</v>
      </c>
      <c r="I40" s="116"/>
      <c r="J40" s="116"/>
      <c r="K40" s="117">
        <f>IF($C$4="Neattiecināmās izmaksas",IF('9a+c+n'!$Q40="N",'9a+c+n'!K40,0))</f>
        <v>0</v>
      </c>
      <c r="L40" s="81">
        <f>IF($C$4="Neattiecināmās izmaksas",IF('9a+c+n'!$Q40="N",'9a+c+n'!L40,0))</f>
        <v>0</v>
      </c>
      <c r="M40" s="116">
        <f>IF($C$4="Neattiecināmās izmaksas",IF('9a+c+n'!$Q40="N",'9a+c+n'!M40,0))</f>
        <v>0</v>
      </c>
      <c r="N40" s="116">
        <f>IF($C$4="Neattiecināmās izmaksas",IF('9a+c+n'!$Q40="N",'9a+c+n'!N40,0))</f>
        <v>0</v>
      </c>
      <c r="O40" s="116">
        <f>IF($C$4="Neattiecināmās izmaksas",IF('9a+c+n'!$Q40="N",'9a+c+n'!O40,0))</f>
        <v>0</v>
      </c>
      <c r="P40" s="117">
        <f>IF($C$4="Neattiecināmās izmaksas",IF('9a+c+n'!$Q40="N",'9a+c+n'!P40,0))</f>
        <v>0</v>
      </c>
    </row>
    <row r="41" spans="1:16" x14ac:dyDescent="0.2">
      <c r="A41" s="51">
        <f>IF(P41=0,0,IF(COUNTBLANK(P41)=1,0,COUNTA($P$14:P41)))</f>
        <v>0</v>
      </c>
      <c r="B41" s="24">
        <f>IF($C$4="Neattiecināmās izmaksas",IF('9a+c+n'!$Q41="N",'9a+c+n'!B41,0))</f>
        <v>0</v>
      </c>
      <c r="C41" s="24">
        <f>IF($C$4="Neattiecināmās izmaksas",IF('9a+c+n'!$Q41="N",'9a+c+n'!C41,0))</f>
        <v>0</v>
      </c>
      <c r="D41" s="24">
        <f>IF($C$4="Neattiecināmās izmaksas",IF('9a+c+n'!$Q41="N",'9a+c+n'!D41,0))</f>
        <v>0</v>
      </c>
      <c r="E41" s="46"/>
      <c r="F41" s="65"/>
      <c r="G41" s="116"/>
      <c r="H41" s="116">
        <f>IF($C$4="Neattiecināmās izmaksas",IF('9a+c+n'!$Q41="N",'9a+c+n'!H41,0))</f>
        <v>0</v>
      </c>
      <c r="I41" s="116"/>
      <c r="J41" s="116"/>
      <c r="K41" s="117">
        <f>IF($C$4="Neattiecināmās izmaksas",IF('9a+c+n'!$Q41="N",'9a+c+n'!K41,0))</f>
        <v>0</v>
      </c>
      <c r="L41" s="81">
        <f>IF($C$4="Neattiecināmās izmaksas",IF('9a+c+n'!$Q41="N",'9a+c+n'!L41,0))</f>
        <v>0</v>
      </c>
      <c r="M41" s="116">
        <f>IF($C$4="Neattiecināmās izmaksas",IF('9a+c+n'!$Q41="N",'9a+c+n'!M41,0))</f>
        <v>0</v>
      </c>
      <c r="N41" s="116">
        <f>IF($C$4="Neattiecināmās izmaksas",IF('9a+c+n'!$Q41="N",'9a+c+n'!N41,0))</f>
        <v>0</v>
      </c>
      <c r="O41" s="116">
        <f>IF($C$4="Neattiecināmās izmaksas",IF('9a+c+n'!$Q41="N",'9a+c+n'!O41,0))</f>
        <v>0</v>
      </c>
      <c r="P41" s="117">
        <f>IF($C$4="Neattiecināmās izmaksas",IF('9a+c+n'!$Q41="N",'9a+c+n'!P41,0))</f>
        <v>0</v>
      </c>
    </row>
    <row r="42" spans="1:16" x14ac:dyDescent="0.2">
      <c r="A42" s="51">
        <f>IF(P42=0,0,IF(COUNTBLANK(P42)=1,0,COUNTA($P$14:P42)))</f>
        <v>0</v>
      </c>
      <c r="B42" s="24">
        <f>IF($C$4="Neattiecināmās izmaksas",IF('9a+c+n'!$Q42="N",'9a+c+n'!B42,0))</f>
        <v>0</v>
      </c>
      <c r="C42" s="24">
        <f>IF($C$4="Neattiecināmās izmaksas",IF('9a+c+n'!$Q42="N",'9a+c+n'!C42,0))</f>
        <v>0</v>
      </c>
      <c r="D42" s="24">
        <f>IF($C$4="Neattiecināmās izmaksas",IF('9a+c+n'!$Q42="N",'9a+c+n'!D42,0))</f>
        <v>0</v>
      </c>
      <c r="E42" s="46"/>
      <c r="F42" s="65"/>
      <c r="G42" s="116"/>
      <c r="H42" s="116">
        <f>IF($C$4="Neattiecināmās izmaksas",IF('9a+c+n'!$Q42="N",'9a+c+n'!H42,0))</f>
        <v>0</v>
      </c>
      <c r="I42" s="116"/>
      <c r="J42" s="116"/>
      <c r="K42" s="117">
        <f>IF($C$4="Neattiecināmās izmaksas",IF('9a+c+n'!$Q42="N",'9a+c+n'!K42,0))</f>
        <v>0</v>
      </c>
      <c r="L42" s="81">
        <f>IF($C$4="Neattiecināmās izmaksas",IF('9a+c+n'!$Q42="N",'9a+c+n'!L42,0))</f>
        <v>0</v>
      </c>
      <c r="M42" s="116">
        <f>IF($C$4="Neattiecināmās izmaksas",IF('9a+c+n'!$Q42="N",'9a+c+n'!M42,0))</f>
        <v>0</v>
      </c>
      <c r="N42" s="116">
        <f>IF($C$4="Neattiecināmās izmaksas",IF('9a+c+n'!$Q42="N",'9a+c+n'!N42,0))</f>
        <v>0</v>
      </c>
      <c r="O42" s="116">
        <f>IF($C$4="Neattiecināmās izmaksas",IF('9a+c+n'!$Q42="N",'9a+c+n'!O42,0))</f>
        <v>0</v>
      </c>
      <c r="P42" s="117">
        <f>IF($C$4="Neattiecināmās izmaksas",IF('9a+c+n'!$Q42="N",'9a+c+n'!P42,0))</f>
        <v>0</v>
      </c>
    </row>
    <row r="43" spans="1:16" x14ac:dyDescent="0.2">
      <c r="A43" s="51">
        <f>IF(P43=0,0,IF(COUNTBLANK(P43)=1,0,COUNTA($P$14:P43)))</f>
        <v>0</v>
      </c>
      <c r="B43" s="24">
        <f>IF($C$4="Neattiecināmās izmaksas",IF('9a+c+n'!$Q43="N",'9a+c+n'!B43,0))</f>
        <v>0</v>
      </c>
      <c r="C43" s="24">
        <f>IF($C$4="Neattiecināmās izmaksas",IF('9a+c+n'!$Q43="N",'9a+c+n'!C43,0))</f>
        <v>0</v>
      </c>
      <c r="D43" s="24">
        <f>IF($C$4="Neattiecināmās izmaksas",IF('9a+c+n'!$Q43="N",'9a+c+n'!D43,0))</f>
        <v>0</v>
      </c>
      <c r="E43" s="46"/>
      <c r="F43" s="65"/>
      <c r="G43" s="116"/>
      <c r="H43" s="116">
        <f>IF($C$4="Neattiecināmās izmaksas",IF('9a+c+n'!$Q43="N",'9a+c+n'!H43,0))</f>
        <v>0</v>
      </c>
      <c r="I43" s="116"/>
      <c r="J43" s="116"/>
      <c r="K43" s="117">
        <f>IF($C$4="Neattiecināmās izmaksas",IF('9a+c+n'!$Q43="N",'9a+c+n'!K43,0))</f>
        <v>0</v>
      </c>
      <c r="L43" s="81">
        <f>IF($C$4="Neattiecināmās izmaksas",IF('9a+c+n'!$Q43="N",'9a+c+n'!L43,0))</f>
        <v>0</v>
      </c>
      <c r="M43" s="116">
        <f>IF($C$4="Neattiecināmās izmaksas",IF('9a+c+n'!$Q43="N",'9a+c+n'!M43,0))</f>
        <v>0</v>
      </c>
      <c r="N43" s="116">
        <f>IF($C$4="Neattiecināmās izmaksas",IF('9a+c+n'!$Q43="N",'9a+c+n'!N43,0))</f>
        <v>0</v>
      </c>
      <c r="O43" s="116">
        <f>IF($C$4="Neattiecināmās izmaksas",IF('9a+c+n'!$Q43="N",'9a+c+n'!O43,0))</f>
        <v>0</v>
      </c>
      <c r="P43" s="117">
        <f>IF($C$4="Neattiecināmās izmaksas",IF('9a+c+n'!$Q43="N",'9a+c+n'!P43,0))</f>
        <v>0</v>
      </c>
    </row>
    <row r="44" spans="1:16" x14ac:dyDescent="0.2">
      <c r="A44" s="51">
        <f>IF(P44=0,0,IF(COUNTBLANK(P44)=1,0,COUNTA($P$14:P44)))</f>
        <v>0</v>
      </c>
      <c r="B44" s="24">
        <f>IF($C$4="Neattiecināmās izmaksas",IF('9a+c+n'!$Q44="N",'9a+c+n'!B44,0))</f>
        <v>0</v>
      </c>
      <c r="C44" s="24">
        <f>IF($C$4="Neattiecināmās izmaksas",IF('9a+c+n'!$Q44="N",'9a+c+n'!C44,0))</f>
        <v>0</v>
      </c>
      <c r="D44" s="24">
        <f>IF($C$4="Neattiecināmās izmaksas",IF('9a+c+n'!$Q44="N",'9a+c+n'!D44,0))</f>
        <v>0</v>
      </c>
      <c r="E44" s="46"/>
      <c r="F44" s="65"/>
      <c r="G44" s="116"/>
      <c r="H44" s="116">
        <f>IF($C$4="Neattiecināmās izmaksas",IF('9a+c+n'!$Q44="N",'9a+c+n'!H44,0))</f>
        <v>0</v>
      </c>
      <c r="I44" s="116"/>
      <c r="J44" s="116"/>
      <c r="K44" s="117">
        <f>IF($C$4="Neattiecināmās izmaksas",IF('9a+c+n'!$Q44="N",'9a+c+n'!K44,0))</f>
        <v>0</v>
      </c>
      <c r="L44" s="81">
        <f>IF($C$4="Neattiecināmās izmaksas",IF('9a+c+n'!$Q44="N",'9a+c+n'!L44,0))</f>
        <v>0</v>
      </c>
      <c r="M44" s="116">
        <f>IF($C$4="Neattiecināmās izmaksas",IF('9a+c+n'!$Q44="N",'9a+c+n'!M44,0))</f>
        <v>0</v>
      </c>
      <c r="N44" s="116">
        <f>IF($C$4="Neattiecināmās izmaksas",IF('9a+c+n'!$Q44="N",'9a+c+n'!N44,0))</f>
        <v>0</v>
      </c>
      <c r="O44" s="116">
        <f>IF($C$4="Neattiecināmās izmaksas",IF('9a+c+n'!$Q44="N",'9a+c+n'!O44,0))</f>
        <v>0</v>
      </c>
      <c r="P44" s="117">
        <f>IF($C$4="Neattiecināmās izmaksas",IF('9a+c+n'!$Q44="N",'9a+c+n'!P44,0))</f>
        <v>0</v>
      </c>
    </row>
    <row r="45" spans="1:16" x14ac:dyDescent="0.2">
      <c r="A45" s="51">
        <f>IF(P45=0,0,IF(COUNTBLANK(P45)=1,0,COUNTA($P$14:P45)))</f>
        <v>0</v>
      </c>
      <c r="B45" s="24">
        <f>IF($C$4="Neattiecināmās izmaksas",IF('9a+c+n'!$Q45="N",'9a+c+n'!B45,0))</f>
        <v>0</v>
      </c>
      <c r="C45" s="24">
        <f>IF($C$4="Neattiecināmās izmaksas",IF('9a+c+n'!$Q45="N",'9a+c+n'!C45,0))</f>
        <v>0</v>
      </c>
      <c r="D45" s="24">
        <f>IF($C$4="Neattiecināmās izmaksas",IF('9a+c+n'!$Q45="N",'9a+c+n'!D45,0))</f>
        <v>0</v>
      </c>
      <c r="E45" s="46"/>
      <c r="F45" s="65"/>
      <c r="G45" s="116"/>
      <c r="H45" s="116">
        <f>IF($C$4="Neattiecināmās izmaksas",IF('9a+c+n'!$Q45="N",'9a+c+n'!H45,0))</f>
        <v>0</v>
      </c>
      <c r="I45" s="116"/>
      <c r="J45" s="116"/>
      <c r="K45" s="117">
        <f>IF($C$4="Neattiecināmās izmaksas",IF('9a+c+n'!$Q45="N",'9a+c+n'!K45,0))</f>
        <v>0</v>
      </c>
      <c r="L45" s="81">
        <f>IF($C$4="Neattiecināmās izmaksas",IF('9a+c+n'!$Q45="N",'9a+c+n'!L45,0))</f>
        <v>0</v>
      </c>
      <c r="M45" s="116">
        <f>IF($C$4="Neattiecināmās izmaksas",IF('9a+c+n'!$Q45="N",'9a+c+n'!M45,0))</f>
        <v>0</v>
      </c>
      <c r="N45" s="116">
        <f>IF($C$4="Neattiecināmās izmaksas",IF('9a+c+n'!$Q45="N",'9a+c+n'!N45,0))</f>
        <v>0</v>
      </c>
      <c r="O45" s="116">
        <f>IF($C$4="Neattiecināmās izmaksas",IF('9a+c+n'!$Q45="N",'9a+c+n'!O45,0))</f>
        <v>0</v>
      </c>
      <c r="P45" s="117">
        <f>IF($C$4="Neattiecināmās izmaksas",IF('9a+c+n'!$Q45="N",'9a+c+n'!P45,0))</f>
        <v>0</v>
      </c>
    </row>
    <row r="46" spans="1:16" x14ac:dyDescent="0.2">
      <c r="A46" s="51">
        <f>IF(P46=0,0,IF(COUNTBLANK(P46)=1,0,COUNTA($P$14:P46)))</f>
        <v>0</v>
      </c>
      <c r="B46" s="24">
        <f>IF($C$4="Neattiecināmās izmaksas",IF('9a+c+n'!$Q46="N",'9a+c+n'!B46,0))</f>
        <v>0</v>
      </c>
      <c r="C46" s="24">
        <f>IF($C$4="Neattiecināmās izmaksas",IF('9a+c+n'!$Q46="N",'9a+c+n'!C46,0))</f>
        <v>0</v>
      </c>
      <c r="D46" s="24">
        <f>IF($C$4="Neattiecināmās izmaksas",IF('9a+c+n'!$Q46="N",'9a+c+n'!D46,0))</f>
        <v>0</v>
      </c>
      <c r="E46" s="46"/>
      <c r="F46" s="65"/>
      <c r="G46" s="116"/>
      <c r="H46" s="116">
        <f>IF($C$4="Neattiecināmās izmaksas",IF('9a+c+n'!$Q46="N",'9a+c+n'!H46,0))</f>
        <v>0</v>
      </c>
      <c r="I46" s="116"/>
      <c r="J46" s="116"/>
      <c r="K46" s="117">
        <f>IF($C$4="Neattiecināmās izmaksas",IF('9a+c+n'!$Q46="N",'9a+c+n'!K46,0))</f>
        <v>0</v>
      </c>
      <c r="L46" s="81">
        <f>IF($C$4="Neattiecināmās izmaksas",IF('9a+c+n'!$Q46="N",'9a+c+n'!L46,0))</f>
        <v>0</v>
      </c>
      <c r="M46" s="116">
        <f>IF($C$4="Neattiecināmās izmaksas",IF('9a+c+n'!$Q46="N",'9a+c+n'!M46,0))</f>
        <v>0</v>
      </c>
      <c r="N46" s="116">
        <f>IF($C$4="Neattiecināmās izmaksas",IF('9a+c+n'!$Q46="N",'9a+c+n'!N46,0))</f>
        <v>0</v>
      </c>
      <c r="O46" s="116">
        <f>IF($C$4="Neattiecināmās izmaksas",IF('9a+c+n'!$Q46="N",'9a+c+n'!O46,0))</f>
        <v>0</v>
      </c>
      <c r="P46" s="117">
        <f>IF($C$4="Neattiecināmās izmaksas",IF('9a+c+n'!$Q46="N",'9a+c+n'!P46,0))</f>
        <v>0</v>
      </c>
    </row>
    <row r="47" spans="1:16" x14ac:dyDescent="0.2">
      <c r="A47" s="51">
        <f>IF(P47=0,0,IF(COUNTBLANK(P47)=1,0,COUNTA($P$14:P47)))</f>
        <v>0</v>
      </c>
      <c r="B47" s="24">
        <f>IF($C$4="Neattiecināmās izmaksas",IF('9a+c+n'!$Q47="N",'9a+c+n'!B47,0))</f>
        <v>0</v>
      </c>
      <c r="C47" s="24">
        <f>IF($C$4="Neattiecināmās izmaksas",IF('9a+c+n'!$Q47="N",'9a+c+n'!C47,0))</f>
        <v>0</v>
      </c>
      <c r="D47" s="24">
        <f>IF($C$4="Neattiecināmās izmaksas",IF('9a+c+n'!$Q47="N",'9a+c+n'!D47,0))</f>
        <v>0</v>
      </c>
      <c r="E47" s="46"/>
      <c r="F47" s="65"/>
      <c r="G47" s="116"/>
      <c r="H47" s="116">
        <f>IF($C$4="Neattiecināmās izmaksas",IF('9a+c+n'!$Q47="N",'9a+c+n'!H47,0))</f>
        <v>0</v>
      </c>
      <c r="I47" s="116"/>
      <c r="J47" s="116"/>
      <c r="K47" s="117">
        <f>IF($C$4="Neattiecināmās izmaksas",IF('9a+c+n'!$Q47="N",'9a+c+n'!K47,0))</f>
        <v>0</v>
      </c>
      <c r="L47" s="81">
        <f>IF($C$4="Neattiecināmās izmaksas",IF('9a+c+n'!$Q47="N",'9a+c+n'!L47,0))</f>
        <v>0</v>
      </c>
      <c r="M47" s="116">
        <f>IF($C$4="Neattiecināmās izmaksas",IF('9a+c+n'!$Q47="N",'9a+c+n'!M47,0))</f>
        <v>0</v>
      </c>
      <c r="N47" s="116">
        <f>IF($C$4="Neattiecināmās izmaksas",IF('9a+c+n'!$Q47="N",'9a+c+n'!N47,0))</f>
        <v>0</v>
      </c>
      <c r="O47" s="116">
        <f>IF($C$4="Neattiecināmās izmaksas",IF('9a+c+n'!$Q47="N",'9a+c+n'!O47,0))</f>
        <v>0</v>
      </c>
      <c r="P47" s="117">
        <f>IF($C$4="Neattiecināmās izmaksas",IF('9a+c+n'!$Q47="N",'9a+c+n'!P47,0))</f>
        <v>0</v>
      </c>
    </row>
    <row r="48" spans="1:16" x14ac:dyDescent="0.2">
      <c r="A48" s="51">
        <f>IF(P48=0,0,IF(COUNTBLANK(P48)=1,0,COUNTA($P$14:P48)))</f>
        <v>0</v>
      </c>
      <c r="B48" s="24">
        <f>IF($C$4="Neattiecināmās izmaksas",IF('9a+c+n'!$Q48="N",'9a+c+n'!B48,0))</f>
        <v>0</v>
      </c>
      <c r="C48" s="24">
        <f>IF($C$4="Neattiecināmās izmaksas",IF('9a+c+n'!$Q48="N",'9a+c+n'!C48,0))</f>
        <v>0</v>
      </c>
      <c r="D48" s="24">
        <f>IF($C$4="Neattiecināmās izmaksas",IF('9a+c+n'!$Q48="N",'9a+c+n'!D48,0))</f>
        <v>0</v>
      </c>
      <c r="E48" s="46"/>
      <c r="F48" s="65"/>
      <c r="G48" s="116"/>
      <c r="H48" s="116">
        <f>IF($C$4="Neattiecināmās izmaksas",IF('9a+c+n'!$Q48="N",'9a+c+n'!H48,0))</f>
        <v>0</v>
      </c>
      <c r="I48" s="116"/>
      <c r="J48" s="116"/>
      <c r="K48" s="117">
        <f>IF($C$4="Neattiecināmās izmaksas",IF('9a+c+n'!$Q48="N",'9a+c+n'!K48,0))</f>
        <v>0</v>
      </c>
      <c r="L48" s="81">
        <f>IF($C$4="Neattiecināmās izmaksas",IF('9a+c+n'!$Q48="N",'9a+c+n'!L48,0))</f>
        <v>0</v>
      </c>
      <c r="M48" s="116">
        <f>IF($C$4="Neattiecināmās izmaksas",IF('9a+c+n'!$Q48="N",'9a+c+n'!M48,0))</f>
        <v>0</v>
      </c>
      <c r="N48" s="116">
        <f>IF($C$4="Neattiecināmās izmaksas",IF('9a+c+n'!$Q48="N",'9a+c+n'!N48,0))</f>
        <v>0</v>
      </c>
      <c r="O48" s="116">
        <f>IF($C$4="Neattiecināmās izmaksas",IF('9a+c+n'!$Q48="N",'9a+c+n'!O48,0))</f>
        <v>0</v>
      </c>
      <c r="P48" s="117">
        <f>IF($C$4="Neattiecināmās izmaksas",IF('9a+c+n'!$Q48="N",'9a+c+n'!P48,0))</f>
        <v>0</v>
      </c>
    </row>
    <row r="49" spans="1:16" x14ac:dyDescent="0.2">
      <c r="A49" s="51">
        <f>IF(P49=0,0,IF(COUNTBLANK(P49)=1,0,COUNTA($P$14:P49)))</f>
        <v>0</v>
      </c>
      <c r="B49" s="24">
        <f>IF($C$4="Neattiecināmās izmaksas",IF('9a+c+n'!$Q49="N",'9a+c+n'!B49,0))</f>
        <v>0</v>
      </c>
      <c r="C49" s="24">
        <f>IF($C$4="Neattiecināmās izmaksas",IF('9a+c+n'!$Q49="N",'9a+c+n'!C49,0))</f>
        <v>0</v>
      </c>
      <c r="D49" s="24">
        <f>IF($C$4="Neattiecināmās izmaksas",IF('9a+c+n'!$Q49="N",'9a+c+n'!D49,0))</f>
        <v>0</v>
      </c>
      <c r="E49" s="46"/>
      <c r="F49" s="65"/>
      <c r="G49" s="116"/>
      <c r="H49" s="116">
        <f>IF($C$4="Neattiecināmās izmaksas",IF('9a+c+n'!$Q49="N",'9a+c+n'!H49,0))</f>
        <v>0</v>
      </c>
      <c r="I49" s="116"/>
      <c r="J49" s="116"/>
      <c r="K49" s="117">
        <f>IF($C$4="Neattiecināmās izmaksas",IF('9a+c+n'!$Q49="N",'9a+c+n'!K49,0))</f>
        <v>0</v>
      </c>
      <c r="L49" s="81">
        <f>IF($C$4="Neattiecināmās izmaksas",IF('9a+c+n'!$Q49="N",'9a+c+n'!L49,0))</f>
        <v>0</v>
      </c>
      <c r="M49" s="116">
        <f>IF($C$4="Neattiecināmās izmaksas",IF('9a+c+n'!$Q49="N",'9a+c+n'!M49,0))</f>
        <v>0</v>
      </c>
      <c r="N49" s="116">
        <f>IF($C$4="Neattiecināmās izmaksas",IF('9a+c+n'!$Q49="N",'9a+c+n'!N49,0))</f>
        <v>0</v>
      </c>
      <c r="O49" s="116">
        <f>IF($C$4="Neattiecināmās izmaksas",IF('9a+c+n'!$Q49="N",'9a+c+n'!O49,0))</f>
        <v>0</v>
      </c>
      <c r="P49" s="117">
        <f>IF($C$4="Neattiecināmās izmaksas",IF('9a+c+n'!$Q49="N",'9a+c+n'!P49,0))</f>
        <v>0</v>
      </c>
    </row>
    <row r="50" spans="1:16" x14ac:dyDescent="0.2">
      <c r="A50" s="51">
        <f>IF(P50=0,0,IF(COUNTBLANK(P50)=1,0,COUNTA($P$14:P50)))</f>
        <v>0</v>
      </c>
      <c r="B50" s="24">
        <f>IF($C$4="Neattiecināmās izmaksas",IF('9a+c+n'!$Q50="N",'9a+c+n'!B50,0))</f>
        <v>0</v>
      </c>
      <c r="C50" s="24">
        <f>IF($C$4="Neattiecināmās izmaksas",IF('9a+c+n'!$Q50="N",'9a+c+n'!C50,0))</f>
        <v>0</v>
      </c>
      <c r="D50" s="24">
        <f>IF($C$4="Neattiecināmās izmaksas",IF('9a+c+n'!$Q50="N",'9a+c+n'!D50,0))</f>
        <v>0</v>
      </c>
      <c r="E50" s="46"/>
      <c r="F50" s="65"/>
      <c r="G50" s="116"/>
      <c r="H50" s="116">
        <f>IF($C$4="Neattiecināmās izmaksas",IF('9a+c+n'!$Q50="N",'9a+c+n'!H50,0))</f>
        <v>0</v>
      </c>
      <c r="I50" s="116"/>
      <c r="J50" s="116"/>
      <c r="K50" s="117">
        <f>IF($C$4="Neattiecināmās izmaksas",IF('9a+c+n'!$Q50="N",'9a+c+n'!K50,0))</f>
        <v>0</v>
      </c>
      <c r="L50" s="81">
        <f>IF($C$4="Neattiecināmās izmaksas",IF('9a+c+n'!$Q50="N",'9a+c+n'!L50,0))</f>
        <v>0</v>
      </c>
      <c r="M50" s="116">
        <f>IF($C$4="Neattiecināmās izmaksas",IF('9a+c+n'!$Q50="N",'9a+c+n'!M50,0))</f>
        <v>0</v>
      </c>
      <c r="N50" s="116">
        <f>IF($C$4="Neattiecināmās izmaksas",IF('9a+c+n'!$Q50="N",'9a+c+n'!N50,0))</f>
        <v>0</v>
      </c>
      <c r="O50" s="116">
        <f>IF($C$4="Neattiecināmās izmaksas",IF('9a+c+n'!$Q50="N",'9a+c+n'!O50,0))</f>
        <v>0</v>
      </c>
      <c r="P50" s="117">
        <f>IF($C$4="Neattiecināmās izmaksas",IF('9a+c+n'!$Q50="N",'9a+c+n'!P50,0))</f>
        <v>0</v>
      </c>
    </row>
    <row r="51" spans="1:16" x14ac:dyDescent="0.2">
      <c r="A51" s="51">
        <f>IF(P51=0,0,IF(COUNTBLANK(P51)=1,0,COUNTA($P$14:P51)))</f>
        <v>0</v>
      </c>
      <c r="B51" s="24">
        <f>IF($C$4="Neattiecināmās izmaksas",IF('9a+c+n'!$Q51="N",'9a+c+n'!B51,0))</f>
        <v>0</v>
      </c>
      <c r="C51" s="24">
        <f>IF($C$4="Neattiecināmās izmaksas",IF('9a+c+n'!$Q51="N",'9a+c+n'!C51,0))</f>
        <v>0</v>
      </c>
      <c r="D51" s="24">
        <f>IF($C$4="Neattiecināmās izmaksas",IF('9a+c+n'!$Q51="N",'9a+c+n'!D51,0))</f>
        <v>0</v>
      </c>
      <c r="E51" s="46"/>
      <c r="F51" s="65"/>
      <c r="G51" s="116"/>
      <c r="H51" s="116">
        <f>IF($C$4="Neattiecināmās izmaksas",IF('9a+c+n'!$Q51="N",'9a+c+n'!H51,0))</f>
        <v>0</v>
      </c>
      <c r="I51" s="116"/>
      <c r="J51" s="116"/>
      <c r="K51" s="117">
        <f>IF($C$4="Neattiecināmās izmaksas",IF('9a+c+n'!$Q51="N",'9a+c+n'!K51,0))</f>
        <v>0</v>
      </c>
      <c r="L51" s="81">
        <f>IF($C$4="Neattiecināmās izmaksas",IF('9a+c+n'!$Q51="N",'9a+c+n'!L51,0))</f>
        <v>0</v>
      </c>
      <c r="M51" s="116">
        <f>IF($C$4="Neattiecināmās izmaksas",IF('9a+c+n'!$Q51="N",'9a+c+n'!M51,0))</f>
        <v>0</v>
      </c>
      <c r="N51" s="116">
        <f>IF($C$4="Neattiecināmās izmaksas",IF('9a+c+n'!$Q51="N",'9a+c+n'!N51,0))</f>
        <v>0</v>
      </c>
      <c r="O51" s="116">
        <f>IF($C$4="Neattiecināmās izmaksas",IF('9a+c+n'!$Q51="N",'9a+c+n'!O51,0))</f>
        <v>0</v>
      </c>
      <c r="P51" s="117">
        <f>IF($C$4="Neattiecināmās izmaksas",IF('9a+c+n'!$Q51="N",'9a+c+n'!P51,0))</f>
        <v>0</v>
      </c>
    </row>
    <row r="52" spans="1:16" x14ac:dyDescent="0.2">
      <c r="A52" s="51">
        <f>IF(P52=0,0,IF(COUNTBLANK(P52)=1,0,COUNTA($P$14:P52)))</f>
        <v>0</v>
      </c>
      <c r="B52" s="24">
        <f>IF($C$4="Neattiecināmās izmaksas",IF('9a+c+n'!$Q52="N",'9a+c+n'!B52,0))</f>
        <v>0</v>
      </c>
      <c r="C52" s="24">
        <f>IF($C$4="Neattiecināmās izmaksas",IF('9a+c+n'!$Q52="N",'9a+c+n'!C52,0))</f>
        <v>0</v>
      </c>
      <c r="D52" s="24">
        <f>IF($C$4="Neattiecināmās izmaksas",IF('9a+c+n'!$Q52="N",'9a+c+n'!D52,0))</f>
        <v>0</v>
      </c>
      <c r="E52" s="46"/>
      <c r="F52" s="65"/>
      <c r="G52" s="116"/>
      <c r="H52" s="116">
        <f>IF($C$4="Neattiecināmās izmaksas",IF('9a+c+n'!$Q52="N",'9a+c+n'!H52,0))</f>
        <v>0</v>
      </c>
      <c r="I52" s="116"/>
      <c r="J52" s="116"/>
      <c r="K52" s="117">
        <f>IF($C$4="Neattiecināmās izmaksas",IF('9a+c+n'!$Q52="N",'9a+c+n'!K52,0))</f>
        <v>0</v>
      </c>
      <c r="L52" s="81">
        <f>IF($C$4="Neattiecināmās izmaksas",IF('9a+c+n'!$Q52="N",'9a+c+n'!L52,0))</f>
        <v>0</v>
      </c>
      <c r="M52" s="116">
        <f>IF($C$4="Neattiecināmās izmaksas",IF('9a+c+n'!$Q52="N",'9a+c+n'!M52,0))</f>
        <v>0</v>
      </c>
      <c r="N52" s="116">
        <f>IF($C$4="Neattiecināmās izmaksas",IF('9a+c+n'!$Q52="N",'9a+c+n'!N52,0))</f>
        <v>0</v>
      </c>
      <c r="O52" s="116">
        <f>IF($C$4="Neattiecināmās izmaksas",IF('9a+c+n'!$Q52="N",'9a+c+n'!O52,0))</f>
        <v>0</v>
      </c>
      <c r="P52" s="117">
        <f>IF($C$4="Neattiecināmās izmaksas",IF('9a+c+n'!$Q52="N",'9a+c+n'!P52,0))</f>
        <v>0</v>
      </c>
    </row>
    <row r="53" spans="1:16" x14ac:dyDescent="0.2">
      <c r="A53" s="51">
        <f>IF(P53=0,0,IF(COUNTBLANK(P53)=1,0,COUNTA($P$14:P53)))</f>
        <v>0</v>
      </c>
      <c r="B53" s="24">
        <f>IF($C$4="Neattiecināmās izmaksas",IF('9a+c+n'!$Q53="N",'9a+c+n'!B53,0))</f>
        <v>0</v>
      </c>
      <c r="C53" s="24">
        <f>IF($C$4="Neattiecināmās izmaksas",IF('9a+c+n'!$Q53="N",'9a+c+n'!C53,0))</f>
        <v>0</v>
      </c>
      <c r="D53" s="24">
        <f>IF($C$4="Neattiecināmās izmaksas",IF('9a+c+n'!$Q53="N",'9a+c+n'!D53,0))</f>
        <v>0</v>
      </c>
      <c r="E53" s="46"/>
      <c r="F53" s="65"/>
      <c r="G53" s="116"/>
      <c r="H53" s="116">
        <f>IF($C$4="Neattiecināmās izmaksas",IF('9a+c+n'!$Q53="N",'9a+c+n'!H53,0))</f>
        <v>0</v>
      </c>
      <c r="I53" s="116"/>
      <c r="J53" s="116"/>
      <c r="K53" s="117">
        <f>IF($C$4="Neattiecināmās izmaksas",IF('9a+c+n'!$Q53="N",'9a+c+n'!K53,0))</f>
        <v>0</v>
      </c>
      <c r="L53" s="81">
        <f>IF($C$4="Neattiecināmās izmaksas",IF('9a+c+n'!$Q53="N",'9a+c+n'!L53,0))</f>
        <v>0</v>
      </c>
      <c r="M53" s="116">
        <f>IF($C$4="Neattiecināmās izmaksas",IF('9a+c+n'!$Q53="N",'9a+c+n'!M53,0))</f>
        <v>0</v>
      </c>
      <c r="N53" s="116">
        <f>IF($C$4="Neattiecināmās izmaksas",IF('9a+c+n'!$Q53="N",'9a+c+n'!N53,0))</f>
        <v>0</v>
      </c>
      <c r="O53" s="116">
        <f>IF($C$4="Neattiecināmās izmaksas",IF('9a+c+n'!$Q53="N",'9a+c+n'!O53,0))</f>
        <v>0</v>
      </c>
      <c r="P53" s="117">
        <f>IF($C$4="Neattiecināmās izmaksas",IF('9a+c+n'!$Q53="N",'9a+c+n'!P53,0))</f>
        <v>0</v>
      </c>
    </row>
    <row r="54" spans="1:16" x14ac:dyDescent="0.2">
      <c r="A54" s="51">
        <f>IF(P54=0,0,IF(COUNTBLANK(P54)=1,0,COUNTA($P$14:P54)))</f>
        <v>0</v>
      </c>
      <c r="B54" s="24">
        <f>IF($C$4="Neattiecināmās izmaksas",IF('9a+c+n'!$Q54="N",'9a+c+n'!B54,0))</f>
        <v>0</v>
      </c>
      <c r="C54" s="24">
        <f>IF($C$4="Neattiecināmās izmaksas",IF('9a+c+n'!$Q54="N",'9a+c+n'!C54,0))</f>
        <v>0</v>
      </c>
      <c r="D54" s="24">
        <f>IF($C$4="Neattiecināmās izmaksas",IF('9a+c+n'!$Q54="N",'9a+c+n'!D54,0))</f>
        <v>0</v>
      </c>
      <c r="E54" s="46"/>
      <c r="F54" s="65"/>
      <c r="G54" s="116"/>
      <c r="H54" s="116">
        <f>IF($C$4="Neattiecināmās izmaksas",IF('9a+c+n'!$Q54="N",'9a+c+n'!H54,0))</f>
        <v>0</v>
      </c>
      <c r="I54" s="116"/>
      <c r="J54" s="116"/>
      <c r="K54" s="117">
        <f>IF($C$4="Neattiecināmās izmaksas",IF('9a+c+n'!$Q54="N",'9a+c+n'!K54,0))</f>
        <v>0</v>
      </c>
      <c r="L54" s="81">
        <f>IF($C$4="Neattiecināmās izmaksas",IF('9a+c+n'!$Q54="N",'9a+c+n'!L54,0))</f>
        <v>0</v>
      </c>
      <c r="M54" s="116">
        <f>IF($C$4="Neattiecināmās izmaksas",IF('9a+c+n'!$Q54="N",'9a+c+n'!M54,0))</f>
        <v>0</v>
      </c>
      <c r="N54" s="116">
        <f>IF($C$4="Neattiecināmās izmaksas",IF('9a+c+n'!$Q54="N",'9a+c+n'!N54,0))</f>
        <v>0</v>
      </c>
      <c r="O54" s="116">
        <f>IF($C$4="Neattiecināmās izmaksas",IF('9a+c+n'!$Q54="N",'9a+c+n'!O54,0))</f>
        <v>0</v>
      </c>
      <c r="P54" s="117">
        <f>IF($C$4="Neattiecināmās izmaksas",IF('9a+c+n'!$Q54="N",'9a+c+n'!P54,0))</f>
        <v>0</v>
      </c>
    </row>
    <row r="55" spans="1:16" x14ac:dyDescent="0.2">
      <c r="A55" s="51">
        <f>IF(P55=0,0,IF(COUNTBLANK(P55)=1,0,COUNTA($P$14:P55)))</f>
        <v>0</v>
      </c>
      <c r="B55" s="24">
        <f>IF($C$4="Neattiecināmās izmaksas",IF('9a+c+n'!$Q55="N",'9a+c+n'!B55,0))</f>
        <v>0</v>
      </c>
      <c r="C55" s="24">
        <f>IF($C$4="Neattiecināmās izmaksas",IF('9a+c+n'!$Q55="N",'9a+c+n'!C55,0))</f>
        <v>0</v>
      </c>
      <c r="D55" s="24">
        <f>IF($C$4="Neattiecināmās izmaksas",IF('9a+c+n'!$Q55="N",'9a+c+n'!D55,0))</f>
        <v>0</v>
      </c>
      <c r="E55" s="46"/>
      <c r="F55" s="65"/>
      <c r="G55" s="116"/>
      <c r="H55" s="116">
        <f>IF($C$4="Neattiecināmās izmaksas",IF('9a+c+n'!$Q55="N",'9a+c+n'!H55,0))</f>
        <v>0</v>
      </c>
      <c r="I55" s="116"/>
      <c r="J55" s="116"/>
      <c r="K55" s="117">
        <f>IF($C$4="Neattiecināmās izmaksas",IF('9a+c+n'!$Q55="N",'9a+c+n'!K55,0))</f>
        <v>0</v>
      </c>
      <c r="L55" s="81">
        <f>IF($C$4="Neattiecināmās izmaksas",IF('9a+c+n'!$Q55="N",'9a+c+n'!L55,0))</f>
        <v>0</v>
      </c>
      <c r="M55" s="116">
        <f>IF($C$4="Neattiecināmās izmaksas",IF('9a+c+n'!$Q55="N",'9a+c+n'!M55,0))</f>
        <v>0</v>
      </c>
      <c r="N55" s="116">
        <f>IF($C$4="Neattiecināmās izmaksas",IF('9a+c+n'!$Q55="N",'9a+c+n'!N55,0))</f>
        <v>0</v>
      </c>
      <c r="O55" s="116">
        <f>IF($C$4="Neattiecināmās izmaksas",IF('9a+c+n'!$Q55="N",'9a+c+n'!O55,0))</f>
        <v>0</v>
      </c>
      <c r="P55" s="117">
        <f>IF($C$4="Neattiecināmās izmaksas",IF('9a+c+n'!$Q55="N",'9a+c+n'!P55,0))</f>
        <v>0</v>
      </c>
    </row>
    <row r="56" spans="1:16" x14ac:dyDescent="0.2">
      <c r="A56" s="51">
        <f>IF(P56=0,0,IF(COUNTBLANK(P56)=1,0,COUNTA($P$14:P56)))</f>
        <v>0</v>
      </c>
      <c r="B56" s="24">
        <f>IF($C$4="Neattiecināmās izmaksas",IF('9a+c+n'!$Q56="N",'9a+c+n'!B56,0))</f>
        <v>0</v>
      </c>
      <c r="C56" s="24">
        <f>IF($C$4="Neattiecināmās izmaksas",IF('9a+c+n'!$Q56="N",'9a+c+n'!C56,0))</f>
        <v>0</v>
      </c>
      <c r="D56" s="24">
        <f>IF($C$4="Neattiecināmās izmaksas",IF('9a+c+n'!$Q56="N",'9a+c+n'!D56,0))</f>
        <v>0</v>
      </c>
      <c r="E56" s="46"/>
      <c r="F56" s="65"/>
      <c r="G56" s="116"/>
      <c r="H56" s="116">
        <f>IF($C$4="Neattiecināmās izmaksas",IF('9a+c+n'!$Q56="N",'9a+c+n'!H56,0))</f>
        <v>0</v>
      </c>
      <c r="I56" s="116"/>
      <c r="J56" s="116"/>
      <c r="K56" s="117">
        <f>IF($C$4="Neattiecināmās izmaksas",IF('9a+c+n'!$Q56="N",'9a+c+n'!K56,0))</f>
        <v>0</v>
      </c>
      <c r="L56" s="81">
        <f>IF($C$4="Neattiecināmās izmaksas",IF('9a+c+n'!$Q56="N",'9a+c+n'!L56,0))</f>
        <v>0</v>
      </c>
      <c r="M56" s="116">
        <f>IF($C$4="Neattiecināmās izmaksas",IF('9a+c+n'!$Q56="N",'9a+c+n'!M56,0))</f>
        <v>0</v>
      </c>
      <c r="N56" s="116">
        <f>IF($C$4="Neattiecināmās izmaksas",IF('9a+c+n'!$Q56="N",'9a+c+n'!N56,0))</f>
        <v>0</v>
      </c>
      <c r="O56" s="116">
        <f>IF($C$4="Neattiecināmās izmaksas",IF('9a+c+n'!$Q56="N",'9a+c+n'!O56,0))</f>
        <v>0</v>
      </c>
      <c r="P56" s="117">
        <f>IF($C$4="Neattiecināmās izmaksas",IF('9a+c+n'!$Q56="N",'9a+c+n'!P56,0))</f>
        <v>0</v>
      </c>
    </row>
    <row r="57" spans="1:16" x14ac:dyDescent="0.2">
      <c r="A57" s="51">
        <f>IF(P57=0,0,IF(COUNTBLANK(P57)=1,0,COUNTA($P$14:P57)))</f>
        <v>0</v>
      </c>
      <c r="B57" s="24">
        <f>IF($C$4="Neattiecināmās izmaksas",IF('9a+c+n'!$Q57="N",'9a+c+n'!B57,0))</f>
        <v>0</v>
      </c>
      <c r="C57" s="24">
        <f>IF($C$4="Neattiecināmās izmaksas",IF('9a+c+n'!$Q57="N",'9a+c+n'!C57,0))</f>
        <v>0</v>
      </c>
      <c r="D57" s="24">
        <f>IF($C$4="Neattiecināmās izmaksas",IF('9a+c+n'!$Q57="N",'9a+c+n'!D57,0))</f>
        <v>0</v>
      </c>
      <c r="E57" s="46"/>
      <c r="F57" s="65"/>
      <c r="G57" s="116"/>
      <c r="H57" s="116">
        <f>IF($C$4="Neattiecināmās izmaksas",IF('9a+c+n'!$Q57="N",'9a+c+n'!H57,0))</f>
        <v>0</v>
      </c>
      <c r="I57" s="116"/>
      <c r="J57" s="116"/>
      <c r="K57" s="117">
        <f>IF($C$4="Neattiecināmās izmaksas",IF('9a+c+n'!$Q57="N",'9a+c+n'!K57,0))</f>
        <v>0</v>
      </c>
      <c r="L57" s="81">
        <f>IF($C$4="Neattiecināmās izmaksas",IF('9a+c+n'!$Q57="N",'9a+c+n'!L57,0))</f>
        <v>0</v>
      </c>
      <c r="M57" s="116">
        <f>IF($C$4="Neattiecināmās izmaksas",IF('9a+c+n'!$Q57="N",'9a+c+n'!M57,0))</f>
        <v>0</v>
      </c>
      <c r="N57" s="116">
        <f>IF($C$4="Neattiecināmās izmaksas",IF('9a+c+n'!$Q57="N",'9a+c+n'!N57,0))</f>
        <v>0</v>
      </c>
      <c r="O57" s="116">
        <f>IF($C$4="Neattiecināmās izmaksas",IF('9a+c+n'!$Q57="N",'9a+c+n'!O57,0))</f>
        <v>0</v>
      </c>
      <c r="P57" s="117">
        <f>IF($C$4="Neattiecināmās izmaksas",IF('9a+c+n'!$Q57="N",'9a+c+n'!P57,0))</f>
        <v>0</v>
      </c>
    </row>
    <row r="58" spans="1:16" x14ac:dyDescent="0.2">
      <c r="A58" s="51">
        <f>IF(P58=0,0,IF(COUNTBLANK(P58)=1,0,COUNTA($P$14:P58)))</f>
        <v>0</v>
      </c>
      <c r="B58" s="24">
        <f>IF($C$4="Neattiecināmās izmaksas",IF('9a+c+n'!$Q58="N",'9a+c+n'!B58,0))</f>
        <v>0</v>
      </c>
      <c r="C58" s="24">
        <f>IF($C$4="Neattiecināmās izmaksas",IF('9a+c+n'!$Q58="N",'9a+c+n'!C58,0))</f>
        <v>0</v>
      </c>
      <c r="D58" s="24">
        <f>IF($C$4="Neattiecināmās izmaksas",IF('9a+c+n'!$Q58="N",'9a+c+n'!D58,0))</f>
        <v>0</v>
      </c>
      <c r="E58" s="46"/>
      <c r="F58" s="65"/>
      <c r="G58" s="116"/>
      <c r="H58" s="116">
        <f>IF($C$4="Neattiecināmās izmaksas",IF('9a+c+n'!$Q58="N",'9a+c+n'!H58,0))</f>
        <v>0</v>
      </c>
      <c r="I58" s="116"/>
      <c r="J58" s="116"/>
      <c r="K58" s="117">
        <f>IF($C$4="Neattiecināmās izmaksas",IF('9a+c+n'!$Q58="N",'9a+c+n'!K58,0))</f>
        <v>0</v>
      </c>
      <c r="L58" s="81">
        <f>IF($C$4="Neattiecināmās izmaksas",IF('9a+c+n'!$Q58="N",'9a+c+n'!L58,0))</f>
        <v>0</v>
      </c>
      <c r="M58" s="116">
        <f>IF($C$4="Neattiecināmās izmaksas",IF('9a+c+n'!$Q58="N",'9a+c+n'!M58,0))</f>
        <v>0</v>
      </c>
      <c r="N58" s="116">
        <f>IF($C$4="Neattiecināmās izmaksas",IF('9a+c+n'!$Q58="N",'9a+c+n'!N58,0))</f>
        <v>0</v>
      </c>
      <c r="O58" s="116">
        <f>IF($C$4="Neattiecināmās izmaksas",IF('9a+c+n'!$Q58="N",'9a+c+n'!O58,0))</f>
        <v>0</v>
      </c>
      <c r="P58" s="117">
        <f>IF($C$4="Neattiecināmās izmaksas",IF('9a+c+n'!$Q58="N",'9a+c+n'!P58,0))</f>
        <v>0</v>
      </c>
    </row>
    <row r="59" spans="1:16" x14ac:dyDescent="0.2">
      <c r="A59" s="51">
        <f>IF(P59=0,0,IF(COUNTBLANK(P59)=1,0,COUNTA($P$14:P59)))</f>
        <v>0</v>
      </c>
      <c r="B59" s="24">
        <f>IF($C$4="Neattiecināmās izmaksas",IF('9a+c+n'!$Q59="N",'9a+c+n'!B59,0))</f>
        <v>0</v>
      </c>
      <c r="C59" s="24">
        <f>IF($C$4="Neattiecināmās izmaksas",IF('9a+c+n'!$Q59="N",'9a+c+n'!C59,0))</f>
        <v>0</v>
      </c>
      <c r="D59" s="24">
        <f>IF($C$4="Neattiecināmās izmaksas",IF('9a+c+n'!$Q59="N",'9a+c+n'!D59,0))</f>
        <v>0</v>
      </c>
      <c r="E59" s="46"/>
      <c r="F59" s="65"/>
      <c r="G59" s="116"/>
      <c r="H59" s="116">
        <f>IF($C$4="Neattiecināmās izmaksas",IF('9a+c+n'!$Q59="N",'9a+c+n'!H59,0))</f>
        <v>0</v>
      </c>
      <c r="I59" s="116"/>
      <c r="J59" s="116"/>
      <c r="K59" s="117">
        <f>IF($C$4="Neattiecināmās izmaksas",IF('9a+c+n'!$Q59="N",'9a+c+n'!K59,0))</f>
        <v>0</v>
      </c>
      <c r="L59" s="81">
        <f>IF($C$4="Neattiecināmās izmaksas",IF('9a+c+n'!$Q59="N",'9a+c+n'!L59,0))</f>
        <v>0</v>
      </c>
      <c r="M59" s="116">
        <f>IF($C$4="Neattiecināmās izmaksas",IF('9a+c+n'!$Q59="N",'9a+c+n'!M59,0))</f>
        <v>0</v>
      </c>
      <c r="N59" s="116">
        <f>IF($C$4="Neattiecināmās izmaksas",IF('9a+c+n'!$Q59="N",'9a+c+n'!N59,0))</f>
        <v>0</v>
      </c>
      <c r="O59" s="116">
        <f>IF($C$4="Neattiecināmās izmaksas",IF('9a+c+n'!$Q59="N",'9a+c+n'!O59,0))</f>
        <v>0</v>
      </c>
      <c r="P59" s="117">
        <f>IF($C$4="Neattiecināmās izmaksas",IF('9a+c+n'!$Q59="N",'9a+c+n'!P59,0))</f>
        <v>0</v>
      </c>
    </row>
    <row r="60" spans="1:16" x14ac:dyDescent="0.2">
      <c r="A60" s="51">
        <f>IF(P60=0,0,IF(COUNTBLANK(P60)=1,0,COUNTA($P$14:P60)))</f>
        <v>0</v>
      </c>
      <c r="B60" s="24">
        <f>IF($C$4="Neattiecināmās izmaksas",IF('9a+c+n'!$Q60="N",'9a+c+n'!B60,0))</f>
        <v>0</v>
      </c>
      <c r="C60" s="24">
        <f>IF($C$4="Neattiecināmās izmaksas",IF('9a+c+n'!$Q60="N",'9a+c+n'!C60,0))</f>
        <v>0</v>
      </c>
      <c r="D60" s="24">
        <f>IF($C$4="Neattiecināmās izmaksas",IF('9a+c+n'!$Q60="N",'9a+c+n'!D60,0))</f>
        <v>0</v>
      </c>
      <c r="E60" s="46"/>
      <c r="F60" s="65"/>
      <c r="G60" s="116"/>
      <c r="H60" s="116">
        <f>IF($C$4="Neattiecināmās izmaksas",IF('9a+c+n'!$Q60="N",'9a+c+n'!H60,0))</f>
        <v>0</v>
      </c>
      <c r="I60" s="116"/>
      <c r="J60" s="116"/>
      <c r="K60" s="117">
        <f>IF($C$4="Neattiecināmās izmaksas",IF('9a+c+n'!$Q60="N",'9a+c+n'!K60,0))</f>
        <v>0</v>
      </c>
      <c r="L60" s="81">
        <f>IF($C$4="Neattiecināmās izmaksas",IF('9a+c+n'!$Q60="N",'9a+c+n'!L60,0))</f>
        <v>0</v>
      </c>
      <c r="M60" s="116">
        <f>IF($C$4="Neattiecināmās izmaksas",IF('9a+c+n'!$Q60="N",'9a+c+n'!M60,0))</f>
        <v>0</v>
      </c>
      <c r="N60" s="116">
        <f>IF($C$4="Neattiecināmās izmaksas",IF('9a+c+n'!$Q60="N",'9a+c+n'!N60,0))</f>
        <v>0</v>
      </c>
      <c r="O60" s="116">
        <f>IF($C$4="Neattiecināmās izmaksas",IF('9a+c+n'!$Q60="N",'9a+c+n'!O60,0))</f>
        <v>0</v>
      </c>
      <c r="P60" s="117">
        <f>IF($C$4="Neattiecināmās izmaksas",IF('9a+c+n'!$Q60="N",'9a+c+n'!P60,0))</f>
        <v>0</v>
      </c>
    </row>
    <row r="61" spans="1:16" x14ac:dyDescent="0.2">
      <c r="A61" s="51">
        <f>IF(P61=0,0,IF(COUNTBLANK(P61)=1,0,COUNTA($P$14:P61)))</f>
        <v>0</v>
      </c>
      <c r="B61" s="24">
        <f>IF($C$4="Neattiecināmās izmaksas",IF('9a+c+n'!$Q61="N",'9a+c+n'!B61,0))</f>
        <v>0</v>
      </c>
      <c r="C61" s="24">
        <f>IF($C$4="Neattiecināmās izmaksas",IF('9a+c+n'!$Q61="N",'9a+c+n'!C61,0))</f>
        <v>0</v>
      </c>
      <c r="D61" s="24">
        <f>IF($C$4="Neattiecināmās izmaksas",IF('9a+c+n'!$Q61="N",'9a+c+n'!D61,0))</f>
        <v>0</v>
      </c>
      <c r="E61" s="46"/>
      <c r="F61" s="65"/>
      <c r="G61" s="116"/>
      <c r="H61" s="116">
        <f>IF($C$4="Neattiecināmās izmaksas",IF('9a+c+n'!$Q61="N",'9a+c+n'!H61,0))</f>
        <v>0</v>
      </c>
      <c r="I61" s="116"/>
      <c r="J61" s="116"/>
      <c r="K61" s="117">
        <f>IF($C$4="Neattiecināmās izmaksas",IF('9a+c+n'!$Q61="N",'9a+c+n'!K61,0))</f>
        <v>0</v>
      </c>
      <c r="L61" s="81">
        <f>IF($C$4="Neattiecināmās izmaksas",IF('9a+c+n'!$Q61="N",'9a+c+n'!L61,0))</f>
        <v>0</v>
      </c>
      <c r="M61" s="116">
        <f>IF($C$4="Neattiecināmās izmaksas",IF('9a+c+n'!$Q61="N",'9a+c+n'!M61,0))</f>
        <v>0</v>
      </c>
      <c r="N61" s="116">
        <f>IF($C$4="Neattiecināmās izmaksas",IF('9a+c+n'!$Q61="N",'9a+c+n'!N61,0))</f>
        <v>0</v>
      </c>
      <c r="O61" s="116">
        <f>IF($C$4="Neattiecināmās izmaksas",IF('9a+c+n'!$Q61="N",'9a+c+n'!O61,0))</f>
        <v>0</v>
      </c>
      <c r="P61" s="117">
        <f>IF($C$4="Neattiecināmās izmaksas",IF('9a+c+n'!$Q61="N",'9a+c+n'!P61,0))</f>
        <v>0</v>
      </c>
    </row>
    <row r="62" spans="1:16" x14ac:dyDescent="0.2">
      <c r="A62" s="51">
        <f>IF(P62=0,0,IF(COUNTBLANK(P62)=1,0,COUNTA($P$14:P62)))</f>
        <v>0</v>
      </c>
      <c r="B62" s="24">
        <f>IF($C$4="Neattiecināmās izmaksas",IF('9a+c+n'!$Q62="N",'9a+c+n'!B62,0))</f>
        <v>0</v>
      </c>
      <c r="C62" s="24">
        <f>IF($C$4="Neattiecināmās izmaksas",IF('9a+c+n'!$Q62="N",'9a+c+n'!C62,0))</f>
        <v>0</v>
      </c>
      <c r="D62" s="24">
        <f>IF($C$4="Neattiecināmās izmaksas",IF('9a+c+n'!$Q62="N",'9a+c+n'!D62,0))</f>
        <v>0</v>
      </c>
      <c r="E62" s="46"/>
      <c r="F62" s="65"/>
      <c r="G62" s="116"/>
      <c r="H62" s="116">
        <f>IF($C$4="Neattiecināmās izmaksas",IF('9a+c+n'!$Q62="N",'9a+c+n'!H62,0))</f>
        <v>0</v>
      </c>
      <c r="I62" s="116"/>
      <c r="J62" s="116"/>
      <c r="K62" s="117">
        <f>IF($C$4="Neattiecināmās izmaksas",IF('9a+c+n'!$Q62="N",'9a+c+n'!K62,0))</f>
        <v>0</v>
      </c>
      <c r="L62" s="81">
        <f>IF($C$4="Neattiecināmās izmaksas",IF('9a+c+n'!$Q62="N",'9a+c+n'!L62,0))</f>
        <v>0</v>
      </c>
      <c r="M62" s="116">
        <f>IF($C$4="Neattiecināmās izmaksas",IF('9a+c+n'!$Q62="N",'9a+c+n'!M62,0))</f>
        <v>0</v>
      </c>
      <c r="N62" s="116">
        <f>IF($C$4="Neattiecināmās izmaksas",IF('9a+c+n'!$Q62="N",'9a+c+n'!N62,0))</f>
        <v>0</v>
      </c>
      <c r="O62" s="116">
        <f>IF($C$4="Neattiecināmās izmaksas",IF('9a+c+n'!$Q62="N",'9a+c+n'!O62,0))</f>
        <v>0</v>
      </c>
      <c r="P62" s="117">
        <f>IF($C$4="Neattiecināmās izmaksas",IF('9a+c+n'!$Q62="N",'9a+c+n'!P62,0))</f>
        <v>0</v>
      </c>
    </row>
    <row r="63" spans="1:16" x14ac:dyDescent="0.2">
      <c r="A63" s="51">
        <f>IF(P63=0,0,IF(COUNTBLANK(P63)=1,0,COUNTA($P$14:P63)))</f>
        <v>0</v>
      </c>
      <c r="B63" s="24">
        <f>IF($C$4="Neattiecināmās izmaksas",IF('9a+c+n'!$Q63="N",'9a+c+n'!B63,0))</f>
        <v>0</v>
      </c>
      <c r="C63" s="24">
        <f>IF($C$4="Neattiecināmās izmaksas",IF('9a+c+n'!$Q63="N",'9a+c+n'!C63,0))</f>
        <v>0</v>
      </c>
      <c r="D63" s="24">
        <f>IF($C$4="Neattiecināmās izmaksas",IF('9a+c+n'!$Q63="N",'9a+c+n'!D63,0))</f>
        <v>0</v>
      </c>
      <c r="E63" s="46"/>
      <c r="F63" s="65"/>
      <c r="G63" s="116"/>
      <c r="H63" s="116">
        <f>IF($C$4="Neattiecināmās izmaksas",IF('9a+c+n'!$Q63="N",'9a+c+n'!H63,0))</f>
        <v>0</v>
      </c>
      <c r="I63" s="116"/>
      <c r="J63" s="116"/>
      <c r="K63" s="117">
        <f>IF($C$4="Neattiecināmās izmaksas",IF('9a+c+n'!$Q63="N",'9a+c+n'!K63,0))</f>
        <v>0</v>
      </c>
      <c r="L63" s="81">
        <f>IF($C$4="Neattiecināmās izmaksas",IF('9a+c+n'!$Q63="N",'9a+c+n'!L63,0))</f>
        <v>0</v>
      </c>
      <c r="M63" s="116">
        <f>IF($C$4="Neattiecināmās izmaksas",IF('9a+c+n'!$Q63="N",'9a+c+n'!M63,0))</f>
        <v>0</v>
      </c>
      <c r="N63" s="116">
        <f>IF($C$4="Neattiecināmās izmaksas",IF('9a+c+n'!$Q63="N",'9a+c+n'!N63,0))</f>
        <v>0</v>
      </c>
      <c r="O63" s="116">
        <f>IF($C$4="Neattiecināmās izmaksas",IF('9a+c+n'!$Q63="N",'9a+c+n'!O63,0))</f>
        <v>0</v>
      </c>
      <c r="P63" s="117">
        <f>IF($C$4="Neattiecināmās izmaksas",IF('9a+c+n'!$Q63="N",'9a+c+n'!P63,0))</f>
        <v>0</v>
      </c>
    </row>
    <row r="64" spans="1:16" x14ac:dyDescent="0.2">
      <c r="A64" s="51">
        <f>IF(P64=0,0,IF(COUNTBLANK(P64)=1,0,COUNTA($P$14:P64)))</f>
        <v>0</v>
      </c>
      <c r="B64" s="24">
        <f>IF($C$4="Neattiecināmās izmaksas",IF('9a+c+n'!$Q64="N",'9a+c+n'!B64,0))</f>
        <v>0</v>
      </c>
      <c r="C64" s="24">
        <f>IF($C$4="Neattiecināmās izmaksas",IF('9a+c+n'!$Q64="N",'9a+c+n'!C64,0))</f>
        <v>0</v>
      </c>
      <c r="D64" s="24">
        <f>IF($C$4="Neattiecināmās izmaksas",IF('9a+c+n'!$Q64="N",'9a+c+n'!D64,0))</f>
        <v>0</v>
      </c>
      <c r="E64" s="46"/>
      <c r="F64" s="65"/>
      <c r="G64" s="116"/>
      <c r="H64" s="116">
        <f>IF($C$4="Neattiecināmās izmaksas",IF('9a+c+n'!$Q64="N",'9a+c+n'!H64,0))</f>
        <v>0</v>
      </c>
      <c r="I64" s="116"/>
      <c r="J64" s="116"/>
      <c r="K64" s="117">
        <f>IF($C$4="Neattiecināmās izmaksas",IF('9a+c+n'!$Q64="N",'9a+c+n'!K64,0))</f>
        <v>0</v>
      </c>
      <c r="L64" s="81">
        <f>IF($C$4="Neattiecināmās izmaksas",IF('9a+c+n'!$Q64="N",'9a+c+n'!L64,0))</f>
        <v>0</v>
      </c>
      <c r="M64" s="116">
        <f>IF($C$4="Neattiecināmās izmaksas",IF('9a+c+n'!$Q64="N",'9a+c+n'!M64,0))</f>
        <v>0</v>
      </c>
      <c r="N64" s="116">
        <f>IF($C$4="Neattiecināmās izmaksas",IF('9a+c+n'!$Q64="N",'9a+c+n'!N64,0))</f>
        <v>0</v>
      </c>
      <c r="O64" s="116">
        <f>IF($C$4="Neattiecināmās izmaksas",IF('9a+c+n'!$Q64="N",'9a+c+n'!O64,0))</f>
        <v>0</v>
      </c>
      <c r="P64" s="117">
        <f>IF($C$4="Neattiecināmās izmaksas",IF('9a+c+n'!$Q64="N",'9a+c+n'!P64,0))</f>
        <v>0</v>
      </c>
    </row>
    <row r="65" spans="1:16" ht="10.8" thickBot="1" x14ac:dyDescent="0.25">
      <c r="A65" s="51">
        <f>IF(P65=0,0,IF(COUNTBLANK(P65)=1,0,COUNTA($P$14:P65)))</f>
        <v>0</v>
      </c>
      <c r="B65" s="24">
        <f>IF($C$4="Neattiecināmās izmaksas",IF('9a+c+n'!$Q65="N",'9a+c+n'!B65,0))</f>
        <v>0</v>
      </c>
      <c r="C65" s="24">
        <f>IF($C$4="Neattiecināmās izmaksas",IF('9a+c+n'!$Q65="N",'9a+c+n'!C65,0))</f>
        <v>0</v>
      </c>
      <c r="D65" s="24">
        <f>IF($C$4="Neattiecināmās izmaksas",IF('9a+c+n'!$Q65="N",'9a+c+n'!D65,0))</f>
        <v>0</v>
      </c>
      <c r="E65" s="46"/>
      <c r="F65" s="65"/>
      <c r="G65" s="116"/>
      <c r="H65" s="116">
        <f>IF($C$4="Neattiecināmās izmaksas",IF('9a+c+n'!$Q65="N",'9a+c+n'!H65,0))</f>
        <v>0</v>
      </c>
      <c r="I65" s="116"/>
      <c r="J65" s="116"/>
      <c r="K65" s="117">
        <f>IF($C$4="Neattiecināmās izmaksas",IF('9a+c+n'!$Q65="N",'9a+c+n'!K65,0))</f>
        <v>0</v>
      </c>
      <c r="L65" s="81">
        <f>IF($C$4="Neattiecināmās izmaksas",IF('9a+c+n'!$Q65="N",'9a+c+n'!L65,0))</f>
        <v>0</v>
      </c>
      <c r="M65" s="116">
        <f>IF($C$4="Neattiecināmās izmaksas",IF('9a+c+n'!$Q65="N",'9a+c+n'!M65,0))</f>
        <v>0</v>
      </c>
      <c r="N65" s="116">
        <f>IF($C$4="Neattiecināmās izmaksas",IF('9a+c+n'!$Q65="N",'9a+c+n'!N65,0))</f>
        <v>0</v>
      </c>
      <c r="O65" s="116">
        <f>IF($C$4="Neattiecināmās izmaksas",IF('9a+c+n'!$Q65="N",'9a+c+n'!O65,0))</f>
        <v>0</v>
      </c>
      <c r="P65" s="117">
        <f>IF($C$4="Neattiecināmās izmaksas",IF('9a+c+n'!$Q65="N",'9a+c+n'!P65,0))</f>
        <v>0</v>
      </c>
    </row>
    <row r="66" spans="1:16" ht="12" customHeight="1" thickBot="1" x14ac:dyDescent="0.25">
      <c r="A66" s="259" t="s">
        <v>62</v>
      </c>
      <c r="B66" s="260"/>
      <c r="C66" s="260"/>
      <c r="D66" s="260"/>
      <c r="E66" s="260"/>
      <c r="F66" s="260"/>
      <c r="G66" s="260"/>
      <c r="H66" s="260"/>
      <c r="I66" s="260"/>
      <c r="J66" s="260"/>
      <c r="K66" s="261"/>
      <c r="L66" s="130">
        <f>SUM(L14:L65)</f>
        <v>0</v>
      </c>
      <c r="M66" s="131">
        <f>SUM(M14:M65)</f>
        <v>0</v>
      </c>
      <c r="N66" s="131">
        <f>SUM(N14:N65)</f>
        <v>0</v>
      </c>
      <c r="O66" s="131">
        <f>SUM(O14:O65)</f>
        <v>0</v>
      </c>
      <c r="P66" s="132">
        <f>SUM(P14:P65)</f>
        <v>0</v>
      </c>
    </row>
    <row r="67" spans="1:16" x14ac:dyDescent="0.2">
      <c r="A67" s="16"/>
      <c r="B67" s="16"/>
      <c r="C67" s="16"/>
      <c r="D67" s="16"/>
      <c r="E67" s="16"/>
      <c r="F67" s="16"/>
      <c r="G67" s="16"/>
      <c r="H67" s="16"/>
      <c r="I67" s="16"/>
      <c r="J67" s="16"/>
      <c r="K67" s="16"/>
      <c r="L67" s="16"/>
      <c r="M67" s="16"/>
      <c r="N67" s="16"/>
      <c r="O67" s="16"/>
      <c r="P67" s="16"/>
    </row>
    <row r="68" spans="1:16" x14ac:dyDescent="0.2">
      <c r="A68" s="16"/>
      <c r="B68" s="16"/>
      <c r="C68" s="16"/>
      <c r="D68" s="16"/>
      <c r="E68" s="16"/>
      <c r="F68" s="16"/>
      <c r="G68" s="16"/>
      <c r="H68" s="16"/>
      <c r="I68" s="16"/>
      <c r="J68" s="16"/>
      <c r="K68" s="16"/>
      <c r="L68" s="16"/>
      <c r="M68" s="16"/>
      <c r="N68" s="16"/>
      <c r="O68" s="16"/>
      <c r="P68" s="16"/>
    </row>
    <row r="69" spans="1:16" x14ac:dyDescent="0.2">
      <c r="A69" s="1" t="s">
        <v>14</v>
      </c>
      <c r="B69" s="16"/>
      <c r="C69" s="262" t="str">
        <f>'Kops n'!C33:H33</f>
        <v>Gundega Ābelīte 15.03.2024</v>
      </c>
      <c r="D69" s="262"/>
      <c r="E69" s="262"/>
      <c r="F69" s="262"/>
      <c r="G69" s="262"/>
      <c r="H69" s="262"/>
      <c r="I69" s="16"/>
      <c r="J69" s="16"/>
      <c r="K69" s="16"/>
      <c r="L69" s="16"/>
      <c r="M69" s="16"/>
      <c r="N69" s="16"/>
      <c r="O69" s="16"/>
      <c r="P69" s="16"/>
    </row>
    <row r="70" spans="1:16" x14ac:dyDescent="0.2">
      <c r="A70" s="16"/>
      <c r="B70" s="16"/>
      <c r="C70" s="188" t="s">
        <v>15</v>
      </c>
      <c r="D70" s="188"/>
      <c r="E70" s="188"/>
      <c r="F70" s="188"/>
      <c r="G70" s="188"/>
      <c r="H70" s="188"/>
      <c r="I70" s="16"/>
      <c r="J70" s="16"/>
      <c r="K70" s="16"/>
      <c r="L70" s="16"/>
      <c r="M70" s="16"/>
      <c r="N70" s="16"/>
      <c r="O70" s="16"/>
      <c r="P70" s="16"/>
    </row>
    <row r="71" spans="1:16" x14ac:dyDescent="0.2">
      <c r="A71" s="16"/>
      <c r="B71" s="16"/>
      <c r="C71" s="16"/>
      <c r="D71" s="16"/>
      <c r="E71" s="16"/>
      <c r="F71" s="16"/>
      <c r="G71" s="16"/>
      <c r="H71" s="16"/>
      <c r="I71" s="16"/>
      <c r="J71" s="16"/>
      <c r="K71" s="16"/>
      <c r="L71" s="16"/>
      <c r="M71" s="16"/>
      <c r="N71" s="16"/>
      <c r="O71" s="16"/>
      <c r="P71" s="16"/>
    </row>
    <row r="72" spans="1:16" x14ac:dyDescent="0.2">
      <c r="A72" s="204" t="str">
        <f>'Kops n'!A36:D36</f>
        <v>Tāme sastādīta 2024. gada 15. martā</v>
      </c>
      <c r="B72" s="205"/>
      <c r="C72" s="205"/>
      <c r="D72" s="205"/>
      <c r="E72" s="16"/>
      <c r="F72" s="16"/>
      <c r="G72" s="16"/>
      <c r="H72" s="16"/>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1" t="s">
        <v>41</v>
      </c>
      <c r="B74" s="16"/>
      <c r="C74" s="262" t="str">
        <f>'Kops n'!C38:H38</f>
        <v>Gundega Ābelīte 15.03.2024</v>
      </c>
      <c r="D74" s="262"/>
      <c r="E74" s="262"/>
      <c r="F74" s="262"/>
      <c r="G74" s="262"/>
      <c r="H74" s="262"/>
      <c r="I74" s="16"/>
      <c r="J74" s="16"/>
      <c r="K74" s="16"/>
      <c r="L74" s="16"/>
      <c r="M74" s="16"/>
      <c r="N74" s="16"/>
      <c r="O74" s="16"/>
      <c r="P74" s="16"/>
    </row>
    <row r="75" spans="1:16" x14ac:dyDescent="0.2">
      <c r="A75" s="16"/>
      <c r="B75" s="16"/>
      <c r="C75" s="188" t="s">
        <v>15</v>
      </c>
      <c r="D75" s="188"/>
      <c r="E75" s="188"/>
      <c r="F75" s="188"/>
      <c r="G75" s="188"/>
      <c r="H75" s="188"/>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77" t="s">
        <v>16</v>
      </c>
      <c r="B77" s="42"/>
      <c r="C77" s="84" t="str">
        <f>'Kops n'!C41</f>
        <v>1-00180</v>
      </c>
      <c r="D77" s="42"/>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sheetData>
  <mergeCells count="23">
    <mergeCell ref="C2:I2"/>
    <mergeCell ref="C3:I3"/>
    <mergeCell ref="C4:I4"/>
    <mergeCell ref="D5:L5"/>
    <mergeCell ref="D6:L6"/>
    <mergeCell ref="D8:L8"/>
    <mergeCell ref="A9:F9"/>
    <mergeCell ref="J9:M9"/>
    <mergeCell ref="N9:O9"/>
    <mergeCell ref="D7:L7"/>
    <mergeCell ref="C75:H75"/>
    <mergeCell ref="L12:P12"/>
    <mergeCell ref="A66:K66"/>
    <mergeCell ref="C69:H69"/>
    <mergeCell ref="C70:H70"/>
    <mergeCell ref="A72:D72"/>
    <mergeCell ref="C74:H74"/>
    <mergeCell ref="A12:A13"/>
    <mergeCell ref="B12:B13"/>
    <mergeCell ref="C12:C13"/>
    <mergeCell ref="D12:D13"/>
    <mergeCell ref="E12:E13"/>
    <mergeCell ref="F12:K12"/>
  </mergeCells>
  <conditionalFormatting sqref="A66:K66">
    <cfRule type="containsText" dxfId="2" priority="3" operator="containsText" text="Tiešās izmaksas kopā, t. sk. darba devēja sociālais nodoklis __.__% ">
      <formula>NOT(ISERROR(SEARCH("Tiešās izmaksas kopā, t. sk. darba devēja sociālais nodoklis __.__% ",A66)))</formula>
    </cfRule>
  </conditionalFormatting>
  <conditionalFormatting sqref="A14:P65">
    <cfRule type="cellIs" dxfId="1" priority="1" operator="equal">
      <formula>0</formula>
    </cfRule>
  </conditionalFormatting>
  <conditionalFormatting sqref="C2:I2 D5:L8 N9:O9 L66:P66 C69:H69 C74:H74 C77">
    <cfRule type="cellIs" dxfId="0" priority="2"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A1:I70"/>
  <sheetViews>
    <sheetView workbookViewId="0">
      <selection activeCell="H46" sqref="H46"/>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62" width="9.109375" style="1" customWidth="1"/>
    <col min="163" max="163" width="3.6640625" style="1"/>
    <col min="164" max="164" width="4.5546875" style="1" customWidth="1"/>
    <col min="165" max="165" width="5.88671875" style="1" customWidth="1"/>
    <col min="166" max="166" width="36" style="1" customWidth="1"/>
    <col min="167" max="167" width="9.6640625" style="1" customWidth="1"/>
    <col min="168" max="168" width="11.88671875" style="1" customWidth="1"/>
    <col min="169" max="169" width="9" style="1" customWidth="1"/>
    <col min="170" max="170" width="9.6640625" style="1" customWidth="1"/>
    <col min="171" max="171" width="9.33203125" style="1" customWidth="1"/>
    <col min="172" max="172" width="8.6640625" style="1" customWidth="1"/>
    <col min="173" max="173" width="6.88671875" style="1" customWidth="1"/>
    <col min="174" max="418" width="9.109375" style="1" customWidth="1"/>
    <col min="419" max="419" width="3.6640625" style="1"/>
    <col min="420" max="420" width="4.5546875" style="1" customWidth="1"/>
    <col min="421" max="421" width="5.88671875" style="1" customWidth="1"/>
    <col min="422" max="422" width="36" style="1" customWidth="1"/>
    <col min="423" max="423" width="9.6640625" style="1" customWidth="1"/>
    <col min="424" max="424" width="11.88671875" style="1" customWidth="1"/>
    <col min="425" max="425" width="9" style="1" customWidth="1"/>
    <col min="426" max="426" width="9.6640625" style="1" customWidth="1"/>
    <col min="427" max="427" width="9.33203125" style="1" customWidth="1"/>
    <col min="428" max="428" width="8.6640625" style="1" customWidth="1"/>
    <col min="429" max="429" width="6.88671875" style="1" customWidth="1"/>
    <col min="430" max="674" width="9.109375" style="1" customWidth="1"/>
    <col min="675" max="675" width="3.6640625" style="1"/>
    <col min="676" max="676" width="4.5546875" style="1" customWidth="1"/>
    <col min="677" max="677" width="5.88671875" style="1" customWidth="1"/>
    <col min="678" max="678" width="36" style="1" customWidth="1"/>
    <col min="679" max="679" width="9.6640625" style="1" customWidth="1"/>
    <col min="680" max="680" width="11.88671875" style="1" customWidth="1"/>
    <col min="681" max="681" width="9" style="1" customWidth="1"/>
    <col min="682" max="682" width="9.6640625" style="1" customWidth="1"/>
    <col min="683" max="683" width="9.33203125" style="1" customWidth="1"/>
    <col min="684" max="684" width="8.6640625" style="1" customWidth="1"/>
    <col min="685" max="685" width="6.88671875" style="1" customWidth="1"/>
    <col min="686" max="930" width="9.109375" style="1" customWidth="1"/>
    <col min="931" max="931" width="3.6640625" style="1"/>
    <col min="932" max="932" width="4.5546875" style="1" customWidth="1"/>
    <col min="933" max="933" width="5.88671875" style="1" customWidth="1"/>
    <col min="934" max="934" width="36" style="1" customWidth="1"/>
    <col min="935" max="935" width="9.6640625" style="1" customWidth="1"/>
    <col min="936" max="936" width="11.88671875" style="1" customWidth="1"/>
    <col min="937" max="937" width="9" style="1" customWidth="1"/>
    <col min="938" max="938" width="9.6640625" style="1" customWidth="1"/>
    <col min="939" max="939" width="9.33203125" style="1" customWidth="1"/>
    <col min="940" max="940" width="8.6640625" style="1" customWidth="1"/>
    <col min="941" max="941" width="6.88671875" style="1" customWidth="1"/>
    <col min="942" max="1186" width="9.109375" style="1" customWidth="1"/>
    <col min="1187" max="1187" width="3.6640625" style="1"/>
    <col min="1188" max="1188" width="4.5546875" style="1" customWidth="1"/>
    <col min="1189" max="1189" width="5.88671875" style="1" customWidth="1"/>
    <col min="1190" max="1190" width="36" style="1" customWidth="1"/>
    <col min="1191" max="1191" width="9.6640625" style="1" customWidth="1"/>
    <col min="1192" max="1192" width="11.88671875" style="1" customWidth="1"/>
    <col min="1193" max="1193" width="9" style="1" customWidth="1"/>
    <col min="1194" max="1194" width="9.6640625" style="1" customWidth="1"/>
    <col min="1195" max="1195" width="9.33203125" style="1" customWidth="1"/>
    <col min="1196" max="1196" width="8.6640625" style="1" customWidth="1"/>
    <col min="1197" max="1197" width="6.88671875" style="1" customWidth="1"/>
    <col min="1198" max="1442" width="9.109375" style="1" customWidth="1"/>
    <col min="1443" max="1443" width="3.6640625" style="1"/>
    <col min="1444" max="1444" width="4.5546875" style="1" customWidth="1"/>
    <col min="1445" max="1445" width="5.88671875" style="1" customWidth="1"/>
    <col min="1446" max="1446" width="36" style="1" customWidth="1"/>
    <col min="1447" max="1447" width="9.6640625" style="1" customWidth="1"/>
    <col min="1448" max="1448" width="11.88671875" style="1" customWidth="1"/>
    <col min="1449" max="1449" width="9" style="1" customWidth="1"/>
    <col min="1450" max="1450" width="9.6640625" style="1" customWidth="1"/>
    <col min="1451" max="1451" width="9.33203125" style="1" customWidth="1"/>
    <col min="1452" max="1452" width="8.6640625" style="1" customWidth="1"/>
    <col min="1453" max="1453" width="6.88671875" style="1" customWidth="1"/>
    <col min="1454" max="1698" width="9.109375" style="1" customWidth="1"/>
    <col min="1699" max="1699" width="3.6640625" style="1"/>
    <col min="1700" max="1700" width="4.5546875" style="1" customWidth="1"/>
    <col min="1701" max="1701" width="5.88671875" style="1" customWidth="1"/>
    <col min="1702" max="1702" width="36" style="1" customWidth="1"/>
    <col min="1703" max="1703" width="9.6640625" style="1" customWidth="1"/>
    <col min="1704" max="1704" width="11.88671875" style="1" customWidth="1"/>
    <col min="1705" max="1705" width="9" style="1" customWidth="1"/>
    <col min="1706" max="1706" width="9.6640625" style="1" customWidth="1"/>
    <col min="1707" max="1707" width="9.33203125" style="1" customWidth="1"/>
    <col min="1708" max="1708" width="8.6640625" style="1" customWidth="1"/>
    <col min="1709" max="1709" width="6.88671875" style="1" customWidth="1"/>
    <col min="1710" max="1954" width="9.109375" style="1" customWidth="1"/>
    <col min="1955" max="1955" width="3.6640625" style="1"/>
    <col min="1956" max="1956" width="4.5546875" style="1" customWidth="1"/>
    <col min="1957" max="1957" width="5.88671875" style="1" customWidth="1"/>
    <col min="1958" max="1958" width="36" style="1" customWidth="1"/>
    <col min="1959" max="1959" width="9.6640625" style="1" customWidth="1"/>
    <col min="1960" max="1960" width="11.88671875" style="1" customWidth="1"/>
    <col min="1961" max="1961" width="9" style="1" customWidth="1"/>
    <col min="1962" max="1962" width="9.6640625" style="1" customWidth="1"/>
    <col min="1963" max="1963" width="9.33203125" style="1" customWidth="1"/>
    <col min="1964" max="1964" width="8.6640625" style="1" customWidth="1"/>
    <col min="1965" max="1965" width="6.88671875" style="1" customWidth="1"/>
    <col min="1966" max="2210" width="9.109375" style="1" customWidth="1"/>
    <col min="2211" max="2211" width="3.6640625" style="1"/>
    <col min="2212" max="2212" width="4.5546875" style="1" customWidth="1"/>
    <col min="2213" max="2213" width="5.88671875" style="1" customWidth="1"/>
    <col min="2214" max="2214" width="36" style="1" customWidth="1"/>
    <col min="2215" max="2215" width="9.6640625" style="1" customWidth="1"/>
    <col min="2216" max="2216" width="11.88671875" style="1" customWidth="1"/>
    <col min="2217" max="2217" width="9" style="1" customWidth="1"/>
    <col min="2218" max="2218" width="9.6640625" style="1" customWidth="1"/>
    <col min="2219" max="2219" width="9.33203125" style="1" customWidth="1"/>
    <col min="2220" max="2220" width="8.6640625" style="1" customWidth="1"/>
    <col min="2221" max="2221" width="6.88671875" style="1" customWidth="1"/>
    <col min="2222" max="2466" width="9.109375" style="1" customWidth="1"/>
    <col min="2467" max="2467" width="3.6640625" style="1"/>
    <col min="2468" max="2468" width="4.5546875" style="1" customWidth="1"/>
    <col min="2469" max="2469" width="5.88671875" style="1" customWidth="1"/>
    <col min="2470" max="2470" width="36" style="1" customWidth="1"/>
    <col min="2471" max="2471" width="9.6640625" style="1" customWidth="1"/>
    <col min="2472" max="2472" width="11.88671875" style="1" customWidth="1"/>
    <col min="2473" max="2473" width="9" style="1" customWidth="1"/>
    <col min="2474" max="2474" width="9.6640625" style="1" customWidth="1"/>
    <col min="2475" max="2475" width="9.33203125" style="1" customWidth="1"/>
    <col min="2476" max="2476" width="8.6640625" style="1" customWidth="1"/>
    <col min="2477" max="2477" width="6.88671875" style="1" customWidth="1"/>
    <col min="2478" max="2722" width="9.109375" style="1" customWidth="1"/>
    <col min="2723" max="2723" width="3.6640625" style="1"/>
    <col min="2724" max="2724" width="4.5546875" style="1" customWidth="1"/>
    <col min="2725" max="2725" width="5.88671875" style="1" customWidth="1"/>
    <col min="2726" max="2726" width="36" style="1" customWidth="1"/>
    <col min="2727" max="2727" width="9.6640625" style="1" customWidth="1"/>
    <col min="2728" max="2728" width="11.88671875" style="1" customWidth="1"/>
    <col min="2729" max="2729" width="9" style="1" customWidth="1"/>
    <col min="2730" max="2730" width="9.6640625" style="1" customWidth="1"/>
    <col min="2731" max="2731" width="9.33203125" style="1" customWidth="1"/>
    <col min="2732" max="2732" width="8.6640625" style="1" customWidth="1"/>
    <col min="2733" max="2733" width="6.88671875" style="1" customWidth="1"/>
    <col min="2734" max="2978" width="9.109375" style="1" customWidth="1"/>
    <col min="2979" max="2979" width="3.6640625" style="1"/>
    <col min="2980" max="2980" width="4.5546875" style="1" customWidth="1"/>
    <col min="2981" max="2981" width="5.88671875" style="1" customWidth="1"/>
    <col min="2982" max="2982" width="36" style="1" customWidth="1"/>
    <col min="2983" max="2983" width="9.6640625" style="1" customWidth="1"/>
    <col min="2984" max="2984" width="11.88671875" style="1" customWidth="1"/>
    <col min="2985" max="2985" width="9" style="1" customWidth="1"/>
    <col min="2986" max="2986" width="9.6640625" style="1" customWidth="1"/>
    <col min="2987" max="2987" width="9.33203125" style="1" customWidth="1"/>
    <col min="2988" max="2988" width="8.6640625" style="1" customWidth="1"/>
    <col min="2989" max="2989" width="6.88671875" style="1" customWidth="1"/>
    <col min="2990" max="3234" width="9.109375" style="1" customWidth="1"/>
    <col min="3235" max="3235" width="3.6640625" style="1"/>
    <col min="3236" max="3236" width="4.5546875" style="1" customWidth="1"/>
    <col min="3237" max="3237" width="5.88671875" style="1" customWidth="1"/>
    <col min="3238" max="3238" width="36" style="1" customWidth="1"/>
    <col min="3239" max="3239" width="9.6640625" style="1" customWidth="1"/>
    <col min="3240" max="3240" width="11.88671875" style="1" customWidth="1"/>
    <col min="3241" max="3241" width="9" style="1" customWidth="1"/>
    <col min="3242" max="3242" width="9.6640625" style="1" customWidth="1"/>
    <col min="3243" max="3243" width="9.33203125" style="1" customWidth="1"/>
    <col min="3244" max="3244" width="8.6640625" style="1" customWidth="1"/>
    <col min="3245" max="3245" width="6.88671875" style="1" customWidth="1"/>
    <col min="3246" max="3490" width="9.109375" style="1" customWidth="1"/>
    <col min="3491" max="3491" width="3.6640625" style="1"/>
    <col min="3492" max="3492" width="4.5546875" style="1" customWidth="1"/>
    <col min="3493" max="3493" width="5.88671875" style="1" customWidth="1"/>
    <col min="3494" max="3494" width="36" style="1" customWidth="1"/>
    <col min="3495" max="3495" width="9.6640625" style="1" customWidth="1"/>
    <col min="3496" max="3496" width="11.88671875" style="1" customWidth="1"/>
    <col min="3497" max="3497" width="9" style="1" customWidth="1"/>
    <col min="3498" max="3498" width="9.6640625" style="1" customWidth="1"/>
    <col min="3499" max="3499" width="9.33203125" style="1" customWidth="1"/>
    <col min="3500" max="3500" width="8.6640625" style="1" customWidth="1"/>
    <col min="3501" max="3501" width="6.88671875" style="1" customWidth="1"/>
    <col min="3502" max="3746" width="9.109375" style="1" customWidth="1"/>
    <col min="3747" max="3747" width="3.6640625" style="1"/>
    <col min="3748" max="3748" width="4.5546875" style="1" customWidth="1"/>
    <col min="3749" max="3749" width="5.88671875" style="1" customWidth="1"/>
    <col min="3750" max="3750" width="36" style="1" customWidth="1"/>
    <col min="3751" max="3751" width="9.6640625" style="1" customWidth="1"/>
    <col min="3752" max="3752" width="11.88671875" style="1" customWidth="1"/>
    <col min="3753" max="3753" width="9" style="1" customWidth="1"/>
    <col min="3754" max="3754" width="9.6640625" style="1" customWidth="1"/>
    <col min="3755" max="3755" width="9.33203125" style="1" customWidth="1"/>
    <col min="3756" max="3756" width="8.6640625" style="1" customWidth="1"/>
    <col min="3757" max="3757" width="6.88671875" style="1" customWidth="1"/>
    <col min="3758" max="4002" width="9.109375" style="1" customWidth="1"/>
    <col min="4003" max="4003" width="3.6640625" style="1"/>
    <col min="4004" max="4004" width="4.5546875" style="1" customWidth="1"/>
    <col min="4005" max="4005" width="5.88671875" style="1" customWidth="1"/>
    <col min="4006" max="4006" width="36" style="1" customWidth="1"/>
    <col min="4007" max="4007" width="9.6640625" style="1" customWidth="1"/>
    <col min="4008" max="4008" width="11.88671875" style="1" customWidth="1"/>
    <col min="4009" max="4009" width="9" style="1" customWidth="1"/>
    <col min="4010" max="4010" width="9.6640625" style="1" customWidth="1"/>
    <col min="4011" max="4011" width="9.33203125" style="1" customWidth="1"/>
    <col min="4012" max="4012" width="8.6640625" style="1" customWidth="1"/>
    <col min="4013" max="4013" width="6.88671875" style="1" customWidth="1"/>
    <col min="4014" max="4258" width="9.109375" style="1" customWidth="1"/>
    <col min="4259" max="4259" width="3.6640625" style="1"/>
    <col min="4260" max="4260" width="4.5546875" style="1" customWidth="1"/>
    <col min="4261" max="4261" width="5.88671875" style="1" customWidth="1"/>
    <col min="4262" max="4262" width="36" style="1" customWidth="1"/>
    <col min="4263" max="4263" width="9.6640625" style="1" customWidth="1"/>
    <col min="4264" max="4264" width="11.88671875" style="1" customWidth="1"/>
    <col min="4265" max="4265" width="9" style="1" customWidth="1"/>
    <col min="4266" max="4266" width="9.6640625" style="1" customWidth="1"/>
    <col min="4267" max="4267" width="9.33203125" style="1" customWidth="1"/>
    <col min="4268" max="4268" width="8.6640625" style="1" customWidth="1"/>
    <col min="4269" max="4269" width="6.88671875" style="1" customWidth="1"/>
    <col min="4270" max="4514" width="9.109375" style="1" customWidth="1"/>
    <col min="4515" max="4515" width="3.6640625" style="1"/>
    <col min="4516" max="4516" width="4.5546875" style="1" customWidth="1"/>
    <col min="4517" max="4517" width="5.88671875" style="1" customWidth="1"/>
    <col min="4518" max="4518" width="36" style="1" customWidth="1"/>
    <col min="4519" max="4519" width="9.6640625" style="1" customWidth="1"/>
    <col min="4520" max="4520" width="11.88671875" style="1" customWidth="1"/>
    <col min="4521" max="4521" width="9" style="1" customWidth="1"/>
    <col min="4522" max="4522" width="9.6640625" style="1" customWidth="1"/>
    <col min="4523" max="4523" width="9.33203125" style="1" customWidth="1"/>
    <col min="4524" max="4524" width="8.6640625" style="1" customWidth="1"/>
    <col min="4525" max="4525" width="6.88671875" style="1" customWidth="1"/>
    <col min="4526" max="4770" width="9.109375" style="1" customWidth="1"/>
    <col min="4771" max="4771" width="3.6640625" style="1"/>
    <col min="4772" max="4772" width="4.5546875" style="1" customWidth="1"/>
    <col min="4773" max="4773" width="5.88671875" style="1" customWidth="1"/>
    <col min="4774" max="4774" width="36" style="1" customWidth="1"/>
    <col min="4775" max="4775" width="9.6640625" style="1" customWidth="1"/>
    <col min="4776" max="4776" width="11.88671875" style="1" customWidth="1"/>
    <col min="4777" max="4777" width="9" style="1" customWidth="1"/>
    <col min="4778" max="4778" width="9.6640625" style="1" customWidth="1"/>
    <col min="4779" max="4779" width="9.33203125" style="1" customWidth="1"/>
    <col min="4780" max="4780" width="8.6640625" style="1" customWidth="1"/>
    <col min="4781" max="4781" width="6.88671875" style="1" customWidth="1"/>
    <col min="4782" max="5026" width="9.109375" style="1" customWidth="1"/>
    <col min="5027" max="5027" width="3.6640625" style="1"/>
    <col min="5028" max="5028" width="4.5546875" style="1" customWidth="1"/>
    <col min="5029" max="5029" width="5.88671875" style="1" customWidth="1"/>
    <col min="5030" max="5030" width="36" style="1" customWidth="1"/>
    <col min="5031" max="5031" width="9.6640625" style="1" customWidth="1"/>
    <col min="5032" max="5032" width="11.88671875" style="1" customWidth="1"/>
    <col min="5033" max="5033" width="9" style="1" customWidth="1"/>
    <col min="5034" max="5034" width="9.6640625" style="1" customWidth="1"/>
    <col min="5035" max="5035" width="9.33203125" style="1" customWidth="1"/>
    <col min="5036" max="5036" width="8.6640625" style="1" customWidth="1"/>
    <col min="5037" max="5037" width="6.88671875" style="1" customWidth="1"/>
    <col min="5038" max="5282" width="9.109375" style="1" customWidth="1"/>
    <col min="5283" max="5283" width="3.6640625" style="1"/>
    <col min="5284" max="5284" width="4.5546875" style="1" customWidth="1"/>
    <col min="5285" max="5285" width="5.88671875" style="1" customWidth="1"/>
    <col min="5286" max="5286" width="36" style="1" customWidth="1"/>
    <col min="5287" max="5287" width="9.6640625" style="1" customWidth="1"/>
    <col min="5288" max="5288" width="11.88671875" style="1" customWidth="1"/>
    <col min="5289" max="5289" width="9" style="1" customWidth="1"/>
    <col min="5290" max="5290" width="9.6640625" style="1" customWidth="1"/>
    <col min="5291" max="5291" width="9.33203125" style="1" customWidth="1"/>
    <col min="5292" max="5292" width="8.6640625" style="1" customWidth="1"/>
    <col min="5293" max="5293" width="6.88671875" style="1" customWidth="1"/>
    <col min="5294" max="5538" width="9.109375" style="1" customWidth="1"/>
    <col min="5539" max="5539" width="3.6640625" style="1"/>
    <col min="5540" max="5540" width="4.5546875" style="1" customWidth="1"/>
    <col min="5541" max="5541" width="5.88671875" style="1" customWidth="1"/>
    <col min="5542" max="5542" width="36" style="1" customWidth="1"/>
    <col min="5543" max="5543" width="9.6640625" style="1" customWidth="1"/>
    <col min="5544" max="5544" width="11.88671875" style="1" customWidth="1"/>
    <col min="5545" max="5545" width="9" style="1" customWidth="1"/>
    <col min="5546" max="5546" width="9.6640625" style="1" customWidth="1"/>
    <col min="5547" max="5547" width="9.33203125" style="1" customWidth="1"/>
    <col min="5548" max="5548" width="8.6640625" style="1" customWidth="1"/>
    <col min="5549" max="5549" width="6.88671875" style="1" customWidth="1"/>
    <col min="5550" max="5794" width="9.109375" style="1" customWidth="1"/>
    <col min="5795" max="5795" width="3.6640625" style="1"/>
    <col min="5796" max="5796" width="4.5546875" style="1" customWidth="1"/>
    <col min="5797" max="5797" width="5.88671875" style="1" customWidth="1"/>
    <col min="5798" max="5798" width="36" style="1" customWidth="1"/>
    <col min="5799" max="5799" width="9.6640625" style="1" customWidth="1"/>
    <col min="5800" max="5800" width="11.88671875" style="1" customWidth="1"/>
    <col min="5801" max="5801" width="9" style="1" customWidth="1"/>
    <col min="5802" max="5802" width="9.6640625" style="1" customWidth="1"/>
    <col min="5803" max="5803" width="9.33203125" style="1" customWidth="1"/>
    <col min="5804" max="5804" width="8.6640625" style="1" customWidth="1"/>
    <col min="5805" max="5805" width="6.88671875" style="1" customWidth="1"/>
    <col min="5806" max="6050" width="9.109375" style="1" customWidth="1"/>
    <col min="6051" max="6051" width="3.6640625" style="1"/>
    <col min="6052" max="6052" width="4.5546875" style="1" customWidth="1"/>
    <col min="6053" max="6053" width="5.88671875" style="1" customWidth="1"/>
    <col min="6054" max="6054" width="36" style="1" customWidth="1"/>
    <col min="6055" max="6055" width="9.6640625" style="1" customWidth="1"/>
    <col min="6056" max="6056" width="11.88671875" style="1" customWidth="1"/>
    <col min="6057" max="6057" width="9" style="1" customWidth="1"/>
    <col min="6058" max="6058" width="9.6640625" style="1" customWidth="1"/>
    <col min="6059" max="6059" width="9.33203125" style="1" customWidth="1"/>
    <col min="6060" max="6060" width="8.6640625" style="1" customWidth="1"/>
    <col min="6061" max="6061" width="6.88671875" style="1" customWidth="1"/>
    <col min="6062" max="6306" width="9.109375" style="1" customWidth="1"/>
    <col min="6307" max="6307" width="3.6640625" style="1"/>
    <col min="6308" max="6308" width="4.5546875" style="1" customWidth="1"/>
    <col min="6309" max="6309" width="5.88671875" style="1" customWidth="1"/>
    <col min="6310" max="6310" width="36" style="1" customWidth="1"/>
    <col min="6311" max="6311" width="9.6640625" style="1" customWidth="1"/>
    <col min="6312" max="6312" width="11.88671875" style="1" customWidth="1"/>
    <col min="6313" max="6313" width="9" style="1" customWidth="1"/>
    <col min="6314" max="6314" width="9.6640625" style="1" customWidth="1"/>
    <col min="6315" max="6315" width="9.33203125" style="1" customWidth="1"/>
    <col min="6316" max="6316" width="8.6640625" style="1" customWidth="1"/>
    <col min="6317" max="6317" width="6.88671875" style="1" customWidth="1"/>
    <col min="6318" max="6562" width="9.109375" style="1" customWidth="1"/>
    <col min="6563" max="6563" width="3.6640625" style="1"/>
    <col min="6564" max="6564" width="4.5546875" style="1" customWidth="1"/>
    <col min="6565" max="6565" width="5.88671875" style="1" customWidth="1"/>
    <col min="6566" max="6566" width="36" style="1" customWidth="1"/>
    <col min="6567" max="6567" width="9.6640625" style="1" customWidth="1"/>
    <col min="6568" max="6568" width="11.88671875" style="1" customWidth="1"/>
    <col min="6569" max="6569" width="9" style="1" customWidth="1"/>
    <col min="6570" max="6570" width="9.6640625" style="1" customWidth="1"/>
    <col min="6571" max="6571" width="9.33203125" style="1" customWidth="1"/>
    <col min="6572" max="6572" width="8.6640625" style="1" customWidth="1"/>
    <col min="6573" max="6573" width="6.88671875" style="1" customWidth="1"/>
    <col min="6574" max="6818" width="9.109375" style="1" customWidth="1"/>
    <col min="6819" max="6819" width="3.6640625" style="1"/>
    <col min="6820" max="6820" width="4.5546875" style="1" customWidth="1"/>
    <col min="6821" max="6821" width="5.88671875" style="1" customWidth="1"/>
    <col min="6822" max="6822" width="36" style="1" customWidth="1"/>
    <col min="6823" max="6823" width="9.6640625" style="1" customWidth="1"/>
    <col min="6824" max="6824" width="11.88671875" style="1" customWidth="1"/>
    <col min="6825" max="6825" width="9" style="1" customWidth="1"/>
    <col min="6826" max="6826" width="9.6640625" style="1" customWidth="1"/>
    <col min="6827" max="6827" width="9.33203125" style="1" customWidth="1"/>
    <col min="6828" max="6828" width="8.6640625" style="1" customWidth="1"/>
    <col min="6829" max="6829" width="6.88671875" style="1" customWidth="1"/>
    <col min="6830" max="7074" width="9.109375" style="1" customWidth="1"/>
    <col min="7075" max="7075" width="3.6640625" style="1"/>
    <col min="7076" max="7076" width="4.5546875" style="1" customWidth="1"/>
    <col min="7077" max="7077" width="5.88671875" style="1" customWidth="1"/>
    <col min="7078" max="7078" width="36" style="1" customWidth="1"/>
    <col min="7079" max="7079" width="9.6640625" style="1" customWidth="1"/>
    <col min="7080" max="7080" width="11.88671875" style="1" customWidth="1"/>
    <col min="7081" max="7081" width="9" style="1" customWidth="1"/>
    <col min="7082" max="7082" width="9.6640625" style="1" customWidth="1"/>
    <col min="7083" max="7083" width="9.33203125" style="1" customWidth="1"/>
    <col min="7084" max="7084" width="8.6640625" style="1" customWidth="1"/>
    <col min="7085" max="7085" width="6.88671875" style="1" customWidth="1"/>
    <col min="7086" max="7330" width="9.109375" style="1" customWidth="1"/>
    <col min="7331" max="7331" width="3.6640625" style="1"/>
    <col min="7332" max="7332" width="4.5546875" style="1" customWidth="1"/>
    <col min="7333" max="7333" width="5.88671875" style="1" customWidth="1"/>
    <col min="7334" max="7334" width="36" style="1" customWidth="1"/>
    <col min="7335" max="7335" width="9.6640625" style="1" customWidth="1"/>
    <col min="7336" max="7336" width="11.88671875" style="1" customWidth="1"/>
    <col min="7337" max="7337" width="9" style="1" customWidth="1"/>
    <col min="7338" max="7338" width="9.6640625" style="1" customWidth="1"/>
    <col min="7339" max="7339" width="9.33203125" style="1" customWidth="1"/>
    <col min="7340" max="7340" width="8.6640625" style="1" customWidth="1"/>
    <col min="7341" max="7341" width="6.88671875" style="1" customWidth="1"/>
    <col min="7342" max="7586" width="9.109375" style="1" customWidth="1"/>
    <col min="7587" max="7587" width="3.6640625" style="1"/>
    <col min="7588" max="7588" width="4.5546875" style="1" customWidth="1"/>
    <col min="7589" max="7589" width="5.88671875" style="1" customWidth="1"/>
    <col min="7590" max="7590" width="36" style="1" customWidth="1"/>
    <col min="7591" max="7591" width="9.6640625" style="1" customWidth="1"/>
    <col min="7592" max="7592" width="11.88671875" style="1" customWidth="1"/>
    <col min="7593" max="7593" width="9" style="1" customWidth="1"/>
    <col min="7594" max="7594" width="9.6640625" style="1" customWidth="1"/>
    <col min="7595" max="7595" width="9.33203125" style="1" customWidth="1"/>
    <col min="7596" max="7596" width="8.6640625" style="1" customWidth="1"/>
    <col min="7597" max="7597" width="6.88671875" style="1" customWidth="1"/>
    <col min="7598" max="7842" width="9.109375" style="1" customWidth="1"/>
    <col min="7843" max="7843" width="3.6640625" style="1"/>
    <col min="7844" max="7844" width="4.5546875" style="1" customWidth="1"/>
    <col min="7845" max="7845" width="5.88671875" style="1" customWidth="1"/>
    <col min="7846" max="7846" width="36" style="1" customWidth="1"/>
    <col min="7847" max="7847" width="9.6640625" style="1" customWidth="1"/>
    <col min="7848" max="7848" width="11.88671875" style="1" customWidth="1"/>
    <col min="7849" max="7849" width="9" style="1" customWidth="1"/>
    <col min="7850" max="7850" width="9.6640625" style="1" customWidth="1"/>
    <col min="7851" max="7851" width="9.33203125" style="1" customWidth="1"/>
    <col min="7852" max="7852" width="8.6640625" style="1" customWidth="1"/>
    <col min="7853" max="7853" width="6.88671875" style="1" customWidth="1"/>
    <col min="7854" max="8098" width="9.109375" style="1" customWidth="1"/>
    <col min="8099" max="8099" width="3.6640625" style="1"/>
    <col min="8100" max="8100" width="4.5546875" style="1" customWidth="1"/>
    <col min="8101" max="8101" width="5.88671875" style="1" customWidth="1"/>
    <col min="8102" max="8102" width="36" style="1" customWidth="1"/>
    <col min="8103" max="8103" width="9.6640625" style="1" customWidth="1"/>
    <col min="8104" max="8104" width="11.88671875" style="1" customWidth="1"/>
    <col min="8105" max="8105" width="9" style="1" customWidth="1"/>
    <col min="8106" max="8106" width="9.6640625" style="1" customWidth="1"/>
    <col min="8107" max="8107" width="9.33203125" style="1" customWidth="1"/>
    <col min="8108" max="8108" width="8.6640625" style="1" customWidth="1"/>
    <col min="8109" max="8109" width="6.88671875" style="1" customWidth="1"/>
    <col min="8110" max="8354" width="9.109375" style="1" customWidth="1"/>
    <col min="8355" max="8355" width="3.6640625" style="1"/>
    <col min="8356" max="8356" width="4.5546875" style="1" customWidth="1"/>
    <col min="8357" max="8357" width="5.88671875" style="1" customWidth="1"/>
    <col min="8358" max="8358" width="36" style="1" customWidth="1"/>
    <col min="8359" max="8359" width="9.6640625" style="1" customWidth="1"/>
    <col min="8360" max="8360" width="11.88671875" style="1" customWidth="1"/>
    <col min="8361" max="8361" width="9" style="1" customWidth="1"/>
    <col min="8362" max="8362" width="9.6640625" style="1" customWidth="1"/>
    <col min="8363" max="8363" width="9.33203125" style="1" customWidth="1"/>
    <col min="8364" max="8364" width="8.6640625" style="1" customWidth="1"/>
    <col min="8365" max="8365" width="6.88671875" style="1" customWidth="1"/>
    <col min="8366" max="8610" width="9.109375" style="1" customWidth="1"/>
    <col min="8611" max="8611" width="3.6640625" style="1"/>
    <col min="8612" max="8612" width="4.5546875" style="1" customWidth="1"/>
    <col min="8613" max="8613" width="5.88671875" style="1" customWidth="1"/>
    <col min="8614" max="8614" width="36" style="1" customWidth="1"/>
    <col min="8615" max="8615" width="9.6640625" style="1" customWidth="1"/>
    <col min="8616" max="8616" width="11.88671875" style="1" customWidth="1"/>
    <col min="8617" max="8617" width="9" style="1" customWidth="1"/>
    <col min="8618" max="8618" width="9.6640625" style="1" customWidth="1"/>
    <col min="8619" max="8619" width="9.33203125" style="1" customWidth="1"/>
    <col min="8620" max="8620" width="8.6640625" style="1" customWidth="1"/>
    <col min="8621" max="8621" width="6.88671875" style="1" customWidth="1"/>
    <col min="8622" max="8866" width="9.109375" style="1" customWidth="1"/>
    <col min="8867" max="8867" width="3.6640625" style="1"/>
    <col min="8868" max="8868" width="4.5546875" style="1" customWidth="1"/>
    <col min="8869" max="8869" width="5.88671875" style="1" customWidth="1"/>
    <col min="8870" max="8870" width="36" style="1" customWidth="1"/>
    <col min="8871" max="8871" width="9.6640625" style="1" customWidth="1"/>
    <col min="8872" max="8872" width="11.88671875" style="1" customWidth="1"/>
    <col min="8873" max="8873" width="9" style="1" customWidth="1"/>
    <col min="8874" max="8874" width="9.6640625" style="1" customWidth="1"/>
    <col min="8875" max="8875" width="9.33203125" style="1" customWidth="1"/>
    <col min="8876" max="8876" width="8.6640625" style="1" customWidth="1"/>
    <col min="8877" max="8877" width="6.88671875" style="1" customWidth="1"/>
    <col min="8878" max="9122" width="9.109375" style="1" customWidth="1"/>
    <col min="9123" max="9123" width="3.6640625" style="1"/>
    <col min="9124" max="9124" width="4.5546875" style="1" customWidth="1"/>
    <col min="9125" max="9125" width="5.88671875" style="1" customWidth="1"/>
    <col min="9126" max="9126" width="36" style="1" customWidth="1"/>
    <col min="9127" max="9127" width="9.6640625" style="1" customWidth="1"/>
    <col min="9128" max="9128" width="11.88671875" style="1" customWidth="1"/>
    <col min="9129" max="9129" width="9" style="1" customWidth="1"/>
    <col min="9130" max="9130" width="9.6640625" style="1" customWidth="1"/>
    <col min="9131" max="9131" width="9.33203125" style="1" customWidth="1"/>
    <col min="9132" max="9132" width="8.6640625" style="1" customWidth="1"/>
    <col min="9133" max="9133" width="6.88671875" style="1" customWidth="1"/>
    <col min="9134" max="9378" width="9.109375" style="1" customWidth="1"/>
    <col min="9379" max="9379" width="3.6640625" style="1"/>
    <col min="9380" max="9380" width="4.5546875" style="1" customWidth="1"/>
    <col min="9381" max="9381" width="5.88671875" style="1" customWidth="1"/>
    <col min="9382" max="9382" width="36" style="1" customWidth="1"/>
    <col min="9383" max="9383" width="9.6640625" style="1" customWidth="1"/>
    <col min="9384" max="9384" width="11.88671875" style="1" customWidth="1"/>
    <col min="9385" max="9385" width="9" style="1" customWidth="1"/>
    <col min="9386" max="9386" width="9.6640625" style="1" customWidth="1"/>
    <col min="9387" max="9387" width="9.33203125" style="1" customWidth="1"/>
    <col min="9388" max="9388" width="8.6640625" style="1" customWidth="1"/>
    <col min="9389" max="9389" width="6.88671875" style="1" customWidth="1"/>
    <col min="9390" max="9634" width="9.109375" style="1" customWidth="1"/>
    <col min="9635" max="9635" width="3.6640625" style="1"/>
    <col min="9636" max="9636" width="4.5546875" style="1" customWidth="1"/>
    <col min="9637" max="9637" width="5.88671875" style="1" customWidth="1"/>
    <col min="9638" max="9638" width="36" style="1" customWidth="1"/>
    <col min="9639" max="9639" width="9.6640625" style="1" customWidth="1"/>
    <col min="9640" max="9640" width="11.88671875" style="1" customWidth="1"/>
    <col min="9641" max="9641" width="9" style="1" customWidth="1"/>
    <col min="9642" max="9642" width="9.6640625" style="1" customWidth="1"/>
    <col min="9643" max="9643" width="9.33203125" style="1" customWidth="1"/>
    <col min="9644" max="9644" width="8.6640625" style="1" customWidth="1"/>
    <col min="9645" max="9645" width="6.88671875" style="1" customWidth="1"/>
    <col min="9646" max="9890" width="9.109375" style="1" customWidth="1"/>
    <col min="9891" max="9891" width="3.6640625" style="1"/>
    <col min="9892" max="9892" width="4.5546875" style="1" customWidth="1"/>
    <col min="9893" max="9893" width="5.88671875" style="1" customWidth="1"/>
    <col min="9894" max="9894" width="36" style="1" customWidth="1"/>
    <col min="9895" max="9895" width="9.6640625" style="1" customWidth="1"/>
    <col min="9896" max="9896" width="11.88671875" style="1" customWidth="1"/>
    <col min="9897" max="9897" width="9" style="1" customWidth="1"/>
    <col min="9898" max="9898" width="9.6640625" style="1" customWidth="1"/>
    <col min="9899" max="9899" width="9.33203125" style="1" customWidth="1"/>
    <col min="9900" max="9900" width="8.6640625" style="1" customWidth="1"/>
    <col min="9901" max="9901" width="6.88671875" style="1" customWidth="1"/>
    <col min="9902" max="10146" width="9.109375" style="1" customWidth="1"/>
    <col min="10147" max="10147" width="3.6640625" style="1"/>
    <col min="10148" max="10148" width="4.5546875" style="1" customWidth="1"/>
    <col min="10149" max="10149" width="5.88671875" style="1" customWidth="1"/>
    <col min="10150" max="10150" width="36" style="1" customWidth="1"/>
    <col min="10151" max="10151" width="9.6640625" style="1" customWidth="1"/>
    <col min="10152" max="10152" width="11.88671875" style="1" customWidth="1"/>
    <col min="10153" max="10153" width="9" style="1" customWidth="1"/>
    <col min="10154" max="10154" width="9.6640625" style="1" customWidth="1"/>
    <col min="10155" max="10155" width="9.33203125" style="1" customWidth="1"/>
    <col min="10156" max="10156" width="8.6640625" style="1" customWidth="1"/>
    <col min="10157" max="10157" width="6.88671875" style="1" customWidth="1"/>
    <col min="10158" max="10402" width="9.109375" style="1" customWidth="1"/>
    <col min="10403" max="10403" width="3.6640625" style="1"/>
    <col min="10404" max="10404" width="4.5546875" style="1" customWidth="1"/>
    <col min="10405" max="10405" width="5.88671875" style="1" customWidth="1"/>
    <col min="10406" max="10406" width="36" style="1" customWidth="1"/>
    <col min="10407" max="10407" width="9.6640625" style="1" customWidth="1"/>
    <col min="10408" max="10408" width="11.88671875" style="1" customWidth="1"/>
    <col min="10409" max="10409" width="9" style="1" customWidth="1"/>
    <col min="10410" max="10410" width="9.6640625" style="1" customWidth="1"/>
    <col min="10411" max="10411" width="9.33203125" style="1" customWidth="1"/>
    <col min="10412" max="10412" width="8.6640625" style="1" customWidth="1"/>
    <col min="10413" max="10413" width="6.88671875" style="1" customWidth="1"/>
    <col min="10414" max="10658" width="9.109375" style="1" customWidth="1"/>
    <col min="10659" max="10659" width="3.6640625" style="1"/>
    <col min="10660" max="10660" width="4.5546875" style="1" customWidth="1"/>
    <col min="10661" max="10661" width="5.88671875" style="1" customWidth="1"/>
    <col min="10662" max="10662" width="36" style="1" customWidth="1"/>
    <col min="10663" max="10663" width="9.6640625" style="1" customWidth="1"/>
    <col min="10664" max="10664" width="11.88671875" style="1" customWidth="1"/>
    <col min="10665" max="10665" width="9" style="1" customWidth="1"/>
    <col min="10666" max="10666" width="9.6640625" style="1" customWidth="1"/>
    <col min="10667" max="10667" width="9.33203125" style="1" customWidth="1"/>
    <col min="10668" max="10668" width="8.6640625" style="1" customWidth="1"/>
    <col min="10669" max="10669" width="6.88671875" style="1" customWidth="1"/>
    <col min="10670" max="10914" width="9.109375" style="1" customWidth="1"/>
    <col min="10915" max="10915" width="3.6640625" style="1"/>
    <col min="10916" max="10916" width="4.5546875" style="1" customWidth="1"/>
    <col min="10917" max="10917" width="5.88671875" style="1" customWidth="1"/>
    <col min="10918" max="10918" width="36" style="1" customWidth="1"/>
    <col min="10919" max="10919" width="9.6640625" style="1" customWidth="1"/>
    <col min="10920" max="10920" width="11.88671875" style="1" customWidth="1"/>
    <col min="10921" max="10921" width="9" style="1" customWidth="1"/>
    <col min="10922" max="10922" width="9.6640625" style="1" customWidth="1"/>
    <col min="10923" max="10923" width="9.33203125" style="1" customWidth="1"/>
    <col min="10924" max="10924" width="8.6640625" style="1" customWidth="1"/>
    <col min="10925" max="10925" width="6.88671875" style="1" customWidth="1"/>
    <col min="10926" max="11170" width="9.109375" style="1" customWidth="1"/>
    <col min="11171" max="11171" width="3.6640625" style="1"/>
    <col min="11172" max="11172" width="4.5546875" style="1" customWidth="1"/>
    <col min="11173" max="11173" width="5.88671875" style="1" customWidth="1"/>
    <col min="11174" max="11174" width="36" style="1" customWidth="1"/>
    <col min="11175" max="11175" width="9.6640625" style="1" customWidth="1"/>
    <col min="11176" max="11176" width="11.88671875" style="1" customWidth="1"/>
    <col min="11177" max="11177" width="9" style="1" customWidth="1"/>
    <col min="11178" max="11178" width="9.6640625" style="1" customWidth="1"/>
    <col min="11179" max="11179" width="9.33203125" style="1" customWidth="1"/>
    <col min="11180" max="11180" width="8.6640625" style="1" customWidth="1"/>
    <col min="11181" max="11181" width="6.88671875" style="1" customWidth="1"/>
    <col min="11182" max="11426" width="9.109375" style="1" customWidth="1"/>
    <col min="11427" max="11427" width="3.6640625" style="1"/>
    <col min="11428" max="11428" width="4.5546875" style="1" customWidth="1"/>
    <col min="11429" max="11429" width="5.88671875" style="1" customWidth="1"/>
    <col min="11430" max="11430" width="36" style="1" customWidth="1"/>
    <col min="11431" max="11431" width="9.6640625" style="1" customWidth="1"/>
    <col min="11432" max="11432" width="11.88671875" style="1" customWidth="1"/>
    <col min="11433" max="11433" width="9" style="1" customWidth="1"/>
    <col min="11434" max="11434" width="9.6640625" style="1" customWidth="1"/>
    <col min="11435" max="11435" width="9.33203125" style="1" customWidth="1"/>
    <col min="11436" max="11436" width="8.6640625" style="1" customWidth="1"/>
    <col min="11437" max="11437" width="6.88671875" style="1" customWidth="1"/>
    <col min="11438" max="11682" width="9.109375" style="1" customWidth="1"/>
    <col min="11683" max="11683" width="3.6640625" style="1"/>
    <col min="11684" max="11684" width="4.5546875" style="1" customWidth="1"/>
    <col min="11685" max="11685" width="5.88671875" style="1" customWidth="1"/>
    <col min="11686" max="11686" width="36" style="1" customWidth="1"/>
    <col min="11687" max="11687" width="9.6640625" style="1" customWidth="1"/>
    <col min="11688" max="11688" width="11.88671875" style="1" customWidth="1"/>
    <col min="11689" max="11689" width="9" style="1" customWidth="1"/>
    <col min="11690" max="11690" width="9.6640625" style="1" customWidth="1"/>
    <col min="11691" max="11691" width="9.33203125" style="1" customWidth="1"/>
    <col min="11692" max="11692" width="8.6640625" style="1" customWidth="1"/>
    <col min="11693" max="11693" width="6.88671875" style="1" customWidth="1"/>
    <col min="11694" max="11938" width="9.109375" style="1" customWidth="1"/>
    <col min="11939" max="11939" width="3.6640625" style="1"/>
    <col min="11940" max="11940" width="4.5546875" style="1" customWidth="1"/>
    <col min="11941" max="11941" width="5.88671875" style="1" customWidth="1"/>
    <col min="11942" max="11942" width="36" style="1" customWidth="1"/>
    <col min="11943" max="11943" width="9.6640625" style="1" customWidth="1"/>
    <col min="11944" max="11944" width="11.88671875" style="1" customWidth="1"/>
    <col min="11945" max="11945" width="9" style="1" customWidth="1"/>
    <col min="11946" max="11946" width="9.6640625" style="1" customWidth="1"/>
    <col min="11947" max="11947" width="9.33203125" style="1" customWidth="1"/>
    <col min="11948" max="11948" width="8.6640625" style="1" customWidth="1"/>
    <col min="11949" max="11949" width="6.88671875" style="1" customWidth="1"/>
    <col min="11950" max="12194" width="9.109375" style="1" customWidth="1"/>
    <col min="12195" max="12195" width="3.6640625" style="1"/>
    <col min="12196" max="12196" width="4.5546875" style="1" customWidth="1"/>
    <col min="12197" max="12197" width="5.88671875" style="1" customWidth="1"/>
    <col min="12198" max="12198" width="36" style="1" customWidth="1"/>
    <col min="12199" max="12199" width="9.6640625" style="1" customWidth="1"/>
    <col min="12200" max="12200" width="11.88671875" style="1" customWidth="1"/>
    <col min="12201" max="12201" width="9" style="1" customWidth="1"/>
    <col min="12202" max="12202" width="9.6640625" style="1" customWidth="1"/>
    <col min="12203" max="12203" width="9.33203125" style="1" customWidth="1"/>
    <col min="12204" max="12204" width="8.6640625" style="1" customWidth="1"/>
    <col min="12205" max="12205" width="6.88671875" style="1" customWidth="1"/>
    <col min="12206" max="12450" width="9.109375" style="1" customWidth="1"/>
    <col min="12451" max="12451" width="3.6640625" style="1"/>
    <col min="12452" max="12452" width="4.5546875" style="1" customWidth="1"/>
    <col min="12453" max="12453" width="5.88671875" style="1" customWidth="1"/>
    <col min="12454" max="12454" width="36" style="1" customWidth="1"/>
    <col min="12455" max="12455" width="9.6640625" style="1" customWidth="1"/>
    <col min="12456" max="12456" width="11.88671875" style="1" customWidth="1"/>
    <col min="12457" max="12457" width="9" style="1" customWidth="1"/>
    <col min="12458" max="12458" width="9.6640625" style="1" customWidth="1"/>
    <col min="12459" max="12459" width="9.33203125" style="1" customWidth="1"/>
    <col min="12460" max="12460" width="8.6640625" style="1" customWidth="1"/>
    <col min="12461" max="12461" width="6.88671875" style="1" customWidth="1"/>
    <col min="12462" max="12706" width="9.109375" style="1" customWidth="1"/>
    <col min="12707" max="12707" width="3.6640625" style="1"/>
    <col min="12708" max="12708" width="4.5546875" style="1" customWidth="1"/>
    <col min="12709" max="12709" width="5.88671875" style="1" customWidth="1"/>
    <col min="12710" max="12710" width="36" style="1" customWidth="1"/>
    <col min="12711" max="12711" width="9.6640625" style="1" customWidth="1"/>
    <col min="12712" max="12712" width="11.88671875" style="1" customWidth="1"/>
    <col min="12713" max="12713" width="9" style="1" customWidth="1"/>
    <col min="12714" max="12714" width="9.6640625" style="1" customWidth="1"/>
    <col min="12715" max="12715" width="9.33203125" style="1" customWidth="1"/>
    <col min="12716" max="12716" width="8.6640625" style="1" customWidth="1"/>
    <col min="12717" max="12717" width="6.88671875" style="1" customWidth="1"/>
    <col min="12718" max="12962" width="9.109375" style="1" customWidth="1"/>
    <col min="12963" max="12963" width="3.6640625" style="1"/>
    <col min="12964" max="12964" width="4.5546875" style="1" customWidth="1"/>
    <col min="12965" max="12965" width="5.88671875" style="1" customWidth="1"/>
    <col min="12966" max="12966" width="36" style="1" customWidth="1"/>
    <col min="12967" max="12967" width="9.6640625" style="1" customWidth="1"/>
    <col min="12968" max="12968" width="11.88671875" style="1" customWidth="1"/>
    <col min="12969" max="12969" width="9" style="1" customWidth="1"/>
    <col min="12970" max="12970" width="9.6640625" style="1" customWidth="1"/>
    <col min="12971" max="12971" width="9.33203125" style="1" customWidth="1"/>
    <col min="12972" max="12972" width="8.6640625" style="1" customWidth="1"/>
    <col min="12973" max="12973" width="6.88671875" style="1" customWidth="1"/>
    <col min="12974" max="13218" width="9.109375" style="1" customWidth="1"/>
    <col min="13219" max="13219" width="3.6640625" style="1"/>
    <col min="13220" max="13220" width="4.5546875" style="1" customWidth="1"/>
    <col min="13221" max="13221" width="5.88671875" style="1" customWidth="1"/>
    <col min="13222" max="13222" width="36" style="1" customWidth="1"/>
    <col min="13223" max="13223" width="9.6640625" style="1" customWidth="1"/>
    <col min="13224" max="13224" width="11.88671875" style="1" customWidth="1"/>
    <col min="13225" max="13225" width="9" style="1" customWidth="1"/>
    <col min="13226" max="13226" width="9.6640625" style="1" customWidth="1"/>
    <col min="13227" max="13227" width="9.33203125" style="1" customWidth="1"/>
    <col min="13228" max="13228" width="8.6640625" style="1" customWidth="1"/>
    <col min="13229" max="13229" width="6.88671875" style="1" customWidth="1"/>
    <col min="13230" max="13474" width="9.109375" style="1" customWidth="1"/>
    <col min="13475" max="13475" width="3.6640625" style="1"/>
    <col min="13476" max="13476" width="4.5546875" style="1" customWidth="1"/>
    <col min="13477" max="13477" width="5.88671875" style="1" customWidth="1"/>
    <col min="13478" max="13478" width="36" style="1" customWidth="1"/>
    <col min="13479" max="13479" width="9.6640625" style="1" customWidth="1"/>
    <col min="13480" max="13480" width="11.88671875" style="1" customWidth="1"/>
    <col min="13481" max="13481" width="9" style="1" customWidth="1"/>
    <col min="13482" max="13482" width="9.6640625" style="1" customWidth="1"/>
    <col min="13483" max="13483" width="9.33203125" style="1" customWidth="1"/>
    <col min="13484" max="13484" width="8.6640625" style="1" customWidth="1"/>
    <col min="13485" max="13485" width="6.88671875" style="1" customWidth="1"/>
    <col min="13486" max="13730" width="9.109375" style="1" customWidth="1"/>
    <col min="13731" max="13731" width="3.6640625" style="1"/>
    <col min="13732" max="13732" width="4.5546875" style="1" customWidth="1"/>
    <col min="13733" max="13733" width="5.88671875" style="1" customWidth="1"/>
    <col min="13734" max="13734" width="36" style="1" customWidth="1"/>
    <col min="13735" max="13735" width="9.6640625" style="1" customWidth="1"/>
    <col min="13736" max="13736" width="11.88671875" style="1" customWidth="1"/>
    <col min="13737" max="13737" width="9" style="1" customWidth="1"/>
    <col min="13738" max="13738" width="9.6640625" style="1" customWidth="1"/>
    <col min="13739" max="13739" width="9.33203125" style="1" customWidth="1"/>
    <col min="13740" max="13740" width="8.6640625" style="1" customWidth="1"/>
    <col min="13741" max="13741" width="6.88671875" style="1" customWidth="1"/>
    <col min="13742" max="13986" width="9.109375" style="1" customWidth="1"/>
    <col min="13987" max="13987" width="3.6640625" style="1"/>
    <col min="13988" max="13988" width="4.5546875" style="1" customWidth="1"/>
    <col min="13989" max="13989" width="5.88671875" style="1" customWidth="1"/>
    <col min="13990" max="13990" width="36" style="1" customWidth="1"/>
    <col min="13991" max="13991" width="9.6640625" style="1" customWidth="1"/>
    <col min="13992" max="13992" width="11.88671875" style="1" customWidth="1"/>
    <col min="13993" max="13993" width="9" style="1" customWidth="1"/>
    <col min="13994" max="13994" width="9.6640625" style="1" customWidth="1"/>
    <col min="13995" max="13995" width="9.33203125" style="1" customWidth="1"/>
    <col min="13996" max="13996" width="8.6640625" style="1" customWidth="1"/>
    <col min="13997" max="13997" width="6.88671875" style="1" customWidth="1"/>
    <col min="13998" max="14242" width="9.109375" style="1" customWidth="1"/>
    <col min="14243" max="14243" width="3.6640625" style="1"/>
    <col min="14244" max="14244" width="4.5546875" style="1" customWidth="1"/>
    <col min="14245" max="14245" width="5.88671875" style="1" customWidth="1"/>
    <col min="14246" max="14246" width="36" style="1" customWidth="1"/>
    <col min="14247" max="14247" width="9.6640625" style="1" customWidth="1"/>
    <col min="14248" max="14248" width="11.88671875" style="1" customWidth="1"/>
    <col min="14249" max="14249" width="9" style="1" customWidth="1"/>
    <col min="14250" max="14250" width="9.6640625" style="1" customWidth="1"/>
    <col min="14251" max="14251" width="9.33203125" style="1" customWidth="1"/>
    <col min="14252" max="14252" width="8.6640625" style="1" customWidth="1"/>
    <col min="14253" max="14253" width="6.88671875" style="1" customWidth="1"/>
    <col min="14254" max="14498" width="9.109375" style="1" customWidth="1"/>
    <col min="14499" max="14499" width="3.6640625" style="1"/>
    <col min="14500" max="14500" width="4.5546875" style="1" customWidth="1"/>
    <col min="14501" max="14501" width="5.88671875" style="1" customWidth="1"/>
    <col min="14502" max="14502" width="36" style="1" customWidth="1"/>
    <col min="14503" max="14503" width="9.6640625" style="1" customWidth="1"/>
    <col min="14504" max="14504" width="11.88671875" style="1" customWidth="1"/>
    <col min="14505" max="14505" width="9" style="1" customWidth="1"/>
    <col min="14506" max="14506" width="9.6640625" style="1" customWidth="1"/>
    <col min="14507" max="14507" width="9.33203125" style="1" customWidth="1"/>
    <col min="14508" max="14508" width="8.6640625" style="1" customWidth="1"/>
    <col min="14509" max="14509" width="6.88671875" style="1" customWidth="1"/>
    <col min="14510" max="14754" width="9.109375" style="1" customWidth="1"/>
    <col min="14755" max="14755" width="3.6640625" style="1"/>
    <col min="14756" max="14756" width="4.5546875" style="1" customWidth="1"/>
    <col min="14757" max="14757" width="5.88671875" style="1" customWidth="1"/>
    <col min="14758" max="14758" width="36" style="1" customWidth="1"/>
    <col min="14759" max="14759" width="9.6640625" style="1" customWidth="1"/>
    <col min="14760" max="14760" width="11.88671875" style="1" customWidth="1"/>
    <col min="14761" max="14761" width="9" style="1" customWidth="1"/>
    <col min="14762" max="14762" width="9.6640625" style="1" customWidth="1"/>
    <col min="14763" max="14763" width="9.33203125" style="1" customWidth="1"/>
    <col min="14764" max="14764" width="8.6640625" style="1" customWidth="1"/>
    <col min="14765" max="14765" width="6.88671875" style="1" customWidth="1"/>
    <col min="14766" max="15010" width="9.109375" style="1" customWidth="1"/>
    <col min="15011" max="15011" width="3.6640625" style="1"/>
    <col min="15012" max="15012" width="4.5546875" style="1" customWidth="1"/>
    <col min="15013" max="15013" width="5.88671875" style="1" customWidth="1"/>
    <col min="15014" max="15014" width="36" style="1" customWidth="1"/>
    <col min="15015" max="15015" width="9.6640625" style="1" customWidth="1"/>
    <col min="15016" max="15016" width="11.88671875" style="1" customWidth="1"/>
    <col min="15017" max="15017" width="9" style="1" customWidth="1"/>
    <col min="15018" max="15018" width="9.6640625" style="1" customWidth="1"/>
    <col min="15019" max="15019" width="9.33203125" style="1" customWidth="1"/>
    <col min="15020" max="15020" width="8.6640625" style="1" customWidth="1"/>
    <col min="15021" max="15021" width="6.88671875" style="1" customWidth="1"/>
    <col min="15022" max="15266" width="9.109375" style="1" customWidth="1"/>
    <col min="15267" max="15267" width="3.6640625" style="1"/>
    <col min="15268" max="15268" width="4.5546875" style="1" customWidth="1"/>
    <col min="15269" max="15269" width="5.88671875" style="1" customWidth="1"/>
    <col min="15270" max="15270" width="36" style="1" customWidth="1"/>
    <col min="15271" max="15271" width="9.6640625" style="1" customWidth="1"/>
    <col min="15272" max="15272" width="11.88671875" style="1" customWidth="1"/>
    <col min="15273" max="15273" width="9" style="1" customWidth="1"/>
    <col min="15274" max="15274" width="9.6640625" style="1" customWidth="1"/>
    <col min="15275" max="15275" width="9.33203125" style="1" customWidth="1"/>
    <col min="15276" max="15276" width="8.6640625" style="1" customWidth="1"/>
    <col min="15277" max="15277" width="6.88671875" style="1" customWidth="1"/>
    <col min="15278" max="15522" width="9.109375" style="1" customWidth="1"/>
    <col min="15523" max="15523" width="3.6640625" style="1"/>
    <col min="15524" max="15524" width="4.5546875" style="1" customWidth="1"/>
    <col min="15525" max="15525" width="5.88671875" style="1" customWidth="1"/>
    <col min="15526" max="15526" width="36" style="1" customWidth="1"/>
    <col min="15527" max="15527" width="9.6640625" style="1" customWidth="1"/>
    <col min="15528" max="15528" width="11.88671875" style="1" customWidth="1"/>
    <col min="15529" max="15529" width="9" style="1" customWidth="1"/>
    <col min="15530" max="15530" width="9.6640625" style="1" customWidth="1"/>
    <col min="15531" max="15531" width="9.33203125" style="1" customWidth="1"/>
    <col min="15532" max="15532" width="8.6640625" style="1" customWidth="1"/>
    <col min="15533" max="15533" width="6.88671875" style="1" customWidth="1"/>
    <col min="15534" max="15778" width="9.109375" style="1" customWidth="1"/>
    <col min="15779" max="15779" width="3.6640625" style="1"/>
    <col min="15780" max="15780" width="4.5546875" style="1" customWidth="1"/>
    <col min="15781" max="15781" width="5.88671875" style="1" customWidth="1"/>
    <col min="15782" max="15782" width="36" style="1" customWidth="1"/>
    <col min="15783" max="15783" width="9.6640625" style="1" customWidth="1"/>
    <col min="15784" max="15784" width="11.88671875" style="1" customWidth="1"/>
    <col min="15785" max="15785" width="9" style="1" customWidth="1"/>
    <col min="15786" max="15786" width="9.6640625" style="1" customWidth="1"/>
    <col min="15787" max="15787" width="9.33203125" style="1" customWidth="1"/>
    <col min="15788" max="15788" width="8.6640625" style="1" customWidth="1"/>
    <col min="15789" max="15789" width="6.88671875" style="1" customWidth="1"/>
    <col min="15790" max="16034" width="9.109375" style="1" customWidth="1"/>
    <col min="16035" max="16035" width="3.6640625" style="1"/>
    <col min="16036" max="16036" width="4.5546875" style="1" customWidth="1"/>
    <col min="16037" max="16037" width="5.88671875" style="1" customWidth="1"/>
    <col min="16038" max="16038" width="36" style="1" customWidth="1"/>
    <col min="16039" max="16039" width="9.6640625" style="1" customWidth="1"/>
    <col min="16040" max="16040" width="11.88671875" style="1" customWidth="1"/>
    <col min="16041" max="16041" width="9" style="1" customWidth="1"/>
    <col min="16042" max="16042" width="9.6640625" style="1" customWidth="1"/>
    <col min="16043" max="16043" width="9.33203125" style="1" customWidth="1"/>
    <col min="16044" max="16044" width="8.6640625" style="1" customWidth="1"/>
    <col min="16045" max="16045" width="6.88671875" style="1" customWidth="1"/>
    <col min="16046" max="16290" width="9.109375" style="1" customWidth="1"/>
    <col min="16291" max="16384" width="3.6640625" style="1"/>
  </cols>
  <sheetData>
    <row r="1" spans="1:9" x14ac:dyDescent="0.2">
      <c r="C1" s="4"/>
      <c r="G1" s="190"/>
      <c r="H1" s="190"/>
      <c r="I1" s="190"/>
    </row>
    <row r="2" spans="1:9" x14ac:dyDescent="0.2">
      <c r="A2" s="230" t="s">
        <v>20</v>
      </c>
      <c r="B2" s="230"/>
      <c r="C2" s="230"/>
      <c r="D2" s="230"/>
      <c r="E2" s="230"/>
      <c r="F2" s="230"/>
      <c r="G2" s="230"/>
      <c r="H2" s="230"/>
      <c r="I2" s="230"/>
    </row>
    <row r="3" spans="1:9" x14ac:dyDescent="0.2">
      <c r="A3" s="2"/>
      <c r="B3" s="2"/>
      <c r="C3" s="2"/>
      <c r="D3" s="2"/>
      <c r="E3" s="2"/>
      <c r="F3" s="2"/>
      <c r="G3" s="2"/>
      <c r="H3" s="2"/>
      <c r="I3" s="2"/>
    </row>
    <row r="4" spans="1:9" x14ac:dyDescent="0.2">
      <c r="A4" s="2"/>
      <c r="B4" s="2"/>
      <c r="C4" s="231" t="s">
        <v>21</v>
      </c>
      <c r="D4" s="231"/>
      <c r="E4" s="231"/>
      <c r="F4" s="231"/>
      <c r="G4" s="231"/>
      <c r="H4" s="231"/>
      <c r="I4" s="231"/>
    </row>
    <row r="5" spans="1:9" ht="11.25" customHeight="1" x14ac:dyDescent="0.2">
      <c r="A5" s="90"/>
      <c r="B5" s="90"/>
      <c r="C5" s="233" t="s">
        <v>63</v>
      </c>
      <c r="D5" s="233"/>
      <c r="E5" s="233"/>
      <c r="F5" s="233"/>
      <c r="G5" s="233"/>
      <c r="H5" s="233"/>
      <c r="I5" s="233"/>
    </row>
    <row r="6" spans="1:9" x14ac:dyDescent="0.2">
      <c r="A6" s="232" t="s">
        <v>22</v>
      </c>
      <c r="B6" s="232"/>
      <c r="C6" s="232"/>
      <c r="D6" s="198" t="str">
        <f>'Kopt a+c+n'!B13</f>
        <v>Daudzdzīvokļu dzīvojamā ēka</v>
      </c>
      <c r="E6" s="198"/>
      <c r="F6" s="198"/>
      <c r="G6" s="198"/>
      <c r="H6" s="198"/>
      <c r="I6" s="198"/>
    </row>
    <row r="7" spans="1:9" x14ac:dyDescent="0.2">
      <c r="A7" s="232" t="s">
        <v>6</v>
      </c>
      <c r="B7" s="232"/>
      <c r="C7" s="232"/>
      <c r="D7" s="199" t="str">
        <f>'Kopt a+c+n'!B14</f>
        <v>Daudzdzīvokļu dzīvojamās ēkas energoefektivitātes paaugstināšana</v>
      </c>
      <c r="E7" s="199"/>
      <c r="F7" s="199"/>
      <c r="G7" s="199"/>
      <c r="H7" s="199"/>
      <c r="I7" s="199"/>
    </row>
    <row r="8" spans="1:9" x14ac:dyDescent="0.2">
      <c r="A8" s="238" t="s">
        <v>23</v>
      </c>
      <c r="B8" s="238"/>
      <c r="C8" s="238"/>
      <c r="D8" s="199" t="str">
        <f>'Kopt a+c+n'!B15</f>
        <v>Baložu iela 9, Tukums, Tukuma nov., LV-3101</v>
      </c>
      <c r="E8" s="199"/>
      <c r="F8" s="199"/>
      <c r="G8" s="199"/>
      <c r="H8" s="199"/>
      <c r="I8" s="199"/>
    </row>
    <row r="9" spans="1:9" x14ac:dyDescent="0.2">
      <c r="A9" s="238" t="s">
        <v>24</v>
      </c>
      <c r="B9" s="238"/>
      <c r="C9" s="238"/>
      <c r="D9" s="200" t="str">
        <f>'Kopt a+c+n'!B16</f>
        <v>23082023/B-9</v>
      </c>
      <c r="E9" s="200"/>
      <c r="F9" s="200"/>
      <c r="G9" s="200"/>
      <c r="H9" s="200"/>
      <c r="I9" s="200"/>
    </row>
    <row r="10" spans="1:9" x14ac:dyDescent="0.2">
      <c r="C10" s="4" t="s">
        <v>25</v>
      </c>
      <c r="D10" s="239">
        <f>E47</f>
        <v>0</v>
      </c>
      <c r="E10" s="239"/>
      <c r="F10" s="54"/>
      <c r="G10" s="54"/>
      <c r="H10" s="54"/>
      <c r="I10" s="54"/>
    </row>
    <row r="11" spans="1:9" x14ac:dyDescent="0.2">
      <c r="C11" s="4" t="s">
        <v>26</v>
      </c>
      <c r="D11" s="240">
        <f>I43</f>
        <v>0</v>
      </c>
      <c r="E11" s="240"/>
      <c r="F11" s="54"/>
      <c r="G11" s="54"/>
      <c r="H11" s="54"/>
      <c r="I11" s="54"/>
    </row>
    <row r="12" spans="1:9" ht="10.8" thickBot="1" x14ac:dyDescent="0.25">
      <c r="F12" s="17"/>
      <c r="G12" s="17"/>
      <c r="H12" s="17"/>
      <c r="I12" s="17"/>
    </row>
    <row r="13" spans="1:9" x14ac:dyDescent="0.2">
      <c r="A13" s="243" t="s">
        <v>27</v>
      </c>
      <c r="B13" s="245" t="s">
        <v>28</v>
      </c>
      <c r="C13" s="247" t="s">
        <v>29</v>
      </c>
      <c r="D13" s="248"/>
      <c r="E13" s="241" t="s">
        <v>30</v>
      </c>
      <c r="F13" s="234" t="s">
        <v>31</v>
      </c>
      <c r="G13" s="235"/>
      <c r="H13" s="235"/>
      <c r="I13" s="236" t="s">
        <v>32</v>
      </c>
    </row>
    <row r="14" spans="1:9" ht="21" thickBot="1" x14ac:dyDescent="0.25">
      <c r="A14" s="244"/>
      <c r="B14" s="246"/>
      <c r="C14" s="249"/>
      <c r="D14" s="250"/>
      <c r="E14" s="242"/>
      <c r="F14" s="18" t="s">
        <v>33</v>
      </c>
      <c r="G14" s="19" t="s">
        <v>34</v>
      </c>
      <c r="H14" s="19" t="s">
        <v>35</v>
      </c>
      <c r="I14" s="237"/>
    </row>
    <row r="15" spans="1:9" x14ac:dyDescent="0.2">
      <c r="A15" s="50">
        <f>IF(E15=0,0,IF(COUNTBLANK(E15)=1,0,COUNTA($E$15:E15)))</f>
        <v>0</v>
      </c>
      <c r="B15" s="68">
        <f>'Kops a'!B15</f>
        <v>0</v>
      </c>
      <c r="C15" s="226" t="str">
        <f>'Kops a'!C15:D15</f>
        <v>Būvlaukuma sagatavošana</v>
      </c>
      <c r="D15" s="227"/>
      <c r="E15" s="118">
        <f>'Kops a'!E15</f>
        <v>0</v>
      </c>
      <c r="F15" s="119">
        <f>'Kops a'!F15</f>
        <v>0</v>
      </c>
      <c r="G15" s="114">
        <f>'Kops a'!G15</f>
        <v>0</v>
      </c>
      <c r="H15" s="114">
        <f>'Kops a'!H15</f>
        <v>0</v>
      </c>
      <c r="I15" s="45">
        <f>'Kops a'!I15</f>
        <v>0</v>
      </c>
    </row>
    <row r="16" spans="1:9" x14ac:dyDescent="0.2">
      <c r="A16" s="51">
        <f>IF(E16=0,0,IF(COUNTBLANK(E16)=1,0,COUNTA($E$15:E16)))</f>
        <v>0</v>
      </c>
      <c r="B16" s="67">
        <f>'Kops c'!B15</f>
        <v>0</v>
      </c>
      <c r="C16" s="228" t="str">
        <f>'Kops c'!C15:D15</f>
        <v>Būvlaukuma sagatavošana</v>
      </c>
      <c r="D16" s="229"/>
      <c r="E16" s="120">
        <f>'Kops c'!E15</f>
        <v>0</v>
      </c>
      <c r="F16" s="121">
        <f>'Kops c'!F15</f>
        <v>0</v>
      </c>
      <c r="G16" s="116">
        <f>'Kops c'!G15</f>
        <v>0</v>
      </c>
      <c r="H16" s="116">
        <f>'Kops c'!H15</f>
        <v>0</v>
      </c>
      <c r="I16" s="46">
        <f>'Kops c'!I15</f>
        <v>0</v>
      </c>
    </row>
    <row r="17" spans="1:9" x14ac:dyDescent="0.2">
      <c r="A17" s="51">
        <f>IF(E17=0,0,IF(COUNTBLANK(E17)=1,0,COUNTA($E$15:E17)))</f>
        <v>0</v>
      </c>
      <c r="B17" s="67">
        <f>'Kops n'!B15</f>
        <v>0</v>
      </c>
      <c r="C17" s="228" t="str">
        <f>'Kops n'!C15:D15</f>
        <v>Būvlaukuma sagatavošana</v>
      </c>
      <c r="D17" s="229"/>
      <c r="E17" s="120">
        <f>'Kops n'!E15</f>
        <v>0</v>
      </c>
      <c r="F17" s="121">
        <f>'Kops n'!F15</f>
        <v>0</v>
      </c>
      <c r="G17" s="116">
        <f>'Kops n'!G15</f>
        <v>0</v>
      </c>
      <c r="H17" s="116">
        <f>'Kops n'!H15</f>
        <v>0</v>
      </c>
      <c r="I17" s="46">
        <f>'Kops n'!I15</f>
        <v>0</v>
      </c>
    </row>
    <row r="18" spans="1:9" x14ac:dyDescent="0.2">
      <c r="A18" s="51">
        <f>IF(E18=0,0,IF(COUNTBLANK(E18)=1,0,COUNTA($E$15:E18)))</f>
        <v>0</v>
      </c>
      <c r="B18" s="67">
        <f>'Kops a'!B16</f>
        <v>0</v>
      </c>
      <c r="C18" s="221" t="str">
        <f>'Kops a'!C16:D16</f>
        <v>Demontāžas darbi</v>
      </c>
      <c r="D18" s="222"/>
      <c r="E18" s="120">
        <f>'Kops a'!E16</f>
        <v>0</v>
      </c>
      <c r="F18" s="121">
        <f>'Kops a'!F16</f>
        <v>0</v>
      </c>
      <c r="G18" s="116">
        <f>'Kops a'!G16</f>
        <v>0</v>
      </c>
      <c r="H18" s="116">
        <f>'Kops a'!H16</f>
        <v>0</v>
      </c>
      <c r="I18" s="46">
        <f>'Kops a'!I16</f>
        <v>0</v>
      </c>
    </row>
    <row r="19" spans="1:9" ht="11.25" customHeight="1" x14ac:dyDescent="0.2">
      <c r="A19" s="51">
        <f>IF(E19=0,0,IF(COUNTBLANK(E19)=1,0,COUNTA($E$15:E19)))</f>
        <v>0</v>
      </c>
      <c r="B19" s="67">
        <f>'Kops c'!B16</f>
        <v>0</v>
      </c>
      <c r="C19" s="221" t="str">
        <f>'Kops c'!C16:D16</f>
        <v>Demontāžas darbi</v>
      </c>
      <c r="D19" s="222"/>
      <c r="E19" s="120">
        <f>'Kops c'!E16</f>
        <v>0</v>
      </c>
      <c r="F19" s="121">
        <f>'Kops c'!F16</f>
        <v>0</v>
      </c>
      <c r="G19" s="116">
        <f>'Kops c'!G16</f>
        <v>0</v>
      </c>
      <c r="H19" s="116">
        <f>'Kops c'!H16</f>
        <v>0</v>
      </c>
      <c r="I19" s="46">
        <f>'Kops c'!I16</f>
        <v>0</v>
      </c>
    </row>
    <row r="20" spans="1:9" ht="11.25" customHeight="1" x14ac:dyDescent="0.2">
      <c r="A20" s="51">
        <f>IF(E20=0,0,IF(COUNTBLANK(E20)=1,0,COUNTA($E$15:E20)))</f>
        <v>0</v>
      </c>
      <c r="B20" s="67">
        <f>'Kops n'!B16</f>
        <v>0</v>
      </c>
      <c r="C20" s="221" t="str">
        <f>'Kops n'!C16:D16</f>
        <v>Demontāžas darbi</v>
      </c>
      <c r="D20" s="222"/>
      <c r="E20" s="120">
        <f>'Kops n'!E16</f>
        <v>0</v>
      </c>
      <c r="F20" s="121">
        <f>'Kops n'!F16</f>
        <v>0</v>
      </c>
      <c r="G20" s="116">
        <f>'Kops n'!G16</f>
        <v>0</v>
      </c>
      <c r="H20" s="116">
        <f>'Kops n'!H16</f>
        <v>0</v>
      </c>
      <c r="I20" s="46">
        <f>'Kops n'!I16</f>
        <v>0</v>
      </c>
    </row>
    <row r="21" spans="1:9" x14ac:dyDescent="0.2">
      <c r="A21" s="51">
        <f>IF(E21=0,0,IF(COUNTBLANK(E21)=1,0,COUNTA($E$15:E21)))</f>
        <v>0</v>
      </c>
      <c r="B21" s="67">
        <f>'Kops a'!B17</f>
        <v>0</v>
      </c>
      <c r="C21" s="221" t="str">
        <f>'Kops a'!C17:D17</f>
        <v>Fasādes</v>
      </c>
      <c r="D21" s="222"/>
      <c r="E21" s="120">
        <f>'Kops a'!E17</f>
        <v>0</v>
      </c>
      <c r="F21" s="121">
        <f>'Kops a'!F17</f>
        <v>0</v>
      </c>
      <c r="G21" s="116">
        <f>'Kops a'!G17</f>
        <v>0</v>
      </c>
      <c r="H21" s="116">
        <f>'Kops a'!H17</f>
        <v>0</v>
      </c>
      <c r="I21" s="46">
        <f>'Kops a'!I17</f>
        <v>0</v>
      </c>
    </row>
    <row r="22" spans="1:9" x14ac:dyDescent="0.2">
      <c r="A22" s="51">
        <f>IF(E22=0,0,IF(COUNTBLANK(E22)=1,0,COUNTA($E$15:E22)))</f>
        <v>0</v>
      </c>
      <c r="B22" s="67">
        <f>'Kops c'!B17</f>
        <v>0</v>
      </c>
      <c r="C22" s="221" t="str">
        <f>'Kops c'!C17:D17</f>
        <v>Fasādes</v>
      </c>
      <c r="D22" s="222"/>
      <c r="E22" s="120">
        <f>'Kops c'!E17</f>
        <v>0</v>
      </c>
      <c r="F22" s="121">
        <f>'Kops c'!F17</f>
        <v>0</v>
      </c>
      <c r="G22" s="116">
        <f>'Kops c'!G17</f>
        <v>0</v>
      </c>
      <c r="H22" s="116">
        <f>'Kops c'!H17</f>
        <v>0</v>
      </c>
      <c r="I22" s="46">
        <f>'Kops c'!I17</f>
        <v>0</v>
      </c>
    </row>
    <row r="23" spans="1:9" x14ac:dyDescent="0.2">
      <c r="A23" s="51">
        <f>IF(E23=0,0,IF(COUNTBLANK(E23)=1,0,COUNTA($E$15:E23)))</f>
        <v>0</v>
      </c>
      <c r="B23" s="67">
        <f>'Kops n'!B17</f>
        <v>0</v>
      </c>
      <c r="C23" s="221" t="str">
        <f>'Kops n'!C17:D17</f>
        <v>Fasādes</v>
      </c>
      <c r="D23" s="222"/>
      <c r="E23" s="120">
        <f>'Kops n'!E17</f>
        <v>0</v>
      </c>
      <c r="F23" s="121">
        <f>'Kops n'!F17</f>
        <v>0</v>
      </c>
      <c r="G23" s="116">
        <f>'Kops n'!G17</f>
        <v>0</v>
      </c>
      <c r="H23" s="116">
        <f>'Kops n'!H17</f>
        <v>0</v>
      </c>
      <c r="I23" s="46">
        <f>'Kops n'!I17</f>
        <v>0</v>
      </c>
    </row>
    <row r="24" spans="1:9" x14ac:dyDescent="0.2">
      <c r="A24" s="51">
        <f>IF(E24=0,0,IF(COUNTBLANK(E24)=1,0,COUNTA($E$15:E24)))</f>
        <v>0</v>
      </c>
      <c r="B24" s="67">
        <f>'Kops a'!B18</f>
        <v>0</v>
      </c>
      <c r="C24" s="221" t="str">
        <f>'Kops a'!C18:D18</f>
        <v>Logi un durvis</v>
      </c>
      <c r="D24" s="222"/>
      <c r="E24" s="120">
        <f>'Kops a'!E18</f>
        <v>0</v>
      </c>
      <c r="F24" s="121">
        <f>'Kops a'!F18</f>
        <v>0</v>
      </c>
      <c r="G24" s="116">
        <f>'Kops a'!G18</f>
        <v>0</v>
      </c>
      <c r="H24" s="116">
        <f>'Kops a'!H18</f>
        <v>0</v>
      </c>
      <c r="I24" s="46">
        <f>'Kops a'!I18</f>
        <v>0</v>
      </c>
    </row>
    <row r="25" spans="1:9" x14ac:dyDescent="0.2">
      <c r="A25" s="51">
        <f>IF(E25=0,0,IF(COUNTBLANK(E25)=1,0,COUNTA($E$15:E25)))</f>
        <v>0</v>
      </c>
      <c r="B25" s="67">
        <f>'Kops c'!B18</f>
        <v>0</v>
      </c>
      <c r="C25" s="221" t="str">
        <f>'Kops c'!C18:D18</f>
        <v>Logi un durvis</v>
      </c>
      <c r="D25" s="222"/>
      <c r="E25" s="120">
        <f>'Kops c'!E18</f>
        <v>0</v>
      </c>
      <c r="F25" s="121">
        <f>'Kops c'!F18</f>
        <v>0</v>
      </c>
      <c r="G25" s="116">
        <f>'Kops c'!G18</f>
        <v>0</v>
      </c>
      <c r="H25" s="116">
        <f>'Kops c'!H18</f>
        <v>0</v>
      </c>
      <c r="I25" s="46">
        <f>'Kops c'!I18</f>
        <v>0</v>
      </c>
    </row>
    <row r="26" spans="1:9" x14ac:dyDescent="0.2">
      <c r="A26" s="51">
        <f>IF(E26=0,0,IF(COUNTBLANK(E26)=1,0,COUNTA($E$15:E26)))</f>
        <v>0</v>
      </c>
      <c r="B26" s="67">
        <f>'Kops n'!B18</f>
        <v>0</v>
      </c>
      <c r="C26" s="221" t="str">
        <f>'Kops n'!C18:D18</f>
        <v>Logi un durvis</v>
      </c>
      <c r="D26" s="222"/>
      <c r="E26" s="120">
        <f>'Kops n'!E18</f>
        <v>0</v>
      </c>
      <c r="F26" s="121">
        <f>'Kops n'!F18</f>
        <v>0</v>
      </c>
      <c r="G26" s="116">
        <f>'Kops n'!G18</f>
        <v>0</v>
      </c>
      <c r="H26" s="116">
        <f>'Kops n'!H18</f>
        <v>0</v>
      </c>
      <c r="I26" s="46">
        <f>'Kops n'!I18</f>
        <v>0</v>
      </c>
    </row>
    <row r="27" spans="1:9" x14ac:dyDescent="0.2">
      <c r="A27" s="51">
        <f>IF(E27=0,0,IF(COUNTBLANK(E27)=1,0,COUNTA($E$15:E27)))</f>
        <v>0</v>
      </c>
      <c r="B27" s="67">
        <f>'Kops a'!B19</f>
        <v>0</v>
      </c>
      <c r="C27" s="221" t="str">
        <f>'Kops a'!C19:D19</f>
        <v>Pagraba pārseguma siltināšana</v>
      </c>
      <c r="D27" s="222"/>
      <c r="E27" s="120">
        <f>'Kops a'!E19</f>
        <v>0</v>
      </c>
      <c r="F27" s="121">
        <f>'Kops a'!F19</f>
        <v>0</v>
      </c>
      <c r="G27" s="116">
        <f>'Kops a'!G19</f>
        <v>0</v>
      </c>
      <c r="H27" s="116">
        <f>'Kops a'!H19</f>
        <v>0</v>
      </c>
      <c r="I27" s="46">
        <f>'Kops a'!I19</f>
        <v>0</v>
      </c>
    </row>
    <row r="28" spans="1:9" x14ac:dyDescent="0.2">
      <c r="A28" s="51">
        <f>IF(E28=0,0,IF(COUNTBLANK(E28)=1,0,COUNTA($E$15:E28)))</f>
        <v>0</v>
      </c>
      <c r="B28" s="67">
        <f>'Kops c'!B19</f>
        <v>0</v>
      </c>
      <c r="C28" s="221" t="str">
        <f>'Kops c'!C19:D19</f>
        <v>Pagraba pārseguma siltināšana</v>
      </c>
      <c r="D28" s="222"/>
      <c r="E28" s="120">
        <f>'Kops c'!E19</f>
        <v>0</v>
      </c>
      <c r="F28" s="121">
        <f>'Kops c'!F19</f>
        <v>0</v>
      </c>
      <c r="G28" s="116">
        <f>'Kops c'!G19</f>
        <v>0</v>
      </c>
      <c r="H28" s="116">
        <f>'Kops c'!H19</f>
        <v>0</v>
      </c>
      <c r="I28" s="46">
        <f>'Kops c'!I19</f>
        <v>0</v>
      </c>
    </row>
    <row r="29" spans="1:9" x14ac:dyDescent="0.2">
      <c r="A29" s="51">
        <f>IF(E29=0,0,IF(COUNTBLANK(E29)=1,0,COUNTA($E$15:E29)))</f>
        <v>0</v>
      </c>
      <c r="B29" s="67">
        <f>'Kops n'!B19</f>
        <v>0</v>
      </c>
      <c r="C29" s="221" t="str">
        <f>'Kops n'!C19:D19</f>
        <v>Pagraba pārseguma siltināšana</v>
      </c>
      <c r="D29" s="222"/>
      <c r="E29" s="120">
        <f>'Kops n'!E19</f>
        <v>0</v>
      </c>
      <c r="F29" s="121">
        <f>'Kops n'!F19</f>
        <v>0</v>
      </c>
      <c r="G29" s="116">
        <f>'Kops n'!G19</f>
        <v>0</v>
      </c>
      <c r="H29" s="116">
        <f>'Kops n'!H19</f>
        <v>0</v>
      </c>
      <c r="I29" s="46">
        <f>'Kops n'!I19</f>
        <v>0</v>
      </c>
    </row>
    <row r="30" spans="1:9" x14ac:dyDescent="0.2">
      <c r="A30" s="51">
        <f>IF(E30=0,0,IF(COUNTBLANK(E30)=1,0,COUNTA($E$15:E30)))</f>
        <v>0</v>
      </c>
      <c r="B30" s="67">
        <f>'Kops a'!B20</f>
        <v>0</v>
      </c>
      <c r="C30" s="221" t="str">
        <f>'Kops a'!C20:D20</f>
        <v>Jumta darbi</v>
      </c>
      <c r="D30" s="222"/>
      <c r="E30" s="120">
        <f>'Kops a'!E20</f>
        <v>0</v>
      </c>
      <c r="F30" s="121">
        <f>'Kops a'!F20</f>
        <v>0</v>
      </c>
      <c r="G30" s="116">
        <f>'Kops a'!G20</f>
        <v>0</v>
      </c>
      <c r="H30" s="116">
        <f>'Kops a'!H20</f>
        <v>0</v>
      </c>
      <c r="I30" s="46">
        <f>'Kops a'!I20</f>
        <v>0</v>
      </c>
    </row>
    <row r="31" spans="1:9" x14ac:dyDescent="0.2">
      <c r="A31" s="51">
        <f>IF(E31=0,0,IF(COUNTBLANK(E31)=1,0,COUNTA($E$15:E31)))</f>
        <v>0</v>
      </c>
      <c r="B31" s="67">
        <f>'Kops c'!B20</f>
        <v>0</v>
      </c>
      <c r="C31" s="221" t="str">
        <f>'Kops c'!C20:D20</f>
        <v>Jumta darbi</v>
      </c>
      <c r="D31" s="222"/>
      <c r="E31" s="120">
        <f>'Kops c'!E20</f>
        <v>0</v>
      </c>
      <c r="F31" s="121">
        <f>'Kops c'!F20</f>
        <v>0</v>
      </c>
      <c r="G31" s="116">
        <f>'Kops c'!G20</f>
        <v>0</v>
      </c>
      <c r="H31" s="116">
        <f>'Kops c'!H20</f>
        <v>0</v>
      </c>
      <c r="I31" s="46">
        <f>'Kops c'!I20</f>
        <v>0</v>
      </c>
    </row>
    <row r="32" spans="1:9" x14ac:dyDescent="0.2">
      <c r="A32" s="51">
        <f>IF(E32=0,0,IF(COUNTBLANK(E32)=1,0,COUNTA($E$15:E32)))</f>
        <v>0</v>
      </c>
      <c r="B32" s="67">
        <f>'Kops n'!B20</f>
        <v>0</v>
      </c>
      <c r="C32" s="221" t="str">
        <f>'Kops n'!C20:D20</f>
        <v>Jumta darbi</v>
      </c>
      <c r="D32" s="222"/>
      <c r="E32" s="120">
        <f>'Kops n'!E20</f>
        <v>0</v>
      </c>
      <c r="F32" s="121">
        <f>'Kops n'!F20</f>
        <v>0</v>
      </c>
      <c r="G32" s="116">
        <f>'Kops n'!G20</f>
        <v>0</v>
      </c>
      <c r="H32" s="116">
        <f>'Kops n'!H20</f>
        <v>0</v>
      </c>
      <c r="I32" s="46">
        <f>'Kops n'!I20</f>
        <v>0</v>
      </c>
    </row>
    <row r="33" spans="1:9" x14ac:dyDescent="0.2">
      <c r="A33" s="51">
        <f>IF(E33=0,0,IF(COUNTBLANK(E33)=1,0,COUNTA($E$15:E33)))</f>
        <v>0</v>
      </c>
      <c r="B33" s="67">
        <f>'Kops a'!B21</f>
        <v>0</v>
      </c>
      <c r="C33" s="221" t="str">
        <f>'Kops a'!C21:D21</f>
        <v>Bēniņu siltināšana</v>
      </c>
      <c r="D33" s="222"/>
      <c r="E33" s="120">
        <f>'Kops a'!E21</f>
        <v>0</v>
      </c>
      <c r="F33" s="121">
        <f>'Kops a'!F21</f>
        <v>0</v>
      </c>
      <c r="G33" s="116">
        <f>'Kops a'!G21</f>
        <v>0</v>
      </c>
      <c r="H33" s="116">
        <f>'Kops a'!H21</f>
        <v>0</v>
      </c>
      <c r="I33" s="46">
        <f>'Kops a'!I21</f>
        <v>0</v>
      </c>
    </row>
    <row r="34" spans="1:9" x14ac:dyDescent="0.2">
      <c r="A34" s="51">
        <f>IF(E34=0,0,IF(COUNTBLANK(E34)=1,0,COUNTA($E$15:E34)))</f>
        <v>0</v>
      </c>
      <c r="B34" s="67">
        <f>'Kops c'!B21</f>
        <v>0</v>
      </c>
      <c r="C34" s="221" t="str">
        <f>'Kops c'!C21:D21</f>
        <v>Bēniņu siltināšana</v>
      </c>
      <c r="D34" s="222"/>
      <c r="E34" s="120">
        <f>'Kops c'!E21</f>
        <v>0</v>
      </c>
      <c r="F34" s="121">
        <f>'Kops c'!F21</f>
        <v>0</v>
      </c>
      <c r="G34" s="116">
        <f>'Kops c'!G21</f>
        <v>0</v>
      </c>
      <c r="H34" s="116">
        <f>'Kops c'!H21</f>
        <v>0</v>
      </c>
      <c r="I34" s="46">
        <f>'Kops c'!I21</f>
        <v>0</v>
      </c>
    </row>
    <row r="35" spans="1:9" x14ac:dyDescent="0.2">
      <c r="A35" s="51">
        <f>IF(E35=0,0,IF(COUNTBLANK(E35)=1,0,COUNTA($E$15:E35)))</f>
        <v>0</v>
      </c>
      <c r="B35" s="67">
        <f>'Kops n'!B21</f>
        <v>0</v>
      </c>
      <c r="C35" s="221" t="str">
        <f>'Kops n'!C21:D21</f>
        <v>Bēniņu siltināšana</v>
      </c>
      <c r="D35" s="222"/>
      <c r="E35" s="120">
        <f>'Kops n'!E21</f>
        <v>0</v>
      </c>
      <c r="F35" s="121">
        <f>'Kops n'!F21</f>
        <v>0</v>
      </c>
      <c r="G35" s="116">
        <f>'Kops n'!G21</f>
        <v>0</v>
      </c>
      <c r="H35" s="116">
        <f>'Kops n'!H21</f>
        <v>0</v>
      </c>
      <c r="I35" s="46">
        <f>'Kops n'!I21</f>
        <v>0</v>
      </c>
    </row>
    <row r="36" spans="1:9" x14ac:dyDescent="0.2">
      <c r="A36" s="51">
        <f>IF(E36=0,0,IF(COUNTBLANK(E36)=1,0,COUNTA($E$15:E36)))</f>
        <v>0</v>
      </c>
      <c r="B36" s="67">
        <f>'Kops a'!B22</f>
        <v>0</v>
      </c>
      <c r="C36" s="221" t="str">
        <f>'Kops a'!C22:D22</f>
        <v>Labiekārtošana</v>
      </c>
      <c r="D36" s="222"/>
      <c r="E36" s="120">
        <f>'Kops a'!E22</f>
        <v>0</v>
      </c>
      <c r="F36" s="121">
        <f>'Kops a'!F22</f>
        <v>0</v>
      </c>
      <c r="G36" s="116">
        <f>'Kops a'!G22</f>
        <v>0</v>
      </c>
      <c r="H36" s="116">
        <f>'Kops a'!H22</f>
        <v>0</v>
      </c>
      <c r="I36" s="46">
        <f>'Kops a'!I22</f>
        <v>0</v>
      </c>
    </row>
    <row r="37" spans="1:9" x14ac:dyDescent="0.2">
      <c r="A37" s="51">
        <f>IF(E37=0,0,IF(COUNTBLANK(E37)=1,0,COUNTA($E$15:E37)))</f>
        <v>0</v>
      </c>
      <c r="B37" s="67">
        <f>'Kops c'!B22</f>
        <v>0</v>
      </c>
      <c r="C37" s="221" t="str">
        <f>'Kops c'!C22:D22</f>
        <v>Labiekārtošana</v>
      </c>
      <c r="D37" s="222"/>
      <c r="E37" s="120">
        <f>'Kops c'!E22</f>
        <v>0</v>
      </c>
      <c r="F37" s="121">
        <f>'Kops c'!F22</f>
        <v>0</v>
      </c>
      <c r="G37" s="116">
        <f>'Kops c'!G22</f>
        <v>0</v>
      </c>
      <c r="H37" s="116">
        <f>'Kops c'!H22</f>
        <v>0</v>
      </c>
      <c r="I37" s="46">
        <f>'Kops c'!I22</f>
        <v>0</v>
      </c>
    </row>
    <row r="38" spans="1:9" x14ac:dyDescent="0.2">
      <c r="A38" s="51">
        <f>IF(E38=0,0,IF(COUNTBLANK(E38)=1,0,COUNTA($E$15:E38)))</f>
        <v>0</v>
      </c>
      <c r="B38" s="67">
        <f>'Kops n'!B22</f>
        <v>0</v>
      </c>
      <c r="C38" s="221" t="str">
        <f>'Kops n'!C22:D22</f>
        <v>Labiekārtošana</v>
      </c>
      <c r="D38" s="222"/>
      <c r="E38" s="120">
        <f>'Kops n'!E22</f>
        <v>0</v>
      </c>
      <c r="F38" s="121">
        <f>'Kops n'!F22</f>
        <v>0</v>
      </c>
      <c r="G38" s="116">
        <f>'Kops n'!G22</f>
        <v>0</v>
      </c>
      <c r="H38" s="116">
        <f>'Kops n'!H22</f>
        <v>0</v>
      </c>
      <c r="I38" s="46">
        <f>'Kops n'!I22</f>
        <v>0</v>
      </c>
    </row>
    <row r="39" spans="1:9" x14ac:dyDescent="0.2">
      <c r="A39" s="51">
        <f>IF(E39=0,0,IF(COUNTBLANK(E39)=1,0,COUNTA($E$15:E39)))</f>
        <v>0</v>
      </c>
      <c r="B39" s="67">
        <f>'Kops a'!B23</f>
        <v>0</v>
      </c>
      <c r="C39" s="221" t="str">
        <f>'Kops a'!C23:D23</f>
        <v>Apkure, vēdināšana un gaisa kondicionēšana</v>
      </c>
      <c r="D39" s="222"/>
      <c r="E39" s="120">
        <f>'Kops a'!E23</f>
        <v>0</v>
      </c>
      <c r="F39" s="121">
        <f>'Kops a'!F23</f>
        <v>0</v>
      </c>
      <c r="G39" s="116">
        <f>'Kops a'!G23</f>
        <v>0</v>
      </c>
      <c r="H39" s="116">
        <f>'Kops a'!H23</f>
        <v>0</v>
      </c>
      <c r="I39" s="46">
        <f>'Kops a'!I23</f>
        <v>0</v>
      </c>
    </row>
    <row r="40" spans="1:9" x14ac:dyDescent="0.2">
      <c r="A40" s="51">
        <f>IF(E40=0,0,IF(COUNTBLANK(E40)=1,0,COUNTA($E$15:E40)))</f>
        <v>0</v>
      </c>
      <c r="B40" s="67">
        <f>'Kops c'!B23</f>
        <v>0</v>
      </c>
      <c r="C40" s="228" t="str">
        <f>'Kops c'!C23:D23</f>
        <v>Apkure, vēdināšana un gaisa kondicionēšana</v>
      </c>
      <c r="D40" s="229"/>
      <c r="E40" s="120">
        <f>'Kops c'!E23</f>
        <v>0</v>
      </c>
      <c r="F40" s="121">
        <f>'Kops c'!F23</f>
        <v>0</v>
      </c>
      <c r="G40" s="116">
        <f>'Kops c'!G23</f>
        <v>0</v>
      </c>
      <c r="H40" s="116">
        <f>'Kops c'!H23</f>
        <v>0</v>
      </c>
      <c r="I40" s="46">
        <f>'Kops c'!I23</f>
        <v>0</v>
      </c>
    </row>
    <row r="41" spans="1:9" x14ac:dyDescent="0.2">
      <c r="A41" s="51">
        <f>IF(E41=0,0,IF(COUNTBLANK(E41)=1,0,COUNTA($E$15:E41)))</f>
        <v>0</v>
      </c>
      <c r="B41" s="67">
        <f>'Kops n'!B23</f>
        <v>0</v>
      </c>
      <c r="C41" s="228" t="str">
        <f>'Kops n'!C23:D23</f>
        <v>Apkure, vēdināšana un gaisa kondicionēšana</v>
      </c>
      <c r="D41" s="229"/>
      <c r="E41" s="120">
        <f>'Kops n'!E23</f>
        <v>0</v>
      </c>
      <c r="F41" s="121">
        <f>'Kops n'!F23</f>
        <v>0</v>
      </c>
      <c r="G41" s="116">
        <f>'Kops n'!G23</f>
        <v>0</v>
      </c>
      <c r="H41" s="116">
        <f>'Kops n'!H23</f>
        <v>0</v>
      </c>
      <c r="I41" s="46">
        <f>'Kops n'!I23</f>
        <v>0</v>
      </c>
    </row>
    <row r="42" spans="1:9" ht="10.8" thickBot="1" x14ac:dyDescent="0.25">
      <c r="A42" s="52"/>
      <c r="B42" s="25"/>
      <c r="C42" s="224"/>
      <c r="D42" s="225"/>
      <c r="E42" s="122"/>
      <c r="F42" s="123"/>
      <c r="G42" s="124"/>
      <c r="H42" s="124"/>
      <c r="I42" s="37"/>
    </row>
    <row r="43" spans="1:9" ht="10.8" thickBot="1" x14ac:dyDescent="0.25">
      <c r="A43" s="206" t="s">
        <v>36</v>
      </c>
      <c r="B43" s="207"/>
      <c r="C43" s="207"/>
      <c r="D43" s="207"/>
      <c r="E43" s="125">
        <f>SUM(E15:E42)</f>
        <v>0</v>
      </c>
      <c r="F43" s="126">
        <f>SUM(F15:F42)</f>
        <v>0</v>
      </c>
      <c r="G43" s="126">
        <f>SUM(G15:G42)</f>
        <v>0</v>
      </c>
      <c r="H43" s="126">
        <f>SUM(H15:H42)</f>
        <v>0</v>
      </c>
      <c r="I43" s="66">
        <f>SUM(I15:I42)</f>
        <v>0</v>
      </c>
    </row>
    <row r="44" spans="1:9" x14ac:dyDescent="0.2">
      <c r="A44" s="208" t="s">
        <v>37</v>
      </c>
      <c r="B44" s="209"/>
      <c r="C44" s="210"/>
      <c r="D44" s="47"/>
      <c r="E44" s="101">
        <f>ROUND(E43*$D44,2)</f>
        <v>0</v>
      </c>
      <c r="F44" s="39"/>
      <c r="G44" s="39"/>
      <c r="H44" s="39"/>
      <c r="I44" s="39"/>
    </row>
    <row r="45" spans="1:9" x14ac:dyDescent="0.2">
      <c r="A45" s="211" t="s">
        <v>38</v>
      </c>
      <c r="B45" s="212"/>
      <c r="C45" s="213"/>
      <c r="D45" s="48"/>
      <c r="E45" s="102">
        <f>ROUND(E44*$D45,2)</f>
        <v>0</v>
      </c>
      <c r="F45" s="39"/>
      <c r="G45" s="39"/>
      <c r="H45" s="39"/>
      <c r="I45" s="39"/>
    </row>
    <row r="46" spans="1:9" x14ac:dyDescent="0.2">
      <c r="A46" s="214" t="s">
        <v>39</v>
      </c>
      <c r="B46" s="215"/>
      <c r="C46" s="216"/>
      <c r="D46" s="49"/>
      <c r="E46" s="102">
        <f>ROUND(E43*$D46,2)</f>
        <v>0</v>
      </c>
      <c r="F46" s="39"/>
      <c r="G46" s="39"/>
      <c r="H46" s="39"/>
      <c r="I46" s="39"/>
    </row>
    <row r="47" spans="1:9" ht="10.8" thickBot="1" x14ac:dyDescent="0.25">
      <c r="A47" s="217" t="s">
        <v>40</v>
      </c>
      <c r="B47" s="218"/>
      <c r="C47" s="219"/>
      <c r="D47" s="21"/>
      <c r="E47" s="103">
        <f>SUM(E43:E46)-E45</f>
        <v>0</v>
      </c>
      <c r="F47" s="39"/>
      <c r="G47" s="39"/>
      <c r="H47" s="39"/>
      <c r="I47" s="39"/>
    </row>
    <row r="48" spans="1:9" x14ac:dyDescent="0.2">
      <c r="G48" s="20"/>
    </row>
    <row r="49" spans="1:9" x14ac:dyDescent="0.2">
      <c r="C49" s="16"/>
      <c r="D49" s="16"/>
      <c r="E49" s="16"/>
      <c r="F49" s="22"/>
      <c r="G49" s="22"/>
      <c r="H49" s="22"/>
      <c r="I49" s="22"/>
    </row>
    <row r="52" spans="1:9" x14ac:dyDescent="0.2">
      <c r="A52" s="1" t="s">
        <v>14</v>
      </c>
      <c r="B52" s="16"/>
      <c r="C52" s="220" t="str">
        <f>'Kopt a+c+n'!B31</f>
        <v>Gundega Ābelīte 15.03.2024</v>
      </c>
      <c r="D52" s="220"/>
      <c r="E52" s="220"/>
      <c r="F52" s="220"/>
      <c r="G52" s="220"/>
      <c r="H52" s="220"/>
    </row>
    <row r="53" spans="1:9" x14ac:dyDescent="0.2">
      <c r="A53" s="16"/>
      <c r="B53" s="16"/>
      <c r="C53" s="188" t="s">
        <v>15</v>
      </c>
      <c r="D53" s="188"/>
      <c r="E53" s="188"/>
      <c r="F53" s="188"/>
      <c r="G53" s="188"/>
      <c r="H53" s="188"/>
    </row>
    <row r="54" spans="1:9" x14ac:dyDescent="0.2">
      <c r="A54" s="16"/>
      <c r="B54" s="16"/>
      <c r="C54" s="16"/>
      <c r="D54" s="16"/>
      <c r="E54" s="16"/>
      <c r="F54" s="16"/>
      <c r="G54" s="16"/>
      <c r="H54" s="16"/>
    </row>
    <row r="55" spans="1:9" x14ac:dyDescent="0.2">
      <c r="A55" s="204" t="str">
        <f>'Kopt a+c+n'!A36</f>
        <v>Tāme sastādīta 2024. gada 15. martā</v>
      </c>
      <c r="B55" s="205"/>
      <c r="C55" s="205"/>
      <c r="D55" s="205"/>
      <c r="F55" s="16"/>
      <c r="G55" s="16"/>
      <c r="H55" s="16"/>
    </row>
    <row r="56" spans="1:9" x14ac:dyDescent="0.2">
      <c r="A56" s="16"/>
      <c r="B56" s="16"/>
      <c r="C56" s="16"/>
      <c r="D56" s="16"/>
      <c r="E56" s="16"/>
      <c r="F56" s="16"/>
      <c r="G56" s="16"/>
      <c r="H56" s="16"/>
    </row>
    <row r="57" spans="1:9" x14ac:dyDescent="0.2">
      <c r="A57" s="1" t="s">
        <v>41</v>
      </c>
      <c r="B57" s="16"/>
      <c r="C57" s="223" t="s">
        <v>322</v>
      </c>
      <c r="D57" s="223"/>
      <c r="E57" s="223"/>
      <c r="F57" s="223"/>
      <c r="G57" s="223"/>
      <c r="H57" s="223"/>
    </row>
    <row r="58" spans="1:9" x14ac:dyDescent="0.2">
      <c r="A58" s="16"/>
      <c r="B58" s="16"/>
      <c r="C58" s="188" t="s">
        <v>15</v>
      </c>
      <c r="D58" s="188"/>
      <c r="E58" s="188"/>
      <c r="F58" s="188"/>
      <c r="G58" s="188"/>
      <c r="H58" s="188"/>
    </row>
    <row r="59" spans="1:9" x14ac:dyDescent="0.2">
      <c r="A59" s="16"/>
      <c r="B59" s="16"/>
      <c r="C59" s="16"/>
      <c r="D59" s="16"/>
      <c r="E59" s="16"/>
      <c r="F59" s="16"/>
      <c r="G59" s="16"/>
      <c r="H59" s="16"/>
    </row>
    <row r="60" spans="1:9" x14ac:dyDescent="0.2">
      <c r="A60" s="77" t="s">
        <v>42</v>
      </c>
      <c r="B60" s="42"/>
      <c r="C60" s="72" t="s">
        <v>323</v>
      </c>
      <c r="D60" s="42"/>
      <c r="F60" s="16"/>
      <c r="G60" s="16"/>
      <c r="H60" s="16"/>
    </row>
    <row r="70" spans="5:9" x14ac:dyDescent="0.2">
      <c r="E70" s="20"/>
      <c r="F70" s="20"/>
      <c r="G70" s="20"/>
      <c r="H70" s="20"/>
      <c r="I70" s="20"/>
    </row>
  </sheetData>
  <mergeCells count="58">
    <mergeCell ref="A7:C7"/>
    <mergeCell ref="D7:I7"/>
    <mergeCell ref="F13:H13"/>
    <mergeCell ref="I13:I14"/>
    <mergeCell ref="A8:C8"/>
    <mergeCell ref="D8:I8"/>
    <mergeCell ref="A9:C9"/>
    <mergeCell ref="D9:I9"/>
    <mergeCell ref="D10:E10"/>
    <mergeCell ref="D11:E11"/>
    <mergeCell ref="E13:E14"/>
    <mergeCell ref="A13:A14"/>
    <mergeCell ref="B13:B14"/>
    <mergeCell ref="C13:D14"/>
    <mergeCell ref="G1:I1"/>
    <mergeCell ref="A2:I2"/>
    <mergeCell ref="C4:I4"/>
    <mergeCell ref="A6:C6"/>
    <mergeCell ref="D6:I6"/>
    <mergeCell ref="C5:I5"/>
    <mergeCell ref="C21:D21"/>
    <mergeCell ref="C36:D36"/>
    <mergeCell ref="C22:D22"/>
    <mergeCell ref="C25:D25"/>
    <mergeCell ref="C28:D28"/>
    <mergeCell ref="C31:D31"/>
    <mergeCell ref="C34:D34"/>
    <mergeCell ref="C23:D23"/>
    <mergeCell ref="C24:D24"/>
    <mergeCell ref="C26:D26"/>
    <mergeCell ref="C27:D27"/>
    <mergeCell ref="C29:D29"/>
    <mergeCell ref="C30:D30"/>
    <mergeCell ref="C15:D15"/>
    <mergeCell ref="C17:D17"/>
    <mergeCell ref="C18:D18"/>
    <mergeCell ref="C20:D20"/>
    <mergeCell ref="C16:D16"/>
    <mergeCell ref="C19:D19"/>
    <mergeCell ref="C32:D32"/>
    <mergeCell ref="C33:D33"/>
    <mergeCell ref="C35:D35"/>
    <mergeCell ref="C53:H53"/>
    <mergeCell ref="C57:H57"/>
    <mergeCell ref="C42:D42"/>
    <mergeCell ref="C38:D38"/>
    <mergeCell ref="C39:D39"/>
    <mergeCell ref="C41:D41"/>
    <mergeCell ref="C37:D37"/>
    <mergeCell ref="C40:D40"/>
    <mergeCell ref="C58:H58"/>
    <mergeCell ref="A55:D55"/>
    <mergeCell ref="A43:D43"/>
    <mergeCell ref="A44:C44"/>
    <mergeCell ref="A45:C45"/>
    <mergeCell ref="A46:C46"/>
    <mergeCell ref="A47:C47"/>
    <mergeCell ref="C52:H52"/>
  </mergeCells>
  <conditionalFormatting sqref="A15:I42">
    <cfRule type="cellIs" dxfId="291" priority="4" operator="equal">
      <formula>0</formula>
    </cfRule>
  </conditionalFormatting>
  <conditionalFormatting sqref="C60">
    <cfRule type="cellIs" dxfId="290" priority="3" operator="equal">
      <formula>0</formula>
    </cfRule>
  </conditionalFormatting>
  <conditionalFormatting sqref="C52:H52">
    <cfRule type="cellIs" dxfId="289" priority="1" operator="equal">
      <formula>0</formula>
    </cfRule>
  </conditionalFormatting>
  <conditionalFormatting sqref="C57:H57">
    <cfRule type="cellIs" dxfId="288" priority="25" operator="equal">
      <formula>0</formula>
    </cfRule>
  </conditionalFormatting>
  <conditionalFormatting sqref="D44:D46">
    <cfRule type="cellIs" dxfId="287" priority="28" operator="equal">
      <formula>0</formula>
    </cfRule>
  </conditionalFormatting>
  <conditionalFormatting sqref="D6:I9 D10:E11 F43:I43 E43:E47">
    <cfRule type="cellIs" dxfId="286" priority="27"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I64"/>
  <sheetViews>
    <sheetView workbookViewId="0">
      <selection activeCell="A24" sqref="A24:XFD34"/>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54" width="9.109375" style="1" customWidth="1"/>
    <col min="155" max="155" width="3.6640625" style="1"/>
    <col min="156" max="156" width="4.5546875" style="1" customWidth="1"/>
    <col min="157" max="157" width="5.88671875" style="1" customWidth="1"/>
    <col min="158" max="158" width="36" style="1" customWidth="1"/>
    <col min="159" max="159" width="9.6640625" style="1" customWidth="1"/>
    <col min="160" max="160" width="11.88671875" style="1" customWidth="1"/>
    <col min="161" max="161" width="9" style="1" customWidth="1"/>
    <col min="162" max="162" width="9.6640625" style="1" customWidth="1"/>
    <col min="163" max="163" width="9.33203125" style="1" customWidth="1"/>
    <col min="164" max="164" width="8.6640625" style="1" customWidth="1"/>
    <col min="165" max="165" width="6.88671875" style="1" customWidth="1"/>
    <col min="166" max="410" width="9.109375" style="1" customWidth="1"/>
    <col min="411" max="411" width="3.6640625" style="1"/>
    <col min="412" max="412" width="4.5546875" style="1" customWidth="1"/>
    <col min="413" max="413" width="5.88671875" style="1" customWidth="1"/>
    <col min="414" max="414" width="36" style="1" customWidth="1"/>
    <col min="415" max="415" width="9.6640625" style="1" customWidth="1"/>
    <col min="416" max="416" width="11.88671875" style="1" customWidth="1"/>
    <col min="417" max="417" width="9" style="1" customWidth="1"/>
    <col min="418" max="418" width="9.6640625" style="1" customWidth="1"/>
    <col min="419" max="419" width="9.33203125" style="1" customWidth="1"/>
    <col min="420" max="420" width="8.6640625" style="1" customWidth="1"/>
    <col min="421" max="421" width="6.88671875" style="1" customWidth="1"/>
    <col min="422" max="666" width="9.109375" style="1" customWidth="1"/>
    <col min="667" max="667" width="3.6640625" style="1"/>
    <col min="668" max="668" width="4.5546875" style="1" customWidth="1"/>
    <col min="669" max="669" width="5.88671875" style="1" customWidth="1"/>
    <col min="670" max="670" width="36" style="1" customWidth="1"/>
    <col min="671" max="671" width="9.6640625" style="1" customWidth="1"/>
    <col min="672" max="672" width="11.88671875" style="1" customWidth="1"/>
    <col min="673" max="673" width="9" style="1" customWidth="1"/>
    <col min="674" max="674" width="9.6640625" style="1" customWidth="1"/>
    <col min="675" max="675" width="9.33203125" style="1" customWidth="1"/>
    <col min="676" max="676" width="8.6640625" style="1" customWidth="1"/>
    <col min="677" max="677" width="6.88671875" style="1" customWidth="1"/>
    <col min="678" max="922" width="9.109375" style="1" customWidth="1"/>
    <col min="923" max="923" width="3.6640625" style="1"/>
    <col min="924" max="924" width="4.5546875" style="1" customWidth="1"/>
    <col min="925" max="925" width="5.88671875" style="1" customWidth="1"/>
    <col min="926" max="926" width="36" style="1" customWidth="1"/>
    <col min="927" max="927" width="9.6640625" style="1" customWidth="1"/>
    <col min="928" max="928" width="11.88671875" style="1" customWidth="1"/>
    <col min="929" max="929" width="9" style="1" customWidth="1"/>
    <col min="930" max="930" width="9.6640625" style="1" customWidth="1"/>
    <col min="931" max="931" width="9.33203125" style="1" customWidth="1"/>
    <col min="932" max="932" width="8.6640625" style="1" customWidth="1"/>
    <col min="933" max="933" width="6.88671875" style="1" customWidth="1"/>
    <col min="934" max="1178" width="9.109375" style="1" customWidth="1"/>
    <col min="1179" max="1179" width="3.6640625" style="1"/>
    <col min="1180" max="1180" width="4.5546875" style="1" customWidth="1"/>
    <col min="1181" max="1181" width="5.88671875" style="1" customWidth="1"/>
    <col min="1182" max="1182" width="36" style="1" customWidth="1"/>
    <col min="1183" max="1183" width="9.6640625" style="1" customWidth="1"/>
    <col min="1184" max="1184" width="11.88671875" style="1" customWidth="1"/>
    <col min="1185" max="1185" width="9" style="1" customWidth="1"/>
    <col min="1186" max="1186" width="9.6640625" style="1" customWidth="1"/>
    <col min="1187" max="1187" width="9.33203125" style="1" customWidth="1"/>
    <col min="1188" max="1188" width="8.6640625" style="1" customWidth="1"/>
    <col min="1189" max="1189" width="6.88671875" style="1" customWidth="1"/>
    <col min="1190" max="1434" width="9.109375" style="1" customWidth="1"/>
    <col min="1435" max="1435" width="3.6640625" style="1"/>
    <col min="1436" max="1436" width="4.5546875" style="1" customWidth="1"/>
    <col min="1437" max="1437" width="5.88671875" style="1" customWidth="1"/>
    <col min="1438" max="1438" width="36" style="1" customWidth="1"/>
    <col min="1439" max="1439" width="9.6640625" style="1" customWidth="1"/>
    <col min="1440" max="1440" width="11.88671875" style="1" customWidth="1"/>
    <col min="1441" max="1441" width="9" style="1" customWidth="1"/>
    <col min="1442" max="1442" width="9.6640625" style="1" customWidth="1"/>
    <col min="1443" max="1443" width="9.33203125" style="1" customWidth="1"/>
    <col min="1444" max="1444" width="8.6640625" style="1" customWidth="1"/>
    <col min="1445" max="1445" width="6.88671875" style="1" customWidth="1"/>
    <col min="1446" max="1690" width="9.109375" style="1" customWidth="1"/>
    <col min="1691" max="1691" width="3.6640625" style="1"/>
    <col min="1692" max="1692" width="4.5546875" style="1" customWidth="1"/>
    <col min="1693" max="1693" width="5.88671875" style="1" customWidth="1"/>
    <col min="1694" max="1694" width="36" style="1" customWidth="1"/>
    <col min="1695" max="1695" width="9.6640625" style="1" customWidth="1"/>
    <col min="1696" max="1696" width="11.88671875" style="1" customWidth="1"/>
    <col min="1697" max="1697" width="9" style="1" customWidth="1"/>
    <col min="1698" max="1698" width="9.6640625" style="1" customWidth="1"/>
    <col min="1699" max="1699" width="9.33203125" style="1" customWidth="1"/>
    <col min="1700" max="1700" width="8.6640625" style="1" customWidth="1"/>
    <col min="1701" max="1701" width="6.88671875" style="1" customWidth="1"/>
    <col min="1702" max="1946" width="9.109375" style="1" customWidth="1"/>
    <col min="1947" max="1947" width="3.6640625" style="1"/>
    <col min="1948" max="1948" width="4.5546875" style="1" customWidth="1"/>
    <col min="1949" max="1949" width="5.88671875" style="1" customWidth="1"/>
    <col min="1950" max="1950" width="36" style="1" customWidth="1"/>
    <col min="1951" max="1951" width="9.6640625" style="1" customWidth="1"/>
    <col min="1952" max="1952" width="11.88671875" style="1" customWidth="1"/>
    <col min="1953" max="1953" width="9" style="1" customWidth="1"/>
    <col min="1954" max="1954" width="9.6640625" style="1" customWidth="1"/>
    <col min="1955" max="1955" width="9.33203125" style="1" customWidth="1"/>
    <col min="1956" max="1956" width="8.6640625" style="1" customWidth="1"/>
    <col min="1957" max="1957" width="6.88671875" style="1" customWidth="1"/>
    <col min="1958" max="2202" width="9.109375" style="1" customWidth="1"/>
    <col min="2203" max="2203" width="3.6640625" style="1"/>
    <col min="2204" max="2204" width="4.5546875" style="1" customWidth="1"/>
    <col min="2205" max="2205" width="5.88671875" style="1" customWidth="1"/>
    <col min="2206" max="2206" width="36" style="1" customWidth="1"/>
    <col min="2207" max="2207" width="9.6640625" style="1" customWidth="1"/>
    <col min="2208" max="2208" width="11.88671875" style="1" customWidth="1"/>
    <col min="2209" max="2209" width="9" style="1" customWidth="1"/>
    <col min="2210" max="2210" width="9.6640625" style="1" customWidth="1"/>
    <col min="2211" max="2211" width="9.33203125" style="1" customWidth="1"/>
    <col min="2212" max="2212" width="8.6640625" style="1" customWidth="1"/>
    <col min="2213" max="2213" width="6.88671875" style="1" customWidth="1"/>
    <col min="2214" max="2458" width="9.109375" style="1" customWidth="1"/>
    <col min="2459" max="2459" width="3.6640625" style="1"/>
    <col min="2460" max="2460" width="4.5546875" style="1" customWidth="1"/>
    <col min="2461" max="2461" width="5.88671875" style="1" customWidth="1"/>
    <col min="2462" max="2462" width="36" style="1" customWidth="1"/>
    <col min="2463" max="2463" width="9.6640625" style="1" customWidth="1"/>
    <col min="2464" max="2464" width="11.88671875" style="1" customWidth="1"/>
    <col min="2465" max="2465" width="9" style="1" customWidth="1"/>
    <col min="2466" max="2466" width="9.6640625" style="1" customWidth="1"/>
    <col min="2467" max="2467" width="9.33203125" style="1" customWidth="1"/>
    <col min="2468" max="2468" width="8.6640625" style="1" customWidth="1"/>
    <col min="2469" max="2469" width="6.88671875" style="1" customWidth="1"/>
    <col min="2470" max="2714" width="9.109375" style="1" customWidth="1"/>
    <col min="2715" max="2715" width="3.6640625" style="1"/>
    <col min="2716" max="2716" width="4.5546875" style="1" customWidth="1"/>
    <col min="2717" max="2717" width="5.88671875" style="1" customWidth="1"/>
    <col min="2718" max="2718" width="36" style="1" customWidth="1"/>
    <col min="2719" max="2719" width="9.6640625" style="1" customWidth="1"/>
    <col min="2720" max="2720" width="11.88671875" style="1" customWidth="1"/>
    <col min="2721" max="2721" width="9" style="1" customWidth="1"/>
    <col min="2722" max="2722" width="9.6640625" style="1" customWidth="1"/>
    <col min="2723" max="2723" width="9.33203125" style="1" customWidth="1"/>
    <col min="2724" max="2724" width="8.6640625" style="1" customWidth="1"/>
    <col min="2725" max="2725" width="6.88671875" style="1" customWidth="1"/>
    <col min="2726" max="2970" width="9.109375" style="1" customWidth="1"/>
    <col min="2971" max="2971" width="3.6640625" style="1"/>
    <col min="2972" max="2972" width="4.5546875" style="1" customWidth="1"/>
    <col min="2973" max="2973" width="5.88671875" style="1" customWidth="1"/>
    <col min="2974" max="2974" width="36" style="1" customWidth="1"/>
    <col min="2975" max="2975" width="9.6640625" style="1" customWidth="1"/>
    <col min="2976" max="2976" width="11.88671875" style="1" customWidth="1"/>
    <col min="2977" max="2977" width="9" style="1" customWidth="1"/>
    <col min="2978" max="2978" width="9.6640625" style="1" customWidth="1"/>
    <col min="2979" max="2979" width="9.33203125" style="1" customWidth="1"/>
    <col min="2980" max="2980" width="8.6640625" style="1" customWidth="1"/>
    <col min="2981" max="2981" width="6.88671875" style="1" customWidth="1"/>
    <col min="2982" max="3226" width="9.109375" style="1" customWidth="1"/>
    <col min="3227" max="3227" width="3.6640625" style="1"/>
    <col min="3228" max="3228" width="4.5546875" style="1" customWidth="1"/>
    <col min="3229" max="3229" width="5.88671875" style="1" customWidth="1"/>
    <col min="3230" max="3230" width="36" style="1" customWidth="1"/>
    <col min="3231" max="3231" width="9.6640625" style="1" customWidth="1"/>
    <col min="3232" max="3232" width="11.88671875" style="1" customWidth="1"/>
    <col min="3233" max="3233" width="9" style="1" customWidth="1"/>
    <col min="3234" max="3234" width="9.6640625" style="1" customWidth="1"/>
    <col min="3235" max="3235" width="9.33203125" style="1" customWidth="1"/>
    <col min="3236" max="3236" width="8.6640625" style="1" customWidth="1"/>
    <col min="3237" max="3237" width="6.88671875" style="1" customWidth="1"/>
    <col min="3238" max="3482" width="9.109375" style="1" customWidth="1"/>
    <col min="3483" max="3483" width="3.6640625" style="1"/>
    <col min="3484" max="3484" width="4.5546875" style="1" customWidth="1"/>
    <col min="3485" max="3485" width="5.88671875" style="1" customWidth="1"/>
    <col min="3486" max="3486" width="36" style="1" customWidth="1"/>
    <col min="3487" max="3487" width="9.6640625" style="1" customWidth="1"/>
    <col min="3488" max="3488" width="11.88671875" style="1" customWidth="1"/>
    <col min="3489" max="3489" width="9" style="1" customWidth="1"/>
    <col min="3490" max="3490" width="9.6640625" style="1" customWidth="1"/>
    <col min="3491" max="3491" width="9.33203125" style="1" customWidth="1"/>
    <col min="3492" max="3492" width="8.6640625" style="1" customWidth="1"/>
    <col min="3493" max="3493" width="6.88671875" style="1" customWidth="1"/>
    <col min="3494" max="3738" width="9.109375" style="1" customWidth="1"/>
    <col min="3739" max="3739" width="3.6640625" style="1"/>
    <col min="3740" max="3740" width="4.5546875" style="1" customWidth="1"/>
    <col min="3741" max="3741" width="5.88671875" style="1" customWidth="1"/>
    <col min="3742" max="3742" width="36" style="1" customWidth="1"/>
    <col min="3743" max="3743" width="9.6640625" style="1" customWidth="1"/>
    <col min="3744" max="3744" width="11.88671875" style="1" customWidth="1"/>
    <col min="3745" max="3745" width="9" style="1" customWidth="1"/>
    <col min="3746" max="3746" width="9.6640625" style="1" customWidth="1"/>
    <col min="3747" max="3747" width="9.33203125" style="1" customWidth="1"/>
    <col min="3748" max="3748" width="8.6640625" style="1" customWidth="1"/>
    <col min="3749" max="3749" width="6.88671875" style="1" customWidth="1"/>
    <col min="3750" max="3994" width="9.109375" style="1" customWidth="1"/>
    <col min="3995" max="3995" width="3.6640625" style="1"/>
    <col min="3996" max="3996" width="4.5546875" style="1" customWidth="1"/>
    <col min="3997" max="3997" width="5.88671875" style="1" customWidth="1"/>
    <col min="3998" max="3998" width="36" style="1" customWidth="1"/>
    <col min="3999" max="3999" width="9.6640625" style="1" customWidth="1"/>
    <col min="4000" max="4000" width="11.88671875" style="1" customWidth="1"/>
    <col min="4001" max="4001" width="9" style="1" customWidth="1"/>
    <col min="4002" max="4002" width="9.6640625" style="1" customWidth="1"/>
    <col min="4003" max="4003" width="9.33203125" style="1" customWidth="1"/>
    <col min="4004" max="4004" width="8.6640625" style="1" customWidth="1"/>
    <col min="4005" max="4005" width="6.88671875" style="1" customWidth="1"/>
    <col min="4006" max="4250" width="9.109375" style="1" customWidth="1"/>
    <col min="4251" max="4251" width="3.6640625" style="1"/>
    <col min="4252" max="4252" width="4.5546875" style="1" customWidth="1"/>
    <col min="4253" max="4253" width="5.88671875" style="1" customWidth="1"/>
    <col min="4254" max="4254" width="36" style="1" customWidth="1"/>
    <col min="4255" max="4255" width="9.6640625" style="1" customWidth="1"/>
    <col min="4256" max="4256" width="11.88671875" style="1" customWidth="1"/>
    <col min="4257" max="4257" width="9" style="1" customWidth="1"/>
    <col min="4258" max="4258" width="9.6640625" style="1" customWidth="1"/>
    <col min="4259" max="4259" width="9.33203125" style="1" customWidth="1"/>
    <col min="4260" max="4260" width="8.6640625" style="1" customWidth="1"/>
    <col min="4261" max="4261" width="6.88671875" style="1" customWidth="1"/>
    <col min="4262" max="4506" width="9.109375" style="1" customWidth="1"/>
    <col min="4507" max="4507" width="3.6640625" style="1"/>
    <col min="4508" max="4508" width="4.5546875" style="1" customWidth="1"/>
    <col min="4509" max="4509" width="5.88671875" style="1" customWidth="1"/>
    <col min="4510" max="4510" width="36" style="1" customWidth="1"/>
    <col min="4511" max="4511" width="9.6640625" style="1" customWidth="1"/>
    <col min="4512" max="4512" width="11.88671875" style="1" customWidth="1"/>
    <col min="4513" max="4513" width="9" style="1" customWidth="1"/>
    <col min="4514" max="4514" width="9.6640625" style="1" customWidth="1"/>
    <col min="4515" max="4515" width="9.33203125" style="1" customWidth="1"/>
    <col min="4516" max="4516" width="8.6640625" style="1" customWidth="1"/>
    <col min="4517" max="4517" width="6.88671875" style="1" customWidth="1"/>
    <col min="4518" max="4762" width="9.109375" style="1" customWidth="1"/>
    <col min="4763" max="4763" width="3.6640625" style="1"/>
    <col min="4764" max="4764" width="4.5546875" style="1" customWidth="1"/>
    <col min="4765" max="4765" width="5.88671875" style="1" customWidth="1"/>
    <col min="4766" max="4766" width="36" style="1" customWidth="1"/>
    <col min="4767" max="4767" width="9.6640625" style="1" customWidth="1"/>
    <col min="4768" max="4768" width="11.88671875" style="1" customWidth="1"/>
    <col min="4769" max="4769" width="9" style="1" customWidth="1"/>
    <col min="4770" max="4770" width="9.6640625" style="1" customWidth="1"/>
    <col min="4771" max="4771" width="9.33203125" style="1" customWidth="1"/>
    <col min="4772" max="4772" width="8.6640625" style="1" customWidth="1"/>
    <col min="4773" max="4773" width="6.88671875" style="1" customWidth="1"/>
    <col min="4774" max="5018" width="9.109375" style="1" customWidth="1"/>
    <col min="5019" max="5019" width="3.6640625" style="1"/>
    <col min="5020" max="5020" width="4.5546875" style="1" customWidth="1"/>
    <col min="5021" max="5021" width="5.88671875" style="1" customWidth="1"/>
    <col min="5022" max="5022" width="36" style="1" customWidth="1"/>
    <col min="5023" max="5023" width="9.6640625" style="1" customWidth="1"/>
    <col min="5024" max="5024" width="11.88671875" style="1" customWidth="1"/>
    <col min="5025" max="5025" width="9" style="1" customWidth="1"/>
    <col min="5026" max="5026" width="9.6640625" style="1" customWidth="1"/>
    <col min="5027" max="5027" width="9.33203125" style="1" customWidth="1"/>
    <col min="5028" max="5028" width="8.6640625" style="1" customWidth="1"/>
    <col min="5029" max="5029" width="6.88671875" style="1" customWidth="1"/>
    <col min="5030" max="5274" width="9.109375" style="1" customWidth="1"/>
    <col min="5275" max="5275" width="3.6640625" style="1"/>
    <col min="5276" max="5276" width="4.5546875" style="1" customWidth="1"/>
    <col min="5277" max="5277" width="5.88671875" style="1" customWidth="1"/>
    <col min="5278" max="5278" width="36" style="1" customWidth="1"/>
    <col min="5279" max="5279" width="9.6640625" style="1" customWidth="1"/>
    <col min="5280" max="5280" width="11.88671875" style="1" customWidth="1"/>
    <col min="5281" max="5281" width="9" style="1" customWidth="1"/>
    <col min="5282" max="5282" width="9.6640625" style="1" customWidth="1"/>
    <col min="5283" max="5283" width="9.33203125" style="1" customWidth="1"/>
    <col min="5284" max="5284" width="8.6640625" style="1" customWidth="1"/>
    <col min="5285" max="5285" width="6.88671875" style="1" customWidth="1"/>
    <col min="5286" max="5530" width="9.109375" style="1" customWidth="1"/>
    <col min="5531" max="5531" width="3.6640625" style="1"/>
    <col min="5532" max="5532" width="4.5546875" style="1" customWidth="1"/>
    <col min="5533" max="5533" width="5.88671875" style="1" customWidth="1"/>
    <col min="5534" max="5534" width="36" style="1" customWidth="1"/>
    <col min="5535" max="5535" width="9.6640625" style="1" customWidth="1"/>
    <col min="5536" max="5536" width="11.88671875" style="1" customWidth="1"/>
    <col min="5537" max="5537" width="9" style="1" customWidth="1"/>
    <col min="5538" max="5538" width="9.6640625" style="1" customWidth="1"/>
    <col min="5539" max="5539" width="9.33203125" style="1" customWidth="1"/>
    <col min="5540" max="5540" width="8.6640625" style="1" customWidth="1"/>
    <col min="5541" max="5541" width="6.88671875" style="1" customWidth="1"/>
    <col min="5542" max="5786" width="9.109375" style="1" customWidth="1"/>
    <col min="5787" max="5787" width="3.6640625" style="1"/>
    <col min="5788" max="5788" width="4.5546875" style="1" customWidth="1"/>
    <col min="5789" max="5789" width="5.88671875" style="1" customWidth="1"/>
    <col min="5790" max="5790" width="36" style="1" customWidth="1"/>
    <col min="5791" max="5791" width="9.6640625" style="1" customWidth="1"/>
    <col min="5792" max="5792" width="11.88671875" style="1" customWidth="1"/>
    <col min="5793" max="5793" width="9" style="1" customWidth="1"/>
    <col min="5794" max="5794" width="9.6640625" style="1" customWidth="1"/>
    <col min="5795" max="5795" width="9.33203125" style="1" customWidth="1"/>
    <col min="5796" max="5796" width="8.6640625" style="1" customWidth="1"/>
    <col min="5797" max="5797" width="6.88671875" style="1" customWidth="1"/>
    <col min="5798" max="6042" width="9.109375" style="1" customWidth="1"/>
    <col min="6043" max="6043" width="3.6640625" style="1"/>
    <col min="6044" max="6044" width="4.5546875" style="1" customWidth="1"/>
    <col min="6045" max="6045" width="5.88671875" style="1" customWidth="1"/>
    <col min="6046" max="6046" width="36" style="1" customWidth="1"/>
    <col min="6047" max="6047" width="9.6640625" style="1" customWidth="1"/>
    <col min="6048" max="6048" width="11.88671875" style="1" customWidth="1"/>
    <col min="6049" max="6049" width="9" style="1" customWidth="1"/>
    <col min="6050" max="6050" width="9.6640625" style="1" customWidth="1"/>
    <col min="6051" max="6051" width="9.33203125" style="1" customWidth="1"/>
    <col min="6052" max="6052" width="8.6640625" style="1" customWidth="1"/>
    <col min="6053" max="6053" width="6.88671875" style="1" customWidth="1"/>
    <col min="6054" max="6298" width="9.109375" style="1" customWidth="1"/>
    <col min="6299" max="6299" width="3.6640625" style="1"/>
    <col min="6300" max="6300" width="4.5546875" style="1" customWidth="1"/>
    <col min="6301" max="6301" width="5.88671875" style="1" customWidth="1"/>
    <col min="6302" max="6302" width="36" style="1" customWidth="1"/>
    <col min="6303" max="6303" width="9.6640625" style="1" customWidth="1"/>
    <col min="6304" max="6304" width="11.88671875" style="1" customWidth="1"/>
    <col min="6305" max="6305" width="9" style="1" customWidth="1"/>
    <col min="6306" max="6306" width="9.6640625" style="1" customWidth="1"/>
    <col min="6307" max="6307" width="9.33203125" style="1" customWidth="1"/>
    <col min="6308" max="6308" width="8.6640625" style="1" customWidth="1"/>
    <col min="6309" max="6309" width="6.88671875" style="1" customWidth="1"/>
    <col min="6310" max="6554" width="9.109375" style="1" customWidth="1"/>
    <col min="6555" max="6555" width="3.6640625" style="1"/>
    <col min="6556" max="6556" width="4.5546875" style="1" customWidth="1"/>
    <col min="6557" max="6557" width="5.88671875" style="1" customWidth="1"/>
    <col min="6558" max="6558" width="36" style="1" customWidth="1"/>
    <col min="6559" max="6559" width="9.6640625" style="1" customWidth="1"/>
    <col min="6560" max="6560" width="11.88671875" style="1" customWidth="1"/>
    <col min="6561" max="6561" width="9" style="1" customWidth="1"/>
    <col min="6562" max="6562" width="9.6640625" style="1" customWidth="1"/>
    <col min="6563" max="6563" width="9.33203125" style="1" customWidth="1"/>
    <col min="6564" max="6564" width="8.6640625" style="1" customWidth="1"/>
    <col min="6565" max="6565" width="6.88671875" style="1" customWidth="1"/>
    <col min="6566" max="6810" width="9.109375" style="1" customWidth="1"/>
    <col min="6811" max="6811" width="3.6640625" style="1"/>
    <col min="6812" max="6812" width="4.5546875" style="1" customWidth="1"/>
    <col min="6813" max="6813" width="5.88671875" style="1" customWidth="1"/>
    <col min="6814" max="6814" width="36" style="1" customWidth="1"/>
    <col min="6815" max="6815" width="9.6640625" style="1" customWidth="1"/>
    <col min="6816" max="6816" width="11.88671875" style="1" customWidth="1"/>
    <col min="6817" max="6817" width="9" style="1" customWidth="1"/>
    <col min="6818" max="6818" width="9.6640625" style="1" customWidth="1"/>
    <col min="6819" max="6819" width="9.33203125" style="1" customWidth="1"/>
    <col min="6820" max="6820" width="8.6640625" style="1" customWidth="1"/>
    <col min="6821" max="6821" width="6.88671875" style="1" customWidth="1"/>
    <col min="6822" max="7066" width="9.109375" style="1" customWidth="1"/>
    <col min="7067" max="7067" width="3.6640625" style="1"/>
    <col min="7068" max="7068" width="4.5546875" style="1" customWidth="1"/>
    <col min="7069" max="7069" width="5.88671875" style="1" customWidth="1"/>
    <col min="7070" max="7070" width="36" style="1" customWidth="1"/>
    <col min="7071" max="7071" width="9.6640625" style="1" customWidth="1"/>
    <col min="7072" max="7072" width="11.88671875" style="1" customWidth="1"/>
    <col min="7073" max="7073" width="9" style="1" customWidth="1"/>
    <col min="7074" max="7074" width="9.6640625" style="1" customWidth="1"/>
    <col min="7075" max="7075" width="9.33203125" style="1" customWidth="1"/>
    <col min="7076" max="7076" width="8.6640625" style="1" customWidth="1"/>
    <col min="7077" max="7077" width="6.88671875" style="1" customWidth="1"/>
    <col min="7078" max="7322" width="9.109375" style="1" customWidth="1"/>
    <col min="7323" max="7323" width="3.6640625" style="1"/>
    <col min="7324" max="7324" width="4.5546875" style="1" customWidth="1"/>
    <col min="7325" max="7325" width="5.88671875" style="1" customWidth="1"/>
    <col min="7326" max="7326" width="36" style="1" customWidth="1"/>
    <col min="7327" max="7327" width="9.6640625" style="1" customWidth="1"/>
    <col min="7328" max="7328" width="11.88671875" style="1" customWidth="1"/>
    <col min="7329" max="7329" width="9" style="1" customWidth="1"/>
    <col min="7330" max="7330" width="9.6640625" style="1" customWidth="1"/>
    <col min="7331" max="7331" width="9.33203125" style="1" customWidth="1"/>
    <col min="7332" max="7332" width="8.6640625" style="1" customWidth="1"/>
    <col min="7333" max="7333" width="6.88671875" style="1" customWidth="1"/>
    <col min="7334" max="7578" width="9.109375" style="1" customWidth="1"/>
    <col min="7579" max="7579" width="3.6640625" style="1"/>
    <col min="7580" max="7580" width="4.5546875" style="1" customWidth="1"/>
    <col min="7581" max="7581" width="5.88671875" style="1" customWidth="1"/>
    <col min="7582" max="7582" width="36" style="1" customWidth="1"/>
    <col min="7583" max="7583" width="9.6640625" style="1" customWidth="1"/>
    <col min="7584" max="7584" width="11.88671875" style="1" customWidth="1"/>
    <col min="7585" max="7585" width="9" style="1" customWidth="1"/>
    <col min="7586" max="7586" width="9.6640625" style="1" customWidth="1"/>
    <col min="7587" max="7587" width="9.33203125" style="1" customWidth="1"/>
    <col min="7588" max="7588" width="8.6640625" style="1" customWidth="1"/>
    <col min="7589" max="7589" width="6.88671875" style="1" customWidth="1"/>
    <col min="7590" max="7834" width="9.109375" style="1" customWidth="1"/>
    <col min="7835" max="7835" width="3.6640625" style="1"/>
    <col min="7836" max="7836" width="4.5546875" style="1" customWidth="1"/>
    <col min="7837" max="7837" width="5.88671875" style="1" customWidth="1"/>
    <col min="7838" max="7838" width="36" style="1" customWidth="1"/>
    <col min="7839" max="7839" width="9.6640625" style="1" customWidth="1"/>
    <col min="7840" max="7840" width="11.88671875" style="1" customWidth="1"/>
    <col min="7841" max="7841" width="9" style="1" customWidth="1"/>
    <col min="7842" max="7842" width="9.6640625" style="1" customWidth="1"/>
    <col min="7843" max="7843" width="9.33203125" style="1" customWidth="1"/>
    <col min="7844" max="7844" width="8.6640625" style="1" customWidth="1"/>
    <col min="7845" max="7845" width="6.88671875" style="1" customWidth="1"/>
    <col min="7846" max="8090" width="9.109375" style="1" customWidth="1"/>
    <col min="8091" max="8091" width="3.6640625" style="1"/>
    <col min="8092" max="8092" width="4.5546875" style="1" customWidth="1"/>
    <col min="8093" max="8093" width="5.88671875" style="1" customWidth="1"/>
    <col min="8094" max="8094" width="36" style="1" customWidth="1"/>
    <col min="8095" max="8095" width="9.6640625" style="1" customWidth="1"/>
    <col min="8096" max="8096" width="11.88671875" style="1" customWidth="1"/>
    <col min="8097" max="8097" width="9" style="1" customWidth="1"/>
    <col min="8098" max="8098" width="9.6640625" style="1" customWidth="1"/>
    <col min="8099" max="8099" width="9.33203125" style="1" customWidth="1"/>
    <col min="8100" max="8100" width="8.6640625" style="1" customWidth="1"/>
    <col min="8101" max="8101" width="6.88671875" style="1" customWidth="1"/>
    <col min="8102" max="8346" width="9.109375" style="1" customWidth="1"/>
    <col min="8347" max="8347" width="3.6640625" style="1"/>
    <col min="8348" max="8348" width="4.5546875" style="1" customWidth="1"/>
    <col min="8349" max="8349" width="5.88671875" style="1" customWidth="1"/>
    <col min="8350" max="8350" width="36" style="1" customWidth="1"/>
    <col min="8351" max="8351" width="9.6640625" style="1" customWidth="1"/>
    <col min="8352" max="8352" width="11.88671875" style="1" customWidth="1"/>
    <col min="8353" max="8353" width="9" style="1" customWidth="1"/>
    <col min="8354" max="8354" width="9.6640625" style="1" customWidth="1"/>
    <col min="8355" max="8355" width="9.33203125" style="1" customWidth="1"/>
    <col min="8356" max="8356" width="8.6640625" style="1" customWidth="1"/>
    <col min="8357" max="8357" width="6.88671875" style="1" customWidth="1"/>
    <col min="8358" max="8602" width="9.109375" style="1" customWidth="1"/>
    <col min="8603" max="8603" width="3.6640625" style="1"/>
    <col min="8604" max="8604" width="4.5546875" style="1" customWidth="1"/>
    <col min="8605" max="8605" width="5.88671875" style="1" customWidth="1"/>
    <col min="8606" max="8606" width="36" style="1" customWidth="1"/>
    <col min="8607" max="8607" width="9.6640625" style="1" customWidth="1"/>
    <col min="8608" max="8608" width="11.88671875" style="1" customWidth="1"/>
    <col min="8609" max="8609" width="9" style="1" customWidth="1"/>
    <col min="8610" max="8610" width="9.6640625" style="1" customWidth="1"/>
    <col min="8611" max="8611" width="9.33203125" style="1" customWidth="1"/>
    <col min="8612" max="8612" width="8.6640625" style="1" customWidth="1"/>
    <col min="8613" max="8613" width="6.88671875" style="1" customWidth="1"/>
    <col min="8614" max="8858" width="9.109375" style="1" customWidth="1"/>
    <col min="8859" max="8859" width="3.6640625" style="1"/>
    <col min="8860" max="8860" width="4.5546875" style="1" customWidth="1"/>
    <col min="8861" max="8861" width="5.88671875" style="1" customWidth="1"/>
    <col min="8862" max="8862" width="36" style="1" customWidth="1"/>
    <col min="8863" max="8863" width="9.6640625" style="1" customWidth="1"/>
    <col min="8864" max="8864" width="11.88671875" style="1" customWidth="1"/>
    <col min="8865" max="8865" width="9" style="1" customWidth="1"/>
    <col min="8866" max="8866" width="9.6640625" style="1" customWidth="1"/>
    <col min="8867" max="8867" width="9.33203125" style="1" customWidth="1"/>
    <col min="8868" max="8868" width="8.6640625" style="1" customWidth="1"/>
    <col min="8869" max="8869" width="6.88671875" style="1" customWidth="1"/>
    <col min="8870" max="9114" width="9.109375" style="1" customWidth="1"/>
    <col min="9115" max="9115" width="3.6640625" style="1"/>
    <col min="9116" max="9116" width="4.5546875" style="1" customWidth="1"/>
    <col min="9117" max="9117" width="5.88671875" style="1" customWidth="1"/>
    <col min="9118" max="9118" width="36" style="1" customWidth="1"/>
    <col min="9119" max="9119" width="9.6640625" style="1" customWidth="1"/>
    <col min="9120" max="9120" width="11.88671875" style="1" customWidth="1"/>
    <col min="9121" max="9121" width="9" style="1" customWidth="1"/>
    <col min="9122" max="9122" width="9.6640625" style="1" customWidth="1"/>
    <col min="9123" max="9123" width="9.33203125" style="1" customWidth="1"/>
    <col min="9124" max="9124" width="8.6640625" style="1" customWidth="1"/>
    <col min="9125" max="9125" width="6.88671875" style="1" customWidth="1"/>
    <col min="9126" max="9370" width="9.109375" style="1" customWidth="1"/>
    <col min="9371" max="9371" width="3.6640625" style="1"/>
    <col min="9372" max="9372" width="4.5546875" style="1" customWidth="1"/>
    <col min="9373" max="9373" width="5.88671875" style="1" customWidth="1"/>
    <col min="9374" max="9374" width="36" style="1" customWidth="1"/>
    <col min="9375" max="9375" width="9.6640625" style="1" customWidth="1"/>
    <col min="9376" max="9376" width="11.88671875" style="1" customWidth="1"/>
    <col min="9377" max="9377" width="9" style="1" customWidth="1"/>
    <col min="9378" max="9378" width="9.6640625" style="1" customWidth="1"/>
    <col min="9379" max="9379" width="9.33203125" style="1" customWidth="1"/>
    <col min="9380" max="9380" width="8.6640625" style="1" customWidth="1"/>
    <col min="9381" max="9381" width="6.88671875" style="1" customWidth="1"/>
    <col min="9382" max="9626" width="9.109375" style="1" customWidth="1"/>
    <col min="9627" max="9627" width="3.6640625" style="1"/>
    <col min="9628" max="9628" width="4.5546875" style="1" customWidth="1"/>
    <col min="9629" max="9629" width="5.88671875" style="1" customWidth="1"/>
    <col min="9630" max="9630" width="36" style="1" customWidth="1"/>
    <col min="9631" max="9631" width="9.6640625" style="1" customWidth="1"/>
    <col min="9632" max="9632" width="11.88671875" style="1" customWidth="1"/>
    <col min="9633" max="9633" width="9" style="1" customWidth="1"/>
    <col min="9634" max="9634" width="9.6640625" style="1" customWidth="1"/>
    <col min="9635" max="9635" width="9.33203125" style="1" customWidth="1"/>
    <col min="9636" max="9636" width="8.6640625" style="1" customWidth="1"/>
    <col min="9637" max="9637" width="6.88671875" style="1" customWidth="1"/>
    <col min="9638" max="9882" width="9.109375" style="1" customWidth="1"/>
    <col min="9883" max="9883" width="3.6640625" style="1"/>
    <col min="9884" max="9884" width="4.5546875" style="1" customWidth="1"/>
    <col min="9885" max="9885" width="5.88671875" style="1" customWidth="1"/>
    <col min="9886" max="9886" width="36" style="1" customWidth="1"/>
    <col min="9887" max="9887" width="9.6640625" style="1" customWidth="1"/>
    <col min="9888" max="9888" width="11.88671875" style="1" customWidth="1"/>
    <col min="9889" max="9889" width="9" style="1" customWidth="1"/>
    <col min="9890" max="9890" width="9.6640625" style="1" customWidth="1"/>
    <col min="9891" max="9891" width="9.33203125" style="1" customWidth="1"/>
    <col min="9892" max="9892" width="8.6640625" style="1" customWidth="1"/>
    <col min="9893" max="9893" width="6.88671875" style="1" customWidth="1"/>
    <col min="9894" max="10138" width="9.109375" style="1" customWidth="1"/>
    <col min="10139" max="10139" width="3.6640625" style="1"/>
    <col min="10140" max="10140" width="4.5546875" style="1" customWidth="1"/>
    <col min="10141" max="10141" width="5.88671875" style="1" customWidth="1"/>
    <col min="10142" max="10142" width="36" style="1" customWidth="1"/>
    <col min="10143" max="10143" width="9.6640625" style="1" customWidth="1"/>
    <col min="10144" max="10144" width="11.88671875" style="1" customWidth="1"/>
    <col min="10145" max="10145" width="9" style="1" customWidth="1"/>
    <col min="10146" max="10146" width="9.6640625" style="1" customWidth="1"/>
    <col min="10147" max="10147" width="9.33203125" style="1" customWidth="1"/>
    <col min="10148" max="10148" width="8.6640625" style="1" customWidth="1"/>
    <col min="10149" max="10149" width="6.88671875" style="1" customWidth="1"/>
    <col min="10150" max="10394" width="9.109375" style="1" customWidth="1"/>
    <col min="10395" max="10395" width="3.6640625" style="1"/>
    <col min="10396" max="10396" width="4.5546875" style="1" customWidth="1"/>
    <col min="10397" max="10397" width="5.88671875" style="1" customWidth="1"/>
    <col min="10398" max="10398" width="36" style="1" customWidth="1"/>
    <col min="10399" max="10399" width="9.6640625" style="1" customWidth="1"/>
    <col min="10400" max="10400" width="11.88671875" style="1" customWidth="1"/>
    <col min="10401" max="10401" width="9" style="1" customWidth="1"/>
    <col min="10402" max="10402" width="9.6640625" style="1" customWidth="1"/>
    <col min="10403" max="10403" width="9.33203125" style="1" customWidth="1"/>
    <col min="10404" max="10404" width="8.6640625" style="1" customWidth="1"/>
    <col min="10405" max="10405" width="6.88671875" style="1" customWidth="1"/>
    <col min="10406" max="10650" width="9.109375" style="1" customWidth="1"/>
    <col min="10651" max="10651" width="3.6640625" style="1"/>
    <col min="10652" max="10652" width="4.5546875" style="1" customWidth="1"/>
    <col min="10653" max="10653" width="5.88671875" style="1" customWidth="1"/>
    <col min="10654" max="10654" width="36" style="1" customWidth="1"/>
    <col min="10655" max="10655" width="9.6640625" style="1" customWidth="1"/>
    <col min="10656" max="10656" width="11.88671875" style="1" customWidth="1"/>
    <col min="10657" max="10657" width="9" style="1" customWidth="1"/>
    <col min="10658" max="10658" width="9.6640625" style="1" customWidth="1"/>
    <col min="10659" max="10659" width="9.33203125" style="1" customWidth="1"/>
    <col min="10660" max="10660" width="8.6640625" style="1" customWidth="1"/>
    <col min="10661" max="10661" width="6.88671875" style="1" customWidth="1"/>
    <col min="10662" max="10906" width="9.109375" style="1" customWidth="1"/>
    <col min="10907" max="10907" width="3.6640625" style="1"/>
    <col min="10908" max="10908" width="4.5546875" style="1" customWidth="1"/>
    <col min="10909" max="10909" width="5.88671875" style="1" customWidth="1"/>
    <col min="10910" max="10910" width="36" style="1" customWidth="1"/>
    <col min="10911" max="10911" width="9.6640625" style="1" customWidth="1"/>
    <col min="10912" max="10912" width="11.88671875" style="1" customWidth="1"/>
    <col min="10913" max="10913" width="9" style="1" customWidth="1"/>
    <col min="10914" max="10914" width="9.6640625" style="1" customWidth="1"/>
    <col min="10915" max="10915" width="9.33203125" style="1" customWidth="1"/>
    <col min="10916" max="10916" width="8.6640625" style="1" customWidth="1"/>
    <col min="10917" max="10917" width="6.88671875" style="1" customWidth="1"/>
    <col min="10918" max="11162" width="9.109375" style="1" customWidth="1"/>
    <col min="11163" max="11163" width="3.6640625" style="1"/>
    <col min="11164" max="11164" width="4.5546875" style="1" customWidth="1"/>
    <col min="11165" max="11165" width="5.88671875" style="1" customWidth="1"/>
    <col min="11166" max="11166" width="36" style="1" customWidth="1"/>
    <col min="11167" max="11167" width="9.6640625" style="1" customWidth="1"/>
    <col min="11168" max="11168" width="11.88671875" style="1" customWidth="1"/>
    <col min="11169" max="11169" width="9" style="1" customWidth="1"/>
    <col min="11170" max="11170" width="9.6640625" style="1" customWidth="1"/>
    <col min="11171" max="11171" width="9.33203125" style="1" customWidth="1"/>
    <col min="11172" max="11172" width="8.6640625" style="1" customWidth="1"/>
    <col min="11173" max="11173" width="6.88671875" style="1" customWidth="1"/>
    <col min="11174" max="11418" width="9.109375" style="1" customWidth="1"/>
    <col min="11419" max="11419" width="3.6640625" style="1"/>
    <col min="11420" max="11420" width="4.5546875" style="1" customWidth="1"/>
    <col min="11421" max="11421" width="5.88671875" style="1" customWidth="1"/>
    <col min="11422" max="11422" width="36" style="1" customWidth="1"/>
    <col min="11423" max="11423" width="9.6640625" style="1" customWidth="1"/>
    <col min="11424" max="11424" width="11.88671875" style="1" customWidth="1"/>
    <col min="11425" max="11425" width="9" style="1" customWidth="1"/>
    <col min="11426" max="11426" width="9.6640625" style="1" customWidth="1"/>
    <col min="11427" max="11427" width="9.33203125" style="1" customWidth="1"/>
    <col min="11428" max="11428" width="8.6640625" style="1" customWidth="1"/>
    <col min="11429" max="11429" width="6.88671875" style="1" customWidth="1"/>
    <col min="11430" max="11674" width="9.109375" style="1" customWidth="1"/>
    <col min="11675" max="11675" width="3.6640625" style="1"/>
    <col min="11676" max="11676" width="4.5546875" style="1" customWidth="1"/>
    <col min="11677" max="11677" width="5.88671875" style="1" customWidth="1"/>
    <col min="11678" max="11678" width="36" style="1" customWidth="1"/>
    <col min="11679" max="11679" width="9.6640625" style="1" customWidth="1"/>
    <col min="11680" max="11680" width="11.88671875" style="1" customWidth="1"/>
    <col min="11681" max="11681" width="9" style="1" customWidth="1"/>
    <col min="11682" max="11682" width="9.6640625" style="1" customWidth="1"/>
    <col min="11683" max="11683" width="9.33203125" style="1" customWidth="1"/>
    <col min="11684" max="11684" width="8.6640625" style="1" customWidth="1"/>
    <col min="11685" max="11685" width="6.88671875" style="1" customWidth="1"/>
    <col min="11686" max="11930" width="9.109375" style="1" customWidth="1"/>
    <col min="11931" max="11931" width="3.6640625" style="1"/>
    <col min="11932" max="11932" width="4.5546875" style="1" customWidth="1"/>
    <col min="11933" max="11933" width="5.88671875" style="1" customWidth="1"/>
    <col min="11934" max="11934" width="36" style="1" customWidth="1"/>
    <col min="11935" max="11935" width="9.6640625" style="1" customWidth="1"/>
    <col min="11936" max="11936" width="11.88671875" style="1" customWidth="1"/>
    <col min="11937" max="11937" width="9" style="1" customWidth="1"/>
    <col min="11938" max="11938" width="9.6640625" style="1" customWidth="1"/>
    <col min="11939" max="11939" width="9.33203125" style="1" customWidth="1"/>
    <col min="11940" max="11940" width="8.6640625" style="1" customWidth="1"/>
    <col min="11941" max="11941" width="6.88671875" style="1" customWidth="1"/>
    <col min="11942" max="12186" width="9.109375" style="1" customWidth="1"/>
    <col min="12187" max="12187" width="3.6640625" style="1"/>
    <col min="12188" max="12188" width="4.5546875" style="1" customWidth="1"/>
    <col min="12189" max="12189" width="5.88671875" style="1" customWidth="1"/>
    <col min="12190" max="12190" width="36" style="1" customWidth="1"/>
    <col min="12191" max="12191" width="9.6640625" style="1" customWidth="1"/>
    <col min="12192" max="12192" width="11.88671875" style="1" customWidth="1"/>
    <col min="12193" max="12193" width="9" style="1" customWidth="1"/>
    <col min="12194" max="12194" width="9.6640625" style="1" customWidth="1"/>
    <col min="12195" max="12195" width="9.33203125" style="1" customWidth="1"/>
    <col min="12196" max="12196" width="8.6640625" style="1" customWidth="1"/>
    <col min="12197" max="12197" width="6.88671875" style="1" customWidth="1"/>
    <col min="12198" max="12442" width="9.109375" style="1" customWidth="1"/>
    <col min="12443" max="12443" width="3.6640625" style="1"/>
    <col min="12444" max="12444" width="4.5546875" style="1" customWidth="1"/>
    <col min="12445" max="12445" width="5.88671875" style="1" customWidth="1"/>
    <col min="12446" max="12446" width="36" style="1" customWidth="1"/>
    <col min="12447" max="12447" width="9.6640625" style="1" customWidth="1"/>
    <col min="12448" max="12448" width="11.88671875" style="1" customWidth="1"/>
    <col min="12449" max="12449" width="9" style="1" customWidth="1"/>
    <col min="12450" max="12450" width="9.6640625" style="1" customWidth="1"/>
    <col min="12451" max="12451" width="9.33203125" style="1" customWidth="1"/>
    <col min="12452" max="12452" width="8.6640625" style="1" customWidth="1"/>
    <col min="12453" max="12453" width="6.88671875" style="1" customWidth="1"/>
    <col min="12454" max="12698" width="9.109375" style="1" customWidth="1"/>
    <col min="12699" max="12699" width="3.6640625" style="1"/>
    <col min="12700" max="12700" width="4.5546875" style="1" customWidth="1"/>
    <col min="12701" max="12701" width="5.88671875" style="1" customWidth="1"/>
    <col min="12702" max="12702" width="36" style="1" customWidth="1"/>
    <col min="12703" max="12703" width="9.6640625" style="1" customWidth="1"/>
    <col min="12704" max="12704" width="11.88671875" style="1" customWidth="1"/>
    <col min="12705" max="12705" width="9" style="1" customWidth="1"/>
    <col min="12706" max="12706" width="9.6640625" style="1" customWidth="1"/>
    <col min="12707" max="12707" width="9.33203125" style="1" customWidth="1"/>
    <col min="12708" max="12708" width="8.6640625" style="1" customWidth="1"/>
    <col min="12709" max="12709" width="6.88671875" style="1" customWidth="1"/>
    <col min="12710" max="12954" width="9.109375" style="1" customWidth="1"/>
    <col min="12955" max="12955" width="3.6640625" style="1"/>
    <col min="12956" max="12956" width="4.5546875" style="1" customWidth="1"/>
    <col min="12957" max="12957" width="5.88671875" style="1" customWidth="1"/>
    <col min="12958" max="12958" width="36" style="1" customWidth="1"/>
    <col min="12959" max="12959" width="9.6640625" style="1" customWidth="1"/>
    <col min="12960" max="12960" width="11.88671875" style="1" customWidth="1"/>
    <col min="12961" max="12961" width="9" style="1" customWidth="1"/>
    <col min="12962" max="12962" width="9.6640625" style="1" customWidth="1"/>
    <col min="12963" max="12963" width="9.33203125" style="1" customWidth="1"/>
    <col min="12964" max="12964" width="8.6640625" style="1" customWidth="1"/>
    <col min="12965" max="12965" width="6.88671875" style="1" customWidth="1"/>
    <col min="12966" max="13210" width="9.109375" style="1" customWidth="1"/>
    <col min="13211" max="13211" width="3.6640625" style="1"/>
    <col min="13212" max="13212" width="4.5546875" style="1" customWidth="1"/>
    <col min="13213" max="13213" width="5.88671875" style="1" customWidth="1"/>
    <col min="13214" max="13214" width="36" style="1" customWidth="1"/>
    <col min="13215" max="13215" width="9.6640625" style="1" customWidth="1"/>
    <col min="13216" max="13216" width="11.88671875" style="1" customWidth="1"/>
    <col min="13217" max="13217" width="9" style="1" customWidth="1"/>
    <col min="13218" max="13218" width="9.6640625" style="1" customWidth="1"/>
    <col min="13219" max="13219" width="9.33203125" style="1" customWidth="1"/>
    <col min="13220" max="13220" width="8.6640625" style="1" customWidth="1"/>
    <col min="13221" max="13221" width="6.88671875" style="1" customWidth="1"/>
    <col min="13222" max="13466" width="9.109375" style="1" customWidth="1"/>
    <col min="13467" max="13467" width="3.6640625" style="1"/>
    <col min="13468" max="13468" width="4.5546875" style="1" customWidth="1"/>
    <col min="13469" max="13469" width="5.88671875" style="1" customWidth="1"/>
    <col min="13470" max="13470" width="36" style="1" customWidth="1"/>
    <col min="13471" max="13471" width="9.6640625" style="1" customWidth="1"/>
    <col min="13472" max="13472" width="11.88671875" style="1" customWidth="1"/>
    <col min="13473" max="13473" width="9" style="1" customWidth="1"/>
    <col min="13474" max="13474" width="9.6640625" style="1" customWidth="1"/>
    <col min="13475" max="13475" width="9.33203125" style="1" customWidth="1"/>
    <col min="13476" max="13476" width="8.6640625" style="1" customWidth="1"/>
    <col min="13477" max="13477" width="6.88671875" style="1" customWidth="1"/>
    <col min="13478" max="13722" width="9.109375" style="1" customWidth="1"/>
    <col min="13723" max="13723" width="3.6640625" style="1"/>
    <col min="13724" max="13724" width="4.5546875" style="1" customWidth="1"/>
    <col min="13725" max="13725" width="5.88671875" style="1" customWidth="1"/>
    <col min="13726" max="13726" width="36" style="1" customWidth="1"/>
    <col min="13727" max="13727" width="9.6640625" style="1" customWidth="1"/>
    <col min="13728" max="13728" width="11.88671875" style="1" customWidth="1"/>
    <col min="13729" max="13729" width="9" style="1" customWidth="1"/>
    <col min="13730" max="13730" width="9.6640625" style="1" customWidth="1"/>
    <col min="13731" max="13731" width="9.33203125" style="1" customWidth="1"/>
    <col min="13732" max="13732" width="8.6640625" style="1" customWidth="1"/>
    <col min="13733" max="13733" width="6.88671875" style="1" customWidth="1"/>
    <col min="13734" max="13978" width="9.109375" style="1" customWidth="1"/>
    <col min="13979" max="13979" width="3.6640625" style="1"/>
    <col min="13980" max="13980" width="4.5546875" style="1" customWidth="1"/>
    <col min="13981" max="13981" width="5.88671875" style="1" customWidth="1"/>
    <col min="13982" max="13982" width="36" style="1" customWidth="1"/>
    <col min="13983" max="13983" width="9.6640625" style="1" customWidth="1"/>
    <col min="13984" max="13984" width="11.88671875" style="1" customWidth="1"/>
    <col min="13985" max="13985" width="9" style="1" customWidth="1"/>
    <col min="13986" max="13986" width="9.6640625" style="1" customWidth="1"/>
    <col min="13987" max="13987" width="9.33203125" style="1" customWidth="1"/>
    <col min="13988" max="13988" width="8.6640625" style="1" customWidth="1"/>
    <col min="13989" max="13989" width="6.88671875" style="1" customWidth="1"/>
    <col min="13990" max="14234" width="9.109375" style="1" customWidth="1"/>
    <col min="14235" max="14235" width="3.6640625" style="1"/>
    <col min="14236" max="14236" width="4.5546875" style="1" customWidth="1"/>
    <col min="14237" max="14237" width="5.88671875" style="1" customWidth="1"/>
    <col min="14238" max="14238" width="36" style="1" customWidth="1"/>
    <col min="14239" max="14239" width="9.6640625" style="1" customWidth="1"/>
    <col min="14240" max="14240" width="11.88671875" style="1" customWidth="1"/>
    <col min="14241" max="14241" width="9" style="1" customWidth="1"/>
    <col min="14242" max="14242" width="9.6640625" style="1" customWidth="1"/>
    <col min="14243" max="14243" width="9.33203125" style="1" customWidth="1"/>
    <col min="14244" max="14244" width="8.6640625" style="1" customWidth="1"/>
    <col min="14245" max="14245" width="6.88671875" style="1" customWidth="1"/>
    <col min="14246" max="14490" width="9.109375" style="1" customWidth="1"/>
    <col min="14491" max="14491" width="3.6640625" style="1"/>
    <col min="14492" max="14492" width="4.5546875" style="1" customWidth="1"/>
    <col min="14493" max="14493" width="5.88671875" style="1" customWidth="1"/>
    <col min="14494" max="14494" width="36" style="1" customWidth="1"/>
    <col min="14495" max="14495" width="9.6640625" style="1" customWidth="1"/>
    <col min="14496" max="14496" width="11.88671875" style="1" customWidth="1"/>
    <col min="14497" max="14497" width="9" style="1" customWidth="1"/>
    <col min="14498" max="14498" width="9.6640625" style="1" customWidth="1"/>
    <col min="14499" max="14499" width="9.33203125" style="1" customWidth="1"/>
    <col min="14500" max="14500" width="8.6640625" style="1" customWidth="1"/>
    <col min="14501" max="14501" width="6.88671875" style="1" customWidth="1"/>
    <col min="14502" max="14746" width="9.109375" style="1" customWidth="1"/>
    <col min="14747" max="14747" width="3.6640625" style="1"/>
    <col min="14748" max="14748" width="4.5546875" style="1" customWidth="1"/>
    <col min="14749" max="14749" width="5.88671875" style="1" customWidth="1"/>
    <col min="14750" max="14750" width="36" style="1" customWidth="1"/>
    <col min="14751" max="14751" width="9.6640625" style="1" customWidth="1"/>
    <col min="14752" max="14752" width="11.88671875" style="1" customWidth="1"/>
    <col min="14753" max="14753" width="9" style="1" customWidth="1"/>
    <col min="14754" max="14754" width="9.6640625" style="1" customWidth="1"/>
    <col min="14755" max="14755" width="9.33203125" style="1" customWidth="1"/>
    <col min="14756" max="14756" width="8.6640625" style="1" customWidth="1"/>
    <col min="14757" max="14757" width="6.88671875" style="1" customWidth="1"/>
    <col min="14758" max="15002" width="9.109375" style="1" customWidth="1"/>
    <col min="15003" max="15003" width="3.6640625" style="1"/>
    <col min="15004" max="15004" width="4.5546875" style="1" customWidth="1"/>
    <col min="15005" max="15005" width="5.88671875" style="1" customWidth="1"/>
    <col min="15006" max="15006" width="36" style="1" customWidth="1"/>
    <col min="15007" max="15007" width="9.6640625" style="1" customWidth="1"/>
    <col min="15008" max="15008" width="11.88671875" style="1" customWidth="1"/>
    <col min="15009" max="15009" width="9" style="1" customWidth="1"/>
    <col min="15010" max="15010" width="9.6640625" style="1" customWidth="1"/>
    <col min="15011" max="15011" width="9.33203125" style="1" customWidth="1"/>
    <col min="15012" max="15012" width="8.6640625" style="1" customWidth="1"/>
    <col min="15013" max="15013" width="6.88671875" style="1" customWidth="1"/>
    <col min="15014" max="15258" width="9.109375" style="1" customWidth="1"/>
    <col min="15259" max="15259" width="3.6640625" style="1"/>
    <col min="15260" max="15260" width="4.5546875" style="1" customWidth="1"/>
    <col min="15261" max="15261" width="5.88671875" style="1" customWidth="1"/>
    <col min="15262" max="15262" width="36" style="1" customWidth="1"/>
    <col min="15263" max="15263" width="9.6640625" style="1" customWidth="1"/>
    <col min="15264" max="15264" width="11.88671875" style="1" customWidth="1"/>
    <col min="15265" max="15265" width="9" style="1" customWidth="1"/>
    <col min="15266" max="15266" width="9.6640625" style="1" customWidth="1"/>
    <col min="15267" max="15267" width="9.33203125" style="1" customWidth="1"/>
    <col min="15268" max="15268" width="8.6640625" style="1" customWidth="1"/>
    <col min="15269" max="15269" width="6.88671875" style="1" customWidth="1"/>
    <col min="15270" max="15514" width="9.109375" style="1" customWidth="1"/>
    <col min="15515" max="15515" width="3.6640625" style="1"/>
    <col min="15516" max="15516" width="4.5546875" style="1" customWidth="1"/>
    <col min="15517" max="15517" width="5.88671875" style="1" customWidth="1"/>
    <col min="15518" max="15518" width="36" style="1" customWidth="1"/>
    <col min="15519" max="15519" width="9.6640625" style="1" customWidth="1"/>
    <col min="15520" max="15520" width="11.88671875" style="1" customWidth="1"/>
    <col min="15521" max="15521" width="9" style="1" customWidth="1"/>
    <col min="15522" max="15522" width="9.6640625" style="1" customWidth="1"/>
    <col min="15523" max="15523" width="9.33203125" style="1" customWidth="1"/>
    <col min="15524" max="15524" width="8.6640625" style="1" customWidth="1"/>
    <col min="15525" max="15525" width="6.88671875" style="1" customWidth="1"/>
    <col min="15526" max="15770" width="9.109375" style="1" customWidth="1"/>
    <col min="15771" max="15771" width="3.6640625" style="1"/>
    <col min="15772" max="15772" width="4.5546875" style="1" customWidth="1"/>
    <col min="15773" max="15773" width="5.88671875" style="1" customWidth="1"/>
    <col min="15774" max="15774" width="36" style="1" customWidth="1"/>
    <col min="15775" max="15775" width="9.6640625" style="1" customWidth="1"/>
    <col min="15776" max="15776" width="11.88671875" style="1" customWidth="1"/>
    <col min="15777" max="15777" width="9" style="1" customWidth="1"/>
    <col min="15778" max="15778" width="9.6640625" style="1" customWidth="1"/>
    <col min="15779" max="15779" width="9.33203125" style="1" customWidth="1"/>
    <col min="15780" max="15780" width="8.6640625" style="1" customWidth="1"/>
    <col min="15781" max="15781" width="6.88671875" style="1" customWidth="1"/>
    <col min="15782" max="16026" width="9.109375" style="1" customWidth="1"/>
    <col min="16027" max="16027" width="3.6640625" style="1"/>
    <col min="16028" max="16028" width="4.5546875" style="1" customWidth="1"/>
    <col min="16029" max="16029" width="5.88671875" style="1" customWidth="1"/>
    <col min="16030" max="16030" width="36" style="1" customWidth="1"/>
    <col min="16031" max="16031" width="9.6640625" style="1" customWidth="1"/>
    <col min="16032" max="16032" width="11.88671875" style="1" customWidth="1"/>
    <col min="16033" max="16033" width="9" style="1" customWidth="1"/>
    <col min="16034" max="16034" width="9.6640625" style="1" customWidth="1"/>
    <col min="16035" max="16035" width="9.33203125" style="1" customWidth="1"/>
    <col min="16036" max="16036" width="8.6640625" style="1" customWidth="1"/>
    <col min="16037" max="16037" width="6.88671875" style="1" customWidth="1"/>
    <col min="16038" max="16282" width="9.109375" style="1" customWidth="1"/>
    <col min="16283" max="16384" width="3.6640625" style="1"/>
  </cols>
  <sheetData>
    <row r="1" spans="1:9" x14ac:dyDescent="0.2">
      <c r="C1" s="4"/>
      <c r="G1" s="190"/>
      <c r="H1" s="190"/>
      <c r="I1" s="190"/>
    </row>
    <row r="2" spans="1:9" x14ac:dyDescent="0.2">
      <c r="A2" s="230" t="s">
        <v>20</v>
      </c>
      <c r="B2" s="230"/>
      <c r="C2" s="230"/>
      <c r="D2" s="230"/>
      <c r="E2" s="230"/>
      <c r="F2" s="230"/>
      <c r="G2" s="230"/>
      <c r="H2" s="230"/>
      <c r="I2" s="230"/>
    </row>
    <row r="3" spans="1:9" x14ac:dyDescent="0.2">
      <c r="A3" s="2"/>
      <c r="B3" s="2"/>
      <c r="C3" s="2"/>
      <c r="D3" s="2"/>
      <c r="E3" s="2"/>
      <c r="F3" s="2"/>
      <c r="G3" s="2"/>
      <c r="H3" s="2"/>
      <c r="I3" s="2"/>
    </row>
    <row r="4" spans="1:9" x14ac:dyDescent="0.2">
      <c r="A4" s="2"/>
      <c r="B4" s="2"/>
      <c r="C4" s="231" t="s">
        <v>21</v>
      </c>
      <c r="D4" s="231"/>
      <c r="E4" s="231"/>
      <c r="F4" s="231"/>
      <c r="G4" s="231"/>
      <c r="H4" s="231"/>
      <c r="I4" s="231"/>
    </row>
    <row r="5" spans="1:9" ht="11.25" customHeight="1" x14ac:dyDescent="0.2">
      <c r="A5" s="90"/>
      <c r="B5" s="90"/>
      <c r="C5" s="233" t="s">
        <v>17</v>
      </c>
      <c r="D5" s="233"/>
      <c r="E5" s="233"/>
      <c r="F5" s="233"/>
      <c r="G5" s="233"/>
      <c r="H5" s="233"/>
      <c r="I5" s="233"/>
    </row>
    <row r="6" spans="1:9" x14ac:dyDescent="0.2">
      <c r="A6" s="232" t="s">
        <v>22</v>
      </c>
      <c r="B6" s="232"/>
      <c r="C6" s="232"/>
      <c r="D6" s="198" t="str">
        <f>'Kopt a+c+n'!B13</f>
        <v>Daudzdzīvokļu dzīvojamā ēka</v>
      </c>
      <c r="E6" s="198"/>
      <c r="F6" s="198"/>
      <c r="G6" s="198"/>
      <c r="H6" s="198"/>
      <c r="I6" s="198"/>
    </row>
    <row r="7" spans="1:9" x14ac:dyDescent="0.2">
      <c r="A7" s="232" t="s">
        <v>6</v>
      </c>
      <c r="B7" s="232"/>
      <c r="C7" s="232"/>
      <c r="D7" s="199" t="str">
        <f>'Kopt a+c+n'!B14</f>
        <v>Daudzdzīvokļu dzīvojamās ēkas energoefektivitātes paaugstināšana</v>
      </c>
      <c r="E7" s="199"/>
      <c r="F7" s="199"/>
      <c r="G7" s="199"/>
      <c r="H7" s="199"/>
      <c r="I7" s="199"/>
    </row>
    <row r="8" spans="1:9" x14ac:dyDescent="0.2">
      <c r="A8" s="238" t="s">
        <v>23</v>
      </c>
      <c r="B8" s="238"/>
      <c r="C8" s="238"/>
      <c r="D8" s="199" t="str">
        <f>'Kopt a+c+n'!B15</f>
        <v>Baložu iela 9, Tukums, Tukuma nov., LV-3101</v>
      </c>
      <c r="E8" s="199"/>
      <c r="F8" s="199"/>
      <c r="G8" s="199"/>
      <c r="H8" s="199"/>
      <c r="I8" s="199"/>
    </row>
    <row r="9" spans="1:9" x14ac:dyDescent="0.2">
      <c r="A9" s="238" t="s">
        <v>24</v>
      </c>
      <c r="B9" s="238"/>
      <c r="C9" s="238"/>
      <c r="D9" s="200" t="str">
        <f>'Kopt a+c+n'!B16</f>
        <v>23082023/B-9</v>
      </c>
      <c r="E9" s="200"/>
      <c r="F9" s="200"/>
      <c r="G9" s="200"/>
      <c r="H9" s="200"/>
      <c r="I9" s="200"/>
    </row>
    <row r="10" spans="1:9" x14ac:dyDescent="0.2">
      <c r="C10" s="4" t="s">
        <v>25</v>
      </c>
      <c r="D10" s="239">
        <f>E28</f>
        <v>0</v>
      </c>
      <c r="E10" s="239"/>
      <c r="F10" s="54"/>
      <c r="G10" s="54"/>
      <c r="H10" s="54"/>
      <c r="I10" s="54"/>
    </row>
    <row r="11" spans="1:9" x14ac:dyDescent="0.2">
      <c r="C11" s="4" t="s">
        <v>26</v>
      </c>
      <c r="D11" s="240">
        <f>I24</f>
        <v>0</v>
      </c>
      <c r="E11" s="240"/>
      <c r="F11" s="54"/>
      <c r="G11" s="54"/>
      <c r="H11" s="54"/>
      <c r="I11" s="54"/>
    </row>
    <row r="12" spans="1:9" ht="10.8" thickBot="1" x14ac:dyDescent="0.25">
      <c r="F12" s="17"/>
      <c r="G12" s="17"/>
      <c r="H12" s="17"/>
      <c r="I12" s="17"/>
    </row>
    <row r="13" spans="1:9" x14ac:dyDescent="0.2">
      <c r="A13" s="243" t="s">
        <v>27</v>
      </c>
      <c r="B13" s="245" t="s">
        <v>28</v>
      </c>
      <c r="C13" s="247" t="s">
        <v>29</v>
      </c>
      <c r="D13" s="248"/>
      <c r="E13" s="241" t="s">
        <v>30</v>
      </c>
      <c r="F13" s="234" t="s">
        <v>31</v>
      </c>
      <c r="G13" s="235"/>
      <c r="H13" s="235"/>
      <c r="I13" s="236" t="s">
        <v>32</v>
      </c>
    </row>
    <row r="14" spans="1:9" ht="21" thickBot="1" x14ac:dyDescent="0.25">
      <c r="A14" s="244"/>
      <c r="B14" s="246"/>
      <c r="C14" s="249"/>
      <c r="D14" s="250"/>
      <c r="E14" s="242"/>
      <c r="F14" s="18" t="s">
        <v>33</v>
      </c>
      <c r="G14" s="19" t="s">
        <v>34</v>
      </c>
      <c r="H14" s="19" t="s">
        <v>35</v>
      </c>
      <c r="I14" s="237"/>
    </row>
    <row r="15" spans="1:9" x14ac:dyDescent="0.2">
      <c r="A15" s="50">
        <f>IF(E15=0,0,IF(COUNTBLANK(E15)=1,0,COUNTA($E$15:E15)))</f>
        <v>0</v>
      </c>
      <c r="B15" s="23">
        <f>IF(A15=0,0,CONCATENATE("A-",A15))</f>
        <v>0</v>
      </c>
      <c r="C15" s="226" t="str">
        <f>'1a'!C2:I2</f>
        <v>Būvlaukuma sagatavošana</v>
      </c>
      <c r="D15" s="227"/>
      <c r="E15" s="91">
        <f>'1a'!P25</f>
        <v>0</v>
      </c>
      <c r="F15" s="92">
        <f>'1a'!M25</f>
        <v>0</v>
      </c>
      <c r="G15" s="93">
        <f>'1a'!N25</f>
        <v>0</v>
      </c>
      <c r="H15" s="93">
        <f>'1a'!O25</f>
        <v>0</v>
      </c>
      <c r="I15" s="45">
        <f>'1a'!L25</f>
        <v>0</v>
      </c>
    </row>
    <row r="16" spans="1:9" x14ac:dyDescent="0.2">
      <c r="A16" s="51">
        <f>IF(E16=0,0,IF(COUNTBLANK(E16)=1,0,COUNTA($E$15:E16)))</f>
        <v>0</v>
      </c>
      <c r="B16" s="24">
        <f t="shared" ref="B16:B23" si="0">IF(A16=0,0,CONCATENATE("A-",A16))</f>
        <v>0</v>
      </c>
      <c r="C16" s="221" t="str">
        <f>'2a'!C2:I2</f>
        <v>Demontāžas darbi</v>
      </c>
      <c r="D16" s="222"/>
      <c r="E16" s="94">
        <f>'2a'!P27</f>
        <v>0</v>
      </c>
      <c r="F16" s="95">
        <f>'2a'!M27</f>
        <v>0</v>
      </c>
      <c r="G16" s="96">
        <f>'2a'!N27</f>
        <v>0</v>
      </c>
      <c r="H16" s="96">
        <f>'2a'!O27</f>
        <v>0</v>
      </c>
      <c r="I16" s="46">
        <f>'2a'!L27</f>
        <v>0</v>
      </c>
    </row>
    <row r="17" spans="1:9" x14ac:dyDescent="0.2">
      <c r="A17" s="51">
        <f>IF(E17=0,0,IF(COUNTBLANK(E17)=1,0,COUNTA($E$15:E17)))</f>
        <v>0</v>
      </c>
      <c r="B17" s="24">
        <f t="shared" si="0"/>
        <v>0</v>
      </c>
      <c r="C17" s="221" t="str">
        <f>'3a'!C2:I2</f>
        <v>Fasādes</v>
      </c>
      <c r="D17" s="222"/>
      <c r="E17" s="97">
        <f>'3a'!P86</f>
        <v>0</v>
      </c>
      <c r="F17" s="95">
        <f>'3a'!M86</f>
        <v>0</v>
      </c>
      <c r="G17" s="96">
        <f>'3a'!N86</f>
        <v>0</v>
      </c>
      <c r="H17" s="96">
        <f>'3a'!O86</f>
        <v>0</v>
      </c>
      <c r="I17" s="46">
        <f>'3a'!L86</f>
        <v>0</v>
      </c>
    </row>
    <row r="18" spans="1:9" ht="11.25" customHeight="1" x14ac:dyDescent="0.2">
      <c r="A18" s="51">
        <f>IF(E18=0,0,IF(COUNTBLANK(E18)=1,0,COUNTA($E$15:E18)))</f>
        <v>0</v>
      </c>
      <c r="B18" s="24">
        <f t="shared" si="0"/>
        <v>0</v>
      </c>
      <c r="C18" s="221" t="str">
        <f>'4a'!C2:I2</f>
        <v>Logi un durvis</v>
      </c>
      <c r="D18" s="222"/>
      <c r="E18" s="97">
        <f>'4a'!P32</f>
        <v>0</v>
      </c>
      <c r="F18" s="95">
        <f>'4a'!M32</f>
        <v>0</v>
      </c>
      <c r="G18" s="96">
        <f>'4a'!N32</f>
        <v>0</v>
      </c>
      <c r="H18" s="96">
        <f>'4a'!O32</f>
        <v>0</v>
      </c>
      <c r="I18" s="46">
        <f>'4a'!L32</f>
        <v>0</v>
      </c>
    </row>
    <row r="19" spans="1:9" x14ac:dyDescent="0.2">
      <c r="A19" s="51">
        <f>IF(E19=0,0,IF(COUNTBLANK(E19)=1,0,COUNTA($E$15:E19)))</f>
        <v>0</v>
      </c>
      <c r="B19" s="24">
        <f t="shared" si="0"/>
        <v>0</v>
      </c>
      <c r="C19" s="221" t="str">
        <f>'5a'!C2:I2</f>
        <v>Pagraba pārseguma siltināšana</v>
      </c>
      <c r="D19" s="222"/>
      <c r="E19" s="97">
        <f>'5a'!P30</f>
        <v>0</v>
      </c>
      <c r="F19" s="95">
        <f>'5a'!M30</f>
        <v>0</v>
      </c>
      <c r="G19" s="96">
        <f>'5a'!N30</f>
        <v>0</v>
      </c>
      <c r="H19" s="96">
        <f>'5a'!O30</f>
        <v>0</v>
      </c>
      <c r="I19" s="46">
        <f>'5a'!L30</f>
        <v>0</v>
      </c>
    </row>
    <row r="20" spans="1:9" x14ac:dyDescent="0.2">
      <c r="A20" s="51">
        <f>IF(E20=0,0,IF(COUNTBLANK(E20)=1,0,COUNTA($E$15:E20)))</f>
        <v>0</v>
      </c>
      <c r="B20" s="24">
        <f t="shared" si="0"/>
        <v>0</v>
      </c>
      <c r="C20" s="221" t="str">
        <f>'6a'!C2:I2</f>
        <v>Jumta darbi</v>
      </c>
      <c r="D20" s="222"/>
      <c r="E20" s="97">
        <f>'6a'!P44</f>
        <v>0</v>
      </c>
      <c r="F20" s="95">
        <f>'6a'!M44</f>
        <v>0</v>
      </c>
      <c r="G20" s="96">
        <f>'6a'!N44</f>
        <v>0</v>
      </c>
      <c r="H20" s="96">
        <f>'6a'!O44</f>
        <v>0</v>
      </c>
      <c r="I20" s="46">
        <f>'6a'!L44</f>
        <v>0</v>
      </c>
    </row>
    <row r="21" spans="1:9" x14ac:dyDescent="0.2">
      <c r="A21" s="51">
        <f>IF(E21=0,0,IF(COUNTBLANK(E21)=1,0,COUNTA($E$15:E21)))</f>
        <v>0</v>
      </c>
      <c r="B21" s="24">
        <f t="shared" si="0"/>
        <v>0</v>
      </c>
      <c r="C21" s="221" t="str">
        <f>'7a'!C2:I2</f>
        <v>Bēniņu siltināšana</v>
      </c>
      <c r="D21" s="222"/>
      <c r="E21" s="97">
        <f>'7a'!P32</f>
        <v>0</v>
      </c>
      <c r="F21" s="95">
        <f>'7a'!M32</f>
        <v>0</v>
      </c>
      <c r="G21" s="96">
        <f>'7a'!N32</f>
        <v>0</v>
      </c>
      <c r="H21" s="96">
        <f>'7a'!O32</f>
        <v>0</v>
      </c>
      <c r="I21" s="46">
        <f>'7a'!L32</f>
        <v>0</v>
      </c>
    </row>
    <row r="22" spans="1:9" x14ac:dyDescent="0.2">
      <c r="A22" s="51">
        <f>IF(E22=0,0,IF(COUNTBLANK(E22)=1,0,COUNTA($E$15:E22)))</f>
        <v>0</v>
      </c>
      <c r="B22" s="24">
        <f t="shared" si="0"/>
        <v>0</v>
      </c>
      <c r="C22" s="221" t="str">
        <f>'8a'!C2:I2</f>
        <v>Labiekārtošana</v>
      </c>
      <c r="D22" s="222"/>
      <c r="E22" s="97">
        <f>'8a'!P24</f>
        <v>0</v>
      </c>
      <c r="F22" s="95">
        <f>'8a'!M24</f>
        <v>0</v>
      </c>
      <c r="G22" s="96">
        <f>'8a'!N24</f>
        <v>0</v>
      </c>
      <c r="H22" s="96">
        <f>'8a'!O24</f>
        <v>0</v>
      </c>
      <c r="I22" s="46">
        <f>'8a'!L24</f>
        <v>0</v>
      </c>
    </row>
    <row r="23" spans="1:9" ht="10.8" thickBot="1" x14ac:dyDescent="0.25">
      <c r="A23" s="51">
        <f>IF(E23=0,0,IF(COUNTBLANK(E23)=1,0,COUNTA($E$15:E23)))</f>
        <v>0</v>
      </c>
      <c r="B23" s="24">
        <f t="shared" si="0"/>
        <v>0</v>
      </c>
      <c r="C23" s="221" t="str">
        <f>'9a'!C2:I2</f>
        <v>Apkure, vēdināšana un gaisa kondicionēšana</v>
      </c>
      <c r="D23" s="222"/>
      <c r="E23" s="97">
        <f>'9a'!P66</f>
        <v>0</v>
      </c>
      <c r="F23" s="95">
        <f>'9a'!M66</f>
        <v>0</v>
      </c>
      <c r="G23" s="96">
        <f>'9a'!N66</f>
        <v>0</v>
      </c>
      <c r="H23" s="96">
        <f>'9a'!O66</f>
        <v>0</v>
      </c>
      <c r="I23" s="46">
        <f>'9a'!L66</f>
        <v>0</v>
      </c>
    </row>
    <row r="24" spans="1:9" ht="10.8" thickBot="1" x14ac:dyDescent="0.25">
      <c r="A24" s="206" t="s">
        <v>36</v>
      </c>
      <c r="B24" s="207"/>
      <c r="C24" s="207"/>
      <c r="D24" s="238"/>
      <c r="E24" s="98">
        <f>SUM(E15:E23)</f>
        <v>0</v>
      </c>
      <c r="F24" s="99">
        <f>SUM(F15:F23)</f>
        <v>0</v>
      </c>
      <c r="G24" s="100">
        <f>SUM(G15:G23)</f>
        <v>0</v>
      </c>
      <c r="H24" s="100">
        <f>SUM(H15:H23)</f>
        <v>0</v>
      </c>
      <c r="I24" s="38">
        <f>SUM(I15:I23)</f>
        <v>0</v>
      </c>
    </row>
    <row r="25" spans="1:9" x14ac:dyDescent="0.2">
      <c r="A25" s="208" t="s">
        <v>37</v>
      </c>
      <c r="B25" s="209"/>
      <c r="C25" s="251"/>
      <c r="D25" s="86">
        <f>'Kops a+c+n'!D44</f>
        <v>0</v>
      </c>
      <c r="E25" s="101">
        <f>ROUND(E24*$D25,2)</f>
        <v>0</v>
      </c>
      <c r="F25" s="39"/>
      <c r="G25" s="39"/>
      <c r="H25" s="39"/>
      <c r="I25" s="39"/>
    </row>
    <row r="26" spans="1:9" x14ac:dyDescent="0.2">
      <c r="A26" s="211" t="s">
        <v>38</v>
      </c>
      <c r="B26" s="212"/>
      <c r="C26" s="253"/>
      <c r="D26" s="87">
        <f>'Kops a+c+n'!D45</f>
        <v>0</v>
      </c>
      <c r="E26" s="102">
        <f>ROUND(E25*$D26,2)</f>
        <v>0</v>
      </c>
      <c r="F26" s="39"/>
      <c r="G26" s="39"/>
      <c r="H26" s="39"/>
      <c r="I26" s="39"/>
    </row>
    <row r="27" spans="1:9" x14ac:dyDescent="0.2">
      <c r="A27" s="214" t="s">
        <v>39</v>
      </c>
      <c r="B27" s="215"/>
      <c r="C27" s="254"/>
      <c r="D27" s="87">
        <f>'Kops a+c+n'!D46</f>
        <v>0</v>
      </c>
      <c r="E27" s="102">
        <f>ROUND(E24*$D27,2)</f>
        <v>0</v>
      </c>
      <c r="F27" s="39"/>
      <c r="G27" s="39"/>
      <c r="H27" s="39"/>
      <c r="I27" s="39"/>
    </row>
    <row r="28" spans="1:9" ht="10.8" thickBot="1" x14ac:dyDescent="0.25">
      <c r="A28" s="217" t="s">
        <v>40</v>
      </c>
      <c r="B28" s="218"/>
      <c r="C28" s="255"/>
      <c r="D28" s="21"/>
      <c r="E28" s="103">
        <f>SUM(E24:E27)-E26</f>
        <v>0</v>
      </c>
      <c r="F28" s="39"/>
      <c r="G28" s="39"/>
      <c r="H28" s="39"/>
      <c r="I28" s="39"/>
    </row>
    <row r="29" spans="1:9" x14ac:dyDescent="0.2">
      <c r="G29" s="20"/>
    </row>
    <row r="30" spans="1:9" x14ac:dyDescent="0.2">
      <c r="C30" s="16"/>
      <c r="D30" s="16"/>
      <c r="E30" s="16"/>
      <c r="F30" s="22"/>
      <c r="G30" s="22"/>
      <c r="H30" s="22"/>
      <c r="I30" s="22"/>
    </row>
    <row r="33" spans="1:8" x14ac:dyDescent="0.2">
      <c r="A33" s="1" t="s">
        <v>14</v>
      </c>
      <c r="B33" s="16"/>
      <c r="C33" s="220" t="str">
        <f>'Kops a+c+n'!C52:H52</f>
        <v>Gundega Ābelīte 15.03.2024</v>
      </c>
      <c r="D33" s="220"/>
      <c r="E33" s="220"/>
      <c r="F33" s="220"/>
      <c r="G33" s="220"/>
      <c r="H33" s="220"/>
    </row>
    <row r="34" spans="1:8" x14ac:dyDescent="0.2">
      <c r="A34" s="16"/>
      <c r="B34" s="16"/>
      <c r="C34" s="188" t="s">
        <v>15</v>
      </c>
      <c r="D34" s="188"/>
      <c r="E34" s="188"/>
      <c r="F34" s="188"/>
      <c r="G34" s="188"/>
      <c r="H34" s="188"/>
    </row>
    <row r="35" spans="1:8" x14ac:dyDescent="0.2">
      <c r="A35" s="16"/>
      <c r="B35" s="16"/>
      <c r="C35" s="16"/>
      <c r="D35" s="16"/>
      <c r="E35" s="16"/>
      <c r="F35" s="16"/>
      <c r="G35" s="16"/>
      <c r="H35" s="16"/>
    </row>
    <row r="36" spans="1:8" x14ac:dyDescent="0.2">
      <c r="A36" s="204" t="str">
        <f>'Kops a+c+n'!A55:D55</f>
        <v>Tāme sastādīta 2024. gada 15. martā</v>
      </c>
      <c r="B36" s="205"/>
      <c r="C36" s="205"/>
      <c r="D36" s="205"/>
      <c r="F36" s="16"/>
      <c r="G36" s="16"/>
      <c r="H36" s="16"/>
    </row>
    <row r="37" spans="1:8" x14ac:dyDescent="0.2">
      <c r="A37" s="16"/>
      <c r="B37" s="16"/>
      <c r="C37" s="16"/>
      <c r="D37" s="16"/>
      <c r="E37" s="16"/>
      <c r="F37" s="16"/>
      <c r="G37" s="16"/>
      <c r="H37" s="16"/>
    </row>
    <row r="38" spans="1:8" x14ac:dyDescent="0.2">
      <c r="A38" s="1" t="s">
        <v>41</v>
      </c>
      <c r="B38" s="16"/>
      <c r="C38" s="252" t="str">
        <f>'Kops a+c+n'!C57:H57</f>
        <v>Gundega Ābelīte 15.03.2024</v>
      </c>
      <c r="D38" s="252"/>
      <c r="E38" s="252"/>
      <c r="F38" s="252"/>
      <c r="G38" s="252"/>
      <c r="H38" s="252"/>
    </row>
    <row r="39" spans="1:8" x14ac:dyDescent="0.2">
      <c r="A39" s="16"/>
      <c r="B39" s="16"/>
      <c r="C39" s="188" t="s">
        <v>15</v>
      </c>
      <c r="D39" s="188"/>
      <c r="E39" s="188"/>
      <c r="F39" s="188"/>
      <c r="G39" s="188"/>
      <c r="H39" s="188"/>
    </row>
    <row r="40" spans="1:8" x14ac:dyDescent="0.2">
      <c r="A40" s="16"/>
      <c r="B40" s="16"/>
      <c r="C40" s="16"/>
      <c r="D40" s="16"/>
      <c r="E40" s="16"/>
      <c r="F40" s="16"/>
      <c r="G40" s="16"/>
      <c r="H40" s="16"/>
    </row>
    <row r="41" spans="1:8" x14ac:dyDescent="0.2">
      <c r="A41" s="77" t="s">
        <v>43</v>
      </c>
      <c r="B41" s="42"/>
      <c r="C41" s="84" t="str">
        <f>'Kops a+c+n'!C60</f>
        <v>1-00180</v>
      </c>
      <c r="D41" s="42"/>
      <c r="F41" s="16"/>
      <c r="G41" s="16"/>
      <c r="H41" s="16"/>
    </row>
    <row r="51" spans="3:9" x14ac:dyDescent="0.2">
      <c r="E51" s="20"/>
      <c r="F51" s="20"/>
      <c r="G51" s="20"/>
      <c r="H51" s="20"/>
      <c r="I51" s="20"/>
    </row>
    <row r="64" spans="3:9" x14ac:dyDescent="0.2">
      <c r="C64" s="1">
        <f>'Kopt a+c+n'!B31:C31</f>
        <v>0</v>
      </c>
    </row>
  </sheetData>
  <mergeCells count="39">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 ref="D11:E11"/>
    <mergeCell ref="E13:E14"/>
    <mergeCell ref="A13:A14"/>
    <mergeCell ref="B13:B14"/>
    <mergeCell ref="C13:D14"/>
    <mergeCell ref="C22:D22"/>
    <mergeCell ref="C23:D23"/>
    <mergeCell ref="C16:D16"/>
    <mergeCell ref="C17:D17"/>
    <mergeCell ref="C18:D18"/>
    <mergeCell ref="C21:D21"/>
    <mergeCell ref="C20:D20"/>
    <mergeCell ref="C19:D19"/>
    <mergeCell ref="C39:H39"/>
    <mergeCell ref="A26:C26"/>
    <mergeCell ref="A27:C27"/>
    <mergeCell ref="A28:C28"/>
    <mergeCell ref="C33:H33"/>
    <mergeCell ref="A25:C25"/>
    <mergeCell ref="A24:D24"/>
    <mergeCell ref="C34:H34"/>
    <mergeCell ref="A36:D36"/>
    <mergeCell ref="C38:H38"/>
  </mergeCells>
  <conditionalFormatting sqref="A15:B23">
    <cfRule type="cellIs" dxfId="285" priority="2" operator="equal">
      <formula>0</formula>
    </cfRule>
  </conditionalFormatting>
  <conditionalFormatting sqref="A36:D36">
    <cfRule type="cellIs" dxfId="284" priority="5" operator="equal">
      <formula>"0__"</formula>
    </cfRule>
  </conditionalFormatting>
  <conditionalFormatting sqref="A15:I23">
    <cfRule type="cellIs" dxfId="283" priority="1" operator="equal">
      <formula>0</formula>
    </cfRule>
  </conditionalFormatting>
  <conditionalFormatting sqref="C33:H33 C38:H38 C41">
    <cfRule type="cellIs" dxfId="282" priority="6" operator="equal">
      <formula>0</formula>
    </cfRule>
  </conditionalFormatting>
  <conditionalFormatting sqref="C38:H38">
    <cfRule type="cellIs" dxfId="281" priority="7" operator="equal">
      <formula>0</formula>
    </cfRule>
  </conditionalFormatting>
  <conditionalFormatting sqref="D25:D27">
    <cfRule type="cellIs" dxfId="280" priority="12" operator="equal">
      <formula>0</formula>
    </cfRule>
    <cfRule type="cellIs" dxfId="279" priority="13" operator="equal">
      <formula>0.075</formula>
    </cfRule>
  </conditionalFormatting>
  <conditionalFormatting sqref="D10:E11">
    <cfRule type="cellIs" dxfId="278" priority="11" operator="equal">
      <formula>0</formula>
    </cfRule>
  </conditionalFormatting>
  <conditionalFormatting sqref="D6:I9">
    <cfRule type="cellIs" dxfId="277" priority="10" operator="equal">
      <formula>0</formula>
    </cfRule>
  </conditionalFormatting>
  <conditionalFormatting sqref="E24:I24 E25:E28">
    <cfRule type="cellIs" dxfId="276"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4"/>
  <sheetViews>
    <sheetView zoomScaleNormal="100" workbookViewId="0">
      <selection activeCell="A24" sqref="A24:XFD34"/>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76" width="9.109375" style="1" customWidth="1"/>
    <col min="177" max="177" width="3.6640625" style="1"/>
    <col min="178" max="178" width="4.5546875" style="1" customWidth="1"/>
    <col min="179" max="179" width="5.88671875" style="1" customWidth="1"/>
    <col min="180" max="180" width="36" style="1" customWidth="1"/>
    <col min="181" max="181" width="9.6640625" style="1" customWidth="1"/>
    <col min="182" max="182" width="11.88671875" style="1" customWidth="1"/>
    <col min="183" max="183" width="9" style="1" customWidth="1"/>
    <col min="184" max="184" width="9.6640625" style="1" customWidth="1"/>
    <col min="185" max="185" width="9.33203125" style="1" customWidth="1"/>
    <col min="186" max="186" width="8.6640625" style="1" customWidth="1"/>
    <col min="187" max="187" width="6.88671875" style="1" customWidth="1"/>
    <col min="188" max="432" width="9.109375" style="1" customWidth="1"/>
    <col min="433" max="433" width="3.6640625" style="1"/>
    <col min="434" max="434" width="4.5546875" style="1" customWidth="1"/>
    <col min="435" max="435" width="5.88671875" style="1" customWidth="1"/>
    <col min="436" max="436" width="36" style="1" customWidth="1"/>
    <col min="437" max="437" width="9.6640625" style="1" customWidth="1"/>
    <col min="438" max="438" width="11.88671875" style="1" customWidth="1"/>
    <col min="439" max="439" width="9" style="1" customWidth="1"/>
    <col min="440" max="440" width="9.6640625" style="1" customWidth="1"/>
    <col min="441" max="441" width="9.33203125" style="1" customWidth="1"/>
    <col min="442" max="442" width="8.6640625" style="1" customWidth="1"/>
    <col min="443" max="443" width="6.88671875" style="1" customWidth="1"/>
    <col min="444" max="688" width="9.109375" style="1" customWidth="1"/>
    <col min="689" max="689" width="3.6640625" style="1"/>
    <col min="690" max="690" width="4.5546875" style="1" customWidth="1"/>
    <col min="691" max="691" width="5.88671875" style="1" customWidth="1"/>
    <col min="692" max="692" width="36" style="1" customWidth="1"/>
    <col min="693" max="693" width="9.6640625" style="1" customWidth="1"/>
    <col min="694" max="694" width="11.88671875" style="1" customWidth="1"/>
    <col min="695" max="695" width="9" style="1" customWidth="1"/>
    <col min="696" max="696" width="9.6640625" style="1" customWidth="1"/>
    <col min="697" max="697" width="9.33203125" style="1" customWidth="1"/>
    <col min="698" max="698" width="8.6640625" style="1" customWidth="1"/>
    <col min="699" max="699" width="6.88671875" style="1" customWidth="1"/>
    <col min="700" max="944" width="9.109375" style="1" customWidth="1"/>
    <col min="945" max="945" width="3.6640625" style="1"/>
    <col min="946" max="946" width="4.5546875" style="1" customWidth="1"/>
    <col min="947" max="947" width="5.88671875" style="1" customWidth="1"/>
    <col min="948" max="948" width="36" style="1" customWidth="1"/>
    <col min="949" max="949" width="9.6640625" style="1" customWidth="1"/>
    <col min="950" max="950" width="11.88671875" style="1" customWidth="1"/>
    <col min="951" max="951" width="9" style="1" customWidth="1"/>
    <col min="952" max="952" width="9.6640625" style="1" customWidth="1"/>
    <col min="953" max="953" width="9.33203125" style="1" customWidth="1"/>
    <col min="954" max="954" width="8.6640625" style="1" customWidth="1"/>
    <col min="955" max="955" width="6.88671875" style="1" customWidth="1"/>
    <col min="956" max="1200" width="9.109375" style="1" customWidth="1"/>
    <col min="1201" max="1201" width="3.6640625" style="1"/>
    <col min="1202" max="1202" width="4.5546875" style="1" customWidth="1"/>
    <col min="1203" max="1203" width="5.88671875" style="1" customWidth="1"/>
    <col min="1204" max="1204" width="36" style="1" customWidth="1"/>
    <col min="1205" max="1205" width="9.6640625" style="1" customWidth="1"/>
    <col min="1206" max="1206" width="11.88671875" style="1" customWidth="1"/>
    <col min="1207" max="1207" width="9" style="1" customWidth="1"/>
    <col min="1208" max="1208" width="9.6640625" style="1" customWidth="1"/>
    <col min="1209" max="1209" width="9.33203125" style="1" customWidth="1"/>
    <col min="1210" max="1210" width="8.6640625" style="1" customWidth="1"/>
    <col min="1211" max="1211" width="6.88671875" style="1" customWidth="1"/>
    <col min="1212" max="1456" width="9.109375" style="1" customWidth="1"/>
    <col min="1457" max="1457" width="3.6640625" style="1"/>
    <col min="1458" max="1458" width="4.5546875" style="1" customWidth="1"/>
    <col min="1459" max="1459" width="5.88671875" style="1" customWidth="1"/>
    <col min="1460" max="1460" width="36" style="1" customWidth="1"/>
    <col min="1461" max="1461" width="9.6640625" style="1" customWidth="1"/>
    <col min="1462" max="1462" width="11.88671875" style="1" customWidth="1"/>
    <col min="1463" max="1463" width="9" style="1" customWidth="1"/>
    <col min="1464" max="1464" width="9.6640625" style="1" customWidth="1"/>
    <col min="1465" max="1465" width="9.33203125" style="1" customWidth="1"/>
    <col min="1466" max="1466" width="8.6640625" style="1" customWidth="1"/>
    <col min="1467" max="1467" width="6.88671875" style="1" customWidth="1"/>
    <col min="1468" max="1712" width="9.109375" style="1" customWidth="1"/>
    <col min="1713" max="1713" width="3.6640625" style="1"/>
    <col min="1714" max="1714" width="4.5546875" style="1" customWidth="1"/>
    <col min="1715" max="1715" width="5.88671875" style="1" customWidth="1"/>
    <col min="1716" max="1716" width="36" style="1" customWidth="1"/>
    <col min="1717" max="1717" width="9.6640625" style="1" customWidth="1"/>
    <col min="1718" max="1718" width="11.88671875" style="1" customWidth="1"/>
    <col min="1719" max="1719" width="9" style="1" customWidth="1"/>
    <col min="1720" max="1720" width="9.6640625" style="1" customWidth="1"/>
    <col min="1721" max="1721" width="9.33203125" style="1" customWidth="1"/>
    <col min="1722" max="1722" width="8.6640625" style="1" customWidth="1"/>
    <col min="1723" max="1723" width="6.88671875" style="1" customWidth="1"/>
    <col min="1724" max="1968" width="9.109375" style="1" customWidth="1"/>
    <col min="1969" max="1969" width="3.6640625" style="1"/>
    <col min="1970" max="1970" width="4.5546875" style="1" customWidth="1"/>
    <col min="1971" max="1971" width="5.88671875" style="1" customWidth="1"/>
    <col min="1972" max="1972" width="36" style="1" customWidth="1"/>
    <col min="1973" max="1973" width="9.6640625" style="1" customWidth="1"/>
    <col min="1974" max="1974" width="11.88671875" style="1" customWidth="1"/>
    <col min="1975" max="1975" width="9" style="1" customWidth="1"/>
    <col min="1976" max="1976" width="9.6640625" style="1" customWidth="1"/>
    <col min="1977" max="1977" width="9.33203125" style="1" customWidth="1"/>
    <col min="1978" max="1978" width="8.6640625" style="1" customWidth="1"/>
    <col min="1979" max="1979" width="6.88671875" style="1" customWidth="1"/>
    <col min="1980" max="2224" width="9.109375" style="1" customWidth="1"/>
    <col min="2225" max="2225" width="3.6640625" style="1"/>
    <col min="2226" max="2226" width="4.5546875" style="1" customWidth="1"/>
    <col min="2227" max="2227" width="5.88671875" style="1" customWidth="1"/>
    <col min="2228" max="2228" width="36" style="1" customWidth="1"/>
    <col min="2229" max="2229" width="9.6640625" style="1" customWidth="1"/>
    <col min="2230" max="2230" width="11.88671875" style="1" customWidth="1"/>
    <col min="2231" max="2231" width="9" style="1" customWidth="1"/>
    <col min="2232" max="2232" width="9.6640625" style="1" customWidth="1"/>
    <col min="2233" max="2233" width="9.33203125" style="1" customWidth="1"/>
    <col min="2234" max="2234" width="8.6640625" style="1" customWidth="1"/>
    <col min="2235" max="2235" width="6.88671875" style="1" customWidth="1"/>
    <col min="2236" max="2480" width="9.109375" style="1" customWidth="1"/>
    <col min="2481" max="2481" width="3.6640625" style="1"/>
    <col min="2482" max="2482" width="4.5546875" style="1" customWidth="1"/>
    <col min="2483" max="2483" width="5.88671875" style="1" customWidth="1"/>
    <col min="2484" max="2484" width="36" style="1" customWidth="1"/>
    <col min="2485" max="2485" width="9.6640625" style="1" customWidth="1"/>
    <col min="2486" max="2486" width="11.88671875" style="1" customWidth="1"/>
    <col min="2487" max="2487" width="9" style="1" customWidth="1"/>
    <col min="2488" max="2488" width="9.6640625" style="1" customWidth="1"/>
    <col min="2489" max="2489" width="9.33203125" style="1" customWidth="1"/>
    <col min="2490" max="2490" width="8.6640625" style="1" customWidth="1"/>
    <col min="2491" max="2491" width="6.88671875" style="1" customWidth="1"/>
    <col min="2492" max="2736" width="9.109375" style="1" customWidth="1"/>
    <col min="2737" max="2737" width="3.6640625" style="1"/>
    <col min="2738" max="2738" width="4.5546875" style="1" customWidth="1"/>
    <col min="2739" max="2739" width="5.88671875" style="1" customWidth="1"/>
    <col min="2740" max="2740" width="36" style="1" customWidth="1"/>
    <col min="2741" max="2741" width="9.6640625" style="1" customWidth="1"/>
    <col min="2742" max="2742" width="11.88671875" style="1" customWidth="1"/>
    <col min="2743" max="2743" width="9" style="1" customWidth="1"/>
    <col min="2744" max="2744" width="9.6640625" style="1" customWidth="1"/>
    <col min="2745" max="2745" width="9.33203125" style="1" customWidth="1"/>
    <col min="2746" max="2746" width="8.6640625" style="1" customWidth="1"/>
    <col min="2747" max="2747" width="6.88671875" style="1" customWidth="1"/>
    <col min="2748" max="2992" width="9.109375" style="1" customWidth="1"/>
    <col min="2993" max="2993" width="3.6640625" style="1"/>
    <col min="2994" max="2994" width="4.5546875" style="1" customWidth="1"/>
    <col min="2995" max="2995" width="5.88671875" style="1" customWidth="1"/>
    <col min="2996" max="2996" width="36" style="1" customWidth="1"/>
    <col min="2997" max="2997" width="9.6640625" style="1" customWidth="1"/>
    <col min="2998" max="2998" width="11.88671875" style="1" customWidth="1"/>
    <col min="2999" max="2999" width="9" style="1" customWidth="1"/>
    <col min="3000" max="3000" width="9.6640625" style="1" customWidth="1"/>
    <col min="3001" max="3001" width="9.33203125" style="1" customWidth="1"/>
    <col min="3002" max="3002" width="8.6640625" style="1" customWidth="1"/>
    <col min="3003" max="3003" width="6.88671875" style="1" customWidth="1"/>
    <col min="3004" max="3248" width="9.109375" style="1" customWidth="1"/>
    <col min="3249" max="3249" width="3.6640625" style="1"/>
    <col min="3250" max="3250" width="4.5546875" style="1" customWidth="1"/>
    <col min="3251" max="3251" width="5.88671875" style="1" customWidth="1"/>
    <col min="3252" max="3252" width="36" style="1" customWidth="1"/>
    <col min="3253" max="3253" width="9.6640625" style="1" customWidth="1"/>
    <col min="3254" max="3254" width="11.88671875" style="1" customWidth="1"/>
    <col min="3255" max="3255" width="9" style="1" customWidth="1"/>
    <col min="3256" max="3256" width="9.6640625" style="1" customWidth="1"/>
    <col min="3257" max="3257" width="9.33203125" style="1" customWidth="1"/>
    <col min="3258" max="3258" width="8.6640625" style="1" customWidth="1"/>
    <col min="3259" max="3259" width="6.88671875" style="1" customWidth="1"/>
    <col min="3260" max="3504" width="9.109375" style="1" customWidth="1"/>
    <col min="3505" max="3505" width="3.6640625" style="1"/>
    <col min="3506" max="3506" width="4.5546875" style="1" customWidth="1"/>
    <col min="3507" max="3507" width="5.88671875" style="1" customWidth="1"/>
    <col min="3508" max="3508" width="36" style="1" customWidth="1"/>
    <col min="3509" max="3509" width="9.6640625" style="1" customWidth="1"/>
    <col min="3510" max="3510" width="11.88671875" style="1" customWidth="1"/>
    <col min="3511" max="3511" width="9" style="1" customWidth="1"/>
    <col min="3512" max="3512" width="9.6640625" style="1" customWidth="1"/>
    <col min="3513" max="3513" width="9.33203125" style="1" customWidth="1"/>
    <col min="3514" max="3514" width="8.6640625" style="1" customWidth="1"/>
    <col min="3515" max="3515" width="6.88671875" style="1" customWidth="1"/>
    <col min="3516" max="3760" width="9.109375" style="1" customWidth="1"/>
    <col min="3761" max="3761" width="3.6640625" style="1"/>
    <col min="3762" max="3762" width="4.5546875" style="1" customWidth="1"/>
    <col min="3763" max="3763" width="5.88671875" style="1" customWidth="1"/>
    <col min="3764" max="3764" width="36" style="1" customWidth="1"/>
    <col min="3765" max="3765" width="9.6640625" style="1" customWidth="1"/>
    <col min="3766" max="3766" width="11.88671875" style="1" customWidth="1"/>
    <col min="3767" max="3767" width="9" style="1" customWidth="1"/>
    <col min="3768" max="3768" width="9.6640625" style="1" customWidth="1"/>
    <col min="3769" max="3769" width="9.33203125" style="1" customWidth="1"/>
    <col min="3770" max="3770" width="8.6640625" style="1" customWidth="1"/>
    <col min="3771" max="3771" width="6.88671875" style="1" customWidth="1"/>
    <col min="3772" max="4016" width="9.109375" style="1" customWidth="1"/>
    <col min="4017" max="4017" width="3.6640625" style="1"/>
    <col min="4018" max="4018" width="4.5546875" style="1" customWidth="1"/>
    <col min="4019" max="4019" width="5.88671875" style="1" customWidth="1"/>
    <col min="4020" max="4020" width="36" style="1" customWidth="1"/>
    <col min="4021" max="4021" width="9.6640625" style="1" customWidth="1"/>
    <col min="4022" max="4022" width="11.88671875" style="1" customWidth="1"/>
    <col min="4023" max="4023" width="9" style="1" customWidth="1"/>
    <col min="4024" max="4024" width="9.6640625" style="1" customWidth="1"/>
    <col min="4025" max="4025" width="9.33203125" style="1" customWidth="1"/>
    <col min="4026" max="4026" width="8.6640625" style="1" customWidth="1"/>
    <col min="4027" max="4027" width="6.88671875" style="1" customWidth="1"/>
    <col min="4028" max="4272" width="9.109375" style="1" customWidth="1"/>
    <col min="4273" max="4273" width="3.6640625" style="1"/>
    <col min="4274" max="4274" width="4.5546875" style="1" customWidth="1"/>
    <col min="4275" max="4275" width="5.88671875" style="1" customWidth="1"/>
    <col min="4276" max="4276" width="36" style="1" customWidth="1"/>
    <col min="4277" max="4277" width="9.6640625" style="1" customWidth="1"/>
    <col min="4278" max="4278" width="11.88671875" style="1" customWidth="1"/>
    <col min="4279" max="4279" width="9" style="1" customWidth="1"/>
    <col min="4280" max="4280" width="9.6640625" style="1" customWidth="1"/>
    <col min="4281" max="4281" width="9.33203125" style="1" customWidth="1"/>
    <col min="4282" max="4282" width="8.6640625" style="1" customWidth="1"/>
    <col min="4283" max="4283" width="6.88671875" style="1" customWidth="1"/>
    <col min="4284" max="4528" width="9.109375" style="1" customWidth="1"/>
    <col min="4529" max="4529" width="3.6640625" style="1"/>
    <col min="4530" max="4530" width="4.5546875" style="1" customWidth="1"/>
    <col min="4531" max="4531" width="5.88671875" style="1" customWidth="1"/>
    <col min="4532" max="4532" width="36" style="1" customWidth="1"/>
    <col min="4533" max="4533" width="9.6640625" style="1" customWidth="1"/>
    <col min="4534" max="4534" width="11.88671875" style="1" customWidth="1"/>
    <col min="4535" max="4535" width="9" style="1" customWidth="1"/>
    <col min="4536" max="4536" width="9.6640625" style="1" customWidth="1"/>
    <col min="4537" max="4537" width="9.33203125" style="1" customWidth="1"/>
    <col min="4538" max="4538" width="8.6640625" style="1" customWidth="1"/>
    <col min="4539" max="4539" width="6.88671875" style="1" customWidth="1"/>
    <col min="4540" max="4784" width="9.109375" style="1" customWidth="1"/>
    <col min="4785" max="4785" width="3.6640625" style="1"/>
    <col min="4786" max="4786" width="4.5546875" style="1" customWidth="1"/>
    <col min="4787" max="4787" width="5.88671875" style="1" customWidth="1"/>
    <col min="4788" max="4788" width="36" style="1" customWidth="1"/>
    <col min="4789" max="4789" width="9.6640625" style="1" customWidth="1"/>
    <col min="4790" max="4790" width="11.88671875" style="1" customWidth="1"/>
    <col min="4791" max="4791" width="9" style="1" customWidth="1"/>
    <col min="4792" max="4792" width="9.6640625" style="1" customWidth="1"/>
    <col min="4793" max="4793" width="9.33203125" style="1" customWidth="1"/>
    <col min="4794" max="4794" width="8.6640625" style="1" customWidth="1"/>
    <col min="4795" max="4795" width="6.88671875" style="1" customWidth="1"/>
    <col min="4796" max="5040" width="9.109375" style="1" customWidth="1"/>
    <col min="5041" max="5041" width="3.6640625" style="1"/>
    <col min="5042" max="5042" width="4.5546875" style="1" customWidth="1"/>
    <col min="5043" max="5043" width="5.88671875" style="1" customWidth="1"/>
    <col min="5044" max="5044" width="36" style="1" customWidth="1"/>
    <col min="5045" max="5045" width="9.6640625" style="1" customWidth="1"/>
    <col min="5046" max="5046" width="11.88671875" style="1" customWidth="1"/>
    <col min="5047" max="5047" width="9" style="1" customWidth="1"/>
    <col min="5048" max="5048" width="9.6640625" style="1" customWidth="1"/>
    <col min="5049" max="5049" width="9.33203125" style="1" customWidth="1"/>
    <col min="5050" max="5050" width="8.6640625" style="1" customWidth="1"/>
    <col min="5051" max="5051" width="6.88671875" style="1" customWidth="1"/>
    <col min="5052" max="5296" width="9.109375" style="1" customWidth="1"/>
    <col min="5297" max="5297" width="3.6640625" style="1"/>
    <col min="5298" max="5298" width="4.5546875" style="1" customWidth="1"/>
    <col min="5299" max="5299" width="5.88671875" style="1" customWidth="1"/>
    <col min="5300" max="5300" width="36" style="1" customWidth="1"/>
    <col min="5301" max="5301" width="9.6640625" style="1" customWidth="1"/>
    <col min="5302" max="5302" width="11.88671875" style="1" customWidth="1"/>
    <col min="5303" max="5303" width="9" style="1" customWidth="1"/>
    <col min="5304" max="5304" width="9.6640625" style="1" customWidth="1"/>
    <col min="5305" max="5305" width="9.33203125" style="1" customWidth="1"/>
    <col min="5306" max="5306" width="8.6640625" style="1" customWidth="1"/>
    <col min="5307" max="5307" width="6.88671875" style="1" customWidth="1"/>
    <col min="5308" max="5552" width="9.109375" style="1" customWidth="1"/>
    <col min="5553" max="5553" width="3.6640625" style="1"/>
    <col min="5554" max="5554" width="4.5546875" style="1" customWidth="1"/>
    <col min="5555" max="5555" width="5.88671875" style="1" customWidth="1"/>
    <col min="5556" max="5556" width="36" style="1" customWidth="1"/>
    <col min="5557" max="5557" width="9.6640625" style="1" customWidth="1"/>
    <col min="5558" max="5558" width="11.88671875" style="1" customWidth="1"/>
    <col min="5559" max="5559" width="9" style="1" customWidth="1"/>
    <col min="5560" max="5560" width="9.6640625" style="1" customWidth="1"/>
    <col min="5561" max="5561" width="9.33203125" style="1" customWidth="1"/>
    <col min="5562" max="5562" width="8.6640625" style="1" customWidth="1"/>
    <col min="5563" max="5563" width="6.88671875" style="1" customWidth="1"/>
    <col min="5564" max="5808" width="9.109375" style="1" customWidth="1"/>
    <col min="5809" max="5809" width="3.6640625" style="1"/>
    <col min="5810" max="5810" width="4.5546875" style="1" customWidth="1"/>
    <col min="5811" max="5811" width="5.88671875" style="1" customWidth="1"/>
    <col min="5812" max="5812" width="36" style="1" customWidth="1"/>
    <col min="5813" max="5813" width="9.6640625" style="1" customWidth="1"/>
    <col min="5814" max="5814" width="11.88671875" style="1" customWidth="1"/>
    <col min="5815" max="5815" width="9" style="1" customWidth="1"/>
    <col min="5816" max="5816" width="9.6640625" style="1" customWidth="1"/>
    <col min="5817" max="5817" width="9.33203125" style="1" customWidth="1"/>
    <col min="5818" max="5818" width="8.6640625" style="1" customWidth="1"/>
    <col min="5819" max="5819" width="6.88671875" style="1" customWidth="1"/>
    <col min="5820" max="6064" width="9.109375" style="1" customWidth="1"/>
    <col min="6065" max="6065" width="3.6640625" style="1"/>
    <col min="6066" max="6066" width="4.5546875" style="1" customWidth="1"/>
    <col min="6067" max="6067" width="5.88671875" style="1" customWidth="1"/>
    <col min="6068" max="6068" width="36" style="1" customWidth="1"/>
    <col min="6069" max="6069" width="9.6640625" style="1" customWidth="1"/>
    <col min="6070" max="6070" width="11.88671875" style="1" customWidth="1"/>
    <col min="6071" max="6071" width="9" style="1" customWidth="1"/>
    <col min="6072" max="6072" width="9.6640625" style="1" customWidth="1"/>
    <col min="6073" max="6073" width="9.33203125" style="1" customWidth="1"/>
    <col min="6074" max="6074" width="8.6640625" style="1" customWidth="1"/>
    <col min="6075" max="6075" width="6.88671875" style="1" customWidth="1"/>
    <col min="6076" max="6320" width="9.109375" style="1" customWidth="1"/>
    <col min="6321" max="6321" width="3.6640625" style="1"/>
    <col min="6322" max="6322" width="4.5546875" style="1" customWidth="1"/>
    <col min="6323" max="6323" width="5.88671875" style="1" customWidth="1"/>
    <col min="6324" max="6324" width="36" style="1" customWidth="1"/>
    <col min="6325" max="6325" width="9.6640625" style="1" customWidth="1"/>
    <col min="6326" max="6326" width="11.88671875" style="1" customWidth="1"/>
    <col min="6327" max="6327" width="9" style="1" customWidth="1"/>
    <col min="6328" max="6328" width="9.6640625" style="1" customWidth="1"/>
    <col min="6329" max="6329" width="9.33203125" style="1" customWidth="1"/>
    <col min="6330" max="6330" width="8.6640625" style="1" customWidth="1"/>
    <col min="6331" max="6331" width="6.88671875" style="1" customWidth="1"/>
    <col min="6332" max="6576" width="9.109375" style="1" customWidth="1"/>
    <col min="6577" max="6577" width="3.6640625" style="1"/>
    <col min="6578" max="6578" width="4.5546875" style="1" customWidth="1"/>
    <col min="6579" max="6579" width="5.88671875" style="1" customWidth="1"/>
    <col min="6580" max="6580" width="36" style="1" customWidth="1"/>
    <col min="6581" max="6581" width="9.6640625" style="1" customWidth="1"/>
    <col min="6582" max="6582" width="11.88671875" style="1" customWidth="1"/>
    <col min="6583" max="6583" width="9" style="1" customWidth="1"/>
    <col min="6584" max="6584" width="9.6640625" style="1" customWidth="1"/>
    <col min="6585" max="6585" width="9.33203125" style="1" customWidth="1"/>
    <col min="6586" max="6586" width="8.6640625" style="1" customWidth="1"/>
    <col min="6587" max="6587" width="6.88671875" style="1" customWidth="1"/>
    <col min="6588" max="6832" width="9.109375" style="1" customWidth="1"/>
    <col min="6833" max="6833" width="3.6640625" style="1"/>
    <col min="6834" max="6834" width="4.5546875" style="1" customWidth="1"/>
    <col min="6835" max="6835" width="5.88671875" style="1" customWidth="1"/>
    <col min="6836" max="6836" width="36" style="1" customWidth="1"/>
    <col min="6837" max="6837" width="9.6640625" style="1" customWidth="1"/>
    <col min="6838" max="6838" width="11.88671875" style="1" customWidth="1"/>
    <col min="6839" max="6839" width="9" style="1" customWidth="1"/>
    <col min="6840" max="6840" width="9.6640625" style="1" customWidth="1"/>
    <col min="6841" max="6841" width="9.33203125" style="1" customWidth="1"/>
    <col min="6842" max="6842" width="8.6640625" style="1" customWidth="1"/>
    <col min="6843" max="6843" width="6.88671875" style="1" customWidth="1"/>
    <col min="6844" max="7088" width="9.109375" style="1" customWidth="1"/>
    <col min="7089" max="7089" width="3.6640625" style="1"/>
    <col min="7090" max="7090" width="4.5546875" style="1" customWidth="1"/>
    <col min="7091" max="7091" width="5.88671875" style="1" customWidth="1"/>
    <col min="7092" max="7092" width="36" style="1" customWidth="1"/>
    <col min="7093" max="7093" width="9.6640625" style="1" customWidth="1"/>
    <col min="7094" max="7094" width="11.88671875" style="1" customWidth="1"/>
    <col min="7095" max="7095" width="9" style="1" customWidth="1"/>
    <col min="7096" max="7096" width="9.6640625" style="1" customWidth="1"/>
    <col min="7097" max="7097" width="9.33203125" style="1" customWidth="1"/>
    <col min="7098" max="7098" width="8.6640625" style="1" customWidth="1"/>
    <col min="7099" max="7099" width="6.88671875" style="1" customWidth="1"/>
    <col min="7100" max="7344" width="9.109375" style="1" customWidth="1"/>
    <col min="7345" max="7345" width="3.6640625" style="1"/>
    <col min="7346" max="7346" width="4.5546875" style="1" customWidth="1"/>
    <col min="7347" max="7347" width="5.88671875" style="1" customWidth="1"/>
    <col min="7348" max="7348" width="36" style="1" customWidth="1"/>
    <col min="7349" max="7349" width="9.6640625" style="1" customWidth="1"/>
    <col min="7350" max="7350" width="11.88671875" style="1" customWidth="1"/>
    <col min="7351" max="7351" width="9" style="1" customWidth="1"/>
    <col min="7352" max="7352" width="9.6640625" style="1" customWidth="1"/>
    <col min="7353" max="7353" width="9.33203125" style="1" customWidth="1"/>
    <col min="7354" max="7354" width="8.6640625" style="1" customWidth="1"/>
    <col min="7355" max="7355" width="6.88671875" style="1" customWidth="1"/>
    <col min="7356" max="7600" width="9.109375" style="1" customWidth="1"/>
    <col min="7601" max="7601" width="3.6640625" style="1"/>
    <col min="7602" max="7602" width="4.5546875" style="1" customWidth="1"/>
    <col min="7603" max="7603" width="5.88671875" style="1" customWidth="1"/>
    <col min="7604" max="7604" width="36" style="1" customWidth="1"/>
    <col min="7605" max="7605" width="9.6640625" style="1" customWidth="1"/>
    <col min="7606" max="7606" width="11.88671875" style="1" customWidth="1"/>
    <col min="7607" max="7607" width="9" style="1" customWidth="1"/>
    <col min="7608" max="7608" width="9.6640625" style="1" customWidth="1"/>
    <col min="7609" max="7609" width="9.33203125" style="1" customWidth="1"/>
    <col min="7610" max="7610" width="8.6640625" style="1" customWidth="1"/>
    <col min="7611" max="7611" width="6.88671875" style="1" customWidth="1"/>
    <col min="7612" max="7856" width="9.109375" style="1" customWidth="1"/>
    <col min="7857" max="7857" width="3.6640625" style="1"/>
    <col min="7858" max="7858" width="4.5546875" style="1" customWidth="1"/>
    <col min="7859" max="7859" width="5.88671875" style="1" customWidth="1"/>
    <col min="7860" max="7860" width="36" style="1" customWidth="1"/>
    <col min="7861" max="7861" width="9.6640625" style="1" customWidth="1"/>
    <col min="7862" max="7862" width="11.88671875" style="1" customWidth="1"/>
    <col min="7863" max="7863" width="9" style="1" customWidth="1"/>
    <col min="7864" max="7864" width="9.6640625" style="1" customWidth="1"/>
    <col min="7865" max="7865" width="9.33203125" style="1" customWidth="1"/>
    <col min="7866" max="7866" width="8.6640625" style="1" customWidth="1"/>
    <col min="7867" max="7867" width="6.88671875" style="1" customWidth="1"/>
    <col min="7868" max="8112" width="9.109375" style="1" customWidth="1"/>
    <col min="8113" max="8113" width="3.6640625" style="1"/>
    <col min="8114" max="8114" width="4.5546875" style="1" customWidth="1"/>
    <col min="8115" max="8115" width="5.88671875" style="1" customWidth="1"/>
    <col min="8116" max="8116" width="36" style="1" customWidth="1"/>
    <col min="8117" max="8117" width="9.6640625" style="1" customWidth="1"/>
    <col min="8118" max="8118" width="11.88671875" style="1" customWidth="1"/>
    <col min="8119" max="8119" width="9" style="1" customWidth="1"/>
    <col min="8120" max="8120" width="9.6640625" style="1" customWidth="1"/>
    <col min="8121" max="8121" width="9.33203125" style="1" customWidth="1"/>
    <col min="8122" max="8122" width="8.6640625" style="1" customWidth="1"/>
    <col min="8123" max="8123" width="6.88671875" style="1" customWidth="1"/>
    <col min="8124" max="8368" width="9.109375" style="1" customWidth="1"/>
    <col min="8369" max="8369" width="3.6640625" style="1"/>
    <col min="8370" max="8370" width="4.5546875" style="1" customWidth="1"/>
    <col min="8371" max="8371" width="5.88671875" style="1" customWidth="1"/>
    <col min="8372" max="8372" width="36" style="1" customWidth="1"/>
    <col min="8373" max="8373" width="9.6640625" style="1" customWidth="1"/>
    <col min="8374" max="8374" width="11.88671875" style="1" customWidth="1"/>
    <col min="8375" max="8375" width="9" style="1" customWidth="1"/>
    <col min="8376" max="8376" width="9.6640625" style="1" customWidth="1"/>
    <col min="8377" max="8377" width="9.33203125" style="1" customWidth="1"/>
    <col min="8378" max="8378" width="8.6640625" style="1" customWidth="1"/>
    <col min="8379" max="8379" width="6.88671875" style="1" customWidth="1"/>
    <col min="8380" max="8624" width="9.109375" style="1" customWidth="1"/>
    <col min="8625" max="8625" width="3.6640625" style="1"/>
    <col min="8626" max="8626" width="4.5546875" style="1" customWidth="1"/>
    <col min="8627" max="8627" width="5.88671875" style="1" customWidth="1"/>
    <col min="8628" max="8628" width="36" style="1" customWidth="1"/>
    <col min="8629" max="8629" width="9.6640625" style="1" customWidth="1"/>
    <col min="8630" max="8630" width="11.88671875" style="1" customWidth="1"/>
    <col min="8631" max="8631" width="9" style="1" customWidth="1"/>
    <col min="8632" max="8632" width="9.6640625" style="1" customWidth="1"/>
    <col min="8633" max="8633" width="9.33203125" style="1" customWidth="1"/>
    <col min="8634" max="8634" width="8.6640625" style="1" customWidth="1"/>
    <col min="8635" max="8635" width="6.88671875" style="1" customWidth="1"/>
    <col min="8636" max="8880" width="9.109375" style="1" customWidth="1"/>
    <col min="8881" max="8881" width="3.6640625" style="1"/>
    <col min="8882" max="8882" width="4.5546875" style="1" customWidth="1"/>
    <col min="8883" max="8883" width="5.88671875" style="1" customWidth="1"/>
    <col min="8884" max="8884" width="36" style="1" customWidth="1"/>
    <col min="8885" max="8885" width="9.6640625" style="1" customWidth="1"/>
    <col min="8886" max="8886" width="11.88671875" style="1" customWidth="1"/>
    <col min="8887" max="8887" width="9" style="1" customWidth="1"/>
    <col min="8888" max="8888" width="9.6640625" style="1" customWidth="1"/>
    <col min="8889" max="8889" width="9.33203125" style="1" customWidth="1"/>
    <col min="8890" max="8890" width="8.6640625" style="1" customWidth="1"/>
    <col min="8891" max="8891" width="6.88671875" style="1" customWidth="1"/>
    <col min="8892" max="9136" width="9.109375" style="1" customWidth="1"/>
    <col min="9137" max="9137" width="3.6640625" style="1"/>
    <col min="9138" max="9138" width="4.5546875" style="1" customWidth="1"/>
    <col min="9139" max="9139" width="5.88671875" style="1" customWidth="1"/>
    <col min="9140" max="9140" width="36" style="1" customWidth="1"/>
    <col min="9141" max="9141" width="9.6640625" style="1" customWidth="1"/>
    <col min="9142" max="9142" width="11.88671875" style="1" customWidth="1"/>
    <col min="9143" max="9143" width="9" style="1" customWidth="1"/>
    <col min="9144" max="9144" width="9.6640625" style="1" customWidth="1"/>
    <col min="9145" max="9145" width="9.33203125" style="1" customWidth="1"/>
    <col min="9146" max="9146" width="8.6640625" style="1" customWidth="1"/>
    <col min="9147" max="9147" width="6.88671875" style="1" customWidth="1"/>
    <col min="9148" max="9392" width="9.109375" style="1" customWidth="1"/>
    <col min="9393" max="9393" width="3.6640625" style="1"/>
    <col min="9394" max="9394" width="4.5546875" style="1" customWidth="1"/>
    <col min="9395" max="9395" width="5.88671875" style="1" customWidth="1"/>
    <col min="9396" max="9396" width="36" style="1" customWidth="1"/>
    <col min="9397" max="9397" width="9.6640625" style="1" customWidth="1"/>
    <col min="9398" max="9398" width="11.88671875" style="1" customWidth="1"/>
    <col min="9399" max="9399" width="9" style="1" customWidth="1"/>
    <col min="9400" max="9400" width="9.6640625" style="1" customWidth="1"/>
    <col min="9401" max="9401" width="9.33203125" style="1" customWidth="1"/>
    <col min="9402" max="9402" width="8.6640625" style="1" customWidth="1"/>
    <col min="9403" max="9403" width="6.88671875" style="1" customWidth="1"/>
    <col min="9404" max="9648" width="9.109375" style="1" customWidth="1"/>
    <col min="9649" max="9649" width="3.6640625" style="1"/>
    <col min="9650" max="9650" width="4.5546875" style="1" customWidth="1"/>
    <col min="9651" max="9651" width="5.88671875" style="1" customWidth="1"/>
    <col min="9652" max="9652" width="36" style="1" customWidth="1"/>
    <col min="9653" max="9653" width="9.6640625" style="1" customWidth="1"/>
    <col min="9654" max="9654" width="11.88671875" style="1" customWidth="1"/>
    <col min="9655" max="9655" width="9" style="1" customWidth="1"/>
    <col min="9656" max="9656" width="9.6640625" style="1" customWidth="1"/>
    <col min="9657" max="9657" width="9.33203125" style="1" customWidth="1"/>
    <col min="9658" max="9658" width="8.6640625" style="1" customWidth="1"/>
    <col min="9659" max="9659" width="6.88671875" style="1" customWidth="1"/>
    <col min="9660" max="9904" width="9.109375" style="1" customWidth="1"/>
    <col min="9905" max="9905" width="3.6640625" style="1"/>
    <col min="9906" max="9906" width="4.5546875" style="1" customWidth="1"/>
    <col min="9907" max="9907" width="5.88671875" style="1" customWidth="1"/>
    <col min="9908" max="9908" width="36" style="1" customWidth="1"/>
    <col min="9909" max="9909" width="9.6640625" style="1" customWidth="1"/>
    <col min="9910" max="9910" width="11.88671875" style="1" customWidth="1"/>
    <col min="9911" max="9911" width="9" style="1" customWidth="1"/>
    <col min="9912" max="9912" width="9.6640625" style="1" customWidth="1"/>
    <col min="9913" max="9913" width="9.33203125" style="1" customWidth="1"/>
    <col min="9914" max="9914" width="8.6640625" style="1" customWidth="1"/>
    <col min="9915" max="9915" width="6.88671875" style="1" customWidth="1"/>
    <col min="9916" max="10160" width="9.109375" style="1" customWidth="1"/>
    <col min="10161" max="10161" width="3.6640625" style="1"/>
    <col min="10162" max="10162" width="4.5546875" style="1" customWidth="1"/>
    <col min="10163" max="10163" width="5.88671875" style="1" customWidth="1"/>
    <col min="10164" max="10164" width="36" style="1" customWidth="1"/>
    <col min="10165" max="10165" width="9.6640625" style="1" customWidth="1"/>
    <col min="10166" max="10166" width="11.88671875" style="1" customWidth="1"/>
    <col min="10167" max="10167" width="9" style="1" customWidth="1"/>
    <col min="10168" max="10168" width="9.6640625" style="1" customWidth="1"/>
    <col min="10169" max="10169" width="9.33203125" style="1" customWidth="1"/>
    <col min="10170" max="10170" width="8.6640625" style="1" customWidth="1"/>
    <col min="10171" max="10171" width="6.88671875" style="1" customWidth="1"/>
    <col min="10172" max="10416" width="9.109375" style="1" customWidth="1"/>
    <col min="10417" max="10417" width="3.6640625" style="1"/>
    <col min="10418" max="10418" width="4.5546875" style="1" customWidth="1"/>
    <col min="10419" max="10419" width="5.88671875" style="1" customWidth="1"/>
    <col min="10420" max="10420" width="36" style="1" customWidth="1"/>
    <col min="10421" max="10421" width="9.6640625" style="1" customWidth="1"/>
    <col min="10422" max="10422" width="11.88671875" style="1" customWidth="1"/>
    <col min="10423" max="10423" width="9" style="1" customWidth="1"/>
    <col min="10424" max="10424" width="9.6640625" style="1" customWidth="1"/>
    <col min="10425" max="10425" width="9.33203125" style="1" customWidth="1"/>
    <col min="10426" max="10426" width="8.6640625" style="1" customWidth="1"/>
    <col min="10427" max="10427" width="6.88671875" style="1" customWidth="1"/>
    <col min="10428" max="10672" width="9.109375" style="1" customWidth="1"/>
    <col min="10673" max="10673" width="3.6640625" style="1"/>
    <col min="10674" max="10674" width="4.5546875" style="1" customWidth="1"/>
    <col min="10675" max="10675" width="5.88671875" style="1" customWidth="1"/>
    <col min="10676" max="10676" width="36" style="1" customWidth="1"/>
    <col min="10677" max="10677" width="9.6640625" style="1" customWidth="1"/>
    <col min="10678" max="10678" width="11.88671875" style="1" customWidth="1"/>
    <col min="10679" max="10679" width="9" style="1" customWidth="1"/>
    <col min="10680" max="10680" width="9.6640625" style="1" customWidth="1"/>
    <col min="10681" max="10681" width="9.33203125" style="1" customWidth="1"/>
    <col min="10682" max="10682" width="8.6640625" style="1" customWidth="1"/>
    <col min="10683" max="10683" width="6.88671875" style="1" customWidth="1"/>
    <col min="10684" max="10928" width="9.109375" style="1" customWidth="1"/>
    <col min="10929" max="10929" width="3.6640625" style="1"/>
    <col min="10930" max="10930" width="4.5546875" style="1" customWidth="1"/>
    <col min="10931" max="10931" width="5.88671875" style="1" customWidth="1"/>
    <col min="10932" max="10932" width="36" style="1" customWidth="1"/>
    <col min="10933" max="10933" width="9.6640625" style="1" customWidth="1"/>
    <col min="10934" max="10934" width="11.88671875" style="1" customWidth="1"/>
    <col min="10935" max="10935" width="9" style="1" customWidth="1"/>
    <col min="10936" max="10936" width="9.6640625" style="1" customWidth="1"/>
    <col min="10937" max="10937" width="9.33203125" style="1" customWidth="1"/>
    <col min="10938" max="10938" width="8.6640625" style="1" customWidth="1"/>
    <col min="10939" max="10939" width="6.88671875" style="1" customWidth="1"/>
    <col min="10940" max="11184" width="9.109375" style="1" customWidth="1"/>
    <col min="11185" max="11185" width="3.6640625" style="1"/>
    <col min="11186" max="11186" width="4.5546875" style="1" customWidth="1"/>
    <col min="11187" max="11187" width="5.88671875" style="1" customWidth="1"/>
    <col min="11188" max="11188" width="36" style="1" customWidth="1"/>
    <col min="11189" max="11189" width="9.6640625" style="1" customWidth="1"/>
    <col min="11190" max="11190" width="11.88671875" style="1" customWidth="1"/>
    <col min="11191" max="11191" width="9" style="1" customWidth="1"/>
    <col min="11192" max="11192" width="9.6640625" style="1" customWidth="1"/>
    <col min="11193" max="11193" width="9.33203125" style="1" customWidth="1"/>
    <col min="11194" max="11194" width="8.6640625" style="1" customWidth="1"/>
    <col min="11195" max="11195" width="6.88671875" style="1" customWidth="1"/>
    <col min="11196" max="11440" width="9.109375" style="1" customWidth="1"/>
    <col min="11441" max="11441" width="3.6640625" style="1"/>
    <col min="11442" max="11442" width="4.5546875" style="1" customWidth="1"/>
    <col min="11443" max="11443" width="5.88671875" style="1" customWidth="1"/>
    <col min="11444" max="11444" width="36" style="1" customWidth="1"/>
    <col min="11445" max="11445" width="9.6640625" style="1" customWidth="1"/>
    <col min="11446" max="11446" width="11.88671875" style="1" customWidth="1"/>
    <col min="11447" max="11447" width="9" style="1" customWidth="1"/>
    <col min="11448" max="11448" width="9.6640625" style="1" customWidth="1"/>
    <col min="11449" max="11449" width="9.33203125" style="1" customWidth="1"/>
    <col min="11450" max="11450" width="8.6640625" style="1" customWidth="1"/>
    <col min="11451" max="11451" width="6.88671875" style="1" customWidth="1"/>
    <col min="11452" max="11696" width="9.109375" style="1" customWidth="1"/>
    <col min="11697" max="11697" width="3.6640625" style="1"/>
    <col min="11698" max="11698" width="4.5546875" style="1" customWidth="1"/>
    <col min="11699" max="11699" width="5.88671875" style="1" customWidth="1"/>
    <col min="11700" max="11700" width="36" style="1" customWidth="1"/>
    <col min="11701" max="11701" width="9.6640625" style="1" customWidth="1"/>
    <col min="11702" max="11702" width="11.88671875" style="1" customWidth="1"/>
    <col min="11703" max="11703" width="9" style="1" customWidth="1"/>
    <col min="11704" max="11704" width="9.6640625" style="1" customWidth="1"/>
    <col min="11705" max="11705" width="9.33203125" style="1" customWidth="1"/>
    <col min="11706" max="11706" width="8.6640625" style="1" customWidth="1"/>
    <col min="11707" max="11707" width="6.88671875" style="1" customWidth="1"/>
    <col min="11708" max="11952" width="9.109375" style="1" customWidth="1"/>
    <col min="11953" max="11953" width="3.6640625" style="1"/>
    <col min="11954" max="11954" width="4.5546875" style="1" customWidth="1"/>
    <col min="11955" max="11955" width="5.88671875" style="1" customWidth="1"/>
    <col min="11956" max="11956" width="36" style="1" customWidth="1"/>
    <col min="11957" max="11957" width="9.6640625" style="1" customWidth="1"/>
    <col min="11958" max="11958" width="11.88671875" style="1" customWidth="1"/>
    <col min="11959" max="11959" width="9" style="1" customWidth="1"/>
    <col min="11960" max="11960" width="9.6640625" style="1" customWidth="1"/>
    <col min="11961" max="11961" width="9.33203125" style="1" customWidth="1"/>
    <col min="11962" max="11962" width="8.6640625" style="1" customWidth="1"/>
    <col min="11963" max="11963" width="6.88671875" style="1" customWidth="1"/>
    <col min="11964" max="12208" width="9.109375" style="1" customWidth="1"/>
    <col min="12209" max="12209" width="3.6640625" style="1"/>
    <col min="12210" max="12210" width="4.5546875" style="1" customWidth="1"/>
    <col min="12211" max="12211" width="5.88671875" style="1" customWidth="1"/>
    <col min="12212" max="12212" width="36" style="1" customWidth="1"/>
    <col min="12213" max="12213" width="9.6640625" style="1" customWidth="1"/>
    <col min="12214" max="12214" width="11.88671875" style="1" customWidth="1"/>
    <col min="12215" max="12215" width="9" style="1" customWidth="1"/>
    <col min="12216" max="12216" width="9.6640625" style="1" customWidth="1"/>
    <col min="12217" max="12217" width="9.33203125" style="1" customWidth="1"/>
    <col min="12218" max="12218" width="8.6640625" style="1" customWidth="1"/>
    <col min="12219" max="12219" width="6.88671875" style="1" customWidth="1"/>
    <col min="12220" max="12464" width="9.109375" style="1" customWidth="1"/>
    <col min="12465" max="12465" width="3.6640625" style="1"/>
    <col min="12466" max="12466" width="4.5546875" style="1" customWidth="1"/>
    <col min="12467" max="12467" width="5.88671875" style="1" customWidth="1"/>
    <col min="12468" max="12468" width="36" style="1" customWidth="1"/>
    <col min="12469" max="12469" width="9.6640625" style="1" customWidth="1"/>
    <col min="12470" max="12470" width="11.88671875" style="1" customWidth="1"/>
    <col min="12471" max="12471" width="9" style="1" customWidth="1"/>
    <col min="12472" max="12472" width="9.6640625" style="1" customWidth="1"/>
    <col min="12473" max="12473" width="9.33203125" style="1" customWidth="1"/>
    <col min="12474" max="12474" width="8.6640625" style="1" customWidth="1"/>
    <col min="12475" max="12475" width="6.88671875" style="1" customWidth="1"/>
    <col min="12476" max="12720" width="9.109375" style="1" customWidth="1"/>
    <col min="12721" max="12721" width="3.6640625" style="1"/>
    <col min="12722" max="12722" width="4.5546875" style="1" customWidth="1"/>
    <col min="12723" max="12723" width="5.88671875" style="1" customWidth="1"/>
    <col min="12724" max="12724" width="36" style="1" customWidth="1"/>
    <col min="12725" max="12725" width="9.6640625" style="1" customWidth="1"/>
    <col min="12726" max="12726" width="11.88671875" style="1" customWidth="1"/>
    <col min="12727" max="12727" width="9" style="1" customWidth="1"/>
    <col min="12728" max="12728" width="9.6640625" style="1" customWidth="1"/>
    <col min="12729" max="12729" width="9.33203125" style="1" customWidth="1"/>
    <col min="12730" max="12730" width="8.6640625" style="1" customWidth="1"/>
    <col min="12731" max="12731" width="6.88671875" style="1" customWidth="1"/>
    <col min="12732" max="12976" width="9.109375" style="1" customWidth="1"/>
    <col min="12977" max="12977" width="3.6640625" style="1"/>
    <col min="12978" max="12978" width="4.5546875" style="1" customWidth="1"/>
    <col min="12979" max="12979" width="5.88671875" style="1" customWidth="1"/>
    <col min="12980" max="12980" width="36" style="1" customWidth="1"/>
    <col min="12981" max="12981" width="9.6640625" style="1" customWidth="1"/>
    <col min="12982" max="12982" width="11.88671875" style="1" customWidth="1"/>
    <col min="12983" max="12983" width="9" style="1" customWidth="1"/>
    <col min="12984" max="12984" width="9.6640625" style="1" customWidth="1"/>
    <col min="12985" max="12985" width="9.33203125" style="1" customWidth="1"/>
    <col min="12986" max="12986" width="8.6640625" style="1" customWidth="1"/>
    <col min="12987" max="12987" width="6.88671875" style="1" customWidth="1"/>
    <col min="12988" max="13232" width="9.109375" style="1" customWidth="1"/>
    <col min="13233" max="13233" width="3.6640625" style="1"/>
    <col min="13234" max="13234" width="4.5546875" style="1" customWidth="1"/>
    <col min="13235" max="13235" width="5.88671875" style="1" customWidth="1"/>
    <col min="13236" max="13236" width="36" style="1" customWidth="1"/>
    <col min="13237" max="13237" width="9.6640625" style="1" customWidth="1"/>
    <col min="13238" max="13238" width="11.88671875" style="1" customWidth="1"/>
    <col min="13239" max="13239" width="9" style="1" customWidth="1"/>
    <col min="13240" max="13240" width="9.6640625" style="1" customWidth="1"/>
    <col min="13241" max="13241" width="9.33203125" style="1" customWidth="1"/>
    <col min="13242" max="13242" width="8.6640625" style="1" customWidth="1"/>
    <col min="13243" max="13243" width="6.88671875" style="1" customWidth="1"/>
    <col min="13244" max="13488" width="9.109375" style="1" customWidth="1"/>
    <col min="13489" max="13489" width="3.6640625" style="1"/>
    <col min="13490" max="13490" width="4.5546875" style="1" customWidth="1"/>
    <col min="13491" max="13491" width="5.88671875" style="1" customWidth="1"/>
    <col min="13492" max="13492" width="36" style="1" customWidth="1"/>
    <col min="13493" max="13493" width="9.6640625" style="1" customWidth="1"/>
    <col min="13494" max="13494" width="11.88671875" style="1" customWidth="1"/>
    <col min="13495" max="13495" width="9" style="1" customWidth="1"/>
    <col min="13496" max="13496" width="9.6640625" style="1" customWidth="1"/>
    <col min="13497" max="13497" width="9.33203125" style="1" customWidth="1"/>
    <col min="13498" max="13498" width="8.6640625" style="1" customWidth="1"/>
    <col min="13499" max="13499" width="6.88671875" style="1" customWidth="1"/>
    <col min="13500" max="13744" width="9.109375" style="1" customWidth="1"/>
    <col min="13745" max="13745" width="3.6640625" style="1"/>
    <col min="13746" max="13746" width="4.5546875" style="1" customWidth="1"/>
    <col min="13747" max="13747" width="5.88671875" style="1" customWidth="1"/>
    <col min="13748" max="13748" width="36" style="1" customWidth="1"/>
    <col min="13749" max="13749" width="9.6640625" style="1" customWidth="1"/>
    <col min="13750" max="13750" width="11.88671875" style="1" customWidth="1"/>
    <col min="13751" max="13751" width="9" style="1" customWidth="1"/>
    <col min="13752" max="13752" width="9.6640625" style="1" customWidth="1"/>
    <col min="13753" max="13753" width="9.33203125" style="1" customWidth="1"/>
    <col min="13754" max="13754" width="8.6640625" style="1" customWidth="1"/>
    <col min="13755" max="13755" width="6.88671875" style="1" customWidth="1"/>
    <col min="13756" max="14000" width="9.109375" style="1" customWidth="1"/>
    <col min="14001" max="14001" width="3.6640625" style="1"/>
    <col min="14002" max="14002" width="4.5546875" style="1" customWidth="1"/>
    <col min="14003" max="14003" width="5.88671875" style="1" customWidth="1"/>
    <col min="14004" max="14004" width="36" style="1" customWidth="1"/>
    <col min="14005" max="14005" width="9.6640625" style="1" customWidth="1"/>
    <col min="14006" max="14006" width="11.88671875" style="1" customWidth="1"/>
    <col min="14007" max="14007" width="9" style="1" customWidth="1"/>
    <col min="14008" max="14008" width="9.6640625" style="1" customWidth="1"/>
    <col min="14009" max="14009" width="9.33203125" style="1" customWidth="1"/>
    <col min="14010" max="14010" width="8.6640625" style="1" customWidth="1"/>
    <col min="14011" max="14011" width="6.88671875" style="1" customWidth="1"/>
    <col min="14012" max="14256" width="9.109375" style="1" customWidth="1"/>
    <col min="14257" max="14257" width="3.6640625" style="1"/>
    <col min="14258" max="14258" width="4.5546875" style="1" customWidth="1"/>
    <col min="14259" max="14259" width="5.88671875" style="1" customWidth="1"/>
    <col min="14260" max="14260" width="36" style="1" customWidth="1"/>
    <col min="14261" max="14261" width="9.6640625" style="1" customWidth="1"/>
    <col min="14262" max="14262" width="11.88671875" style="1" customWidth="1"/>
    <col min="14263" max="14263" width="9" style="1" customWidth="1"/>
    <col min="14264" max="14264" width="9.6640625" style="1" customWidth="1"/>
    <col min="14265" max="14265" width="9.33203125" style="1" customWidth="1"/>
    <col min="14266" max="14266" width="8.6640625" style="1" customWidth="1"/>
    <col min="14267" max="14267" width="6.88671875" style="1" customWidth="1"/>
    <col min="14268" max="14512" width="9.109375" style="1" customWidth="1"/>
    <col min="14513" max="14513" width="3.6640625" style="1"/>
    <col min="14514" max="14514" width="4.5546875" style="1" customWidth="1"/>
    <col min="14515" max="14515" width="5.88671875" style="1" customWidth="1"/>
    <col min="14516" max="14516" width="36" style="1" customWidth="1"/>
    <col min="14517" max="14517" width="9.6640625" style="1" customWidth="1"/>
    <col min="14518" max="14518" width="11.88671875" style="1" customWidth="1"/>
    <col min="14519" max="14519" width="9" style="1" customWidth="1"/>
    <col min="14520" max="14520" width="9.6640625" style="1" customWidth="1"/>
    <col min="14521" max="14521" width="9.33203125" style="1" customWidth="1"/>
    <col min="14522" max="14522" width="8.6640625" style="1" customWidth="1"/>
    <col min="14523" max="14523" width="6.88671875" style="1" customWidth="1"/>
    <col min="14524" max="14768" width="9.109375" style="1" customWidth="1"/>
    <col min="14769" max="14769" width="3.6640625" style="1"/>
    <col min="14770" max="14770" width="4.5546875" style="1" customWidth="1"/>
    <col min="14771" max="14771" width="5.88671875" style="1" customWidth="1"/>
    <col min="14772" max="14772" width="36" style="1" customWidth="1"/>
    <col min="14773" max="14773" width="9.6640625" style="1" customWidth="1"/>
    <col min="14774" max="14774" width="11.88671875" style="1" customWidth="1"/>
    <col min="14775" max="14775" width="9" style="1" customWidth="1"/>
    <col min="14776" max="14776" width="9.6640625" style="1" customWidth="1"/>
    <col min="14777" max="14777" width="9.33203125" style="1" customWidth="1"/>
    <col min="14778" max="14778" width="8.6640625" style="1" customWidth="1"/>
    <col min="14779" max="14779" width="6.88671875" style="1" customWidth="1"/>
    <col min="14780" max="15024" width="9.109375" style="1" customWidth="1"/>
    <col min="15025" max="15025" width="3.6640625" style="1"/>
    <col min="15026" max="15026" width="4.5546875" style="1" customWidth="1"/>
    <col min="15027" max="15027" width="5.88671875" style="1" customWidth="1"/>
    <col min="15028" max="15028" width="36" style="1" customWidth="1"/>
    <col min="15029" max="15029" width="9.6640625" style="1" customWidth="1"/>
    <col min="15030" max="15030" width="11.88671875" style="1" customWidth="1"/>
    <col min="15031" max="15031" width="9" style="1" customWidth="1"/>
    <col min="15032" max="15032" width="9.6640625" style="1" customWidth="1"/>
    <col min="15033" max="15033" width="9.33203125" style="1" customWidth="1"/>
    <col min="15034" max="15034" width="8.6640625" style="1" customWidth="1"/>
    <col min="15035" max="15035" width="6.88671875" style="1" customWidth="1"/>
    <col min="15036" max="15280" width="9.109375" style="1" customWidth="1"/>
    <col min="15281" max="15281" width="3.6640625" style="1"/>
    <col min="15282" max="15282" width="4.5546875" style="1" customWidth="1"/>
    <col min="15283" max="15283" width="5.88671875" style="1" customWidth="1"/>
    <col min="15284" max="15284" width="36" style="1" customWidth="1"/>
    <col min="15285" max="15285" width="9.6640625" style="1" customWidth="1"/>
    <col min="15286" max="15286" width="11.88671875" style="1" customWidth="1"/>
    <col min="15287" max="15287" width="9" style="1" customWidth="1"/>
    <col min="15288" max="15288" width="9.6640625" style="1" customWidth="1"/>
    <col min="15289" max="15289" width="9.33203125" style="1" customWidth="1"/>
    <col min="15290" max="15290" width="8.6640625" style="1" customWidth="1"/>
    <col min="15291" max="15291" width="6.88671875" style="1" customWidth="1"/>
    <col min="15292" max="15536" width="9.109375" style="1" customWidth="1"/>
    <col min="15537" max="15537" width="3.6640625" style="1"/>
    <col min="15538" max="15538" width="4.5546875" style="1" customWidth="1"/>
    <col min="15539" max="15539" width="5.88671875" style="1" customWidth="1"/>
    <col min="15540" max="15540" width="36" style="1" customWidth="1"/>
    <col min="15541" max="15541" width="9.6640625" style="1" customWidth="1"/>
    <col min="15542" max="15542" width="11.88671875" style="1" customWidth="1"/>
    <col min="15543" max="15543" width="9" style="1" customWidth="1"/>
    <col min="15544" max="15544" width="9.6640625" style="1" customWidth="1"/>
    <col min="15545" max="15545" width="9.33203125" style="1" customWidth="1"/>
    <col min="15546" max="15546" width="8.6640625" style="1" customWidth="1"/>
    <col min="15547" max="15547" width="6.88671875" style="1" customWidth="1"/>
    <col min="15548" max="15792" width="9.109375" style="1" customWidth="1"/>
    <col min="15793" max="15793" width="3.6640625" style="1"/>
    <col min="15794" max="15794" width="4.5546875" style="1" customWidth="1"/>
    <col min="15795" max="15795" width="5.88671875" style="1" customWidth="1"/>
    <col min="15796" max="15796" width="36" style="1" customWidth="1"/>
    <col min="15797" max="15797" width="9.6640625" style="1" customWidth="1"/>
    <col min="15798" max="15798" width="11.88671875" style="1" customWidth="1"/>
    <col min="15799" max="15799" width="9" style="1" customWidth="1"/>
    <col min="15800" max="15800" width="9.6640625" style="1" customWidth="1"/>
    <col min="15801" max="15801" width="9.33203125" style="1" customWidth="1"/>
    <col min="15802" max="15802" width="8.6640625" style="1" customWidth="1"/>
    <col min="15803" max="15803" width="6.88671875" style="1" customWidth="1"/>
    <col min="15804" max="16048" width="9.109375" style="1" customWidth="1"/>
    <col min="16049" max="16049" width="3.6640625" style="1"/>
    <col min="16050" max="16050" width="4.5546875" style="1" customWidth="1"/>
    <col min="16051" max="16051" width="5.88671875" style="1" customWidth="1"/>
    <col min="16052" max="16052" width="36" style="1" customWidth="1"/>
    <col min="16053" max="16053" width="9.6640625" style="1" customWidth="1"/>
    <col min="16054" max="16054" width="11.88671875" style="1" customWidth="1"/>
    <col min="16055" max="16055" width="9" style="1" customWidth="1"/>
    <col min="16056" max="16056" width="9.6640625" style="1" customWidth="1"/>
    <col min="16057" max="16057" width="9.33203125" style="1" customWidth="1"/>
    <col min="16058" max="16058" width="8.6640625" style="1" customWidth="1"/>
    <col min="16059" max="16059" width="6.88671875" style="1" customWidth="1"/>
    <col min="16060" max="16304" width="9.109375" style="1" customWidth="1"/>
    <col min="16305" max="16384" width="3.6640625" style="1"/>
  </cols>
  <sheetData>
    <row r="1" spans="1:9" x14ac:dyDescent="0.2">
      <c r="C1" s="4"/>
      <c r="G1" s="190"/>
      <c r="H1" s="190"/>
      <c r="I1" s="190"/>
    </row>
    <row r="2" spans="1:9" x14ac:dyDescent="0.2">
      <c r="A2" s="230" t="s">
        <v>20</v>
      </c>
      <c r="B2" s="230"/>
      <c r="C2" s="230"/>
      <c r="D2" s="230"/>
      <c r="E2" s="230"/>
      <c r="F2" s="230"/>
      <c r="G2" s="230"/>
      <c r="H2" s="230"/>
      <c r="I2" s="230"/>
    </row>
    <row r="3" spans="1:9" x14ac:dyDescent="0.2">
      <c r="A3" s="2"/>
      <c r="B3" s="2"/>
      <c r="C3" s="2"/>
      <c r="D3" s="2"/>
      <c r="E3" s="2"/>
      <c r="F3" s="2"/>
      <c r="G3" s="2"/>
      <c r="H3" s="2"/>
      <c r="I3" s="2"/>
    </row>
    <row r="4" spans="1:9" x14ac:dyDescent="0.2">
      <c r="A4" s="2"/>
      <c r="B4" s="2"/>
      <c r="C4" s="231" t="s">
        <v>21</v>
      </c>
      <c r="D4" s="231"/>
      <c r="E4" s="231"/>
      <c r="F4" s="231"/>
      <c r="G4" s="231"/>
      <c r="H4" s="231"/>
      <c r="I4" s="231"/>
    </row>
    <row r="5" spans="1:9" ht="11.25" customHeight="1" x14ac:dyDescent="0.2">
      <c r="A5" s="90"/>
      <c r="B5" s="90"/>
      <c r="C5" s="233" t="s">
        <v>18</v>
      </c>
      <c r="D5" s="233"/>
      <c r="E5" s="233"/>
      <c r="F5" s="233"/>
      <c r="G5" s="233"/>
      <c r="H5" s="233"/>
      <c r="I5" s="233"/>
    </row>
    <row r="6" spans="1:9" x14ac:dyDescent="0.2">
      <c r="A6" s="232" t="s">
        <v>22</v>
      </c>
      <c r="B6" s="232"/>
      <c r="C6" s="232"/>
      <c r="D6" s="198" t="str">
        <f>'Kopt a+c+n'!B13</f>
        <v>Daudzdzīvokļu dzīvojamā ēka</v>
      </c>
      <c r="E6" s="198"/>
      <c r="F6" s="198"/>
      <c r="G6" s="198"/>
      <c r="H6" s="198"/>
      <c r="I6" s="198"/>
    </row>
    <row r="7" spans="1:9" x14ac:dyDescent="0.2">
      <c r="A7" s="232" t="s">
        <v>6</v>
      </c>
      <c r="B7" s="232"/>
      <c r="C7" s="232"/>
      <c r="D7" s="199" t="str">
        <f>'Kopt a+c+n'!B14</f>
        <v>Daudzdzīvokļu dzīvojamās ēkas energoefektivitātes paaugstināšana</v>
      </c>
      <c r="E7" s="199"/>
      <c r="F7" s="199"/>
      <c r="G7" s="199"/>
      <c r="H7" s="199"/>
      <c r="I7" s="199"/>
    </row>
    <row r="8" spans="1:9" x14ac:dyDescent="0.2">
      <c r="A8" s="238" t="s">
        <v>23</v>
      </c>
      <c r="B8" s="238"/>
      <c r="C8" s="238"/>
      <c r="D8" s="199" t="str">
        <f>'Kopt a+c+n'!B15</f>
        <v>Baložu iela 9, Tukums, Tukuma nov., LV-3101</v>
      </c>
      <c r="E8" s="199"/>
      <c r="F8" s="199"/>
      <c r="G8" s="199"/>
      <c r="H8" s="199"/>
      <c r="I8" s="199"/>
    </row>
    <row r="9" spans="1:9" x14ac:dyDescent="0.2">
      <c r="A9" s="238" t="s">
        <v>24</v>
      </c>
      <c r="B9" s="238"/>
      <c r="C9" s="238"/>
      <c r="D9" s="200" t="str">
        <f>'Kopt a+c+n'!B16</f>
        <v>23082023/B-9</v>
      </c>
      <c r="E9" s="200"/>
      <c r="F9" s="200"/>
      <c r="G9" s="200"/>
      <c r="H9" s="200"/>
      <c r="I9" s="200"/>
    </row>
    <row r="10" spans="1:9" x14ac:dyDescent="0.2">
      <c r="C10" s="4" t="s">
        <v>25</v>
      </c>
      <c r="D10" s="239">
        <f>E28</f>
        <v>0</v>
      </c>
      <c r="E10" s="239"/>
      <c r="F10" s="54"/>
      <c r="G10" s="54"/>
      <c r="H10" s="54"/>
      <c r="I10" s="54"/>
    </row>
    <row r="11" spans="1:9" x14ac:dyDescent="0.2">
      <c r="C11" s="4" t="s">
        <v>26</v>
      </c>
      <c r="D11" s="240">
        <f>I24</f>
        <v>0</v>
      </c>
      <c r="E11" s="240"/>
      <c r="F11" s="54"/>
      <c r="G11" s="54"/>
      <c r="H11" s="54"/>
      <c r="I11" s="54"/>
    </row>
    <row r="12" spans="1:9" ht="10.8" thickBot="1" x14ac:dyDescent="0.25">
      <c r="F12" s="17"/>
      <c r="G12" s="17"/>
      <c r="H12" s="17"/>
      <c r="I12" s="17"/>
    </row>
    <row r="13" spans="1:9" x14ac:dyDescent="0.2">
      <c r="A13" s="243" t="s">
        <v>27</v>
      </c>
      <c r="B13" s="245" t="s">
        <v>28</v>
      </c>
      <c r="C13" s="247" t="s">
        <v>29</v>
      </c>
      <c r="D13" s="248"/>
      <c r="E13" s="241" t="s">
        <v>30</v>
      </c>
      <c r="F13" s="234" t="s">
        <v>31</v>
      </c>
      <c r="G13" s="235"/>
      <c r="H13" s="235"/>
      <c r="I13" s="236" t="s">
        <v>32</v>
      </c>
    </row>
    <row r="14" spans="1:9" ht="21" thickBot="1" x14ac:dyDescent="0.25">
      <c r="A14" s="244"/>
      <c r="B14" s="246"/>
      <c r="C14" s="249"/>
      <c r="D14" s="250"/>
      <c r="E14" s="242"/>
      <c r="F14" s="18" t="s">
        <v>33</v>
      </c>
      <c r="G14" s="19" t="s">
        <v>34</v>
      </c>
      <c r="H14" s="19" t="s">
        <v>35</v>
      </c>
      <c r="I14" s="237"/>
    </row>
    <row r="15" spans="1:9" x14ac:dyDescent="0.2">
      <c r="A15" s="50">
        <f>IF(E15=0,0,IF(COUNTBLANK(E15)=1,0,COUNTA($E$15:E15)))</f>
        <v>0</v>
      </c>
      <c r="B15" s="23">
        <f t="shared" ref="B15:B23" si="0">IF(A15=0,0,CONCATENATE("C-",A15))</f>
        <v>0</v>
      </c>
      <c r="C15" s="226" t="str">
        <f>'1c'!C2:I2</f>
        <v>Būvlaukuma sagatavošana</v>
      </c>
      <c r="D15" s="227"/>
      <c r="E15" s="91">
        <f>'1c'!P25</f>
        <v>0</v>
      </c>
      <c r="F15" s="92">
        <f>'1c'!M25</f>
        <v>0</v>
      </c>
      <c r="G15" s="93">
        <f>'1c'!N25</f>
        <v>0</v>
      </c>
      <c r="H15" s="93">
        <f>'1c'!O25</f>
        <v>0</v>
      </c>
      <c r="I15" s="45">
        <f>'1c'!L25</f>
        <v>0</v>
      </c>
    </row>
    <row r="16" spans="1:9" x14ac:dyDescent="0.2">
      <c r="A16" s="51">
        <f>IF(E16=0,0,IF(COUNTBLANK(E16)=1,0,COUNTA($E$15:E16)))</f>
        <v>0</v>
      </c>
      <c r="B16" s="24">
        <f t="shared" si="0"/>
        <v>0</v>
      </c>
      <c r="C16" s="221" t="str">
        <f>'2c'!C2:I2</f>
        <v>Demontāžas darbi</v>
      </c>
      <c r="D16" s="222"/>
      <c r="E16" s="94">
        <f>'2c'!P27</f>
        <v>0</v>
      </c>
      <c r="F16" s="95">
        <f>'2c'!M27</f>
        <v>0</v>
      </c>
      <c r="G16" s="96">
        <f>'2c'!N27</f>
        <v>0</v>
      </c>
      <c r="H16" s="96">
        <f>'2c'!O27</f>
        <v>0</v>
      </c>
      <c r="I16" s="46">
        <f>'2c'!L27</f>
        <v>0</v>
      </c>
    </row>
    <row r="17" spans="1:9" x14ac:dyDescent="0.2">
      <c r="A17" s="51">
        <f>IF(E17=0,0,IF(COUNTBLANK(E17)=1,0,COUNTA($E$15:E17)))</f>
        <v>0</v>
      </c>
      <c r="B17" s="24">
        <f t="shared" si="0"/>
        <v>0</v>
      </c>
      <c r="C17" s="221" t="str">
        <f>'3c'!C2:I2</f>
        <v>Fasādes</v>
      </c>
      <c r="D17" s="222"/>
      <c r="E17" s="97">
        <f>'3c'!P86</f>
        <v>0</v>
      </c>
      <c r="F17" s="95">
        <f>'3c'!M86</f>
        <v>0</v>
      </c>
      <c r="G17" s="96">
        <f>'3c'!N86</f>
        <v>0</v>
      </c>
      <c r="H17" s="96">
        <f>'3c'!O86</f>
        <v>0</v>
      </c>
      <c r="I17" s="46">
        <f>'3c'!L86</f>
        <v>0</v>
      </c>
    </row>
    <row r="18" spans="1:9" x14ac:dyDescent="0.2">
      <c r="A18" s="51">
        <f>IF(E18=0,0,IF(COUNTBLANK(E18)=1,0,COUNTA($E$15:E18)))</f>
        <v>0</v>
      </c>
      <c r="B18" s="24">
        <f t="shared" si="0"/>
        <v>0</v>
      </c>
      <c r="C18" s="221" t="str">
        <f>'4c'!C2:I2</f>
        <v>Logi un durvis</v>
      </c>
      <c r="D18" s="222"/>
      <c r="E18" s="97">
        <f>'4c'!P32</f>
        <v>0</v>
      </c>
      <c r="F18" s="95">
        <f>'4c'!M32</f>
        <v>0</v>
      </c>
      <c r="G18" s="96">
        <f>'4c'!N32</f>
        <v>0</v>
      </c>
      <c r="H18" s="96">
        <f>'4c'!O32</f>
        <v>0</v>
      </c>
      <c r="I18" s="46">
        <f>'4c'!L32</f>
        <v>0</v>
      </c>
    </row>
    <row r="19" spans="1:9" x14ac:dyDescent="0.2">
      <c r="A19" s="51">
        <f>IF(E19=0,0,IF(COUNTBLANK(E19)=1,0,COUNTA($E$15:E19)))</f>
        <v>0</v>
      </c>
      <c r="B19" s="24">
        <f t="shared" si="0"/>
        <v>0</v>
      </c>
      <c r="C19" s="221" t="str">
        <f>'5c'!C2:I2</f>
        <v>Pagraba pārseguma siltināšana</v>
      </c>
      <c r="D19" s="222"/>
      <c r="E19" s="97">
        <f>'5c'!P30</f>
        <v>0</v>
      </c>
      <c r="F19" s="95">
        <f>'5c'!M30</f>
        <v>0</v>
      </c>
      <c r="G19" s="96">
        <f>'5c'!N30</f>
        <v>0</v>
      </c>
      <c r="H19" s="96">
        <f>'5c'!O30</f>
        <v>0</v>
      </c>
      <c r="I19" s="46">
        <f>'5c'!L30</f>
        <v>0</v>
      </c>
    </row>
    <row r="20" spans="1:9" x14ac:dyDescent="0.2">
      <c r="A20" s="51">
        <f>IF(E20=0,0,IF(COUNTBLANK(E20)=1,0,COUNTA($E$15:E20)))</f>
        <v>0</v>
      </c>
      <c r="B20" s="24">
        <f t="shared" si="0"/>
        <v>0</v>
      </c>
      <c r="C20" s="221" t="str">
        <f>'6c'!C2:I2</f>
        <v>Jumta darbi</v>
      </c>
      <c r="D20" s="222"/>
      <c r="E20" s="97">
        <f>'6c'!P44</f>
        <v>0</v>
      </c>
      <c r="F20" s="95">
        <f>'6c'!M44</f>
        <v>0</v>
      </c>
      <c r="G20" s="96">
        <f>'6c'!N44</f>
        <v>0</v>
      </c>
      <c r="H20" s="96">
        <f>'6c'!O44</f>
        <v>0</v>
      </c>
      <c r="I20" s="46">
        <f>'6c'!L44</f>
        <v>0</v>
      </c>
    </row>
    <row r="21" spans="1:9" x14ac:dyDescent="0.2">
      <c r="A21" s="51">
        <f>IF(E21=0,0,IF(COUNTBLANK(E21)=1,0,COUNTA($E$15:E21)))</f>
        <v>0</v>
      </c>
      <c r="B21" s="24">
        <f t="shared" si="0"/>
        <v>0</v>
      </c>
      <c r="C21" s="221" t="str">
        <f>'7c'!C2:I2</f>
        <v>Bēniņu siltināšana</v>
      </c>
      <c r="D21" s="222"/>
      <c r="E21" s="97">
        <f>'7c'!P32</f>
        <v>0</v>
      </c>
      <c r="F21" s="95">
        <f>'7c'!M32</f>
        <v>0</v>
      </c>
      <c r="G21" s="96">
        <f>'7c'!N32</f>
        <v>0</v>
      </c>
      <c r="H21" s="96">
        <f>'7c'!O32</f>
        <v>0</v>
      </c>
      <c r="I21" s="46">
        <f>'7c'!L32</f>
        <v>0</v>
      </c>
    </row>
    <row r="22" spans="1:9" x14ac:dyDescent="0.2">
      <c r="A22" s="51">
        <f>IF(E22=0,0,IF(COUNTBLANK(E22)=1,0,COUNTA($E$15:E22)))</f>
        <v>0</v>
      </c>
      <c r="B22" s="24">
        <f t="shared" si="0"/>
        <v>0</v>
      </c>
      <c r="C22" s="221" t="str">
        <f>'8c'!C2:I2</f>
        <v>Labiekārtošana</v>
      </c>
      <c r="D22" s="222"/>
      <c r="E22" s="97">
        <f>'8c'!P24</f>
        <v>0</v>
      </c>
      <c r="F22" s="95">
        <f>'8c'!M24</f>
        <v>0</v>
      </c>
      <c r="G22" s="96">
        <f>'8c'!N24</f>
        <v>0</v>
      </c>
      <c r="H22" s="96">
        <f>'8c'!O24</f>
        <v>0</v>
      </c>
      <c r="I22" s="46">
        <f>'8c'!L24</f>
        <v>0</v>
      </c>
    </row>
    <row r="23" spans="1:9" ht="10.8" thickBot="1" x14ac:dyDescent="0.25">
      <c r="A23" s="51">
        <f>IF(E23=0,0,IF(COUNTBLANK(E23)=1,0,COUNTA($E$15:E23)))</f>
        <v>0</v>
      </c>
      <c r="B23" s="24">
        <f t="shared" si="0"/>
        <v>0</v>
      </c>
      <c r="C23" s="221" t="str">
        <f>'9c'!C2:I2</f>
        <v>Apkure, vēdināšana un gaisa kondicionēšana</v>
      </c>
      <c r="D23" s="222"/>
      <c r="E23" s="97">
        <f>'9c'!P66</f>
        <v>0</v>
      </c>
      <c r="F23" s="95">
        <f>'9c'!M66</f>
        <v>0</v>
      </c>
      <c r="G23" s="96">
        <f>'9c'!N66</f>
        <v>0</v>
      </c>
      <c r="H23" s="96">
        <f>'9c'!O66</f>
        <v>0</v>
      </c>
      <c r="I23" s="46">
        <f>'9c'!L66</f>
        <v>0</v>
      </c>
    </row>
    <row r="24" spans="1:9" ht="10.8" thickBot="1" x14ac:dyDescent="0.25">
      <c r="A24" s="206" t="s">
        <v>36</v>
      </c>
      <c r="B24" s="207"/>
      <c r="C24" s="207"/>
      <c r="D24" s="238"/>
      <c r="E24" s="98">
        <f>SUM(E15:E23)</f>
        <v>0</v>
      </c>
      <c r="F24" s="99">
        <f>SUM(F15:F23)</f>
        <v>0</v>
      </c>
      <c r="G24" s="100">
        <f>SUM(G15:G23)</f>
        <v>0</v>
      </c>
      <c r="H24" s="100">
        <f>SUM(H15:H23)</f>
        <v>0</v>
      </c>
      <c r="I24" s="38">
        <f>SUM(I15:I23)</f>
        <v>0</v>
      </c>
    </row>
    <row r="25" spans="1:9" x14ac:dyDescent="0.2">
      <c r="A25" s="208" t="s">
        <v>37</v>
      </c>
      <c r="B25" s="209"/>
      <c r="C25" s="251"/>
      <c r="D25" s="86">
        <f>'Kops a+c+n'!D44</f>
        <v>0</v>
      </c>
      <c r="E25" s="101">
        <f>ROUND(E24*$D25,2)</f>
        <v>0</v>
      </c>
      <c r="F25" s="39"/>
      <c r="G25" s="39"/>
      <c r="H25" s="39"/>
      <c r="I25" s="39"/>
    </row>
    <row r="26" spans="1:9" x14ac:dyDescent="0.2">
      <c r="A26" s="211" t="s">
        <v>38</v>
      </c>
      <c r="B26" s="212"/>
      <c r="C26" s="253"/>
      <c r="D26" s="87">
        <f>'Kops a+c+n'!D45</f>
        <v>0</v>
      </c>
      <c r="E26" s="102">
        <f>ROUND(E25*$D26,2)</f>
        <v>0</v>
      </c>
      <c r="F26" s="39"/>
      <c r="G26" s="39"/>
      <c r="H26" s="39"/>
      <c r="I26" s="39"/>
    </row>
    <row r="27" spans="1:9" x14ac:dyDescent="0.2">
      <c r="A27" s="214" t="s">
        <v>39</v>
      </c>
      <c r="B27" s="215"/>
      <c r="C27" s="254"/>
      <c r="D27" s="87">
        <f>'Kops a+c+n'!D46</f>
        <v>0</v>
      </c>
      <c r="E27" s="102">
        <f>ROUND(E24*$D27,2)</f>
        <v>0</v>
      </c>
      <c r="F27" s="39"/>
      <c r="G27" s="39"/>
      <c r="H27" s="39"/>
      <c r="I27" s="39"/>
    </row>
    <row r="28" spans="1:9" ht="10.8" thickBot="1" x14ac:dyDescent="0.25">
      <c r="A28" s="217" t="s">
        <v>40</v>
      </c>
      <c r="B28" s="218"/>
      <c r="C28" s="255"/>
      <c r="D28" s="21"/>
      <c r="E28" s="103">
        <f>SUM(E24:E27)-E26</f>
        <v>0</v>
      </c>
      <c r="F28" s="39"/>
      <c r="G28" s="39"/>
      <c r="H28" s="39"/>
      <c r="I28" s="39"/>
    </row>
    <row r="29" spans="1:9" x14ac:dyDescent="0.2">
      <c r="G29" s="20"/>
    </row>
    <row r="30" spans="1:9" x14ac:dyDescent="0.2">
      <c r="C30" s="16"/>
      <c r="D30" s="16"/>
      <c r="E30" s="16"/>
      <c r="F30" s="22"/>
      <c r="G30" s="22"/>
      <c r="H30" s="22"/>
      <c r="I30" s="22"/>
    </row>
    <row r="33" spans="1:8" x14ac:dyDescent="0.2">
      <c r="A33" s="1" t="s">
        <v>14</v>
      </c>
      <c r="B33" s="16"/>
      <c r="C33" s="220" t="str">
        <f>'Kops a+c+n'!C52:H52</f>
        <v>Gundega Ābelīte 15.03.2024</v>
      </c>
      <c r="D33" s="220"/>
      <c r="E33" s="220"/>
      <c r="F33" s="220"/>
      <c r="G33" s="220"/>
      <c r="H33" s="220"/>
    </row>
    <row r="34" spans="1:8" x14ac:dyDescent="0.2">
      <c r="A34" s="16"/>
      <c r="B34" s="16"/>
      <c r="C34" s="188" t="s">
        <v>15</v>
      </c>
      <c r="D34" s="188"/>
      <c r="E34" s="188"/>
      <c r="F34" s="188"/>
      <c r="G34" s="188"/>
      <c r="H34" s="188"/>
    </row>
    <row r="35" spans="1:8" x14ac:dyDescent="0.2">
      <c r="A35" s="16"/>
      <c r="B35" s="16"/>
      <c r="C35" s="16"/>
      <c r="D35" s="16"/>
      <c r="E35" s="16"/>
      <c r="F35" s="16"/>
      <c r="G35" s="16"/>
      <c r="H35" s="16"/>
    </row>
    <row r="36" spans="1:8" x14ac:dyDescent="0.2">
      <c r="A36" s="204" t="str">
        <f>'Kops a+c+n'!A55:D55</f>
        <v>Tāme sastādīta 2024. gada 15. martā</v>
      </c>
      <c r="B36" s="205"/>
      <c r="C36" s="205"/>
      <c r="D36" s="205"/>
      <c r="F36" s="16"/>
      <c r="G36" s="16"/>
      <c r="H36" s="16"/>
    </row>
    <row r="37" spans="1:8" x14ac:dyDescent="0.2">
      <c r="A37" s="16"/>
      <c r="B37" s="16"/>
      <c r="C37" s="16"/>
      <c r="D37" s="16"/>
      <c r="E37" s="16"/>
      <c r="F37" s="16"/>
      <c r="G37" s="16"/>
      <c r="H37" s="16"/>
    </row>
    <row r="38" spans="1:8" x14ac:dyDescent="0.2">
      <c r="A38" s="1" t="s">
        <v>41</v>
      </c>
      <c r="B38" s="16"/>
      <c r="C38" s="252" t="str">
        <f>'Kops a+c+n'!C57:H57</f>
        <v>Gundega Ābelīte 15.03.2024</v>
      </c>
      <c r="D38" s="252"/>
      <c r="E38" s="252"/>
      <c r="F38" s="252"/>
      <c r="G38" s="252"/>
      <c r="H38" s="252"/>
    </row>
    <row r="39" spans="1:8" x14ac:dyDescent="0.2">
      <c r="A39" s="16"/>
      <c r="B39" s="16"/>
      <c r="C39" s="188" t="s">
        <v>15</v>
      </c>
      <c r="D39" s="188"/>
      <c r="E39" s="188"/>
      <c r="F39" s="188"/>
      <c r="G39" s="188"/>
      <c r="H39" s="188"/>
    </row>
    <row r="40" spans="1:8" x14ac:dyDescent="0.2">
      <c r="A40" s="16"/>
      <c r="B40" s="16"/>
      <c r="C40" s="16"/>
      <c r="D40" s="16"/>
      <c r="E40" s="16"/>
      <c r="F40" s="16"/>
      <c r="G40" s="16"/>
      <c r="H40" s="16"/>
    </row>
    <row r="41" spans="1:8" x14ac:dyDescent="0.2">
      <c r="A41" s="77" t="s">
        <v>43</v>
      </c>
      <c r="B41" s="42"/>
      <c r="C41" s="84" t="str">
        <f>'Kops a+c+n'!C60</f>
        <v>1-00180</v>
      </c>
      <c r="D41" s="42"/>
      <c r="F41" s="16"/>
      <c r="G41" s="16"/>
      <c r="H41" s="16"/>
    </row>
    <row r="51" spans="3:9" x14ac:dyDescent="0.2">
      <c r="E51" s="20"/>
      <c r="F51" s="20"/>
      <c r="G51" s="78"/>
      <c r="H51" s="20"/>
      <c r="I51" s="20"/>
    </row>
    <row r="64" spans="3:9" x14ac:dyDescent="0.2">
      <c r="C64" s="1">
        <f>'Kopt a+c+n'!B31:C31</f>
        <v>0</v>
      </c>
    </row>
  </sheetData>
  <mergeCells count="39">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F13:H13"/>
    <mergeCell ref="I13:I14"/>
    <mergeCell ref="C15:D15"/>
    <mergeCell ref="C16:D16"/>
    <mergeCell ref="C17:D17"/>
    <mergeCell ref="C18:D18"/>
    <mergeCell ref="C19:D19"/>
    <mergeCell ref="C20:D20"/>
    <mergeCell ref="C21:D21"/>
    <mergeCell ref="C22:D22"/>
    <mergeCell ref="C23:D23"/>
    <mergeCell ref="A25:C25"/>
    <mergeCell ref="A24:D24"/>
    <mergeCell ref="C38:H38"/>
    <mergeCell ref="C39:H39"/>
    <mergeCell ref="A26:C26"/>
    <mergeCell ref="A27:C27"/>
    <mergeCell ref="A28:C28"/>
    <mergeCell ref="C33:H33"/>
    <mergeCell ref="C34:H34"/>
    <mergeCell ref="A36:D36"/>
  </mergeCells>
  <conditionalFormatting sqref="A15:B23">
    <cfRule type="cellIs" dxfId="275" priority="5" operator="equal">
      <formula>0</formula>
    </cfRule>
  </conditionalFormatting>
  <conditionalFormatting sqref="A15:I23 E24:I24 D25:D27 E25:E28">
    <cfRule type="cellIs" dxfId="274" priority="2" operator="equal">
      <formula>0</formula>
    </cfRule>
  </conditionalFormatting>
  <conditionalFormatting sqref="C33:H33 C38:H38 C41">
    <cfRule type="cellIs" dxfId="273" priority="7" operator="equal">
      <formula>0</formula>
    </cfRule>
  </conditionalFormatting>
  <conditionalFormatting sqref="C38:H38">
    <cfRule type="cellIs" dxfId="272" priority="8" operator="equal">
      <formula>0</formula>
    </cfRule>
  </conditionalFormatting>
  <conditionalFormatting sqref="D6:I9 D10:E11">
    <cfRule type="cellIs" dxfId="271"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I64"/>
  <sheetViews>
    <sheetView zoomScaleNormal="100" workbookViewId="0">
      <selection activeCell="A24" sqref="A24:XFD34"/>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76" width="9.109375" style="1" customWidth="1"/>
    <col min="177" max="177" width="3.6640625" style="1"/>
    <col min="178" max="178" width="4.5546875" style="1" customWidth="1"/>
    <col min="179" max="179" width="5.88671875" style="1" customWidth="1"/>
    <col min="180" max="180" width="36" style="1" customWidth="1"/>
    <col min="181" max="181" width="9.6640625" style="1" customWidth="1"/>
    <col min="182" max="182" width="11.88671875" style="1" customWidth="1"/>
    <col min="183" max="183" width="9" style="1" customWidth="1"/>
    <col min="184" max="184" width="9.6640625" style="1" customWidth="1"/>
    <col min="185" max="185" width="9.33203125" style="1" customWidth="1"/>
    <col min="186" max="186" width="8.6640625" style="1" customWidth="1"/>
    <col min="187" max="187" width="6.88671875" style="1" customWidth="1"/>
    <col min="188" max="432" width="9.109375" style="1" customWidth="1"/>
    <col min="433" max="433" width="3.6640625" style="1"/>
    <col min="434" max="434" width="4.5546875" style="1" customWidth="1"/>
    <col min="435" max="435" width="5.88671875" style="1" customWidth="1"/>
    <col min="436" max="436" width="36" style="1" customWidth="1"/>
    <col min="437" max="437" width="9.6640625" style="1" customWidth="1"/>
    <col min="438" max="438" width="11.88671875" style="1" customWidth="1"/>
    <col min="439" max="439" width="9" style="1" customWidth="1"/>
    <col min="440" max="440" width="9.6640625" style="1" customWidth="1"/>
    <col min="441" max="441" width="9.33203125" style="1" customWidth="1"/>
    <col min="442" max="442" width="8.6640625" style="1" customWidth="1"/>
    <col min="443" max="443" width="6.88671875" style="1" customWidth="1"/>
    <col min="444" max="688" width="9.109375" style="1" customWidth="1"/>
    <col min="689" max="689" width="3.6640625" style="1"/>
    <col min="690" max="690" width="4.5546875" style="1" customWidth="1"/>
    <col min="691" max="691" width="5.88671875" style="1" customWidth="1"/>
    <col min="692" max="692" width="36" style="1" customWidth="1"/>
    <col min="693" max="693" width="9.6640625" style="1" customWidth="1"/>
    <col min="694" max="694" width="11.88671875" style="1" customWidth="1"/>
    <col min="695" max="695" width="9" style="1" customWidth="1"/>
    <col min="696" max="696" width="9.6640625" style="1" customWidth="1"/>
    <col min="697" max="697" width="9.33203125" style="1" customWidth="1"/>
    <col min="698" max="698" width="8.6640625" style="1" customWidth="1"/>
    <col min="699" max="699" width="6.88671875" style="1" customWidth="1"/>
    <col min="700" max="944" width="9.109375" style="1" customWidth="1"/>
    <col min="945" max="945" width="3.6640625" style="1"/>
    <col min="946" max="946" width="4.5546875" style="1" customWidth="1"/>
    <col min="947" max="947" width="5.88671875" style="1" customWidth="1"/>
    <col min="948" max="948" width="36" style="1" customWidth="1"/>
    <col min="949" max="949" width="9.6640625" style="1" customWidth="1"/>
    <col min="950" max="950" width="11.88671875" style="1" customWidth="1"/>
    <col min="951" max="951" width="9" style="1" customWidth="1"/>
    <col min="952" max="952" width="9.6640625" style="1" customWidth="1"/>
    <col min="953" max="953" width="9.33203125" style="1" customWidth="1"/>
    <col min="954" max="954" width="8.6640625" style="1" customWidth="1"/>
    <col min="955" max="955" width="6.88671875" style="1" customWidth="1"/>
    <col min="956" max="1200" width="9.109375" style="1" customWidth="1"/>
    <col min="1201" max="1201" width="3.6640625" style="1"/>
    <col min="1202" max="1202" width="4.5546875" style="1" customWidth="1"/>
    <col min="1203" max="1203" width="5.88671875" style="1" customWidth="1"/>
    <col min="1204" max="1204" width="36" style="1" customWidth="1"/>
    <col min="1205" max="1205" width="9.6640625" style="1" customWidth="1"/>
    <col min="1206" max="1206" width="11.88671875" style="1" customWidth="1"/>
    <col min="1207" max="1207" width="9" style="1" customWidth="1"/>
    <col min="1208" max="1208" width="9.6640625" style="1" customWidth="1"/>
    <col min="1209" max="1209" width="9.33203125" style="1" customWidth="1"/>
    <col min="1210" max="1210" width="8.6640625" style="1" customWidth="1"/>
    <col min="1211" max="1211" width="6.88671875" style="1" customWidth="1"/>
    <col min="1212" max="1456" width="9.109375" style="1" customWidth="1"/>
    <col min="1457" max="1457" width="3.6640625" style="1"/>
    <col min="1458" max="1458" width="4.5546875" style="1" customWidth="1"/>
    <col min="1459" max="1459" width="5.88671875" style="1" customWidth="1"/>
    <col min="1460" max="1460" width="36" style="1" customWidth="1"/>
    <col min="1461" max="1461" width="9.6640625" style="1" customWidth="1"/>
    <col min="1462" max="1462" width="11.88671875" style="1" customWidth="1"/>
    <col min="1463" max="1463" width="9" style="1" customWidth="1"/>
    <col min="1464" max="1464" width="9.6640625" style="1" customWidth="1"/>
    <col min="1465" max="1465" width="9.33203125" style="1" customWidth="1"/>
    <col min="1466" max="1466" width="8.6640625" style="1" customWidth="1"/>
    <col min="1467" max="1467" width="6.88671875" style="1" customWidth="1"/>
    <col min="1468" max="1712" width="9.109375" style="1" customWidth="1"/>
    <col min="1713" max="1713" width="3.6640625" style="1"/>
    <col min="1714" max="1714" width="4.5546875" style="1" customWidth="1"/>
    <col min="1715" max="1715" width="5.88671875" style="1" customWidth="1"/>
    <col min="1716" max="1716" width="36" style="1" customWidth="1"/>
    <col min="1717" max="1717" width="9.6640625" style="1" customWidth="1"/>
    <col min="1718" max="1718" width="11.88671875" style="1" customWidth="1"/>
    <col min="1719" max="1719" width="9" style="1" customWidth="1"/>
    <col min="1720" max="1720" width="9.6640625" style="1" customWidth="1"/>
    <col min="1721" max="1721" width="9.33203125" style="1" customWidth="1"/>
    <col min="1722" max="1722" width="8.6640625" style="1" customWidth="1"/>
    <col min="1723" max="1723" width="6.88671875" style="1" customWidth="1"/>
    <col min="1724" max="1968" width="9.109375" style="1" customWidth="1"/>
    <col min="1969" max="1969" width="3.6640625" style="1"/>
    <col min="1970" max="1970" width="4.5546875" style="1" customWidth="1"/>
    <col min="1971" max="1971" width="5.88671875" style="1" customWidth="1"/>
    <col min="1972" max="1972" width="36" style="1" customWidth="1"/>
    <col min="1973" max="1973" width="9.6640625" style="1" customWidth="1"/>
    <col min="1974" max="1974" width="11.88671875" style="1" customWidth="1"/>
    <col min="1975" max="1975" width="9" style="1" customWidth="1"/>
    <col min="1976" max="1976" width="9.6640625" style="1" customWidth="1"/>
    <col min="1977" max="1977" width="9.33203125" style="1" customWidth="1"/>
    <col min="1978" max="1978" width="8.6640625" style="1" customWidth="1"/>
    <col min="1979" max="1979" width="6.88671875" style="1" customWidth="1"/>
    <col min="1980" max="2224" width="9.109375" style="1" customWidth="1"/>
    <col min="2225" max="2225" width="3.6640625" style="1"/>
    <col min="2226" max="2226" width="4.5546875" style="1" customWidth="1"/>
    <col min="2227" max="2227" width="5.88671875" style="1" customWidth="1"/>
    <col min="2228" max="2228" width="36" style="1" customWidth="1"/>
    <col min="2229" max="2229" width="9.6640625" style="1" customWidth="1"/>
    <col min="2230" max="2230" width="11.88671875" style="1" customWidth="1"/>
    <col min="2231" max="2231" width="9" style="1" customWidth="1"/>
    <col min="2232" max="2232" width="9.6640625" style="1" customWidth="1"/>
    <col min="2233" max="2233" width="9.33203125" style="1" customWidth="1"/>
    <col min="2234" max="2234" width="8.6640625" style="1" customWidth="1"/>
    <col min="2235" max="2235" width="6.88671875" style="1" customWidth="1"/>
    <col min="2236" max="2480" width="9.109375" style="1" customWidth="1"/>
    <col min="2481" max="2481" width="3.6640625" style="1"/>
    <col min="2482" max="2482" width="4.5546875" style="1" customWidth="1"/>
    <col min="2483" max="2483" width="5.88671875" style="1" customWidth="1"/>
    <col min="2484" max="2484" width="36" style="1" customWidth="1"/>
    <col min="2485" max="2485" width="9.6640625" style="1" customWidth="1"/>
    <col min="2486" max="2486" width="11.88671875" style="1" customWidth="1"/>
    <col min="2487" max="2487" width="9" style="1" customWidth="1"/>
    <col min="2488" max="2488" width="9.6640625" style="1" customWidth="1"/>
    <col min="2489" max="2489" width="9.33203125" style="1" customWidth="1"/>
    <col min="2490" max="2490" width="8.6640625" style="1" customWidth="1"/>
    <col min="2491" max="2491" width="6.88671875" style="1" customWidth="1"/>
    <col min="2492" max="2736" width="9.109375" style="1" customWidth="1"/>
    <col min="2737" max="2737" width="3.6640625" style="1"/>
    <col min="2738" max="2738" width="4.5546875" style="1" customWidth="1"/>
    <col min="2739" max="2739" width="5.88671875" style="1" customWidth="1"/>
    <col min="2740" max="2740" width="36" style="1" customWidth="1"/>
    <col min="2741" max="2741" width="9.6640625" style="1" customWidth="1"/>
    <col min="2742" max="2742" width="11.88671875" style="1" customWidth="1"/>
    <col min="2743" max="2743" width="9" style="1" customWidth="1"/>
    <col min="2744" max="2744" width="9.6640625" style="1" customWidth="1"/>
    <col min="2745" max="2745" width="9.33203125" style="1" customWidth="1"/>
    <col min="2746" max="2746" width="8.6640625" style="1" customWidth="1"/>
    <col min="2747" max="2747" width="6.88671875" style="1" customWidth="1"/>
    <col min="2748" max="2992" width="9.109375" style="1" customWidth="1"/>
    <col min="2993" max="2993" width="3.6640625" style="1"/>
    <col min="2994" max="2994" width="4.5546875" style="1" customWidth="1"/>
    <col min="2995" max="2995" width="5.88671875" style="1" customWidth="1"/>
    <col min="2996" max="2996" width="36" style="1" customWidth="1"/>
    <col min="2997" max="2997" width="9.6640625" style="1" customWidth="1"/>
    <col min="2998" max="2998" width="11.88671875" style="1" customWidth="1"/>
    <col min="2999" max="2999" width="9" style="1" customWidth="1"/>
    <col min="3000" max="3000" width="9.6640625" style="1" customWidth="1"/>
    <col min="3001" max="3001" width="9.33203125" style="1" customWidth="1"/>
    <col min="3002" max="3002" width="8.6640625" style="1" customWidth="1"/>
    <col min="3003" max="3003" width="6.88671875" style="1" customWidth="1"/>
    <col min="3004" max="3248" width="9.109375" style="1" customWidth="1"/>
    <col min="3249" max="3249" width="3.6640625" style="1"/>
    <col min="3250" max="3250" width="4.5546875" style="1" customWidth="1"/>
    <col min="3251" max="3251" width="5.88671875" style="1" customWidth="1"/>
    <col min="3252" max="3252" width="36" style="1" customWidth="1"/>
    <col min="3253" max="3253" width="9.6640625" style="1" customWidth="1"/>
    <col min="3254" max="3254" width="11.88671875" style="1" customWidth="1"/>
    <col min="3255" max="3255" width="9" style="1" customWidth="1"/>
    <col min="3256" max="3256" width="9.6640625" style="1" customWidth="1"/>
    <col min="3257" max="3257" width="9.33203125" style="1" customWidth="1"/>
    <col min="3258" max="3258" width="8.6640625" style="1" customWidth="1"/>
    <col min="3259" max="3259" width="6.88671875" style="1" customWidth="1"/>
    <col min="3260" max="3504" width="9.109375" style="1" customWidth="1"/>
    <col min="3505" max="3505" width="3.6640625" style="1"/>
    <col min="3506" max="3506" width="4.5546875" style="1" customWidth="1"/>
    <col min="3507" max="3507" width="5.88671875" style="1" customWidth="1"/>
    <col min="3508" max="3508" width="36" style="1" customWidth="1"/>
    <col min="3509" max="3509" width="9.6640625" style="1" customWidth="1"/>
    <col min="3510" max="3510" width="11.88671875" style="1" customWidth="1"/>
    <col min="3511" max="3511" width="9" style="1" customWidth="1"/>
    <col min="3512" max="3512" width="9.6640625" style="1" customWidth="1"/>
    <col min="3513" max="3513" width="9.33203125" style="1" customWidth="1"/>
    <col min="3514" max="3514" width="8.6640625" style="1" customWidth="1"/>
    <col min="3515" max="3515" width="6.88671875" style="1" customWidth="1"/>
    <col min="3516" max="3760" width="9.109375" style="1" customWidth="1"/>
    <col min="3761" max="3761" width="3.6640625" style="1"/>
    <col min="3762" max="3762" width="4.5546875" style="1" customWidth="1"/>
    <col min="3763" max="3763" width="5.88671875" style="1" customWidth="1"/>
    <col min="3764" max="3764" width="36" style="1" customWidth="1"/>
    <col min="3765" max="3765" width="9.6640625" style="1" customWidth="1"/>
    <col min="3766" max="3766" width="11.88671875" style="1" customWidth="1"/>
    <col min="3767" max="3767" width="9" style="1" customWidth="1"/>
    <col min="3768" max="3768" width="9.6640625" style="1" customWidth="1"/>
    <col min="3769" max="3769" width="9.33203125" style="1" customWidth="1"/>
    <col min="3770" max="3770" width="8.6640625" style="1" customWidth="1"/>
    <col min="3771" max="3771" width="6.88671875" style="1" customWidth="1"/>
    <col min="3772" max="4016" width="9.109375" style="1" customWidth="1"/>
    <col min="4017" max="4017" width="3.6640625" style="1"/>
    <col min="4018" max="4018" width="4.5546875" style="1" customWidth="1"/>
    <col min="4019" max="4019" width="5.88671875" style="1" customWidth="1"/>
    <col min="4020" max="4020" width="36" style="1" customWidth="1"/>
    <col min="4021" max="4021" width="9.6640625" style="1" customWidth="1"/>
    <col min="4022" max="4022" width="11.88671875" style="1" customWidth="1"/>
    <col min="4023" max="4023" width="9" style="1" customWidth="1"/>
    <col min="4024" max="4024" width="9.6640625" style="1" customWidth="1"/>
    <col min="4025" max="4025" width="9.33203125" style="1" customWidth="1"/>
    <col min="4026" max="4026" width="8.6640625" style="1" customWidth="1"/>
    <col min="4027" max="4027" width="6.88671875" style="1" customWidth="1"/>
    <col min="4028" max="4272" width="9.109375" style="1" customWidth="1"/>
    <col min="4273" max="4273" width="3.6640625" style="1"/>
    <col min="4274" max="4274" width="4.5546875" style="1" customWidth="1"/>
    <col min="4275" max="4275" width="5.88671875" style="1" customWidth="1"/>
    <col min="4276" max="4276" width="36" style="1" customWidth="1"/>
    <col min="4277" max="4277" width="9.6640625" style="1" customWidth="1"/>
    <col min="4278" max="4278" width="11.88671875" style="1" customWidth="1"/>
    <col min="4279" max="4279" width="9" style="1" customWidth="1"/>
    <col min="4280" max="4280" width="9.6640625" style="1" customWidth="1"/>
    <col min="4281" max="4281" width="9.33203125" style="1" customWidth="1"/>
    <col min="4282" max="4282" width="8.6640625" style="1" customWidth="1"/>
    <col min="4283" max="4283" width="6.88671875" style="1" customWidth="1"/>
    <col min="4284" max="4528" width="9.109375" style="1" customWidth="1"/>
    <col min="4529" max="4529" width="3.6640625" style="1"/>
    <col min="4530" max="4530" width="4.5546875" style="1" customWidth="1"/>
    <col min="4531" max="4531" width="5.88671875" style="1" customWidth="1"/>
    <col min="4532" max="4532" width="36" style="1" customWidth="1"/>
    <col min="4533" max="4533" width="9.6640625" style="1" customWidth="1"/>
    <col min="4534" max="4534" width="11.88671875" style="1" customWidth="1"/>
    <col min="4535" max="4535" width="9" style="1" customWidth="1"/>
    <col min="4536" max="4536" width="9.6640625" style="1" customWidth="1"/>
    <col min="4537" max="4537" width="9.33203125" style="1" customWidth="1"/>
    <col min="4538" max="4538" width="8.6640625" style="1" customWidth="1"/>
    <col min="4539" max="4539" width="6.88671875" style="1" customWidth="1"/>
    <col min="4540" max="4784" width="9.109375" style="1" customWidth="1"/>
    <col min="4785" max="4785" width="3.6640625" style="1"/>
    <col min="4786" max="4786" width="4.5546875" style="1" customWidth="1"/>
    <col min="4787" max="4787" width="5.88671875" style="1" customWidth="1"/>
    <col min="4788" max="4788" width="36" style="1" customWidth="1"/>
    <col min="4789" max="4789" width="9.6640625" style="1" customWidth="1"/>
    <col min="4790" max="4790" width="11.88671875" style="1" customWidth="1"/>
    <col min="4791" max="4791" width="9" style="1" customWidth="1"/>
    <col min="4792" max="4792" width="9.6640625" style="1" customWidth="1"/>
    <col min="4793" max="4793" width="9.33203125" style="1" customWidth="1"/>
    <col min="4794" max="4794" width="8.6640625" style="1" customWidth="1"/>
    <col min="4795" max="4795" width="6.88671875" style="1" customWidth="1"/>
    <col min="4796" max="5040" width="9.109375" style="1" customWidth="1"/>
    <col min="5041" max="5041" width="3.6640625" style="1"/>
    <col min="5042" max="5042" width="4.5546875" style="1" customWidth="1"/>
    <col min="5043" max="5043" width="5.88671875" style="1" customWidth="1"/>
    <col min="5044" max="5044" width="36" style="1" customWidth="1"/>
    <col min="5045" max="5045" width="9.6640625" style="1" customWidth="1"/>
    <col min="5046" max="5046" width="11.88671875" style="1" customWidth="1"/>
    <col min="5047" max="5047" width="9" style="1" customWidth="1"/>
    <col min="5048" max="5048" width="9.6640625" style="1" customWidth="1"/>
    <col min="5049" max="5049" width="9.33203125" style="1" customWidth="1"/>
    <col min="5050" max="5050" width="8.6640625" style="1" customWidth="1"/>
    <col min="5051" max="5051" width="6.88671875" style="1" customWidth="1"/>
    <col min="5052" max="5296" width="9.109375" style="1" customWidth="1"/>
    <col min="5297" max="5297" width="3.6640625" style="1"/>
    <col min="5298" max="5298" width="4.5546875" style="1" customWidth="1"/>
    <col min="5299" max="5299" width="5.88671875" style="1" customWidth="1"/>
    <col min="5300" max="5300" width="36" style="1" customWidth="1"/>
    <col min="5301" max="5301" width="9.6640625" style="1" customWidth="1"/>
    <col min="5302" max="5302" width="11.88671875" style="1" customWidth="1"/>
    <col min="5303" max="5303" width="9" style="1" customWidth="1"/>
    <col min="5304" max="5304" width="9.6640625" style="1" customWidth="1"/>
    <col min="5305" max="5305" width="9.33203125" style="1" customWidth="1"/>
    <col min="5306" max="5306" width="8.6640625" style="1" customWidth="1"/>
    <col min="5307" max="5307" width="6.88671875" style="1" customWidth="1"/>
    <col min="5308" max="5552" width="9.109375" style="1" customWidth="1"/>
    <col min="5553" max="5553" width="3.6640625" style="1"/>
    <col min="5554" max="5554" width="4.5546875" style="1" customWidth="1"/>
    <col min="5555" max="5555" width="5.88671875" style="1" customWidth="1"/>
    <col min="5556" max="5556" width="36" style="1" customWidth="1"/>
    <col min="5557" max="5557" width="9.6640625" style="1" customWidth="1"/>
    <col min="5558" max="5558" width="11.88671875" style="1" customWidth="1"/>
    <col min="5559" max="5559" width="9" style="1" customWidth="1"/>
    <col min="5560" max="5560" width="9.6640625" style="1" customWidth="1"/>
    <col min="5561" max="5561" width="9.33203125" style="1" customWidth="1"/>
    <col min="5562" max="5562" width="8.6640625" style="1" customWidth="1"/>
    <col min="5563" max="5563" width="6.88671875" style="1" customWidth="1"/>
    <col min="5564" max="5808" width="9.109375" style="1" customWidth="1"/>
    <col min="5809" max="5809" width="3.6640625" style="1"/>
    <col min="5810" max="5810" width="4.5546875" style="1" customWidth="1"/>
    <col min="5811" max="5811" width="5.88671875" style="1" customWidth="1"/>
    <col min="5812" max="5812" width="36" style="1" customWidth="1"/>
    <col min="5813" max="5813" width="9.6640625" style="1" customWidth="1"/>
    <col min="5814" max="5814" width="11.88671875" style="1" customWidth="1"/>
    <col min="5815" max="5815" width="9" style="1" customWidth="1"/>
    <col min="5816" max="5816" width="9.6640625" style="1" customWidth="1"/>
    <col min="5817" max="5817" width="9.33203125" style="1" customWidth="1"/>
    <col min="5818" max="5818" width="8.6640625" style="1" customWidth="1"/>
    <col min="5819" max="5819" width="6.88671875" style="1" customWidth="1"/>
    <col min="5820" max="6064" width="9.109375" style="1" customWidth="1"/>
    <col min="6065" max="6065" width="3.6640625" style="1"/>
    <col min="6066" max="6066" width="4.5546875" style="1" customWidth="1"/>
    <col min="6067" max="6067" width="5.88671875" style="1" customWidth="1"/>
    <col min="6068" max="6068" width="36" style="1" customWidth="1"/>
    <col min="6069" max="6069" width="9.6640625" style="1" customWidth="1"/>
    <col min="6070" max="6070" width="11.88671875" style="1" customWidth="1"/>
    <col min="6071" max="6071" width="9" style="1" customWidth="1"/>
    <col min="6072" max="6072" width="9.6640625" style="1" customWidth="1"/>
    <col min="6073" max="6073" width="9.33203125" style="1" customWidth="1"/>
    <col min="6074" max="6074" width="8.6640625" style="1" customWidth="1"/>
    <col min="6075" max="6075" width="6.88671875" style="1" customWidth="1"/>
    <col min="6076" max="6320" width="9.109375" style="1" customWidth="1"/>
    <col min="6321" max="6321" width="3.6640625" style="1"/>
    <col min="6322" max="6322" width="4.5546875" style="1" customWidth="1"/>
    <col min="6323" max="6323" width="5.88671875" style="1" customWidth="1"/>
    <col min="6324" max="6324" width="36" style="1" customWidth="1"/>
    <col min="6325" max="6325" width="9.6640625" style="1" customWidth="1"/>
    <col min="6326" max="6326" width="11.88671875" style="1" customWidth="1"/>
    <col min="6327" max="6327" width="9" style="1" customWidth="1"/>
    <col min="6328" max="6328" width="9.6640625" style="1" customWidth="1"/>
    <col min="6329" max="6329" width="9.33203125" style="1" customWidth="1"/>
    <col min="6330" max="6330" width="8.6640625" style="1" customWidth="1"/>
    <col min="6331" max="6331" width="6.88671875" style="1" customWidth="1"/>
    <col min="6332" max="6576" width="9.109375" style="1" customWidth="1"/>
    <col min="6577" max="6577" width="3.6640625" style="1"/>
    <col min="6578" max="6578" width="4.5546875" style="1" customWidth="1"/>
    <col min="6579" max="6579" width="5.88671875" style="1" customWidth="1"/>
    <col min="6580" max="6580" width="36" style="1" customWidth="1"/>
    <col min="6581" max="6581" width="9.6640625" style="1" customWidth="1"/>
    <col min="6582" max="6582" width="11.88671875" style="1" customWidth="1"/>
    <col min="6583" max="6583" width="9" style="1" customWidth="1"/>
    <col min="6584" max="6584" width="9.6640625" style="1" customWidth="1"/>
    <col min="6585" max="6585" width="9.33203125" style="1" customWidth="1"/>
    <col min="6586" max="6586" width="8.6640625" style="1" customWidth="1"/>
    <col min="6587" max="6587" width="6.88671875" style="1" customWidth="1"/>
    <col min="6588" max="6832" width="9.109375" style="1" customWidth="1"/>
    <col min="6833" max="6833" width="3.6640625" style="1"/>
    <col min="6834" max="6834" width="4.5546875" style="1" customWidth="1"/>
    <col min="6835" max="6835" width="5.88671875" style="1" customWidth="1"/>
    <col min="6836" max="6836" width="36" style="1" customWidth="1"/>
    <col min="6837" max="6837" width="9.6640625" style="1" customWidth="1"/>
    <col min="6838" max="6838" width="11.88671875" style="1" customWidth="1"/>
    <col min="6839" max="6839" width="9" style="1" customWidth="1"/>
    <col min="6840" max="6840" width="9.6640625" style="1" customWidth="1"/>
    <col min="6841" max="6841" width="9.33203125" style="1" customWidth="1"/>
    <col min="6842" max="6842" width="8.6640625" style="1" customWidth="1"/>
    <col min="6843" max="6843" width="6.88671875" style="1" customWidth="1"/>
    <col min="6844" max="7088" width="9.109375" style="1" customWidth="1"/>
    <col min="7089" max="7089" width="3.6640625" style="1"/>
    <col min="7090" max="7090" width="4.5546875" style="1" customWidth="1"/>
    <col min="7091" max="7091" width="5.88671875" style="1" customWidth="1"/>
    <col min="7092" max="7092" width="36" style="1" customWidth="1"/>
    <col min="7093" max="7093" width="9.6640625" style="1" customWidth="1"/>
    <col min="7094" max="7094" width="11.88671875" style="1" customWidth="1"/>
    <col min="7095" max="7095" width="9" style="1" customWidth="1"/>
    <col min="7096" max="7096" width="9.6640625" style="1" customWidth="1"/>
    <col min="7097" max="7097" width="9.33203125" style="1" customWidth="1"/>
    <col min="7098" max="7098" width="8.6640625" style="1" customWidth="1"/>
    <col min="7099" max="7099" width="6.88671875" style="1" customWidth="1"/>
    <col min="7100" max="7344" width="9.109375" style="1" customWidth="1"/>
    <col min="7345" max="7345" width="3.6640625" style="1"/>
    <col min="7346" max="7346" width="4.5546875" style="1" customWidth="1"/>
    <col min="7347" max="7347" width="5.88671875" style="1" customWidth="1"/>
    <col min="7348" max="7348" width="36" style="1" customWidth="1"/>
    <col min="7349" max="7349" width="9.6640625" style="1" customWidth="1"/>
    <col min="7350" max="7350" width="11.88671875" style="1" customWidth="1"/>
    <col min="7351" max="7351" width="9" style="1" customWidth="1"/>
    <col min="7352" max="7352" width="9.6640625" style="1" customWidth="1"/>
    <col min="7353" max="7353" width="9.33203125" style="1" customWidth="1"/>
    <col min="7354" max="7354" width="8.6640625" style="1" customWidth="1"/>
    <col min="7355" max="7355" width="6.88671875" style="1" customWidth="1"/>
    <col min="7356" max="7600" width="9.109375" style="1" customWidth="1"/>
    <col min="7601" max="7601" width="3.6640625" style="1"/>
    <col min="7602" max="7602" width="4.5546875" style="1" customWidth="1"/>
    <col min="7603" max="7603" width="5.88671875" style="1" customWidth="1"/>
    <col min="7604" max="7604" width="36" style="1" customWidth="1"/>
    <col min="7605" max="7605" width="9.6640625" style="1" customWidth="1"/>
    <col min="7606" max="7606" width="11.88671875" style="1" customWidth="1"/>
    <col min="7607" max="7607" width="9" style="1" customWidth="1"/>
    <col min="7608" max="7608" width="9.6640625" style="1" customWidth="1"/>
    <col min="7609" max="7609" width="9.33203125" style="1" customWidth="1"/>
    <col min="7610" max="7610" width="8.6640625" style="1" customWidth="1"/>
    <col min="7611" max="7611" width="6.88671875" style="1" customWidth="1"/>
    <col min="7612" max="7856" width="9.109375" style="1" customWidth="1"/>
    <col min="7857" max="7857" width="3.6640625" style="1"/>
    <col min="7858" max="7858" width="4.5546875" style="1" customWidth="1"/>
    <col min="7859" max="7859" width="5.88671875" style="1" customWidth="1"/>
    <col min="7860" max="7860" width="36" style="1" customWidth="1"/>
    <col min="7861" max="7861" width="9.6640625" style="1" customWidth="1"/>
    <col min="7862" max="7862" width="11.88671875" style="1" customWidth="1"/>
    <col min="7863" max="7863" width="9" style="1" customWidth="1"/>
    <col min="7864" max="7864" width="9.6640625" style="1" customWidth="1"/>
    <col min="7865" max="7865" width="9.33203125" style="1" customWidth="1"/>
    <col min="7866" max="7866" width="8.6640625" style="1" customWidth="1"/>
    <col min="7867" max="7867" width="6.88671875" style="1" customWidth="1"/>
    <col min="7868" max="8112" width="9.109375" style="1" customWidth="1"/>
    <col min="8113" max="8113" width="3.6640625" style="1"/>
    <col min="8114" max="8114" width="4.5546875" style="1" customWidth="1"/>
    <col min="8115" max="8115" width="5.88671875" style="1" customWidth="1"/>
    <col min="8116" max="8116" width="36" style="1" customWidth="1"/>
    <col min="8117" max="8117" width="9.6640625" style="1" customWidth="1"/>
    <col min="8118" max="8118" width="11.88671875" style="1" customWidth="1"/>
    <col min="8119" max="8119" width="9" style="1" customWidth="1"/>
    <col min="8120" max="8120" width="9.6640625" style="1" customWidth="1"/>
    <col min="8121" max="8121" width="9.33203125" style="1" customWidth="1"/>
    <col min="8122" max="8122" width="8.6640625" style="1" customWidth="1"/>
    <col min="8123" max="8123" width="6.88671875" style="1" customWidth="1"/>
    <col min="8124" max="8368" width="9.109375" style="1" customWidth="1"/>
    <col min="8369" max="8369" width="3.6640625" style="1"/>
    <col min="8370" max="8370" width="4.5546875" style="1" customWidth="1"/>
    <col min="8371" max="8371" width="5.88671875" style="1" customWidth="1"/>
    <col min="8372" max="8372" width="36" style="1" customWidth="1"/>
    <col min="8373" max="8373" width="9.6640625" style="1" customWidth="1"/>
    <col min="8374" max="8374" width="11.88671875" style="1" customWidth="1"/>
    <col min="8375" max="8375" width="9" style="1" customWidth="1"/>
    <col min="8376" max="8376" width="9.6640625" style="1" customWidth="1"/>
    <col min="8377" max="8377" width="9.33203125" style="1" customWidth="1"/>
    <col min="8378" max="8378" width="8.6640625" style="1" customWidth="1"/>
    <col min="8379" max="8379" width="6.88671875" style="1" customWidth="1"/>
    <col min="8380" max="8624" width="9.109375" style="1" customWidth="1"/>
    <col min="8625" max="8625" width="3.6640625" style="1"/>
    <col min="8626" max="8626" width="4.5546875" style="1" customWidth="1"/>
    <col min="8627" max="8627" width="5.88671875" style="1" customWidth="1"/>
    <col min="8628" max="8628" width="36" style="1" customWidth="1"/>
    <col min="8629" max="8629" width="9.6640625" style="1" customWidth="1"/>
    <col min="8630" max="8630" width="11.88671875" style="1" customWidth="1"/>
    <col min="8631" max="8631" width="9" style="1" customWidth="1"/>
    <col min="8632" max="8632" width="9.6640625" style="1" customWidth="1"/>
    <col min="8633" max="8633" width="9.33203125" style="1" customWidth="1"/>
    <col min="8634" max="8634" width="8.6640625" style="1" customWidth="1"/>
    <col min="8635" max="8635" width="6.88671875" style="1" customWidth="1"/>
    <col min="8636" max="8880" width="9.109375" style="1" customWidth="1"/>
    <col min="8881" max="8881" width="3.6640625" style="1"/>
    <col min="8882" max="8882" width="4.5546875" style="1" customWidth="1"/>
    <col min="8883" max="8883" width="5.88671875" style="1" customWidth="1"/>
    <col min="8884" max="8884" width="36" style="1" customWidth="1"/>
    <col min="8885" max="8885" width="9.6640625" style="1" customWidth="1"/>
    <col min="8886" max="8886" width="11.88671875" style="1" customWidth="1"/>
    <col min="8887" max="8887" width="9" style="1" customWidth="1"/>
    <col min="8888" max="8888" width="9.6640625" style="1" customWidth="1"/>
    <col min="8889" max="8889" width="9.33203125" style="1" customWidth="1"/>
    <col min="8890" max="8890" width="8.6640625" style="1" customWidth="1"/>
    <col min="8891" max="8891" width="6.88671875" style="1" customWidth="1"/>
    <col min="8892" max="9136" width="9.109375" style="1" customWidth="1"/>
    <col min="9137" max="9137" width="3.6640625" style="1"/>
    <col min="9138" max="9138" width="4.5546875" style="1" customWidth="1"/>
    <col min="9139" max="9139" width="5.88671875" style="1" customWidth="1"/>
    <col min="9140" max="9140" width="36" style="1" customWidth="1"/>
    <col min="9141" max="9141" width="9.6640625" style="1" customWidth="1"/>
    <col min="9142" max="9142" width="11.88671875" style="1" customWidth="1"/>
    <col min="9143" max="9143" width="9" style="1" customWidth="1"/>
    <col min="9144" max="9144" width="9.6640625" style="1" customWidth="1"/>
    <col min="9145" max="9145" width="9.33203125" style="1" customWidth="1"/>
    <col min="9146" max="9146" width="8.6640625" style="1" customWidth="1"/>
    <col min="9147" max="9147" width="6.88671875" style="1" customWidth="1"/>
    <col min="9148" max="9392" width="9.109375" style="1" customWidth="1"/>
    <col min="9393" max="9393" width="3.6640625" style="1"/>
    <col min="9394" max="9394" width="4.5546875" style="1" customWidth="1"/>
    <col min="9395" max="9395" width="5.88671875" style="1" customWidth="1"/>
    <col min="9396" max="9396" width="36" style="1" customWidth="1"/>
    <col min="9397" max="9397" width="9.6640625" style="1" customWidth="1"/>
    <col min="9398" max="9398" width="11.88671875" style="1" customWidth="1"/>
    <col min="9399" max="9399" width="9" style="1" customWidth="1"/>
    <col min="9400" max="9400" width="9.6640625" style="1" customWidth="1"/>
    <col min="9401" max="9401" width="9.33203125" style="1" customWidth="1"/>
    <col min="9402" max="9402" width="8.6640625" style="1" customWidth="1"/>
    <col min="9403" max="9403" width="6.88671875" style="1" customWidth="1"/>
    <col min="9404" max="9648" width="9.109375" style="1" customWidth="1"/>
    <col min="9649" max="9649" width="3.6640625" style="1"/>
    <col min="9650" max="9650" width="4.5546875" style="1" customWidth="1"/>
    <col min="9651" max="9651" width="5.88671875" style="1" customWidth="1"/>
    <col min="9652" max="9652" width="36" style="1" customWidth="1"/>
    <col min="9653" max="9653" width="9.6640625" style="1" customWidth="1"/>
    <col min="9654" max="9654" width="11.88671875" style="1" customWidth="1"/>
    <col min="9655" max="9655" width="9" style="1" customWidth="1"/>
    <col min="9656" max="9656" width="9.6640625" style="1" customWidth="1"/>
    <col min="9657" max="9657" width="9.33203125" style="1" customWidth="1"/>
    <col min="9658" max="9658" width="8.6640625" style="1" customWidth="1"/>
    <col min="9659" max="9659" width="6.88671875" style="1" customWidth="1"/>
    <col min="9660" max="9904" width="9.109375" style="1" customWidth="1"/>
    <col min="9905" max="9905" width="3.6640625" style="1"/>
    <col min="9906" max="9906" width="4.5546875" style="1" customWidth="1"/>
    <col min="9907" max="9907" width="5.88671875" style="1" customWidth="1"/>
    <col min="9908" max="9908" width="36" style="1" customWidth="1"/>
    <col min="9909" max="9909" width="9.6640625" style="1" customWidth="1"/>
    <col min="9910" max="9910" width="11.88671875" style="1" customWidth="1"/>
    <col min="9911" max="9911" width="9" style="1" customWidth="1"/>
    <col min="9912" max="9912" width="9.6640625" style="1" customWidth="1"/>
    <col min="9913" max="9913" width="9.33203125" style="1" customWidth="1"/>
    <col min="9914" max="9914" width="8.6640625" style="1" customWidth="1"/>
    <col min="9915" max="9915" width="6.88671875" style="1" customWidth="1"/>
    <col min="9916" max="10160" width="9.109375" style="1" customWidth="1"/>
    <col min="10161" max="10161" width="3.6640625" style="1"/>
    <col min="10162" max="10162" width="4.5546875" style="1" customWidth="1"/>
    <col min="10163" max="10163" width="5.88671875" style="1" customWidth="1"/>
    <col min="10164" max="10164" width="36" style="1" customWidth="1"/>
    <col min="10165" max="10165" width="9.6640625" style="1" customWidth="1"/>
    <col min="10166" max="10166" width="11.88671875" style="1" customWidth="1"/>
    <col min="10167" max="10167" width="9" style="1" customWidth="1"/>
    <col min="10168" max="10168" width="9.6640625" style="1" customWidth="1"/>
    <col min="10169" max="10169" width="9.33203125" style="1" customWidth="1"/>
    <col min="10170" max="10170" width="8.6640625" style="1" customWidth="1"/>
    <col min="10171" max="10171" width="6.88671875" style="1" customWidth="1"/>
    <col min="10172" max="10416" width="9.109375" style="1" customWidth="1"/>
    <col min="10417" max="10417" width="3.6640625" style="1"/>
    <col min="10418" max="10418" width="4.5546875" style="1" customWidth="1"/>
    <col min="10419" max="10419" width="5.88671875" style="1" customWidth="1"/>
    <col min="10420" max="10420" width="36" style="1" customWidth="1"/>
    <col min="10421" max="10421" width="9.6640625" style="1" customWidth="1"/>
    <col min="10422" max="10422" width="11.88671875" style="1" customWidth="1"/>
    <col min="10423" max="10423" width="9" style="1" customWidth="1"/>
    <col min="10424" max="10424" width="9.6640625" style="1" customWidth="1"/>
    <col min="10425" max="10425" width="9.33203125" style="1" customWidth="1"/>
    <col min="10426" max="10426" width="8.6640625" style="1" customWidth="1"/>
    <col min="10427" max="10427" width="6.88671875" style="1" customWidth="1"/>
    <col min="10428" max="10672" width="9.109375" style="1" customWidth="1"/>
    <col min="10673" max="10673" width="3.6640625" style="1"/>
    <col min="10674" max="10674" width="4.5546875" style="1" customWidth="1"/>
    <col min="10675" max="10675" width="5.88671875" style="1" customWidth="1"/>
    <col min="10676" max="10676" width="36" style="1" customWidth="1"/>
    <col min="10677" max="10677" width="9.6640625" style="1" customWidth="1"/>
    <col min="10678" max="10678" width="11.88671875" style="1" customWidth="1"/>
    <col min="10679" max="10679" width="9" style="1" customWidth="1"/>
    <col min="10680" max="10680" width="9.6640625" style="1" customWidth="1"/>
    <col min="10681" max="10681" width="9.33203125" style="1" customWidth="1"/>
    <col min="10682" max="10682" width="8.6640625" style="1" customWidth="1"/>
    <col min="10683" max="10683" width="6.88671875" style="1" customWidth="1"/>
    <col min="10684" max="10928" width="9.109375" style="1" customWidth="1"/>
    <col min="10929" max="10929" width="3.6640625" style="1"/>
    <col min="10930" max="10930" width="4.5546875" style="1" customWidth="1"/>
    <col min="10931" max="10931" width="5.88671875" style="1" customWidth="1"/>
    <col min="10932" max="10932" width="36" style="1" customWidth="1"/>
    <col min="10933" max="10933" width="9.6640625" style="1" customWidth="1"/>
    <col min="10934" max="10934" width="11.88671875" style="1" customWidth="1"/>
    <col min="10935" max="10935" width="9" style="1" customWidth="1"/>
    <col min="10936" max="10936" width="9.6640625" style="1" customWidth="1"/>
    <col min="10937" max="10937" width="9.33203125" style="1" customWidth="1"/>
    <col min="10938" max="10938" width="8.6640625" style="1" customWidth="1"/>
    <col min="10939" max="10939" width="6.88671875" style="1" customWidth="1"/>
    <col min="10940" max="11184" width="9.109375" style="1" customWidth="1"/>
    <col min="11185" max="11185" width="3.6640625" style="1"/>
    <col min="11186" max="11186" width="4.5546875" style="1" customWidth="1"/>
    <col min="11187" max="11187" width="5.88671875" style="1" customWidth="1"/>
    <col min="11188" max="11188" width="36" style="1" customWidth="1"/>
    <col min="11189" max="11189" width="9.6640625" style="1" customWidth="1"/>
    <col min="11190" max="11190" width="11.88671875" style="1" customWidth="1"/>
    <col min="11191" max="11191" width="9" style="1" customWidth="1"/>
    <col min="11192" max="11192" width="9.6640625" style="1" customWidth="1"/>
    <col min="11193" max="11193" width="9.33203125" style="1" customWidth="1"/>
    <col min="11194" max="11194" width="8.6640625" style="1" customWidth="1"/>
    <col min="11195" max="11195" width="6.88671875" style="1" customWidth="1"/>
    <col min="11196" max="11440" width="9.109375" style="1" customWidth="1"/>
    <col min="11441" max="11441" width="3.6640625" style="1"/>
    <col min="11442" max="11442" width="4.5546875" style="1" customWidth="1"/>
    <col min="11443" max="11443" width="5.88671875" style="1" customWidth="1"/>
    <col min="11444" max="11444" width="36" style="1" customWidth="1"/>
    <col min="11445" max="11445" width="9.6640625" style="1" customWidth="1"/>
    <col min="11446" max="11446" width="11.88671875" style="1" customWidth="1"/>
    <col min="11447" max="11447" width="9" style="1" customWidth="1"/>
    <col min="11448" max="11448" width="9.6640625" style="1" customWidth="1"/>
    <col min="11449" max="11449" width="9.33203125" style="1" customWidth="1"/>
    <col min="11450" max="11450" width="8.6640625" style="1" customWidth="1"/>
    <col min="11451" max="11451" width="6.88671875" style="1" customWidth="1"/>
    <col min="11452" max="11696" width="9.109375" style="1" customWidth="1"/>
    <col min="11697" max="11697" width="3.6640625" style="1"/>
    <col min="11698" max="11698" width="4.5546875" style="1" customWidth="1"/>
    <col min="11699" max="11699" width="5.88671875" style="1" customWidth="1"/>
    <col min="11700" max="11700" width="36" style="1" customWidth="1"/>
    <col min="11701" max="11701" width="9.6640625" style="1" customWidth="1"/>
    <col min="11702" max="11702" width="11.88671875" style="1" customWidth="1"/>
    <col min="11703" max="11703" width="9" style="1" customWidth="1"/>
    <col min="11704" max="11704" width="9.6640625" style="1" customWidth="1"/>
    <col min="11705" max="11705" width="9.33203125" style="1" customWidth="1"/>
    <col min="11706" max="11706" width="8.6640625" style="1" customWidth="1"/>
    <col min="11707" max="11707" width="6.88671875" style="1" customWidth="1"/>
    <col min="11708" max="11952" width="9.109375" style="1" customWidth="1"/>
    <col min="11953" max="11953" width="3.6640625" style="1"/>
    <col min="11954" max="11954" width="4.5546875" style="1" customWidth="1"/>
    <col min="11955" max="11955" width="5.88671875" style="1" customWidth="1"/>
    <col min="11956" max="11956" width="36" style="1" customWidth="1"/>
    <col min="11957" max="11957" width="9.6640625" style="1" customWidth="1"/>
    <col min="11958" max="11958" width="11.88671875" style="1" customWidth="1"/>
    <col min="11959" max="11959" width="9" style="1" customWidth="1"/>
    <col min="11960" max="11960" width="9.6640625" style="1" customWidth="1"/>
    <col min="11961" max="11961" width="9.33203125" style="1" customWidth="1"/>
    <col min="11962" max="11962" width="8.6640625" style="1" customWidth="1"/>
    <col min="11963" max="11963" width="6.88671875" style="1" customWidth="1"/>
    <col min="11964" max="12208" width="9.109375" style="1" customWidth="1"/>
    <col min="12209" max="12209" width="3.6640625" style="1"/>
    <col min="12210" max="12210" width="4.5546875" style="1" customWidth="1"/>
    <col min="12211" max="12211" width="5.88671875" style="1" customWidth="1"/>
    <col min="12212" max="12212" width="36" style="1" customWidth="1"/>
    <col min="12213" max="12213" width="9.6640625" style="1" customWidth="1"/>
    <col min="12214" max="12214" width="11.88671875" style="1" customWidth="1"/>
    <col min="12215" max="12215" width="9" style="1" customWidth="1"/>
    <col min="12216" max="12216" width="9.6640625" style="1" customWidth="1"/>
    <col min="12217" max="12217" width="9.33203125" style="1" customWidth="1"/>
    <col min="12218" max="12218" width="8.6640625" style="1" customWidth="1"/>
    <col min="12219" max="12219" width="6.88671875" style="1" customWidth="1"/>
    <col min="12220" max="12464" width="9.109375" style="1" customWidth="1"/>
    <col min="12465" max="12465" width="3.6640625" style="1"/>
    <col min="12466" max="12466" width="4.5546875" style="1" customWidth="1"/>
    <col min="12467" max="12467" width="5.88671875" style="1" customWidth="1"/>
    <col min="12468" max="12468" width="36" style="1" customWidth="1"/>
    <col min="12469" max="12469" width="9.6640625" style="1" customWidth="1"/>
    <col min="12470" max="12470" width="11.88671875" style="1" customWidth="1"/>
    <col min="12471" max="12471" width="9" style="1" customWidth="1"/>
    <col min="12472" max="12472" width="9.6640625" style="1" customWidth="1"/>
    <col min="12473" max="12473" width="9.33203125" style="1" customWidth="1"/>
    <col min="12474" max="12474" width="8.6640625" style="1" customWidth="1"/>
    <col min="12475" max="12475" width="6.88671875" style="1" customWidth="1"/>
    <col min="12476" max="12720" width="9.109375" style="1" customWidth="1"/>
    <col min="12721" max="12721" width="3.6640625" style="1"/>
    <col min="12722" max="12722" width="4.5546875" style="1" customWidth="1"/>
    <col min="12723" max="12723" width="5.88671875" style="1" customWidth="1"/>
    <col min="12724" max="12724" width="36" style="1" customWidth="1"/>
    <col min="12725" max="12725" width="9.6640625" style="1" customWidth="1"/>
    <col min="12726" max="12726" width="11.88671875" style="1" customWidth="1"/>
    <col min="12727" max="12727" width="9" style="1" customWidth="1"/>
    <col min="12728" max="12728" width="9.6640625" style="1" customWidth="1"/>
    <col min="12729" max="12729" width="9.33203125" style="1" customWidth="1"/>
    <col min="12730" max="12730" width="8.6640625" style="1" customWidth="1"/>
    <col min="12731" max="12731" width="6.88671875" style="1" customWidth="1"/>
    <col min="12732" max="12976" width="9.109375" style="1" customWidth="1"/>
    <col min="12977" max="12977" width="3.6640625" style="1"/>
    <col min="12978" max="12978" width="4.5546875" style="1" customWidth="1"/>
    <col min="12979" max="12979" width="5.88671875" style="1" customWidth="1"/>
    <col min="12980" max="12980" width="36" style="1" customWidth="1"/>
    <col min="12981" max="12981" width="9.6640625" style="1" customWidth="1"/>
    <col min="12982" max="12982" width="11.88671875" style="1" customWidth="1"/>
    <col min="12983" max="12983" width="9" style="1" customWidth="1"/>
    <col min="12984" max="12984" width="9.6640625" style="1" customWidth="1"/>
    <col min="12985" max="12985" width="9.33203125" style="1" customWidth="1"/>
    <col min="12986" max="12986" width="8.6640625" style="1" customWidth="1"/>
    <col min="12987" max="12987" width="6.88671875" style="1" customWidth="1"/>
    <col min="12988" max="13232" width="9.109375" style="1" customWidth="1"/>
    <col min="13233" max="13233" width="3.6640625" style="1"/>
    <col min="13234" max="13234" width="4.5546875" style="1" customWidth="1"/>
    <col min="13235" max="13235" width="5.88671875" style="1" customWidth="1"/>
    <col min="13236" max="13236" width="36" style="1" customWidth="1"/>
    <col min="13237" max="13237" width="9.6640625" style="1" customWidth="1"/>
    <col min="13238" max="13238" width="11.88671875" style="1" customWidth="1"/>
    <col min="13239" max="13239" width="9" style="1" customWidth="1"/>
    <col min="13240" max="13240" width="9.6640625" style="1" customWidth="1"/>
    <col min="13241" max="13241" width="9.33203125" style="1" customWidth="1"/>
    <col min="13242" max="13242" width="8.6640625" style="1" customWidth="1"/>
    <col min="13243" max="13243" width="6.88671875" style="1" customWidth="1"/>
    <col min="13244" max="13488" width="9.109375" style="1" customWidth="1"/>
    <col min="13489" max="13489" width="3.6640625" style="1"/>
    <col min="13490" max="13490" width="4.5546875" style="1" customWidth="1"/>
    <col min="13491" max="13491" width="5.88671875" style="1" customWidth="1"/>
    <col min="13492" max="13492" width="36" style="1" customWidth="1"/>
    <col min="13493" max="13493" width="9.6640625" style="1" customWidth="1"/>
    <col min="13494" max="13494" width="11.88671875" style="1" customWidth="1"/>
    <col min="13495" max="13495" width="9" style="1" customWidth="1"/>
    <col min="13496" max="13496" width="9.6640625" style="1" customWidth="1"/>
    <col min="13497" max="13497" width="9.33203125" style="1" customWidth="1"/>
    <col min="13498" max="13498" width="8.6640625" style="1" customWidth="1"/>
    <col min="13499" max="13499" width="6.88671875" style="1" customWidth="1"/>
    <col min="13500" max="13744" width="9.109375" style="1" customWidth="1"/>
    <col min="13745" max="13745" width="3.6640625" style="1"/>
    <col min="13746" max="13746" width="4.5546875" style="1" customWidth="1"/>
    <col min="13747" max="13747" width="5.88671875" style="1" customWidth="1"/>
    <col min="13748" max="13748" width="36" style="1" customWidth="1"/>
    <col min="13749" max="13749" width="9.6640625" style="1" customWidth="1"/>
    <col min="13750" max="13750" width="11.88671875" style="1" customWidth="1"/>
    <col min="13751" max="13751" width="9" style="1" customWidth="1"/>
    <col min="13752" max="13752" width="9.6640625" style="1" customWidth="1"/>
    <col min="13753" max="13753" width="9.33203125" style="1" customWidth="1"/>
    <col min="13754" max="13754" width="8.6640625" style="1" customWidth="1"/>
    <col min="13755" max="13755" width="6.88671875" style="1" customWidth="1"/>
    <col min="13756" max="14000" width="9.109375" style="1" customWidth="1"/>
    <col min="14001" max="14001" width="3.6640625" style="1"/>
    <col min="14002" max="14002" width="4.5546875" style="1" customWidth="1"/>
    <col min="14003" max="14003" width="5.88671875" style="1" customWidth="1"/>
    <col min="14004" max="14004" width="36" style="1" customWidth="1"/>
    <col min="14005" max="14005" width="9.6640625" style="1" customWidth="1"/>
    <col min="14006" max="14006" width="11.88671875" style="1" customWidth="1"/>
    <col min="14007" max="14007" width="9" style="1" customWidth="1"/>
    <col min="14008" max="14008" width="9.6640625" style="1" customWidth="1"/>
    <col min="14009" max="14009" width="9.33203125" style="1" customWidth="1"/>
    <col min="14010" max="14010" width="8.6640625" style="1" customWidth="1"/>
    <col min="14011" max="14011" width="6.88671875" style="1" customWidth="1"/>
    <col min="14012" max="14256" width="9.109375" style="1" customWidth="1"/>
    <col min="14257" max="14257" width="3.6640625" style="1"/>
    <col min="14258" max="14258" width="4.5546875" style="1" customWidth="1"/>
    <col min="14259" max="14259" width="5.88671875" style="1" customWidth="1"/>
    <col min="14260" max="14260" width="36" style="1" customWidth="1"/>
    <col min="14261" max="14261" width="9.6640625" style="1" customWidth="1"/>
    <col min="14262" max="14262" width="11.88671875" style="1" customWidth="1"/>
    <col min="14263" max="14263" width="9" style="1" customWidth="1"/>
    <col min="14264" max="14264" width="9.6640625" style="1" customWidth="1"/>
    <col min="14265" max="14265" width="9.33203125" style="1" customWidth="1"/>
    <col min="14266" max="14266" width="8.6640625" style="1" customWidth="1"/>
    <col min="14267" max="14267" width="6.88671875" style="1" customWidth="1"/>
    <col min="14268" max="14512" width="9.109375" style="1" customWidth="1"/>
    <col min="14513" max="14513" width="3.6640625" style="1"/>
    <col min="14514" max="14514" width="4.5546875" style="1" customWidth="1"/>
    <col min="14515" max="14515" width="5.88671875" style="1" customWidth="1"/>
    <col min="14516" max="14516" width="36" style="1" customWidth="1"/>
    <col min="14517" max="14517" width="9.6640625" style="1" customWidth="1"/>
    <col min="14518" max="14518" width="11.88671875" style="1" customWidth="1"/>
    <col min="14519" max="14519" width="9" style="1" customWidth="1"/>
    <col min="14520" max="14520" width="9.6640625" style="1" customWidth="1"/>
    <col min="14521" max="14521" width="9.33203125" style="1" customWidth="1"/>
    <col min="14522" max="14522" width="8.6640625" style="1" customWidth="1"/>
    <col min="14523" max="14523" width="6.88671875" style="1" customWidth="1"/>
    <col min="14524" max="14768" width="9.109375" style="1" customWidth="1"/>
    <col min="14769" max="14769" width="3.6640625" style="1"/>
    <col min="14770" max="14770" width="4.5546875" style="1" customWidth="1"/>
    <col min="14771" max="14771" width="5.88671875" style="1" customWidth="1"/>
    <col min="14772" max="14772" width="36" style="1" customWidth="1"/>
    <col min="14773" max="14773" width="9.6640625" style="1" customWidth="1"/>
    <col min="14774" max="14774" width="11.88671875" style="1" customWidth="1"/>
    <col min="14775" max="14775" width="9" style="1" customWidth="1"/>
    <col min="14776" max="14776" width="9.6640625" style="1" customWidth="1"/>
    <col min="14777" max="14777" width="9.33203125" style="1" customWidth="1"/>
    <col min="14778" max="14778" width="8.6640625" style="1" customWidth="1"/>
    <col min="14779" max="14779" width="6.88671875" style="1" customWidth="1"/>
    <col min="14780" max="15024" width="9.109375" style="1" customWidth="1"/>
    <col min="15025" max="15025" width="3.6640625" style="1"/>
    <col min="15026" max="15026" width="4.5546875" style="1" customWidth="1"/>
    <col min="15027" max="15027" width="5.88671875" style="1" customWidth="1"/>
    <col min="15028" max="15028" width="36" style="1" customWidth="1"/>
    <col min="15029" max="15029" width="9.6640625" style="1" customWidth="1"/>
    <col min="15030" max="15030" width="11.88671875" style="1" customWidth="1"/>
    <col min="15031" max="15031" width="9" style="1" customWidth="1"/>
    <col min="15032" max="15032" width="9.6640625" style="1" customWidth="1"/>
    <col min="15033" max="15033" width="9.33203125" style="1" customWidth="1"/>
    <col min="15034" max="15034" width="8.6640625" style="1" customWidth="1"/>
    <col min="15035" max="15035" width="6.88671875" style="1" customWidth="1"/>
    <col min="15036" max="15280" width="9.109375" style="1" customWidth="1"/>
    <col min="15281" max="15281" width="3.6640625" style="1"/>
    <col min="15282" max="15282" width="4.5546875" style="1" customWidth="1"/>
    <col min="15283" max="15283" width="5.88671875" style="1" customWidth="1"/>
    <col min="15284" max="15284" width="36" style="1" customWidth="1"/>
    <col min="15285" max="15285" width="9.6640625" style="1" customWidth="1"/>
    <col min="15286" max="15286" width="11.88671875" style="1" customWidth="1"/>
    <col min="15287" max="15287" width="9" style="1" customWidth="1"/>
    <col min="15288" max="15288" width="9.6640625" style="1" customWidth="1"/>
    <col min="15289" max="15289" width="9.33203125" style="1" customWidth="1"/>
    <col min="15290" max="15290" width="8.6640625" style="1" customWidth="1"/>
    <col min="15291" max="15291" width="6.88671875" style="1" customWidth="1"/>
    <col min="15292" max="15536" width="9.109375" style="1" customWidth="1"/>
    <col min="15537" max="15537" width="3.6640625" style="1"/>
    <col min="15538" max="15538" width="4.5546875" style="1" customWidth="1"/>
    <col min="15539" max="15539" width="5.88671875" style="1" customWidth="1"/>
    <col min="15540" max="15540" width="36" style="1" customWidth="1"/>
    <col min="15541" max="15541" width="9.6640625" style="1" customWidth="1"/>
    <col min="15542" max="15542" width="11.88671875" style="1" customWidth="1"/>
    <col min="15543" max="15543" width="9" style="1" customWidth="1"/>
    <col min="15544" max="15544" width="9.6640625" style="1" customWidth="1"/>
    <col min="15545" max="15545" width="9.33203125" style="1" customWidth="1"/>
    <col min="15546" max="15546" width="8.6640625" style="1" customWidth="1"/>
    <col min="15547" max="15547" width="6.88671875" style="1" customWidth="1"/>
    <col min="15548" max="15792" width="9.109375" style="1" customWidth="1"/>
    <col min="15793" max="15793" width="3.6640625" style="1"/>
    <col min="15794" max="15794" width="4.5546875" style="1" customWidth="1"/>
    <col min="15795" max="15795" width="5.88671875" style="1" customWidth="1"/>
    <col min="15796" max="15796" width="36" style="1" customWidth="1"/>
    <col min="15797" max="15797" width="9.6640625" style="1" customWidth="1"/>
    <col min="15798" max="15798" width="11.88671875" style="1" customWidth="1"/>
    <col min="15799" max="15799" width="9" style="1" customWidth="1"/>
    <col min="15800" max="15800" width="9.6640625" style="1" customWidth="1"/>
    <col min="15801" max="15801" width="9.33203125" style="1" customWidth="1"/>
    <col min="15802" max="15802" width="8.6640625" style="1" customWidth="1"/>
    <col min="15803" max="15803" width="6.88671875" style="1" customWidth="1"/>
    <col min="15804" max="16048" width="9.109375" style="1" customWidth="1"/>
    <col min="16049" max="16049" width="3.6640625" style="1"/>
    <col min="16050" max="16050" width="4.5546875" style="1" customWidth="1"/>
    <col min="16051" max="16051" width="5.88671875" style="1" customWidth="1"/>
    <col min="16052" max="16052" width="36" style="1" customWidth="1"/>
    <col min="16053" max="16053" width="9.6640625" style="1" customWidth="1"/>
    <col min="16054" max="16054" width="11.88671875" style="1" customWidth="1"/>
    <col min="16055" max="16055" width="9" style="1" customWidth="1"/>
    <col min="16056" max="16056" width="9.6640625" style="1" customWidth="1"/>
    <col min="16057" max="16057" width="9.33203125" style="1" customWidth="1"/>
    <col min="16058" max="16058" width="8.6640625" style="1" customWidth="1"/>
    <col min="16059" max="16059" width="6.88671875" style="1" customWidth="1"/>
    <col min="16060" max="16304" width="9.109375" style="1" customWidth="1"/>
    <col min="16305" max="16384" width="3.6640625" style="1"/>
  </cols>
  <sheetData>
    <row r="1" spans="1:9" x14ac:dyDescent="0.2">
      <c r="C1" s="4"/>
      <c r="G1" s="190"/>
      <c r="H1" s="190"/>
      <c r="I1" s="190"/>
    </row>
    <row r="2" spans="1:9" x14ac:dyDescent="0.2">
      <c r="A2" s="230" t="s">
        <v>20</v>
      </c>
      <c r="B2" s="230"/>
      <c r="C2" s="230"/>
      <c r="D2" s="230"/>
      <c r="E2" s="230"/>
      <c r="F2" s="230"/>
      <c r="G2" s="230"/>
      <c r="H2" s="230"/>
      <c r="I2" s="230"/>
    </row>
    <row r="3" spans="1:9" x14ac:dyDescent="0.2">
      <c r="A3" s="2"/>
      <c r="B3" s="2"/>
      <c r="C3" s="2"/>
      <c r="D3" s="2"/>
      <c r="E3" s="2"/>
      <c r="F3" s="2"/>
      <c r="G3" s="2"/>
      <c r="H3" s="2"/>
      <c r="I3" s="2"/>
    </row>
    <row r="4" spans="1:9" x14ac:dyDescent="0.2">
      <c r="A4" s="2"/>
      <c r="B4" s="2"/>
      <c r="C4" s="231" t="s">
        <v>21</v>
      </c>
      <c r="D4" s="231"/>
      <c r="E4" s="231"/>
      <c r="F4" s="231"/>
      <c r="G4" s="231"/>
      <c r="H4" s="231"/>
      <c r="I4" s="231"/>
    </row>
    <row r="5" spans="1:9" ht="11.25" customHeight="1" x14ac:dyDescent="0.2">
      <c r="A5" s="90"/>
      <c r="B5" s="90"/>
      <c r="C5" s="233" t="s">
        <v>19</v>
      </c>
      <c r="D5" s="233"/>
      <c r="E5" s="233"/>
      <c r="F5" s="233"/>
      <c r="G5" s="233"/>
      <c r="H5" s="233"/>
      <c r="I5" s="233"/>
    </row>
    <row r="6" spans="1:9" x14ac:dyDescent="0.2">
      <c r="A6" s="232" t="s">
        <v>22</v>
      </c>
      <c r="B6" s="232"/>
      <c r="C6" s="232"/>
      <c r="D6" s="198" t="str">
        <f>'Kopt a+c+n'!B13</f>
        <v>Daudzdzīvokļu dzīvojamā ēka</v>
      </c>
      <c r="E6" s="198"/>
      <c r="F6" s="198"/>
      <c r="G6" s="198"/>
      <c r="H6" s="198"/>
      <c r="I6" s="198"/>
    </row>
    <row r="7" spans="1:9" x14ac:dyDescent="0.2">
      <c r="A7" s="232" t="s">
        <v>6</v>
      </c>
      <c r="B7" s="232"/>
      <c r="C7" s="232"/>
      <c r="D7" s="199" t="str">
        <f>'Kopt a+c+n'!B14</f>
        <v>Daudzdzīvokļu dzīvojamās ēkas energoefektivitātes paaugstināšana</v>
      </c>
      <c r="E7" s="199"/>
      <c r="F7" s="199"/>
      <c r="G7" s="199"/>
      <c r="H7" s="199"/>
      <c r="I7" s="199"/>
    </row>
    <row r="8" spans="1:9" x14ac:dyDescent="0.2">
      <c r="A8" s="238" t="s">
        <v>23</v>
      </c>
      <c r="B8" s="238"/>
      <c r="C8" s="238"/>
      <c r="D8" s="199" t="str">
        <f>'Kopt a+c+n'!B15</f>
        <v>Baložu iela 9, Tukums, Tukuma nov., LV-3101</v>
      </c>
      <c r="E8" s="199"/>
      <c r="F8" s="199"/>
      <c r="G8" s="199"/>
      <c r="H8" s="199"/>
      <c r="I8" s="199"/>
    </row>
    <row r="9" spans="1:9" x14ac:dyDescent="0.2">
      <c r="A9" s="238" t="s">
        <v>24</v>
      </c>
      <c r="B9" s="238"/>
      <c r="C9" s="238"/>
      <c r="D9" s="200" t="str">
        <f>'Kopt a+c+n'!B16</f>
        <v>23082023/B-9</v>
      </c>
      <c r="E9" s="200"/>
      <c r="F9" s="200"/>
      <c r="G9" s="200"/>
      <c r="H9" s="200"/>
      <c r="I9" s="200"/>
    </row>
    <row r="10" spans="1:9" x14ac:dyDescent="0.2">
      <c r="C10" s="4" t="s">
        <v>25</v>
      </c>
      <c r="D10" s="239">
        <f>E28</f>
        <v>0</v>
      </c>
      <c r="E10" s="239"/>
      <c r="F10" s="54"/>
      <c r="G10" s="54"/>
      <c r="H10" s="54"/>
      <c r="I10" s="54"/>
    </row>
    <row r="11" spans="1:9" x14ac:dyDescent="0.2">
      <c r="C11" s="4" t="s">
        <v>26</v>
      </c>
      <c r="D11" s="240">
        <f>I24</f>
        <v>0</v>
      </c>
      <c r="E11" s="240"/>
      <c r="F11" s="54"/>
      <c r="G11" s="54"/>
      <c r="H11" s="54"/>
      <c r="I11" s="54"/>
    </row>
    <row r="12" spans="1:9" ht="10.8" thickBot="1" x14ac:dyDescent="0.25">
      <c r="F12" s="17"/>
      <c r="G12" s="17"/>
      <c r="H12" s="17"/>
      <c r="I12" s="17"/>
    </row>
    <row r="13" spans="1:9" x14ac:dyDescent="0.2">
      <c r="A13" s="243" t="s">
        <v>27</v>
      </c>
      <c r="B13" s="245" t="s">
        <v>28</v>
      </c>
      <c r="C13" s="247" t="s">
        <v>29</v>
      </c>
      <c r="D13" s="248"/>
      <c r="E13" s="241" t="s">
        <v>30</v>
      </c>
      <c r="F13" s="234" t="s">
        <v>31</v>
      </c>
      <c r="G13" s="235"/>
      <c r="H13" s="235"/>
      <c r="I13" s="236" t="s">
        <v>32</v>
      </c>
    </row>
    <row r="14" spans="1:9" ht="21" thickBot="1" x14ac:dyDescent="0.25">
      <c r="A14" s="244"/>
      <c r="B14" s="246"/>
      <c r="C14" s="249"/>
      <c r="D14" s="250"/>
      <c r="E14" s="242"/>
      <c r="F14" s="18" t="s">
        <v>33</v>
      </c>
      <c r="G14" s="19" t="s">
        <v>34</v>
      </c>
      <c r="H14" s="19" t="s">
        <v>35</v>
      </c>
      <c r="I14" s="237"/>
    </row>
    <row r="15" spans="1:9" x14ac:dyDescent="0.2">
      <c r="A15" s="50">
        <f>IF(E15=0,0,IF(COUNTBLANK(E15)=1,0,COUNTA($E$15:E15)))</f>
        <v>0</v>
      </c>
      <c r="B15" s="23">
        <f>IF(A15=0,0,CONCATENATE("N-",A15))</f>
        <v>0</v>
      </c>
      <c r="C15" s="226" t="str">
        <f>'1n'!C2:I2</f>
        <v>Būvlaukuma sagatavošana</v>
      </c>
      <c r="D15" s="227"/>
      <c r="E15" s="91">
        <f>'1n'!P25</f>
        <v>0</v>
      </c>
      <c r="F15" s="92">
        <f>'1n'!M25</f>
        <v>0</v>
      </c>
      <c r="G15" s="93">
        <f>'1n'!N25</f>
        <v>0</v>
      </c>
      <c r="H15" s="93">
        <f>'1n'!O25</f>
        <v>0</v>
      </c>
      <c r="I15" s="45">
        <f>'1n'!L25</f>
        <v>0</v>
      </c>
    </row>
    <row r="16" spans="1:9" x14ac:dyDescent="0.2">
      <c r="A16" s="51">
        <f>IF(E16=0,0,IF(COUNTBLANK(E16)=1,0,COUNTA($E$15:E16)))</f>
        <v>0</v>
      </c>
      <c r="B16" s="24">
        <f t="shared" ref="B16:B23" si="0">IF(A16=0,0,CONCATENATE("N-",A16))</f>
        <v>0</v>
      </c>
      <c r="C16" s="221" t="str">
        <f>'2n'!C2:I2</f>
        <v>Demontāžas darbi</v>
      </c>
      <c r="D16" s="222"/>
      <c r="E16" s="94">
        <f>'2n'!P27</f>
        <v>0</v>
      </c>
      <c r="F16" s="95">
        <f>'2n'!M27</f>
        <v>0</v>
      </c>
      <c r="G16" s="96">
        <f>'2n'!N27</f>
        <v>0</v>
      </c>
      <c r="H16" s="96">
        <f>'2n'!O27</f>
        <v>0</v>
      </c>
      <c r="I16" s="46">
        <f>'2n'!L27</f>
        <v>0</v>
      </c>
    </row>
    <row r="17" spans="1:9" x14ac:dyDescent="0.2">
      <c r="A17" s="51">
        <f>IF(E17=0,0,IF(COUNTBLANK(E17)=1,0,COUNTA($E$15:E17)))</f>
        <v>0</v>
      </c>
      <c r="B17" s="24">
        <f t="shared" si="0"/>
        <v>0</v>
      </c>
      <c r="C17" s="221" t="str">
        <f>'3n'!C2:I2</f>
        <v>Fasādes</v>
      </c>
      <c r="D17" s="222"/>
      <c r="E17" s="97">
        <f>'3n'!P86</f>
        <v>0</v>
      </c>
      <c r="F17" s="95">
        <f>'3n'!M86</f>
        <v>0</v>
      </c>
      <c r="G17" s="96">
        <f>'3n'!N86</f>
        <v>0</v>
      </c>
      <c r="H17" s="96">
        <f>'3n'!O86</f>
        <v>0</v>
      </c>
      <c r="I17" s="46">
        <f>'3n'!L86</f>
        <v>0</v>
      </c>
    </row>
    <row r="18" spans="1:9" x14ac:dyDescent="0.2">
      <c r="A18" s="51">
        <f>IF(E18=0,0,IF(COUNTBLANK(E18)=1,0,COUNTA($E$15:E18)))</f>
        <v>0</v>
      </c>
      <c r="B18" s="24">
        <f t="shared" si="0"/>
        <v>0</v>
      </c>
      <c r="C18" s="221" t="str">
        <f>'4n'!C2:I2</f>
        <v>Logi un durvis</v>
      </c>
      <c r="D18" s="222"/>
      <c r="E18" s="97">
        <f>'4n'!P32</f>
        <v>0</v>
      </c>
      <c r="F18" s="95">
        <f>'4n'!M32</f>
        <v>0</v>
      </c>
      <c r="G18" s="96">
        <f>'4n'!N32</f>
        <v>0</v>
      </c>
      <c r="H18" s="96">
        <f>'4n'!O32</f>
        <v>0</v>
      </c>
      <c r="I18" s="46">
        <f>'4n'!L32</f>
        <v>0</v>
      </c>
    </row>
    <row r="19" spans="1:9" x14ac:dyDescent="0.2">
      <c r="A19" s="51">
        <f>IF(E19=0,0,IF(COUNTBLANK(E19)=1,0,COUNTA($E$15:E19)))</f>
        <v>0</v>
      </c>
      <c r="B19" s="24">
        <f t="shared" si="0"/>
        <v>0</v>
      </c>
      <c r="C19" s="221" t="str">
        <f>'5n'!C2:I2</f>
        <v>Pagraba pārseguma siltināšana</v>
      </c>
      <c r="D19" s="222"/>
      <c r="E19" s="97">
        <f>'5n'!P30</f>
        <v>0</v>
      </c>
      <c r="F19" s="95">
        <f>'5n'!M30</f>
        <v>0</v>
      </c>
      <c r="G19" s="96">
        <f>'5n'!N30</f>
        <v>0</v>
      </c>
      <c r="H19" s="96">
        <f>'5n'!O30</f>
        <v>0</v>
      </c>
      <c r="I19" s="46">
        <f>'5n'!L30</f>
        <v>0</v>
      </c>
    </row>
    <row r="20" spans="1:9" x14ac:dyDescent="0.2">
      <c r="A20" s="51">
        <f>IF(E20=0,0,IF(COUNTBLANK(E20)=1,0,COUNTA($E$15:E20)))</f>
        <v>0</v>
      </c>
      <c r="B20" s="24">
        <f t="shared" si="0"/>
        <v>0</v>
      </c>
      <c r="C20" s="221" t="str">
        <f>'6n'!C2:I2</f>
        <v>Jumta darbi</v>
      </c>
      <c r="D20" s="222"/>
      <c r="E20" s="97">
        <f>'6n'!P44</f>
        <v>0</v>
      </c>
      <c r="F20" s="95">
        <f>'6n'!M44</f>
        <v>0</v>
      </c>
      <c r="G20" s="96">
        <f>'6n'!N44</f>
        <v>0</v>
      </c>
      <c r="H20" s="96">
        <f>'6n'!O44</f>
        <v>0</v>
      </c>
      <c r="I20" s="46">
        <f>'6n'!L44</f>
        <v>0</v>
      </c>
    </row>
    <row r="21" spans="1:9" x14ac:dyDescent="0.2">
      <c r="A21" s="51">
        <f>IF(E21=0,0,IF(COUNTBLANK(E21)=1,0,COUNTA($E$15:E21)))</f>
        <v>0</v>
      </c>
      <c r="B21" s="24">
        <f t="shared" si="0"/>
        <v>0</v>
      </c>
      <c r="C21" s="221" t="str">
        <f>'7n'!C2:I2</f>
        <v>Bēniņu siltināšana</v>
      </c>
      <c r="D21" s="222"/>
      <c r="E21" s="97">
        <f>'7n'!P32</f>
        <v>0</v>
      </c>
      <c r="F21" s="95">
        <f>'7n'!M32</f>
        <v>0</v>
      </c>
      <c r="G21" s="96">
        <f>'7n'!N32</f>
        <v>0</v>
      </c>
      <c r="H21" s="96">
        <f>'7n'!O32</f>
        <v>0</v>
      </c>
      <c r="I21" s="46">
        <f>'7n'!L32</f>
        <v>0</v>
      </c>
    </row>
    <row r="22" spans="1:9" x14ac:dyDescent="0.2">
      <c r="A22" s="51">
        <f>IF(E22=0,0,IF(COUNTBLANK(E22)=1,0,COUNTA($E$15:E22)))</f>
        <v>0</v>
      </c>
      <c r="B22" s="24">
        <f t="shared" si="0"/>
        <v>0</v>
      </c>
      <c r="C22" s="221" t="str">
        <f>'8n'!C2:I2</f>
        <v>Labiekārtošana</v>
      </c>
      <c r="D22" s="222"/>
      <c r="E22" s="97">
        <f>'8n'!P24</f>
        <v>0</v>
      </c>
      <c r="F22" s="95">
        <f>'8n'!M24</f>
        <v>0</v>
      </c>
      <c r="G22" s="96">
        <f>'8n'!N24</f>
        <v>0</v>
      </c>
      <c r="H22" s="96">
        <f>'8n'!O24</f>
        <v>0</v>
      </c>
      <c r="I22" s="46">
        <f>'8n'!L24</f>
        <v>0</v>
      </c>
    </row>
    <row r="23" spans="1:9" ht="10.8" thickBot="1" x14ac:dyDescent="0.25">
      <c r="A23" s="51">
        <f>IF(E23=0,0,IF(COUNTBLANK(E23)=1,0,COUNTA($E$15:E23)))</f>
        <v>0</v>
      </c>
      <c r="B23" s="24">
        <f t="shared" si="0"/>
        <v>0</v>
      </c>
      <c r="C23" s="221" t="str">
        <f>'9n'!C2:I2</f>
        <v>Apkure, vēdināšana un gaisa kondicionēšana</v>
      </c>
      <c r="D23" s="222"/>
      <c r="E23" s="97">
        <f>'9n'!P66</f>
        <v>0</v>
      </c>
      <c r="F23" s="95">
        <f>'9n'!M66</f>
        <v>0</v>
      </c>
      <c r="G23" s="96">
        <f>'9n'!N66</f>
        <v>0</v>
      </c>
      <c r="H23" s="96">
        <f>'9n'!O66</f>
        <v>0</v>
      </c>
      <c r="I23" s="46">
        <f>'9n'!L66</f>
        <v>0</v>
      </c>
    </row>
    <row r="24" spans="1:9" ht="10.8" thickBot="1" x14ac:dyDescent="0.25">
      <c r="A24" s="206" t="s">
        <v>36</v>
      </c>
      <c r="B24" s="207"/>
      <c r="C24" s="207"/>
      <c r="D24" s="238"/>
      <c r="E24" s="98">
        <f>SUM(E15:E23)</f>
        <v>0</v>
      </c>
      <c r="F24" s="99">
        <f>SUM(F15:F23)</f>
        <v>0</v>
      </c>
      <c r="G24" s="100">
        <f>SUM(G15:G23)</f>
        <v>0</v>
      </c>
      <c r="H24" s="100">
        <f>SUM(H15:H23)</f>
        <v>0</v>
      </c>
      <c r="I24" s="38">
        <f>SUM(I15:I23)</f>
        <v>0</v>
      </c>
    </row>
    <row r="25" spans="1:9" x14ac:dyDescent="0.2">
      <c r="A25" s="208" t="s">
        <v>37</v>
      </c>
      <c r="B25" s="209"/>
      <c r="C25" s="251"/>
      <c r="D25" s="86">
        <f>'Kops a+c+n'!D44</f>
        <v>0</v>
      </c>
      <c r="E25" s="101">
        <f>ROUND(E24*$D25,2)</f>
        <v>0</v>
      </c>
      <c r="F25" s="39"/>
      <c r="G25" s="39"/>
      <c r="H25" s="39"/>
      <c r="I25" s="39"/>
    </row>
    <row r="26" spans="1:9" x14ac:dyDescent="0.2">
      <c r="A26" s="211" t="s">
        <v>38</v>
      </c>
      <c r="B26" s="212"/>
      <c r="C26" s="253"/>
      <c r="D26" s="87">
        <f>'Kops a+c+n'!D45</f>
        <v>0</v>
      </c>
      <c r="E26" s="102">
        <f>ROUND(E25*$D26,2)</f>
        <v>0</v>
      </c>
      <c r="F26" s="39"/>
      <c r="G26" s="39"/>
      <c r="H26" s="39"/>
      <c r="I26" s="39"/>
    </row>
    <row r="27" spans="1:9" x14ac:dyDescent="0.2">
      <c r="A27" s="214" t="s">
        <v>39</v>
      </c>
      <c r="B27" s="215"/>
      <c r="C27" s="254"/>
      <c r="D27" s="87">
        <f>'Kops a+c+n'!D46</f>
        <v>0</v>
      </c>
      <c r="E27" s="102">
        <f>ROUND(E24*$D27,2)</f>
        <v>0</v>
      </c>
      <c r="F27" s="39"/>
      <c r="G27" s="39"/>
      <c r="H27" s="39"/>
      <c r="I27" s="39"/>
    </row>
    <row r="28" spans="1:9" ht="10.8" thickBot="1" x14ac:dyDescent="0.25">
      <c r="A28" s="217" t="s">
        <v>40</v>
      </c>
      <c r="B28" s="218"/>
      <c r="C28" s="255"/>
      <c r="D28" s="21"/>
      <c r="E28" s="103">
        <f>SUM(E24:E27)-E26</f>
        <v>0</v>
      </c>
      <c r="F28" s="39"/>
      <c r="G28" s="39"/>
      <c r="H28" s="39"/>
      <c r="I28" s="39"/>
    </row>
    <row r="29" spans="1:9" x14ac:dyDescent="0.2">
      <c r="G29" s="20"/>
    </row>
    <row r="30" spans="1:9" x14ac:dyDescent="0.2">
      <c r="C30" s="16"/>
      <c r="D30" s="16"/>
      <c r="E30" s="16"/>
      <c r="F30" s="22"/>
      <c r="G30" s="22"/>
      <c r="H30" s="22"/>
      <c r="I30" s="22"/>
    </row>
    <row r="33" spans="1:8" x14ac:dyDescent="0.2">
      <c r="A33" s="1" t="s">
        <v>14</v>
      </c>
      <c r="B33" s="16"/>
      <c r="C33" s="220" t="str">
        <f>'Kops a+c+n'!C52:H52</f>
        <v>Gundega Ābelīte 15.03.2024</v>
      </c>
      <c r="D33" s="220"/>
      <c r="E33" s="220"/>
      <c r="F33" s="220"/>
      <c r="G33" s="220"/>
      <c r="H33" s="220"/>
    </row>
    <row r="34" spans="1:8" x14ac:dyDescent="0.2">
      <c r="A34" s="16"/>
      <c r="B34" s="16"/>
      <c r="C34" s="188" t="s">
        <v>15</v>
      </c>
      <c r="D34" s="188"/>
      <c r="E34" s="188"/>
      <c r="F34" s="188"/>
      <c r="G34" s="188"/>
      <c r="H34" s="188"/>
    </row>
    <row r="35" spans="1:8" x14ac:dyDescent="0.2">
      <c r="A35" s="16"/>
      <c r="B35" s="16"/>
      <c r="C35" s="16"/>
      <c r="D35" s="16"/>
      <c r="E35" s="16"/>
      <c r="F35" s="16"/>
      <c r="G35" s="16"/>
      <c r="H35" s="16"/>
    </row>
    <row r="36" spans="1:8" x14ac:dyDescent="0.2">
      <c r="A36" s="204" t="str">
        <f>'Kops a+c+n'!A55:D55</f>
        <v>Tāme sastādīta 2024. gada 15. martā</v>
      </c>
      <c r="B36" s="205"/>
      <c r="C36" s="205"/>
      <c r="D36" s="205"/>
      <c r="F36" s="16"/>
      <c r="G36" s="16"/>
      <c r="H36" s="16"/>
    </row>
    <row r="37" spans="1:8" x14ac:dyDescent="0.2">
      <c r="A37" s="16"/>
      <c r="B37" s="16"/>
      <c r="C37" s="16"/>
      <c r="D37" s="16"/>
      <c r="E37" s="16"/>
      <c r="F37" s="16"/>
      <c r="G37" s="16"/>
      <c r="H37" s="16"/>
    </row>
    <row r="38" spans="1:8" x14ac:dyDescent="0.2">
      <c r="A38" s="1" t="s">
        <v>41</v>
      </c>
      <c r="B38" s="16"/>
      <c r="C38" s="252" t="str">
        <f>'Kops a+c+n'!C57:H57</f>
        <v>Gundega Ābelīte 15.03.2024</v>
      </c>
      <c r="D38" s="252"/>
      <c r="E38" s="252"/>
      <c r="F38" s="252"/>
      <c r="G38" s="252"/>
      <c r="H38" s="252"/>
    </row>
    <row r="39" spans="1:8" x14ac:dyDescent="0.2">
      <c r="A39" s="16"/>
      <c r="B39" s="16"/>
      <c r="C39" s="188" t="s">
        <v>15</v>
      </c>
      <c r="D39" s="188"/>
      <c r="E39" s="188"/>
      <c r="F39" s="188"/>
      <c r="G39" s="188"/>
      <c r="H39" s="188"/>
    </row>
    <row r="40" spans="1:8" x14ac:dyDescent="0.2">
      <c r="A40" s="16"/>
      <c r="B40" s="16"/>
      <c r="C40" s="16"/>
      <c r="D40" s="16"/>
      <c r="E40" s="16"/>
      <c r="F40" s="16"/>
      <c r="G40" s="16"/>
      <c r="H40" s="16"/>
    </row>
    <row r="41" spans="1:8" x14ac:dyDescent="0.2">
      <c r="A41" s="77" t="s">
        <v>43</v>
      </c>
      <c r="B41" s="42"/>
      <c r="C41" s="84" t="str">
        <f>'Kops a+c+n'!C60</f>
        <v>1-00180</v>
      </c>
      <c r="D41" s="42"/>
      <c r="F41" s="16"/>
      <c r="G41" s="16"/>
      <c r="H41" s="16"/>
    </row>
    <row r="51" spans="3:9" x14ac:dyDescent="0.2">
      <c r="E51" s="20"/>
      <c r="F51" s="20"/>
      <c r="G51" s="78"/>
      <c r="H51" s="20"/>
      <c r="I51" s="20"/>
    </row>
    <row r="64" spans="3:9" x14ac:dyDescent="0.2">
      <c r="C64" s="1">
        <f>'Kopt a+c+n'!B31:C31</f>
        <v>0</v>
      </c>
    </row>
  </sheetData>
  <mergeCells count="39">
    <mergeCell ref="A7:C7"/>
    <mergeCell ref="D7:I7"/>
    <mergeCell ref="G1:I1"/>
    <mergeCell ref="A2:I2"/>
    <mergeCell ref="C4:I4"/>
    <mergeCell ref="A6:C6"/>
    <mergeCell ref="D6:I6"/>
    <mergeCell ref="C5:I5"/>
    <mergeCell ref="I13:I14"/>
    <mergeCell ref="A8:C8"/>
    <mergeCell ref="D8:I8"/>
    <mergeCell ref="A9:C9"/>
    <mergeCell ref="D9:I9"/>
    <mergeCell ref="D10:E10"/>
    <mergeCell ref="D11:E11"/>
    <mergeCell ref="A13:A14"/>
    <mergeCell ref="B13:B14"/>
    <mergeCell ref="C13:D14"/>
    <mergeCell ref="E13:E14"/>
    <mergeCell ref="F13:H13"/>
    <mergeCell ref="C15:D15"/>
    <mergeCell ref="C16:D16"/>
    <mergeCell ref="C17:D17"/>
    <mergeCell ref="C18:D18"/>
    <mergeCell ref="C19:D19"/>
    <mergeCell ref="A24:D24"/>
    <mergeCell ref="A25:C25"/>
    <mergeCell ref="C34:H34"/>
    <mergeCell ref="C20:D20"/>
    <mergeCell ref="C21:D21"/>
    <mergeCell ref="C22:D22"/>
    <mergeCell ref="C23:D23"/>
    <mergeCell ref="A26:C26"/>
    <mergeCell ref="A36:D36"/>
    <mergeCell ref="C38:H38"/>
    <mergeCell ref="C39:H39"/>
    <mergeCell ref="C33:H33"/>
    <mergeCell ref="A27:C27"/>
    <mergeCell ref="A28:C28"/>
  </mergeCells>
  <conditionalFormatting sqref="A15:B23">
    <cfRule type="cellIs" dxfId="270" priority="5" operator="equal">
      <formula>0</formula>
    </cfRule>
  </conditionalFormatting>
  <conditionalFormatting sqref="A15:I23 E24:I24 D25:D27 E25:E28">
    <cfRule type="cellIs" dxfId="269" priority="2" operator="equal">
      <formula>0</formula>
    </cfRule>
  </conditionalFormatting>
  <conditionalFormatting sqref="C33:H33 C38:H38 C41">
    <cfRule type="cellIs" dxfId="268" priority="7" operator="equal">
      <formula>0</formula>
    </cfRule>
  </conditionalFormatting>
  <conditionalFormatting sqref="C38:H38">
    <cfRule type="cellIs" dxfId="267" priority="8" operator="equal">
      <formula>0</formula>
    </cfRule>
  </conditionalFormatting>
  <conditionalFormatting sqref="D6:I9 D10:E11">
    <cfRule type="cellIs" dxfId="266"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A1:Q37"/>
  <sheetViews>
    <sheetView topLeftCell="A5" workbookViewId="0">
      <selection activeCell="I14" activeCellId="1" sqref="F14:G24 I14:J2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79">
        <v>1</v>
      </c>
      <c r="E1" s="22"/>
      <c r="F1" s="22"/>
      <c r="G1" s="22"/>
      <c r="H1" s="22"/>
      <c r="I1" s="22"/>
      <c r="J1" s="22"/>
      <c r="N1" s="26"/>
      <c r="O1" s="27"/>
      <c r="P1" s="28"/>
    </row>
    <row r="2" spans="1:17" x14ac:dyDescent="0.2">
      <c r="A2" s="29"/>
      <c r="B2" s="29"/>
      <c r="C2" s="274" t="s">
        <v>304</v>
      </c>
      <c r="D2" s="274"/>
      <c r="E2" s="274"/>
      <c r="F2" s="274"/>
      <c r="G2" s="274"/>
      <c r="H2" s="274"/>
      <c r="I2" s="274"/>
      <c r="J2" s="29"/>
    </row>
    <row r="3" spans="1:17" x14ac:dyDescent="0.2">
      <c r="A3" s="30"/>
      <c r="B3" s="30"/>
      <c r="C3" s="231" t="s">
        <v>21</v>
      </c>
      <c r="D3" s="231"/>
      <c r="E3" s="231"/>
      <c r="F3" s="231"/>
      <c r="G3" s="231"/>
      <c r="H3" s="231"/>
      <c r="I3" s="231"/>
      <c r="J3" s="30"/>
    </row>
    <row r="4" spans="1:17" x14ac:dyDescent="0.2">
      <c r="A4" s="30"/>
      <c r="B4" s="30"/>
      <c r="C4" s="275" t="s">
        <v>63</v>
      </c>
      <c r="D4" s="275"/>
      <c r="E4" s="275"/>
      <c r="F4" s="275"/>
      <c r="G4" s="275"/>
      <c r="H4" s="275"/>
      <c r="I4" s="275"/>
      <c r="J4" s="30"/>
    </row>
    <row r="5" spans="1:17" x14ac:dyDescent="0.2">
      <c r="A5" s="22"/>
      <c r="B5" s="22"/>
      <c r="C5" s="27" t="s">
        <v>5</v>
      </c>
      <c r="D5" s="270" t="str">
        <f>'Kops a+c+n'!D6</f>
        <v>Daudzdzīvokļu dzīvojamā ēka</v>
      </c>
      <c r="E5" s="270"/>
      <c r="F5" s="270"/>
      <c r="G5" s="270"/>
      <c r="H5" s="270"/>
      <c r="I5" s="270"/>
      <c r="J5" s="270"/>
      <c r="K5" s="270"/>
      <c r="L5" s="270"/>
      <c r="M5" s="16"/>
      <c r="N5" s="16"/>
      <c r="O5" s="16"/>
      <c r="P5" s="16"/>
    </row>
    <row r="6" spans="1:17" x14ac:dyDescent="0.2">
      <c r="A6" s="22"/>
      <c r="B6" s="22"/>
      <c r="C6" s="27" t="s">
        <v>6</v>
      </c>
      <c r="D6" s="270" t="str">
        <f>'Kops a+c+n'!D7</f>
        <v>Daudzdzīvokļu dzīvojamās ēkas energoefektivitātes paaugstināšana</v>
      </c>
      <c r="E6" s="270"/>
      <c r="F6" s="270"/>
      <c r="G6" s="270"/>
      <c r="H6" s="270"/>
      <c r="I6" s="270"/>
      <c r="J6" s="270"/>
      <c r="K6" s="270"/>
      <c r="L6" s="270"/>
      <c r="M6" s="16"/>
      <c r="N6" s="16"/>
      <c r="O6" s="16"/>
      <c r="P6" s="16"/>
    </row>
    <row r="7" spans="1:17" x14ac:dyDescent="0.2">
      <c r="A7" s="22"/>
      <c r="B7" s="22"/>
      <c r="C7" s="27" t="s">
        <v>7</v>
      </c>
      <c r="D7" s="270" t="str">
        <f>'Kops a+c+n'!D8</f>
        <v>Baložu iela 9, Tukums, Tukuma nov., LV-3101</v>
      </c>
      <c r="E7" s="270"/>
      <c r="F7" s="270"/>
      <c r="G7" s="270"/>
      <c r="H7" s="270"/>
      <c r="I7" s="270"/>
      <c r="J7" s="270"/>
      <c r="K7" s="270"/>
      <c r="L7" s="270"/>
      <c r="M7" s="16"/>
      <c r="N7" s="16"/>
      <c r="O7" s="16"/>
      <c r="P7" s="16"/>
    </row>
    <row r="8" spans="1:17" x14ac:dyDescent="0.2">
      <c r="A8" s="22"/>
      <c r="B8" s="22"/>
      <c r="C8" s="4" t="s">
        <v>24</v>
      </c>
      <c r="D8" s="270" t="str">
        <f>'Kops a+c+n'!D9</f>
        <v>23082023/B-9</v>
      </c>
      <c r="E8" s="270"/>
      <c r="F8" s="270"/>
      <c r="G8" s="270"/>
      <c r="H8" s="270"/>
      <c r="I8" s="270"/>
      <c r="J8" s="270"/>
      <c r="K8" s="270"/>
      <c r="L8" s="270"/>
      <c r="M8" s="16"/>
      <c r="N8" s="16"/>
      <c r="O8" s="16"/>
      <c r="P8" s="16"/>
    </row>
    <row r="9" spans="1:17" ht="11.25" customHeight="1" x14ac:dyDescent="0.2">
      <c r="A9" s="271" t="s">
        <v>305</v>
      </c>
      <c r="B9" s="271"/>
      <c r="C9" s="271"/>
      <c r="D9" s="271"/>
      <c r="E9" s="271"/>
      <c r="F9" s="271"/>
      <c r="G9" s="31"/>
      <c r="H9" s="31"/>
      <c r="I9" s="31"/>
      <c r="J9" s="272" t="s">
        <v>45</v>
      </c>
      <c r="K9" s="272"/>
      <c r="L9" s="272"/>
      <c r="M9" s="272"/>
      <c r="N9" s="273">
        <f>P25</f>
        <v>0</v>
      </c>
      <c r="O9" s="273"/>
      <c r="P9" s="31"/>
      <c r="Q9" s="1"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2024. gada 15. martā</v>
      </c>
      <c r="Q10" s="88" t="s">
        <v>46</v>
      </c>
    </row>
    <row r="11" spans="1:17" ht="10.8" thickBot="1" x14ac:dyDescent="0.25">
      <c r="A11" s="32"/>
      <c r="B11" s="33"/>
      <c r="C11" s="4"/>
      <c r="D11" s="22"/>
      <c r="E11" s="22"/>
      <c r="F11" s="22"/>
      <c r="G11" s="22"/>
      <c r="H11" s="22"/>
      <c r="I11" s="22"/>
      <c r="J11" s="22"/>
      <c r="K11" s="22"/>
      <c r="L11" s="34"/>
      <c r="M11" s="34"/>
      <c r="N11" s="35"/>
      <c r="O11" s="26"/>
      <c r="P11" s="22"/>
      <c r="Q11" s="88" t="s">
        <v>47</v>
      </c>
    </row>
    <row r="12" spans="1:17" ht="10.8" thickBot="1" x14ac:dyDescent="0.25">
      <c r="A12" s="243" t="s">
        <v>27</v>
      </c>
      <c r="B12" s="263" t="s">
        <v>48</v>
      </c>
      <c r="C12" s="257" t="s">
        <v>49</v>
      </c>
      <c r="D12" s="266" t="s">
        <v>50</v>
      </c>
      <c r="E12" s="268" t="s">
        <v>51</v>
      </c>
      <c r="F12" s="256" t="s">
        <v>52</v>
      </c>
      <c r="G12" s="257"/>
      <c r="H12" s="257"/>
      <c r="I12" s="257"/>
      <c r="J12" s="257"/>
      <c r="K12" s="258"/>
      <c r="L12" s="256" t="s">
        <v>53</v>
      </c>
      <c r="M12" s="257"/>
      <c r="N12" s="257"/>
      <c r="O12" s="257"/>
      <c r="P12" s="258"/>
      <c r="Q12" s="88" t="s">
        <v>54</v>
      </c>
    </row>
    <row r="13" spans="1:17" ht="126.75" customHeight="1" thickBot="1" x14ac:dyDescent="0.25">
      <c r="A13" s="244"/>
      <c r="B13" s="264"/>
      <c r="C13" s="265"/>
      <c r="D13" s="267"/>
      <c r="E13" s="269"/>
      <c r="F13" s="53" t="s">
        <v>55</v>
      </c>
      <c r="G13" s="56" t="s">
        <v>56</v>
      </c>
      <c r="H13" s="56" t="s">
        <v>57</v>
      </c>
      <c r="I13" s="56" t="s">
        <v>58</v>
      </c>
      <c r="J13" s="56" t="s">
        <v>59</v>
      </c>
      <c r="K13" s="58" t="s">
        <v>60</v>
      </c>
      <c r="L13" s="53" t="s">
        <v>55</v>
      </c>
      <c r="M13" s="56" t="s">
        <v>57</v>
      </c>
      <c r="N13" s="56" t="s">
        <v>58</v>
      </c>
      <c r="O13" s="56" t="s">
        <v>59</v>
      </c>
      <c r="P13" s="59" t="s">
        <v>60</v>
      </c>
      <c r="Q13" s="60" t="s">
        <v>61</v>
      </c>
    </row>
    <row r="14" spans="1:17" ht="20.399999999999999" x14ac:dyDescent="0.2">
      <c r="A14" s="50">
        <v>1</v>
      </c>
      <c r="B14" s="23" t="s">
        <v>64</v>
      </c>
      <c r="C14" s="133" t="s">
        <v>65</v>
      </c>
      <c r="D14" s="134" t="s">
        <v>66</v>
      </c>
      <c r="E14" s="45">
        <v>210.21</v>
      </c>
      <c r="F14" s="136"/>
      <c r="G14" s="137"/>
      <c r="H14" s="108">
        <f>F14*G14</f>
        <v>0</v>
      </c>
      <c r="I14" s="145"/>
      <c r="J14" s="145"/>
      <c r="K14" s="112">
        <f>SUM(H14:J14)</f>
        <v>0</v>
      </c>
      <c r="L14" s="70">
        <f>E14*F14</f>
        <v>0</v>
      </c>
      <c r="M14" s="108">
        <f>H14*E14</f>
        <v>0</v>
      </c>
      <c r="N14" s="108">
        <f>I14*E14</f>
        <v>0</v>
      </c>
      <c r="O14" s="108">
        <f>J14*E14</f>
        <v>0</v>
      </c>
      <c r="P14" s="109">
        <f>SUM(M14:O14)</f>
        <v>0</v>
      </c>
      <c r="Q14" s="57" t="s">
        <v>46</v>
      </c>
    </row>
    <row r="15" spans="1:17" ht="20.399999999999999" x14ac:dyDescent="0.2">
      <c r="A15" s="36">
        <v>2</v>
      </c>
      <c r="B15" s="138" t="s">
        <v>64</v>
      </c>
      <c r="C15" s="139" t="s">
        <v>67</v>
      </c>
      <c r="D15" s="140" t="s">
        <v>68</v>
      </c>
      <c r="E15" s="174">
        <v>1</v>
      </c>
      <c r="F15" s="141"/>
      <c r="G15" s="142"/>
      <c r="H15" s="110">
        <f>F15*G15</f>
        <v>0</v>
      </c>
      <c r="I15" s="146"/>
      <c r="J15" s="146"/>
      <c r="K15" s="113">
        <f t="shared" ref="K15:K24" si="0">SUM(H15:J15)</f>
        <v>0</v>
      </c>
      <c r="L15" s="41">
        <f t="shared" ref="L15:L24" si="1">E15*F15</f>
        <v>0</v>
      </c>
      <c r="M15" s="110">
        <f t="shared" ref="M15:M24" si="2">H15*E15</f>
        <v>0</v>
      </c>
      <c r="N15" s="110">
        <f t="shared" ref="N15:N24" si="3">I15*E15</f>
        <v>0</v>
      </c>
      <c r="O15" s="110">
        <f t="shared" ref="O15:O24" si="4">J15*E15</f>
        <v>0</v>
      </c>
      <c r="P15" s="111">
        <f t="shared" ref="P15:P24" si="5">SUM(M15:O15)</f>
        <v>0</v>
      </c>
      <c r="Q15" s="61" t="s">
        <v>46</v>
      </c>
    </row>
    <row r="16" spans="1:17" ht="20.399999999999999" x14ac:dyDescent="0.2">
      <c r="A16" s="36">
        <v>3</v>
      </c>
      <c r="B16" s="138" t="s">
        <v>64</v>
      </c>
      <c r="C16" s="139" t="s">
        <v>69</v>
      </c>
      <c r="D16" s="140" t="s">
        <v>70</v>
      </c>
      <c r="E16" s="174">
        <v>2</v>
      </c>
      <c r="F16" s="141"/>
      <c r="G16" s="142"/>
      <c r="H16" s="110">
        <f t="shared" ref="H16:H24" si="6">F16*G16</f>
        <v>0</v>
      </c>
      <c r="I16" s="146"/>
      <c r="J16" s="146"/>
      <c r="K16" s="113">
        <f t="shared" si="0"/>
        <v>0</v>
      </c>
      <c r="L16" s="41">
        <f t="shared" si="1"/>
        <v>0</v>
      </c>
      <c r="M16" s="110">
        <f t="shared" si="2"/>
        <v>0</v>
      </c>
      <c r="N16" s="110">
        <f t="shared" si="3"/>
        <v>0</v>
      </c>
      <c r="O16" s="110">
        <f t="shared" si="4"/>
        <v>0</v>
      </c>
      <c r="P16" s="111">
        <f t="shared" si="5"/>
        <v>0</v>
      </c>
      <c r="Q16" s="61" t="s">
        <v>46</v>
      </c>
    </row>
    <row r="17" spans="1:17" ht="20.399999999999999" x14ac:dyDescent="0.2">
      <c r="A17" s="36">
        <v>4</v>
      </c>
      <c r="B17" s="138" t="s">
        <v>64</v>
      </c>
      <c r="C17" s="139" t="s">
        <v>71</v>
      </c>
      <c r="D17" s="140" t="s">
        <v>70</v>
      </c>
      <c r="E17" s="174">
        <v>1</v>
      </c>
      <c r="F17" s="141"/>
      <c r="G17" s="142"/>
      <c r="H17" s="110">
        <f t="shared" si="6"/>
        <v>0</v>
      </c>
      <c r="I17" s="146"/>
      <c r="J17" s="146"/>
      <c r="K17" s="113">
        <f t="shared" si="0"/>
        <v>0</v>
      </c>
      <c r="L17" s="41">
        <f t="shared" si="1"/>
        <v>0</v>
      </c>
      <c r="M17" s="110">
        <f t="shared" si="2"/>
        <v>0</v>
      </c>
      <c r="N17" s="110">
        <f t="shared" si="3"/>
        <v>0</v>
      </c>
      <c r="O17" s="110">
        <f t="shared" si="4"/>
        <v>0</v>
      </c>
      <c r="P17" s="111">
        <f t="shared" si="5"/>
        <v>0</v>
      </c>
      <c r="Q17" s="61" t="s">
        <v>46</v>
      </c>
    </row>
    <row r="18" spans="1:17" ht="20.399999999999999" x14ac:dyDescent="0.2">
      <c r="A18" s="36">
        <v>5</v>
      </c>
      <c r="B18" s="138" t="s">
        <v>64</v>
      </c>
      <c r="C18" s="139" t="s">
        <v>72</v>
      </c>
      <c r="D18" s="140" t="s">
        <v>68</v>
      </c>
      <c r="E18" s="174">
        <v>1</v>
      </c>
      <c r="F18" s="141"/>
      <c r="G18" s="142"/>
      <c r="H18" s="110">
        <f t="shared" si="6"/>
        <v>0</v>
      </c>
      <c r="I18" s="146"/>
      <c r="J18" s="146"/>
      <c r="K18" s="113">
        <f t="shared" si="0"/>
        <v>0</v>
      </c>
      <c r="L18" s="41">
        <f t="shared" si="1"/>
        <v>0</v>
      </c>
      <c r="M18" s="110">
        <f t="shared" si="2"/>
        <v>0</v>
      </c>
      <c r="N18" s="110">
        <f t="shared" si="3"/>
        <v>0</v>
      </c>
      <c r="O18" s="110">
        <f t="shared" si="4"/>
        <v>0</v>
      </c>
      <c r="P18" s="111">
        <f t="shared" si="5"/>
        <v>0</v>
      </c>
      <c r="Q18" s="61" t="s">
        <v>46</v>
      </c>
    </row>
    <row r="19" spans="1:17" ht="20.399999999999999" x14ac:dyDescent="0.2">
      <c r="A19" s="36">
        <v>6</v>
      </c>
      <c r="B19" s="138" t="s">
        <v>64</v>
      </c>
      <c r="C19" s="40" t="s">
        <v>73</v>
      </c>
      <c r="D19" s="24" t="s">
        <v>74</v>
      </c>
      <c r="E19" s="174">
        <v>6</v>
      </c>
      <c r="F19" s="143"/>
      <c r="G19" s="142"/>
      <c r="H19" s="110">
        <f t="shared" si="6"/>
        <v>0</v>
      </c>
      <c r="I19" s="147"/>
      <c r="J19" s="147"/>
      <c r="K19" s="113">
        <f t="shared" si="0"/>
        <v>0</v>
      </c>
      <c r="L19" s="41">
        <f t="shared" si="1"/>
        <v>0</v>
      </c>
      <c r="M19" s="110">
        <f t="shared" si="2"/>
        <v>0</v>
      </c>
      <c r="N19" s="110">
        <f t="shared" si="3"/>
        <v>0</v>
      </c>
      <c r="O19" s="110">
        <f t="shared" si="4"/>
        <v>0</v>
      </c>
      <c r="P19" s="111">
        <f t="shared" si="5"/>
        <v>0</v>
      </c>
      <c r="Q19" s="61" t="s">
        <v>46</v>
      </c>
    </row>
    <row r="20" spans="1:17" ht="20.399999999999999" x14ac:dyDescent="0.2">
      <c r="A20" s="36">
        <v>7</v>
      </c>
      <c r="B20" s="138" t="s">
        <v>64</v>
      </c>
      <c r="C20" s="139" t="s">
        <v>75</v>
      </c>
      <c r="D20" s="144" t="s">
        <v>76</v>
      </c>
      <c r="E20" s="174">
        <v>1747.78</v>
      </c>
      <c r="F20" s="141"/>
      <c r="G20" s="142"/>
      <c r="H20" s="110">
        <f t="shared" si="6"/>
        <v>0</v>
      </c>
      <c r="I20" s="146"/>
      <c r="J20" s="146"/>
      <c r="K20" s="113">
        <f t="shared" si="0"/>
        <v>0</v>
      </c>
      <c r="L20" s="41">
        <f t="shared" si="1"/>
        <v>0</v>
      </c>
      <c r="M20" s="110">
        <f t="shared" si="2"/>
        <v>0</v>
      </c>
      <c r="N20" s="110">
        <f t="shared" si="3"/>
        <v>0</v>
      </c>
      <c r="O20" s="110">
        <f t="shared" si="4"/>
        <v>0</v>
      </c>
      <c r="P20" s="111">
        <f t="shared" si="5"/>
        <v>0</v>
      </c>
      <c r="Q20" s="61" t="s">
        <v>46</v>
      </c>
    </row>
    <row r="21" spans="1:17" ht="20.399999999999999" x14ac:dyDescent="0.2">
      <c r="A21" s="36">
        <v>8</v>
      </c>
      <c r="B21" s="138" t="s">
        <v>64</v>
      </c>
      <c r="C21" s="139" t="s">
        <v>77</v>
      </c>
      <c r="D21" s="140" t="s">
        <v>70</v>
      </c>
      <c r="E21" s="174">
        <v>3</v>
      </c>
      <c r="F21" s="141"/>
      <c r="G21" s="142"/>
      <c r="H21" s="110">
        <f t="shared" si="6"/>
        <v>0</v>
      </c>
      <c r="I21" s="146"/>
      <c r="J21" s="146"/>
      <c r="K21" s="113">
        <f t="shared" si="0"/>
        <v>0</v>
      </c>
      <c r="L21" s="41">
        <f t="shared" si="1"/>
        <v>0</v>
      </c>
      <c r="M21" s="110">
        <f t="shared" si="2"/>
        <v>0</v>
      </c>
      <c r="N21" s="110">
        <f t="shared" si="3"/>
        <v>0</v>
      </c>
      <c r="O21" s="110">
        <f t="shared" si="4"/>
        <v>0</v>
      </c>
      <c r="P21" s="111">
        <f t="shared" si="5"/>
        <v>0</v>
      </c>
      <c r="Q21" s="61" t="s">
        <v>46</v>
      </c>
    </row>
    <row r="22" spans="1:17" ht="20.399999999999999" x14ac:dyDescent="0.2">
      <c r="A22" s="36">
        <v>9</v>
      </c>
      <c r="B22" s="138" t="s">
        <v>64</v>
      </c>
      <c r="C22" s="139" t="s">
        <v>78</v>
      </c>
      <c r="D22" s="140" t="s">
        <v>70</v>
      </c>
      <c r="E22" s="174">
        <v>1</v>
      </c>
      <c r="F22" s="141"/>
      <c r="G22" s="142"/>
      <c r="H22" s="110">
        <f t="shared" si="6"/>
        <v>0</v>
      </c>
      <c r="I22" s="146"/>
      <c r="J22" s="146"/>
      <c r="K22" s="113">
        <f t="shared" si="0"/>
        <v>0</v>
      </c>
      <c r="L22" s="41">
        <f t="shared" si="1"/>
        <v>0</v>
      </c>
      <c r="M22" s="110">
        <f t="shared" si="2"/>
        <v>0</v>
      </c>
      <c r="N22" s="110">
        <f t="shared" si="3"/>
        <v>0</v>
      </c>
      <c r="O22" s="110">
        <f t="shared" si="4"/>
        <v>0</v>
      </c>
      <c r="P22" s="111">
        <f t="shared" si="5"/>
        <v>0</v>
      </c>
      <c r="Q22" s="61" t="s">
        <v>46</v>
      </c>
    </row>
    <row r="23" spans="1:17" ht="20.399999999999999" x14ac:dyDescent="0.2">
      <c r="A23" s="36">
        <v>10</v>
      </c>
      <c r="B23" s="138" t="s">
        <v>64</v>
      </c>
      <c r="C23" s="139" t="s">
        <v>79</v>
      </c>
      <c r="D23" s="140" t="s">
        <v>70</v>
      </c>
      <c r="E23" s="174">
        <v>1</v>
      </c>
      <c r="F23" s="141"/>
      <c r="G23" s="142"/>
      <c r="H23" s="110">
        <f t="shared" si="6"/>
        <v>0</v>
      </c>
      <c r="I23" s="146"/>
      <c r="J23" s="146"/>
      <c r="K23" s="113">
        <f t="shared" si="0"/>
        <v>0</v>
      </c>
      <c r="L23" s="41">
        <f t="shared" si="1"/>
        <v>0</v>
      </c>
      <c r="M23" s="110">
        <f t="shared" si="2"/>
        <v>0</v>
      </c>
      <c r="N23" s="110">
        <f t="shared" si="3"/>
        <v>0</v>
      </c>
      <c r="O23" s="110">
        <f t="shared" si="4"/>
        <v>0</v>
      </c>
      <c r="P23" s="111">
        <f t="shared" si="5"/>
        <v>0</v>
      </c>
      <c r="Q23" s="61" t="s">
        <v>46</v>
      </c>
    </row>
    <row r="24" spans="1:17" ht="20.399999999999999" x14ac:dyDescent="0.2">
      <c r="A24" s="36">
        <v>11</v>
      </c>
      <c r="B24" s="138" t="s">
        <v>64</v>
      </c>
      <c r="C24" s="139" t="s">
        <v>80</v>
      </c>
      <c r="D24" s="140" t="s">
        <v>70</v>
      </c>
      <c r="E24" s="46">
        <v>1</v>
      </c>
      <c r="F24" s="141"/>
      <c r="G24" s="142"/>
      <c r="H24" s="110">
        <f t="shared" si="6"/>
        <v>0</v>
      </c>
      <c r="I24" s="146"/>
      <c r="J24" s="146"/>
      <c r="K24" s="113">
        <f t="shared" si="0"/>
        <v>0</v>
      </c>
      <c r="L24" s="41">
        <f t="shared" si="1"/>
        <v>0</v>
      </c>
      <c r="M24" s="110">
        <f t="shared" si="2"/>
        <v>0</v>
      </c>
      <c r="N24" s="110">
        <f t="shared" si="3"/>
        <v>0</v>
      </c>
      <c r="O24" s="110">
        <f t="shared" si="4"/>
        <v>0</v>
      </c>
      <c r="P24" s="111">
        <f t="shared" si="5"/>
        <v>0</v>
      </c>
      <c r="Q24" s="61" t="s">
        <v>46</v>
      </c>
    </row>
    <row r="25" spans="1:17" ht="10.8" thickBot="1" x14ac:dyDescent="0.25">
      <c r="A25" s="259" t="s">
        <v>62</v>
      </c>
      <c r="B25" s="260"/>
      <c r="C25" s="260"/>
      <c r="D25" s="260"/>
      <c r="E25" s="260"/>
      <c r="F25" s="260"/>
      <c r="G25" s="260"/>
      <c r="H25" s="260"/>
      <c r="I25" s="260"/>
      <c r="J25" s="260"/>
      <c r="K25" s="261"/>
      <c r="L25" s="127">
        <f>SUM(L14:L24)</f>
        <v>0</v>
      </c>
      <c r="M25" s="128">
        <f>SUM(M14:M24)</f>
        <v>0</v>
      </c>
      <c r="N25" s="128">
        <f>SUM(N14:N24)</f>
        <v>0</v>
      </c>
      <c r="O25" s="128">
        <f>SUM(O14:O24)</f>
        <v>0</v>
      </c>
      <c r="P25" s="129">
        <f>SUM(P14:P24)</f>
        <v>0</v>
      </c>
    </row>
    <row r="26" spans="1:17" x14ac:dyDescent="0.2">
      <c r="A26" s="16"/>
      <c r="B26" s="16"/>
      <c r="C26" s="16"/>
      <c r="D26" s="16"/>
      <c r="E26" s="16"/>
      <c r="F26" s="16"/>
      <c r="G26" s="16"/>
      <c r="H26" s="16"/>
      <c r="I26" s="16"/>
      <c r="J26" s="16"/>
      <c r="K26" s="16"/>
      <c r="L26" s="16"/>
      <c r="M26" s="16"/>
      <c r="N26" s="16"/>
      <c r="O26" s="16"/>
      <c r="P26" s="16"/>
    </row>
    <row r="27" spans="1:17" x14ac:dyDescent="0.2">
      <c r="A27" s="16"/>
      <c r="B27" s="16"/>
      <c r="C27" s="16"/>
      <c r="D27" s="16"/>
      <c r="E27" s="16"/>
      <c r="F27" s="16"/>
      <c r="G27" s="16"/>
      <c r="H27" s="16"/>
      <c r="I27" s="16"/>
      <c r="J27" s="16"/>
      <c r="K27" s="16"/>
      <c r="L27" s="16"/>
      <c r="M27" s="16"/>
      <c r="N27" s="16"/>
      <c r="O27" s="16"/>
      <c r="P27" s="16"/>
    </row>
    <row r="28" spans="1:17" x14ac:dyDescent="0.2">
      <c r="A28" s="1" t="s">
        <v>14</v>
      </c>
      <c r="B28" s="16"/>
      <c r="C28" s="262" t="str">
        <f>'Kops n'!C33:H33</f>
        <v>Gundega Ābelīte 15.03.2024</v>
      </c>
      <c r="D28" s="262"/>
      <c r="E28" s="262"/>
      <c r="F28" s="262"/>
      <c r="G28" s="262"/>
      <c r="H28" s="262"/>
      <c r="I28" s="16"/>
      <c r="J28" s="16"/>
      <c r="K28" s="16"/>
      <c r="L28" s="16"/>
      <c r="M28" s="16"/>
      <c r="N28" s="16"/>
      <c r="O28" s="16"/>
      <c r="P28" s="16"/>
    </row>
    <row r="29" spans="1:17" x14ac:dyDescent="0.2">
      <c r="A29" s="16"/>
      <c r="B29" s="16"/>
      <c r="C29" s="188" t="s">
        <v>15</v>
      </c>
      <c r="D29" s="188"/>
      <c r="E29" s="188"/>
      <c r="F29" s="188"/>
      <c r="G29" s="188"/>
      <c r="H29" s="188"/>
      <c r="I29" s="16"/>
      <c r="J29" s="16"/>
      <c r="K29" s="16"/>
      <c r="L29" s="16"/>
      <c r="M29" s="16"/>
      <c r="N29" s="16"/>
      <c r="O29" s="16"/>
      <c r="P29" s="16"/>
    </row>
    <row r="30" spans="1:17" x14ac:dyDescent="0.2">
      <c r="A30" s="16"/>
      <c r="B30" s="16"/>
      <c r="C30" s="16"/>
      <c r="D30" s="16"/>
      <c r="E30" s="16"/>
      <c r="F30" s="16"/>
      <c r="G30" s="16"/>
      <c r="H30" s="16"/>
      <c r="I30" s="16"/>
      <c r="J30" s="16"/>
      <c r="K30" s="16"/>
      <c r="L30" s="16"/>
      <c r="M30" s="16"/>
      <c r="N30" s="16"/>
      <c r="O30" s="16"/>
      <c r="P30" s="16"/>
    </row>
    <row r="31" spans="1:17" x14ac:dyDescent="0.2">
      <c r="A31" s="204" t="str">
        <f>'Kops n'!A36:D36</f>
        <v>Tāme sastādīta 2024. gada 15. martā</v>
      </c>
      <c r="B31" s="205"/>
      <c r="C31" s="205"/>
      <c r="D31" s="205"/>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41</v>
      </c>
      <c r="B33" s="16"/>
      <c r="C33" s="262" t="str">
        <f>'Kops n'!C38:H38</f>
        <v>Gundega Ābelīte 15.03.2024</v>
      </c>
      <c r="D33" s="262"/>
      <c r="E33" s="262"/>
      <c r="F33" s="262"/>
      <c r="G33" s="262"/>
      <c r="H33" s="262"/>
      <c r="I33" s="16"/>
      <c r="J33" s="16"/>
      <c r="K33" s="16"/>
      <c r="L33" s="16"/>
      <c r="M33" s="16"/>
      <c r="N33" s="16"/>
      <c r="O33" s="16"/>
      <c r="P33" s="16"/>
    </row>
    <row r="34" spans="1:16" x14ac:dyDescent="0.2">
      <c r="A34" s="16"/>
      <c r="B34" s="16"/>
      <c r="C34" s="188" t="s">
        <v>15</v>
      </c>
      <c r="D34" s="188"/>
      <c r="E34" s="188"/>
      <c r="F34" s="188"/>
      <c r="G34" s="188"/>
      <c r="H34" s="188"/>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7" t="s">
        <v>16</v>
      </c>
      <c r="B36" s="42"/>
      <c r="C36" s="84" t="str">
        <f>'Kops n'!C41</f>
        <v>1-00180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9:F9">
    <cfRule type="containsText" dxfId="265" priority="17"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264" priority="3" operator="equal">
      <formula>0</formula>
    </cfRule>
  </conditionalFormatting>
  <conditionalFormatting sqref="A25:K25">
    <cfRule type="containsText" dxfId="263" priority="14"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262" priority="10" operator="equal">
      <formula>0</formula>
    </cfRule>
  </conditionalFormatting>
  <conditionalFormatting sqref="C33:H33">
    <cfRule type="cellIs" dxfId="261" priority="11" operator="equal">
      <formula>0</formula>
    </cfRule>
  </conditionalFormatting>
  <conditionalFormatting sqref="C2:I2">
    <cfRule type="cellIs" dxfId="260" priority="16" operator="equal">
      <formula>0</formula>
    </cfRule>
  </conditionalFormatting>
  <conditionalFormatting sqref="C4:I4">
    <cfRule type="cellIs" dxfId="259" priority="8" operator="equal">
      <formula>0</formula>
    </cfRule>
  </conditionalFormatting>
  <conditionalFormatting sqref="D1">
    <cfRule type="cellIs" dxfId="258" priority="5" operator="equal">
      <formula>0</formula>
    </cfRule>
  </conditionalFormatting>
  <conditionalFormatting sqref="D5:L8">
    <cfRule type="cellIs" dxfId="257" priority="6" operator="equal">
      <formula>0</formula>
    </cfRule>
  </conditionalFormatting>
  <conditionalFormatting sqref="H14:H24 K14:P24 L25:P25">
    <cfRule type="cellIs" dxfId="256" priority="9" operator="equal">
      <formula>0</formula>
    </cfRule>
  </conditionalFormatting>
  <conditionalFormatting sqref="I14:J24">
    <cfRule type="cellIs" dxfId="255" priority="1" operator="equal">
      <formula>0</formula>
    </cfRule>
  </conditionalFormatting>
  <conditionalFormatting sqref="N9:O9">
    <cfRule type="cellIs" dxfId="254" priority="18" operator="equal">
      <formula>0</formula>
    </cfRule>
  </conditionalFormatting>
  <conditionalFormatting sqref="Q14:Q24">
    <cfRule type="cellIs" dxfId="253" priority="2" operator="equal">
      <formula>0</formula>
    </cfRule>
  </conditionalFormatting>
  <dataValidations count="1">
    <dataValidation type="list" allowBlank="1" showInputMessage="1" showErrorMessage="1" sqref="Q14:Q24">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3" operator="containsText" id="{27FF1C0A-468E-4391-8F41-D61B884348F0}">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12" operator="containsText" id="{A8E9E3DD-E03C-4AE9-8CC9-A84705A86D41}">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3.xml><?xml version="1.0" encoding="utf-8"?>
<ds:datastoreItem xmlns:ds="http://schemas.openxmlformats.org/officeDocument/2006/customXml" ds:itemID="{DB87CEB1-DE4F-4598-A1A9-ACD3ACC5EEB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e93ec4e-506a-41d2-9951-55e983c361d3"/>
    <ds:schemaRef ds:uri="http://purl.org/dc/elements/1.1/"/>
    <ds:schemaRef ds:uri="http://schemas.microsoft.com/office/2006/metadata/properties"/>
    <ds:schemaRef ds:uri="123c74fc-5732-4eeb-8864-aaacbc0028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lpstr>5a+c+n</vt:lpstr>
      <vt:lpstr>5a</vt:lpstr>
      <vt:lpstr>5c</vt:lpstr>
      <vt:lpstr>5n</vt:lpstr>
      <vt:lpstr>6a+c+n</vt:lpstr>
      <vt:lpstr>6a</vt:lpstr>
      <vt:lpstr>6c</vt:lpstr>
      <vt:lpstr>6n</vt:lpstr>
      <vt:lpstr>7a+c+n</vt:lpstr>
      <vt:lpstr>7a</vt:lpstr>
      <vt:lpstr>7c</vt:lpstr>
      <vt:lpstr>7n</vt:lpstr>
      <vt:lpstr>8a+c+n</vt:lpstr>
      <vt:lpstr>8a</vt:lpstr>
      <vt:lpstr>8c</vt:lpstr>
      <vt:lpstr>8n</vt:lpstr>
      <vt:lpstr>9a+c+n</vt:lpstr>
      <vt:lpstr>9a</vt:lpstr>
      <vt:lpstr>9c</vt:lpstr>
      <vt:lpstr>9n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Janis</dc:creator>
  <cp:keywords/>
  <dc:description/>
  <cp:lastModifiedBy>Uldis</cp:lastModifiedBy>
  <cp:revision/>
  <dcterms:created xsi:type="dcterms:W3CDTF">2019-03-11T11:42:22Z</dcterms:created>
  <dcterms:modified xsi:type="dcterms:W3CDTF">2024-04-12T06:24:24Z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