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ldis\Documents\Energoefetivitāte\Smārdes iela 2c\Piegādātāju atlase\Būvniecības apjomi un tāme\"/>
    </mc:Choice>
  </mc:AlternateContent>
  <bookViews>
    <workbookView xWindow="15" yWindow="75" windowWidth="28770" windowHeight="15600" tabRatio="924"/>
  </bookViews>
  <sheets>
    <sheet name="Kopt a+c+n" sheetId="1" r:id="rId1"/>
    <sheet name="Kopt a " sheetId="33" r:id="rId2"/>
    <sheet name="Kopt c" sheetId="118" r:id="rId3"/>
    <sheet name="Kopt n" sheetId="35" r:id="rId4"/>
    <sheet name="Kops a+c+n" sheetId="2" r:id="rId5"/>
    <sheet name="Kops a" sheetId="34" r:id="rId6"/>
    <sheet name="Kops c" sheetId="117" r:id="rId7"/>
    <sheet name="Kops n" sheetId="36" r:id="rId8"/>
    <sheet name="1a+c+n" sheetId="37" r:id="rId9"/>
    <sheet name="1a" sheetId="3" r:id="rId10"/>
    <sheet name="1c" sheetId="97" r:id="rId11"/>
    <sheet name="1n" sheetId="38" r:id="rId12"/>
    <sheet name="2a+c+n" sheetId="4" r:id="rId13"/>
    <sheet name="2a" sheetId="39" r:id="rId14"/>
    <sheet name="2c" sheetId="98" r:id="rId15"/>
    <sheet name="2n" sheetId="40" r:id="rId16"/>
    <sheet name="3a+c+n" sheetId="5" r:id="rId17"/>
    <sheet name="3a" sheetId="41" r:id="rId18"/>
    <sheet name="3c" sheetId="99" r:id="rId19"/>
    <sheet name="3n" sheetId="42" r:id="rId20"/>
    <sheet name="4a+c+n" sheetId="44" r:id="rId21"/>
    <sheet name="4a" sheetId="6" r:id="rId22"/>
    <sheet name="4c" sheetId="100" r:id="rId23"/>
    <sheet name="4n" sheetId="43" r:id="rId24"/>
    <sheet name="5a+c+n" sheetId="7" r:id="rId25"/>
    <sheet name="5a" sheetId="45" r:id="rId26"/>
    <sheet name="5c" sheetId="101" r:id="rId27"/>
    <sheet name="5n" sheetId="46" r:id="rId28"/>
    <sheet name="6a+c+n" sheetId="8" r:id="rId29"/>
    <sheet name="6a" sheetId="47" r:id="rId30"/>
    <sheet name="6c" sheetId="102" r:id="rId31"/>
    <sheet name="6n" sheetId="48" r:id="rId32"/>
    <sheet name="7a+c+n" sheetId="50" r:id="rId33"/>
    <sheet name="7a" sheetId="9" r:id="rId34"/>
    <sheet name="7c" sheetId="103" r:id="rId35"/>
    <sheet name="7n" sheetId="49" r:id="rId36"/>
    <sheet name="8a+c+n" sheetId="10" r:id="rId37"/>
    <sheet name="8a" sheetId="51" r:id="rId38"/>
    <sheet name="8c" sheetId="104" r:id="rId39"/>
    <sheet name="8n" sheetId="52" r:id="rId40"/>
    <sheet name="9a+c+n" sheetId="11" r:id="rId41"/>
    <sheet name="9a" sheetId="95" r:id="rId42"/>
    <sheet name="9c" sheetId="105" r:id="rId43"/>
    <sheet name="9n" sheetId="96" r:id="rId44"/>
  </sheets>
  <definedNames>
    <definedName name="_xlnm._FilterDatabase" localSheetId="36" hidden="1">'8a+c+n'!$A$12:$Q$27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04" l="1"/>
  <c r="C17" i="104"/>
  <c r="D17" i="104"/>
  <c r="H17" i="104"/>
  <c r="K17" i="104"/>
  <c r="L17" i="104"/>
  <c r="M17" i="104"/>
  <c r="N17" i="104"/>
  <c r="O17" i="104"/>
  <c r="P17" i="104"/>
  <c r="A17" i="104" s="1"/>
  <c r="B18" i="104"/>
  <c r="C18" i="104"/>
  <c r="D18" i="104"/>
  <c r="B19" i="104"/>
  <c r="C19" i="104"/>
  <c r="D19" i="104"/>
  <c r="H19" i="104"/>
  <c r="M19" i="104"/>
  <c r="O19" i="104"/>
  <c r="B20" i="104"/>
  <c r="C20" i="104"/>
  <c r="D20" i="104"/>
  <c r="H20" i="104"/>
  <c r="K20" i="104"/>
  <c r="L20" i="104"/>
  <c r="M20" i="104"/>
  <c r="N20" i="104"/>
  <c r="O20" i="104"/>
  <c r="P20" i="104"/>
  <c r="A20" i="104" s="1"/>
  <c r="B21" i="104"/>
  <c r="C21" i="104"/>
  <c r="D21" i="104"/>
  <c r="H21" i="104"/>
  <c r="K21" i="104"/>
  <c r="L21" i="104"/>
  <c r="M21" i="104"/>
  <c r="N21" i="104"/>
  <c r="O21" i="104"/>
  <c r="P21" i="104"/>
  <c r="A21" i="104" s="1"/>
  <c r="B22" i="104"/>
  <c r="C22" i="104"/>
  <c r="D22" i="104"/>
  <c r="L22" i="104"/>
  <c r="B23" i="104"/>
  <c r="C23" i="104"/>
  <c r="D23" i="104"/>
  <c r="H23" i="104"/>
  <c r="M23" i="104"/>
  <c r="O23" i="104"/>
  <c r="P23" i="104"/>
  <c r="B24" i="104"/>
  <c r="C24" i="104"/>
  <c r="D24" i="104"/>
  <c r="H24" i="104"/>
  <c r="K24" i="104"/>
  <c r="L24" i="104"/>
  <c r="M24" i="104"/>
  <c r="N24" i="104"/>
  <c r="O24" i="104"/>
  <c r="P24" i="104"/>
  <c r="A24" i="104" s="1"/>
  <c r="B25" i="104"/>
  <c r="C25" i="104"/>
  <c r="D25" i="104"/>
  <c r="H25" i="104"/>
  <c r="K25" i="104"/>
  <c r="L25" i="104"/>
  <c r="M25" i="104"/>
  <c r="N25" i="104"/>
  <c r="O25" i="104"/>
  <c r="P25" i="104"/>
  <c r="A25" i="104" s="1"/>
  <c r="H22" i="10"/>
  <c r="H22" i="104" s="1"/>
  <c r="H18" i="10"/>
  <c r="H18" i="104" s="1"/>
  <c r="K18" i="10"/>
  <c r="K18" i="104" s="1"/>
  <c r="K22" i="10"/>
  <c r="K22" i="104" s="1"/>
  <c r="L22" i="10"/>
  <c r="M22" i="10"/>
  <c r="N22" i="10"/>
  <c r="N22" i="104" s="1"/>
  <c r="O22" i="10"/>
  <c r="O22" i="104" s="1"/>
  <c r="K23" i="10"/>
  <c r="K23" i="104" s="1"/>
  <c r="L23" i="10"/>
  <c r="L23" i="104" s="1"/>
  <c r="M23" i="10"/>
  <c r="N23" i="10"/>
  <c r="N23" i="104" s="1"/>
  <c r="O23" i="10"/>
  <c r="P23" i="10" s="1"/>
  <c r="L18" i="10"/>
  <c r="L18" i="104" s="1"/>
  <c r="M18" i="10"/>
  <c r="M18" i="104" s="1"/>
  <c r="N18" i="10"/>
  <c r="N18" i="104" s="1"/>
  <c r="O18" i="10"/>
  <c r="O18" i="104" s="1"/>
  <c r="K19" i="10"/>
  <c r="K19" i="104" s="1"/>
  <c r="L19" i="10"/>
  <c r="L19" i="104" s="1"/>
  <c r="M19" i="10"/>
  <c r="N19" i="10"/>
  <c r="N19" i="104" s="1"/>
  <c r="O19" i="10"/>
  <c r="P22" i="10" l="1"/>
  <c r="P22" i="104" s="1"/>
  <c r="M22" i="104"/>
  <c r="P19" i="10"/>
  <c r="P19" i="104" s="1"/>
  <c r="P18" i="10"/>
  <c r="P18" i="104" s="1"/>
  <c r="H32" i="8" l="1"/>
  <c r="K32" i="8" s="1"/>
  <c r="H31" i="8"/>
  <c r="K31" i="8" s="1"/>
  <c r="H30" i="8"/>
  <c r="K30" i="8" s="1"/>
  <c r="K30" i="47" s="1"/>
  <c r="H29" i="8"/>
  <c r="K29" i="8" s="1"/>
  <c r="K29" i="47" s="1"/>
  <c r="H28" i="8"/>
  <c r="K28" i="8" s="1"/>
  <c r="K28" i="47" s="1"/>
  <c r="H27" i="8"/>
  <c r="K27" i="8" s="1"/>
  <c r="K27" i="47" s="1"/>
  <c r="H26" i="8"/>
  <c r="K26" i="8" s="1"/>
  <c r="H25" i="8"/>
  <c r="K25" i="8" s="1"/>
  <c r="K25" i="47" s="1"/>
  <c r="H24" i="8"/>
  <c r="H24" i="47" s="1"/>
  <c r="H23" i="8"/>
  <c r="K23" i="8" s="1"/>
  <c r="K23" i="47" s="1"/>
  <c r="H22" i="8"/>
  <c r="K22" i="8" s="1"/>
  <c r="K22" i="47" s="1"/>
  <c r="H21" i="8"/>
  <c r="K21" i="8" s="1"/>
  <c r="K21" i="47" s="1"/>
  <c r="H20" i="8"/>
  <c r="K20" i="8" s="1"/>
  <c r="K20" i="47" s="1"/>
  <c r="B20" i="47"/>
  <c r="C20" i="47"/>
  <c r="D20" i="47"/>
  <c r="H20" i="47"/>
  <c r="B21" i="47"/>
  <c r="C21" i="47"/>
  <c r="D21" i="47"/>
  <c r="B22" i="47"/>
  <c r="C22" i="47"/>
  <c r="D22" i="47"/>
  <c r="B23" i="47"/>
  <c r="C23" i="47"/>
  <c r="D23" i="47"/>
  <c r="B24" i="47"/>
  <c r="C24" i="47"/>
  <c r="D24" i="47"/>
  <c r="B25" i="47"/>
  <c r="C25" i="47"/>
  <c r="D25" i="47"/>
  <c r="H25" i="47"/>
  <c r="B26" i="47"/>
  <c r="C26" i="47"/>
  <c r="D26" i="47"/>
  <c r="H26" i="47"/>
  <c r="K26" i="47"/>
  <c r="B27" i="47"/>
  <c r="C27" i="47"/>
  <c r="D27" i="47"/>
  <c r="H27" i="47"/>
  <c r="B28" i="47"/>
  <c r="C28" i="47"/>
  <c r="D28" i="47"/>
  <c r="H28" i="47"/>
  <c r="B29" i="47"/>
  <c r="C29" i="47"/>
  <c r="D29" i="47"/>
  <c r="H29" i="47"/>
  <c r="B30" i="47"/>
  <c r="C30" i="47"/>
  <c r="D30" i="47"/>
  <c r="H30" i="47"/>
  <c r="B31" i="47"/>
  <c r="C31" i="47"/>
  <c r="D31" i="47"/>
  <c r="H31" i="47"/>
  <c r="K31" i="47"/>
  <c r="B32" i="47"/>
  <c r="C32" i="47"/>
  <c r="D32" i="47"/>
  <c r="H32" i="47"/>
  <c r="K32" i="47"/>
  <c r="B20" i="102"/>
  <c r="C20" i="102"/>
  <c r="D20" i="102"/>
  <c r="H20" i="102"/>
  <c r="K20" i="102"/>
  <c r="L20" i="102"/>
  <c r="M20" i="102"/>
  <c r="N20" i="102"/>
  <c r="O20" i="102"/>
  <c r="P20" i="102"/>
  <c r="A20" i="102" s="1"/>
  <c r="B21" i="102"/>
  <c r="C21" i="102"/>
  <c r="D21" i="102"/>
  <c r="H21" i="102"/>
  <c r="K21" i="102"/>
  <c r="L21" i="102"/>
  <c r="M21" i="102"/>
  <c r="N21" i="102"/>
  <c r="O21" i="102"/>
  <c r="P21" i="102"/>
  <c r="A21" i="102" s="1"/>
  <c r="B22" i="102"/>
  <c r="C22" i="102"/>
  <c r="D22" i="102"/>
  <c r="H22" i="102"/>
  <c r="K22" i="102"/>
  <c r="L22" i="102"/>
  <c r="M22" i="102"/>
  <c r="N22" i="102"/>
  <c r="O22" i="102"/>
  <c r="P22" i="102"/>
  <c r="A22" i="102" s="1"/>
  <c r="B23" i="102"/>
  <c r="C23" i="102"/>
  <c r="D23" i="102"/>
  <c r="H23" i="102"/>
  <c r="K23" i="102"/>
  <c r="L23" i="102"/>
  <c r="M23" i="102"/>
  <c r="N23" i="102"/>
  <c r="O23" i="102"/>
  <c r="P23" i="102"/>
  <c r="A23" i="102" s="1"/>
  <c r="B24" i="102"/>
  <c r="C24" i="102"/>
  <c r="D24" i="102"/>
  <c r="H24" i="102"/>
  <c r="K24" i="102"/>
  <c r="L24" i="102"/>
  <c r="M24" i="102"/>
  <c r="N24" i="102"/>
  <c r="O24" i="102"/>
  <c r="P24" i="102"/>
  <c r="A24" i="102" s="1"/>
  <c r="B25" i="102"/>
  <c r="C25" i="102"/>
  <c r="D25" i="102"/>
  <c r="H25" i="102"/>
  <c r="K25" i="102"/>
  <c r="L25" i="102"/>
  <c r="M25" i="102"/>
  <c r="N25" i="102"/>
  <c r="O25" i="102"/>
  <c r="P25" i="102"/>
  <c r="A25" i="102" s="1"/>
  <c r="B26" i="102"/>
  <c r="C26" i="102"/>
  <c r="D26" i="102"/>
  <c r="H26" i="102"/>
  <c r="K26" i="102"/>
  <c r="L26" i="102"/>
  <c r="M26" i="102"/>
  <c r="N26" i="102"/>
  <c r="O26" i="102"/>
  <c r="P26" i="102"/>
  <c r="A26" i="102" s="1"/>
  <c r="B27" i="102"/>
  <c r="C27" i="102"/>
  <c r="D27" i="102"/>
  <c r="H27" i="102"/>
  <c r="K27" i="102"/>
  <c r="L27" i="102"/>
  <c r="M27" i="102"/>
  <c r="N27" i="102"/>
  <c r="O27" i="102"/>
  <c r="P27" i="102"/>
  <c r="A27" i="102" s="1"/>
  <c r="B28" i="102"/>
  <c r="C28" i="102"/>
  <c r="D28" i="102"/>
  <c r="H28" i="102"/>
  <c r="K28" i="102"/>
  <c r="L28" i="102"/>
  <c r="M28" i="102"/>
  <c r="N28" i="102"/>
  <c r="O28" i="102"/>
  <c r="P28" i="102"/>
  <c r="A28" i="102" s="1"/>
  <c r="B29" i="102"/>
  <c r="C29" i="102"/>
  <c r="D29" i="102"/>
  <c r="H29" i="102"/>
  <c r="K29" i="102"/>
  <c r="L29" i="102"/>
  <c r="M29" i="102"/>
  <c r="N29" i="102"/>
  <c r="O29" i="102"/>
  <c r="P29" i="102"/>
  <c r="A29" i="102" s="1"/>
  <c r="B30" i="102"/>
  <c r="C30" i="102"/>
  <c r="D30" i="102"/>
  <c r="H30" i="102"/>
  <c r="K30" i="102"/>
  <c r="L30" i="102"/>
  <c r="M30" i="102"/>
  <c r="N30" i="102"/>
  <c r="O30" i="102"/>
  <c r="P30" i="102"/>
  <c r="A30" i="102" s="1"/>
  <c r="B31" i="102"/>
  <c r="C31" i="102"/>
  <c r="D31" i="102"/>
  <c r="H31" i="102"/>
  <c r="K31" i="102"/>
  <c r="L31" i="102"/>
  <c r="M31" i="102"/>
  <c r="N31" i="102"/>
  <c r="O31" i="102"/>
  <c r="P31" i="102"/>
  <c r="A31" i="102" s="1"/>
  <c r="B32" i="102"/>
  <c r="C32" i="102"/>
  <c r="D32" i="102"/>
  <c r="H32" i="102"/>
  <c r="K32" i="102"/>
  <c r="L32" i="102"/>
  <c r="M32" i="102"/>
  <c r="N32" i="102"/>
  <c r="O32" i="102"/>
  <c r="P32" i="102"/>
  <c r="A32" i="102" s="1"/>
  <c r="B20" i="48"/>
  <c r="C20" i="48"/>
  <c r="D20" i="48"/>
  <c r="H20" i="48"/>
  <c r="K20" i="48"/>
  <c r="L20" i="48"/>
  <c r="M20" i="48"/>
  <c r="N20" i="48"/>
  <c r="O20" i="48"/>
  <c r="P20" i="48"/>
  <c r="A20" i="48" s="1"/>
  <c r="B21" i="48"/>
  <c r="C21" i="48"/>
  <c r="D21" i="48"/>
  <c r="H21" i="48"/>
  <c r="K21" i="48"/>
  <c r="L21" i="48"/>
  <c r="M21" i="48"/>
  <c r="N21" i="48"/>
  <c r="O21" i="48"/>
  <c r="P21" i="48"/>
  <c r="A21" i="48" s="1"/>
  <c r="B22" i="48"/>
  <c r="C22" i="48"/>
  <c r="D22" i="48"/>
  <c r="H22" i="48"/>
  <c r="K22" i="48"/>
  <c r="L22" i="48"/>
  <c r="M22" i="48"/>
  <c r="N22" i="48"/>
  <c r="O22" i="48"/>
  <c r="P22" i="48"/>
  <c r="A22" i="48" s="1"/>
  <c r="B23" i="48"/>
  <c r="C23" i="48"/>
  <c r="D23" i="48"/>
  <c r="H23" i="48"/>
  <c r="K23" i="48"/>
  <c r="L23" i="48"/>
  <c r="M23" i="48"/>
  <c r="N23" i="48"/>
  <c r="O23" i="48"/>
  <c r="P23" i="48"/>
  <c r="A23" i="48" s="1"/>
  <c r="B24" i="48"/>
  <c r="C24" i="48"/>
  <c r="D24" i="48"/>
  <c r="H24" i="48"/>
  <c r="K24" i="48"/>
  <c r="L24" i="48"/>
  <c r="M24" i="48"/>
  <c r="N24" i="48"/>
  <c r="O24" i="48"/>
  <c r="P24" i="48"/>
  <c r="A24" i="48" s="1"/>
  <c r="B25" i="48"/>
  <c r="C25" i="48"/>
  <c r="D25" i="48"/>
  <c r="H25" i="48"/>
  <c r="K25" i="48"/>
  <c r="L25" i="48"/>
  <c r="M25" i="48"/>
  <c r="N25" i="48"/>
  <c r="O25" i="48"/>
  <c r="P25" i="48"/>
  <c r="A25" i="48" s="1"/>
  <c r="B26" i="48"/>
  <c r="C26" i="48"/>
  <c r="D26" i="48"/>
  <c r="H26" i="48"/>
  <c r="K26" i="48"/>
  <c r="L26" i="48"/>
  <c r="M26" i="48"/>
  <c r="N26" i="48"/>
  <c r="O26" i="48"/>
  <c r="P26" i="48"/>
  <c r="A26" i="48" s="1"/>
  <c r="B27" i="48"/>
  <c r="C27" i="48"/>
  <c r="D27" i="48"/>
  <c r="H27" i="48"/>
  <c r="K27" i="48"/>
  <c r="L27" i="48"/>
  <c r="M27" i="48"/>
  <c r="N27" i="48"/>
  <c r="O27" i="48"/>
  <c r="P27" i="48"/>
  <c r="A27" i="48" s="1"/>
  <c r="B28" i="48"/>
  <c r="C28" i="48"/>
  <c r="D28" i="48"/>
  <c r="H28" i="48"/>
  <c r="K28" i="48"/>
  <c r="L28" i="48"/>
  <c r="M28" i="48"/>
  <c r="N28" i="48"/>
  <c r="O28" i="48"/>
  <c r="P28" i="48"/>
  <c r="A28" i="48" s="1"/>
  <c r="B29" i="48"/>
  <c r="C29" i="48"/>
  <c r="D29" i="48"/>
  <c r="H29" i="48"/>
  <c r="K29" i="48"/>
  <c r="L29" i="48"/>
  <c r="M29" i="48"/>
  <c r="N29" i="48"/>
  <c r="O29" i="48"/>
  <c r="P29" i="48"/>
  <c r="A29" i="48" s="1"/>
  <c r="B30" i="48"/>
  <c r="C30" i="48"/>
  <c r="D30" i="48"/>
  <c r="H30" i="48"/>
  <c r="K30" i="48"/>
  <c r="L30" i="48"/>
  <c r="M30" i="48"/>
  <c r="N30" i="48"/>
  <c r="O30" i="48"/>
  <c r="P30" i="48"/>
  <c r="A30" i="48" s="1"/>
  <c r="B31" i="48"/>
  <c r="C31" i="48"/>
  <c r="D31" i="48"/>
  <c r="H31" i="48"/>
  <c r="K31" i="48"/>
  <c r="L31" i="48"/>
  <c r="M31" i="48"/>
  <c r="N31" i="48"/>
  <c r="O31" i="48"/>
  <c r="P31" i="48"/>
  <c r="A31" i="48" s="1"/>
  <c r="B32" i="48"/>
  <c r="C32" i="48"/>
  <c r="D32" i="48"/>
  <c r="H32" i="48"/>
  <c r="K32" i="48"/>
  <c r="L32" i="48"/>
  <c r="M32" i="48"/>
  <c r="N32" i="48"/>
  <c r="O32" i="48"/>
  <c r="P32" i="48"/>
  <c r="A32" i="48" s="1"/>
  <c r="M20" i="8"/>
  <c r="M20" i="47" s="1"/>
  <c r="L20" i="8"/>
  <c r="L20" i="47" s="1"/>
  <c r="N20" i="8"/>
  <c r="N20" i="47" s="1"/>
  <c r="O20" i="8"/>
  <c r="O20" i="47" s="1"/>
  <c r="L21" i="8"/>
  <c r="L21" i="47" s="1"/>
  <c r="N21" i="8"/>
  <c r="N21" i="47" s="1"/>
  <c r="O21" i="8"/>
  <c r="O21" i="47" s="1"/>
  <c r="L22" i="8"/>
  <c r="L22" i="47" s="1"/>
  <c r="N22" i="8"/>
  <c r="N22" i="47" s="1"/>
  <c r="O22" i="8"/>
  <c r="O22" i="47" s="1"/>
  <c r="L23" i="8"/>
  <c r="L23" i="47" s="1"/>
  <c r="N23" i="8"/>
  <c r="N23" i="47" s="1"/>
  <c r="O23" i="8"/>
  <c r="O23" i="47" s="1"/>
  <c r="L24" i="8"/>
  <c r="L24" i="47" s="1"/>
  <c r="N24" i="8"/>
  <c r="N24" i="47" s="1"/>
  <c r="O24" i="8"/>
  <c r="O24" i="47" s="1"/>
  <c r="M25" i="8"/>
  <c r="M25" i="47" s="1"/>
  <c r="L25" i="8"/>
  <c r="L25" i="47" s="1"/>
  <c r="N25" i="8"/>
  <c r="N25" i="47" s="1"/>
  <c r="O25" i="8"/>
  <c r="O25" i="47" s="1"/>
  <c r="M26" i="8"/>
  <c r="M26" i="47" s="1"/>
  <c r="L26" i="8"/>
  <c r="L26" i="47" s="1"/>
  <c r="N26" i="8"/>
  <c r="N26" i="47" s="1"/>
  <c r="O26" i="8"/>
  <c r="O26" i="47" s="1"/>
  <c r="L27" i="8"/>
  <c r="L27" i="47" s="1"/>
  <c r="N27" i="8"/>
  <c r="N27" i="47" s="1"/>
  <c r="O27" i="8"/>
  <c r="O27" i="47" s="1"/>
  <c r="L28" i="8"/>
  <c r="L28" i="47" s="1"/>
  <c r="N28" i="8"/>
  <c r="N28" i="47" s="1"/>
  <c r="O28" i="8"/>
  <c r="O28" i="47" s="1"/>
  <c r="L29" i="8"/>
  <c r="L29" i="47" s="1"/>
  <c r="N29" i="8"/>
  <c r="N29" i="47" s="1"/>
  <c r="O29" i="8"/>
  <c r="O29" i="47" s="1"/>
  <c r="L30" i="8"/>
  <c r="L30" i="47" s="1"/>
  <c r="M30" i="8"/>
  <c r="M30" i="47" s="1"/>
  <c r="N30" i="8"/>
  <c r="N30" i="47" s="1"/>
  <c r="O30" i="8"/>
  <c r="O30" i="47" s="1"/>
  <c r="L31" i="8"/>
  <c r="L31" i="47" s="1"/>
  <c r="M31" i="8"/>
  <c r="M31" i="47" s="1"/>
  <c r="N31" i="8"/>
  <c r="N31" i="47" s="1"/>
  <c r="O31" i="8"/>
  <c r="O31" i="47" s="1"/>
  <c r="M32" i="8"/>
  <c r="M32" i="47" s="1"/>
  <c r="L32" i="8"/>
  <c r="L32" i="47" s="1"/>
  <c r="N32" i="8"/>
  <c r="N32" i="47" s="1"/>
  <c r="O32" i="8"/>
  <c r="O32" i="47" s="1"/>
  <c r="P27" i="97"/>
  <c r="O27" i="97"/>
  <c r="N27" i="97"/>
  <c r="M27" i="97"/>
  <c r="L27" i="97"/>
  <c r="K27" i="97"/>
  <c r="H27" i="97"/>
  <c r="D27" i="97"/>
  <c r="C27" i="97"/>
  <c r="B27" i="97"/>
  <c r="P26" i="97"/>
  <c r="O26" i="97"/>
  <c r="N26" i="97"/>
  <c r="M26" i="97"/>
  <c r="L26" i="97"/>
  <c r="K26" i="97"/>
  <c r="H26" i="97"/>
  <c r="D26" i="97"/>
  <c r="C26" i="97"/>
  <c r="B26" i="97"/>
  <c r="P25" i="97"/>
  <c r="O25" i="97"/>
  <c r="N25" i="97"/>
  <c r="M25" i="97"/>
  <c r="L25" i="97"/>
  <c r="K25" i="97"/>
  <c r="H25" i="97"/>
  <c r="D25" i="97"/>
  <c r="C25" i="97"/>
  <c r="B25" i="97"/>
  <c r="P24" i="97"/>
  <c r="O24" i="97"/>
  <c r="N24" i="97"/>
  <c r="M24" i="97"/>
  <c r="L24" i="97"/>
  <c r="K24" i="97"/>
  <c r="H24" i="97"/>
  <c r="D24" i="97"/>
  <c r="C24" i="97"/>
  <c r="B24" i="97"/>
  <c r="P23" i="97"/>
  <c r="O23" i="97"/>
  <c r="N23" i="97"/>
  <c r="M23" i="97"/>
  <c r="L23" i="97"/>
  <c r="K23" i="97"/>
  <c r="H23" i="97"/>
  <c r="D23" i="97"/>
  <c r="C23" i="97"/>
  <c r="B23" i="97"/>
  <c r="P22" i="97"/>
  <c r="O22" i="97"/>
  <c r="N22" i="97"/>
  <c r="M22" i="97"/>
  <c r="L22" i="97"/>
  <c r="K22" i="97"/>
  <c r="H22" i="97"/>
  <c r="D22" i="97"/>
  <c r="C22" i="97"/>
  <c r="B22" i="97"/>
  <c r="P21" i="97"/>
  <c r="O21" i="97"/>
  <c r="N21" i="97"/>
  <c r="M21" i="97"/>
  <c r="L21" i="97"/>
  <c r="K21" i="97"/>
  <c r="H21" i="97"/>
  <c r="D21" i="97"/>
  <c r="C21" i="97"/>
  <c r="B21" i="97"/>
  <c r="P20" i="97"/>
  <c r="O20" i="97"/>
  <c r="N20" i="97"/>
  <c r="M20" i="97"/>
  <c r="L20" i="97"/>
  <c r="K20" i="97"/>
  <c r="H20" i="97"/>
  <c r="D20" i="97"/>
  <c r="C20" i="97"/>
  <c r="B20" i="97"/>
  <c r="P19" i="97"/>
  <c r="O19" i="97"/>
  <c r="N19" i="97"/>
  <c r="M19" i="97"/>
  <c r="L19" i="97"/>
  <c r="K19" i="97"/>
  <c r="H19" i="97"/>
  <c r="D19" i="97"/>
  <c r="C19" i="97"/>
  <c r="B19" i="97"/>
  <c r="P18" i="97"/>
  <c r="O18" i="97"/>
  <c r="N18" i="97"/>
  <c r="M18" i="97"/>
  <c r="L18" i="97"/>
  <c r="K18" i="97"/>
  <c r="H18" i="97"/>
  <c r="D18" i="97"/>
  <c r="C18" i="97"/>
  <c r="B18" i="97"/>
  <c r="P17" i="97"/>
  <c r="O17" i="97"/>
  <c r="N17" i="97"/>
  <c r="M17" i="97"/>
  <c r="L17" i="97"/>
  <c r="K17" i="97"/>
  <c r="H17" i="97"/>
  <c r="D17" i="97"/>
  <c r="C17" i="97"/>
  <c r="B17" i="97"/>
  <c r="P16" i="97"/>
  <c r="O16" i="97"/>
  <c r="N16" i="97"/>
  <c r="M16" i="97"/>
  <c r="L16" i="97"/>
  <c r="K16" i="97"/>
  <c r="H16" i="97"/>
  <c r="D16" i="97"/>
  <c r="C16" i="97"/>
  <c r="B16" i="97"/>
  <c r="O15" i="97"/>
  <c r="N15" i="97"/>
  <c r="M15" i="97"/>
  <c r="L15" i="97"/>
  <c r="K15" i="97"/>
  <c r="H15" i="97"/>
  <c r="D15" i="97"/>
  <c r="C15" i="97"/>
  <c r="B15" i="97"/>
  <c r="O14" i="97"/>
  <c r="N14" i="97"/>
  <c r="M14" i="97"/>
  <c r="L14" i="97"/>
  <c r="K14" i="97"/>
  <c r="H14" i="97"/>
  <c r="G14" i="97"/>
  <c r="D14" i="97"/>
  <c r="C14" i="97"/>
  <c r="B14" i="97"/>
  <c r="D88" i="98"/>
  <c r="C88" i="98"/>
  <c r="B88" i="98"/>
  <c r="D87" i="98"/>
  <c r="C87" i="98"/>
  <c r="B87" i="98"/>
  <c r="P86" i="98"/>
  <c r="O86" i="98"/>
  <c r="N86" i="98"/>
  <c r="M86" i="98"/>
  <c r="L86" i="98"/>
  <c r="K86" i="98"/>
  <c r="H86" i="98"/>
  <c r="D86" i="98"/>
  <c r="C86" i="98"/>
  <c r="B86" i="98"/>
  <c r="P85" i="98"/>
  <c r="O85" i="98"/>
  <c r="N85" i="98"/>
  <c r="M85" i="98"/>
  <c r="L85" i="98"/>
  <c r="K85" i="98"/>
  <c r="H85" i="98"/>
  <c r="D85" i="98"/>
  <c r="C85" i="98"/>
  <c r="B85" i="98"/>
  <c r="P84" i="98"/>
  <c r="O84" i="98"/>
  <c r="N84" i="98"/>
  <c r="M84" i="98"/>
  <c r="L84" i="98"/>
  <c r="K84" i="98"/>
  <c r="H84" i="98"/>
  <c r="D84" i="98"/>
  <c r="C84" i="98"/>
  <c r="B84" i="98"/>
  <c r="D83" i="98"/>
  <c r="C83" i="98"/>
  <c r="B83" i="98"/>
  <c r="D82" i="98"/>
  <c r="C82" i="98"/>
  <c r="B82" i="98"/>
  <c r="D81" i="98"/>
  <c r="C81" i="98"/>
  <c r="B81" i="98"/>
  <c r="D80" i="98"/>
  <c r="C80" i="98"/>
  <c r="B80" i="98"/>
  <c r="D79" i="98"/>
  <c r="C79" i="98"/>
  <c r="B79" i="98"/>
  <c r="D78" i="98"/>
  <c r="C78" i="98"/>
  <c r="B78" i="98"/>
  <c r="D77" i="98"/>
  <c r="C77" i="98"/>
  <c r="B77" i="98"/>
  <c r="D76" i="98"/>
  <c r="C76" i="98"/>
  <c r="B76" i="98"/>
  <c r="D75" i="98"/>
  <c r="C75" i="98"/>
  <c r="B75" i="98"/>
  <c r="D74" i="98"/>
  <c r="C74" i="98"/>
  <c r="B74" i="98"/>
  <c r="D73" i="98"/>
  <c r="C73" i="98"/>
  <c r="B73" i="98"/>
  <c r="D72" i="98"/>
  <c r="C72" i="98"/>
  <c r="B72" i="98"/>
  <c r="D71" i="98"/>
  <c r="C71" i="98"/>
  <c r="B71" i="98"/>
  <c r="D70" i="98"/>
  <c r="C70" i="98"/>
  <c r="B70" i="98"/>
  <c r="D69" i="98"/>
  <c r="C69" i="98"/>
  <c r="B69" i="98"/>
  <c r="D68" i="98"/>
  <c r="C68" i="98"/>
  <c r="B68" i="98"/>
  <c r="D67" i="98"/>
  <c r="C67" i="98"/>
  <c r="B67" i="98"/>
  <c r="D66" i="98"/>
  <c r="C66" i="98"/>
  <c r="B66" i="98"/>
  <c r="D65" i="98"/>
  <c r="C65" i="98"/>
  <c r="B65" i="98"/>
  <c r="D64" i="98"/>
  <c r="C64" i="98"/>
  <c r="B64" i="98"/>
  <c r="D63" i="98"/>
  <c r="C63" i="98"/>
  <c r="B63" i="98"/>
  <c r="D62" i="98"/>
  <c r="C62" i="98"/>
  <c r="B62" i="98"/>
  <c r="D61" i="98"/>
  <c r="C61" i="98"/>
  <c r="B61" i="98"/>
  <c r="D60" i="98"/>
  <c r="C60" i="98"/>
  <c r="B60" i="98"/>
  <c r="D59" i="98"/>
  <c r="C59" i="98"/>
  <c r="B59" i="98"/>
  <c r="D58" i="98"/>
  <c r="C58" i="98"/>
  <c r="B58" i="98"/>
  <c r="D57" i="98"/>
  <c r="C57" i="98"/>
  <c r="B57" i="98"/>
  <c r="D56" i="98"/>
  <c r="C56" i="98"/>
  <c r="B56" i="98"/>
  <c r="D55" i="98"/>
  <c r="C55" i="98"/>
  <c r="B55" i="98"/>
  <c r="D54" i="98"/>
  <c r="C54" i="98"/>
  <c r="B54" i="98"/>
  <c r="D53" i="98"/>
  <c r="C53" i="98"/>
  <c r="B53" i="98"/>
  <c r="D52" i="98"/>
  <c r="C52" i="98"/>
  <c r="B52" i="98"/>
  <c r="D51" i="98"/>
  <c r="C51" i="98"/>
  <c r="B51" i="98"/>
  <c r="D50" i="98"/>
  <c r="C50" i="98"/>
  <c r="B50" i="98"/>
  <c r="D49" i="98"/>
  <c r="C49" i="98"/>
  <c r="B49" i="98"/>
  <c r="D48" i="98"/>
  <c r="C48" i="98"/>
  <c r="B48" i="98"/>
  <c r="D47" i="98"/>
  <c r="C47" i="98"/>
  <c r="B47" i="98"/>
  <c r="D46" i="98"/>
  <c r="C46" i="98"/>
  <c r="B46" i="98"/>
  <c r="D45" i="98"/>
  <c r="C45" i="98"/>
  <c r="B45" i="98"/>
  <c r="D44" i="98"/>
  <c r="C44" i="98"/>
  <c r="B44" i="98"/>
  <c r="D43" i="98"/>
  <c r="C43" i="98"/>
  <c r="B43" i="98"/>
  <c r="D42" i="98"/>
  <c r="C42" i="98"/>
  <c r="B42" i="98"/>
  <c r="D41" i="98"/>
  <c r="C41" i="98"/>
  <c r="B41" i="98"/>
  <c r="D40" i="98"/>
  <c r="C40" i="98"/>
  <c r="B40" i="98"/>
  <c r="D39" i="98"/>
  <c r="C39" i="98"/>
  <c r="B39" i="98"/>
  <c r="D38" i="98"/>
  <c r="C38" i="98"/>
  <c r="B38" i="98"/>
  <c r="P37" i="98"/>
  <c r="O37" i="98"/>
  <c r="N37" i="98"/>
  <c r="M37" i="98"/>
  <c r="L37" i="98"/>
  <c r="K37" i="98"/>
  <c r="H37" i="98"/>
  <c r="D37" i="98"/>
  <c r="C37" i="98"/>
  <c r="B37" i="98"/>
  <c r="P36" i="98"/>
  <c r="O36" i="98"/>
  <c r="N36" i="98"/>
  <c r="M36" i="98"/>
  <c r="L36" i="98"/>
  <c r="K36" i="98"/>
  <c r="H36" i="98"/>
  <c r="D36" i="98"/>
  <c r="C36" i="98"/>
  <c r="B36" i="98"/>
  <c r="P35" i="98"/>
  <c r="O35" i="98"/>
  <c r="N35" i="98"/>
  <c r="M35" i="98"/>
  <c r="L35" i="98"/>
  <c r="K35" i="98"/>
  <c r="H35" i="98"/>
  <c r="D35" i="98"/>
  <c r="C35" i="98"/>
  <c r="B35" i="98"/>
  <c r="P34" i="98"/>
  <c r="O34" i="98"/>
  <c r="N34" i="98"/>
  <c r="M34" i="98"/>
  <c r="L34" i="98"/>
  <c r="K34" i="98"/>
  <c r="H34" i="98"/>
  <c r="D34" i="98"/>
  <c r="C34" i="98"/>
  <c r="B34" i="98"/>
  <c r="D33" i="98"/>
  <c r="C33" i="98"/>
  <c r="B33" i="98"/>
  <c r="D32" i="98"/>
  <c r="C32" i="98"/>
  <c r="B32" i="98"/>
  <c r="D31" i="98"/>
  <c r="C31" i="98"/>
  <c r="B31" i="98"/>
  <c r="D30" i="98"/>
  <c r="C30" i="98"/>
  <c r="B30" i="98"/>
  <c r="D29" i="98"/>
  <c r="C29" i="98"/>
  <c r="B29" i="98"/>
  <c r="D28" i="98"/>
  <c r="C28" i="98"/>
  <c r="B28" i="98"/>
  <c r="D27" i="98"/>
  <c r="C27" i="98"/>
  <c r="B27" i="98"/>
  <c r="D26" i="98"/>
  <c r="C26" i="98"/>
  <c r="B26" i="98"/>
  <c r="D25" i="98"/>
  <c r="C25" i="98"/>
  <c r="B25" i="98"/>
  <c r="D24" i="98"/>
  <c r="C24" i="98"/>
  <c r="B24" i="98"/>
  <c r="D23" i="98"/>
  <c r="C23" i="98"/>
  <c r="B23" i="98"/>
  <c r="D22" i="98"/>
  <c r="C22" i="98"/>
  <c r="B22" i="98"/>
  <c r="D21" i="98"/>
  <c r="C21" i="98"/>
  <c r="B21" i="98"/>
  <c r="D20" i="98"/>
  <c r="C20" i="98"/>
  <c r="B20" i="98"/>
  <c r="D19" i="98"/>
  <c r="C19" i="98"/>
  <c r="B19" i="98"/>
  <c r="D18" i="98"/>
  <c r="C18" i="98"/>
  <c r="B18" i="98"/>
  <c r="D17" i="98"/>
  <c r="C17" i="98"/>
  <c r="B17" i="98"/>
  <c r="D16" i="98"/>
  <c r="C16" i="98"/>
  <c r="B16" i="98"/>
  <c r="D15" i="98"/>
  <c r="C15" i="98"/>
  <c r="B15" i="98"/>
  <c r="G14" i="98"/>
  <c r="D14" i="98"/>
  <c r="C14" i="98"/>
  <c r="B14" i="98"/>
  <c r="D62" i="99"/>
  <c r="C62" i="99"/>
  <c r="B62" i="99"/>
  <c r="P61" i="99"/>
  <c r="O61" i="99"/>
  <c r="N61" i="99"/>
  <c r="M61" i="99"/>
  <c r="L61" i="99"/>
  <c r="K61" i="99"/>
  <c r="H61" i="99"/>
  <c r="D61" i="99"/>
  <c r="C61" i="99"/>
  <c r="B61" i="99"/>
  <c r="P60" i="99"/>
  <c r="O60" i="99"/>
  <c r="N60" i="99"/>
  <c r="M60" i="99"/>
  <c r="L60" i="99"/>
  <c r="K60" i="99"/>
  <c r="H60" i="99"/>
  <c r="D60" i="99"/>
  <c r="C60" i="99"/>
  <c r="B60" i="99"/>
  <c r="P59" i="99"/>
  <c r="O59" i="99"/>
  <c r="N59" i="99"/>
  <c r="M59" i="99"/>
  <c r="L59" i="99"/>
  <c r="K59" i="99"/>
  <c r="H59" i="99"/>
  <c r="D59" i="99"/>
  <c r="C59" i="99"/>
  <c r="B59" i="99"/>
  <c r="P58" i="99"/>
  <c r="O58" i="99"/>
  <c r="N58" i="99"/>
  <c r="M58" i="99"/>
  <c r="L58" i="99"/>
  <c r="K58" i="99"/>
  <c r="H58" i="99"/>
  <c r="D58" i="99"/>
  <c r="C58" i="99"/>
  <c r="B58" i="99"/>
  <c r="P57" i="99"/>
  <c r="O57" i="99"/>
  <c r="N57" i="99"/>
  <c r="M57" i="99"/>
  <c r="L57" i="99"/>
  <c r="K57" i="99"/>
  <c r="H57" i="99"/>
  <c r="D57" i="99"/>
  <c r="C57" i="99"/>
  <c r="B57" i="99"/>
  <c r="P56" i="99"/>
  <c r="O56" i="99"/>
  <c r="N56" i="99"/>
  <c r="M56" i="99"/>
  <c r="L56" i="99"/>
  <c r="K56" i="99"/>
  <c r="H56" i="99"/>
  <c r="D56" i="99"/>
  <c r="C56" i="99"/>
  <c r="B56" i="99"/>
  <c r="P55" i="99"/>
  <c r="O55" i="99"/>
  <c r="N55" i="99"/>
  <c r="M55" i="99"/>
  <c r="L55" i="99"/>
  <c r="K55" i="99"/>
  <c r="H55" i="99"/>
  <c r="D55" i="99"/>
  <c r="C55" i="99"/>
  <c r="B55" i="99"/>
  <c r="P54" i="99"/>
  <c r="O54" i="99"/>
  <c r="N54" i="99"/>
  <c r="M54" i="99"/>
  <c r="L54" i="99"/>
  <c r="K54" i="99"/>
  <c r="H54" i="99"/>
  <c r="D54" i="99"/>
  <c r="C54" i="99"/>
  <c r="B54" i="99"/>
  <c r="P53" i="99"/>
  <c r="O53" i="99"/>
  <c r="N53" i="99"/>
  <c r="M53" i="99"/>
  <c r="L53" i="99"/>
  <c r="K53" i="99"/>
  <c r="H53" i="99"/>
  <c r="D53" i="99"/>
  <c r="C53" i="99"/>
  <c r="B53" i="99"/>
  <c r="P52" i="99"/>
  <c r="O52" i="99"/>
  <c r="N52" i="99"/>
  <c r="M52" i="99"/>
  <c r="L52" i="99"/>
  <c r="K52" i="99"/>
  <c r="H52" i="99"/>
  <c r="D52" i="99"/>
  <c r="C52" i="99"/>
  <c r="B52" i="99"/>
  <c r="P51" i="99"/>
  <c r="O51" i="99"/>
  <c r="N51" i="99"/>
  <c r="M51" i="99"/>
  <c r="L51" i="99"/>
  <c r="K51" i="99"/>
  <c r="H51" i="99"/>
  <c r="D51" i="99"/>
  <c r="C51" i="99"/>
  <c r="B51" i="99"/>
  <c r="P50" i="99"/>
  <c r="O50" i="99"/>
  <c r="N50" i="99"/>
  <c r="M50" i="99"/>
  <c r="L50" i="99"/>
  <c r="K50" i="99"/>
  <c r="H50" i="99"/>
  <c r="D50" i="99"/>
  <c r="C50" i="99"/>
  <c r="B50" i="99"/>
  <c r="P49" i="99"/>
  <c r="O49" i="99"/>
  <c r="N49" i="99"/>
  <c r="M49" i="99"/>
  <c r="L49" i="99"/>
  <c r="K49" i="99"/>
  <c r="H49" i="99"/>
  <c r="D49" i="99"/>
  <c r="C49" i="99"/>
  <c r="B49" i="99"/>
  <c r="P48" i="99"/>
  <c r="O48" i="99"/>
  <c r="N48" i="99"/>
  <c r="M48" i="99"/>
  <c r="L48" i="99"/>
  <c r="K48" i="99"/>
  <c r="H48" i="99"/>
  <c r="D48" i="99"/>
  <c r="C48" i="99"/>
  <c r="B48" i="99"/>
  <c r="P47" i="99"/>
  <c r="O47" i="99"/>
  <c r="N47" i="99"/>
  <c r="M47" i="99"/>
  <c r="L47" i="99"/>
  <c r="K47" i="99"/>
  <c r="H47" i="99"/>
  <c r="D47" i="99"/>
  <c r="C47" i="99"/>
  <c r="B47" i="99"/>
  <c r="P46" i="99"/>
  <c r="O46" i="99"/>
  <c r="N46" i="99"/>
  <c r="M46" i="99"/>
  <c r="L46" i="99"/>
  <c r="K46" i="99"/>
  <c r="H46" i="99"/>
  <c r="D46" i="99"/>
  <c r="C46" i="99"/>
  <c r="B46" i="99"/>
  <c r="P45" i="99"/>
  <c r="O45" i="99"/>
  <c r="N45" i="99"/>
  <c r="M45" i="99"/>
  <c r="L45" i="99"/>
  <c r="K45" i="99"/>
  <c r="H45" i="99"/>
  <c r="D45" i="99"/>
  <c r="C45" i="99"/>
  <c r="B45" i="99"/>
  <c r="P44" i="99"/>
  <c r="O44" i="99"/>
  <c r="N44" i="99"/>
  <c r="M44" i="99"/>
  <c r="L44" i="99"/>
  <c r="K44" i="99"/>
  <c r="H44" i="99"/>
  <c r="D44" i="99"/>
  <c r="C44" i="99"/>
  <c r="B44" i="99"/>
  <c r="P43" i="99"/>
  <c r="O43" i="99"/>
  <c r="N43" i="99"/>
  <c r="M43" i="99"/>
  <c r="L43" i="99"/>
  <c r="K43" i="99"/>
  <c r="H43" i="99"/>
  <c r="D43" i="99"/>
  <c r="C43" i="99"/>
  <c r="B43" i="99"/>
  <c r="P42" i="99"/>
  <c r="O42" i="99"/>
  <c r="N42" i="99"/>
  <c r="M42" i="99"/>
  <c r="L42" i="99"/>
  <c r="K42" i="99"/>
  <c r="H42" i="99"/>
  <c r="D42" i="99"/>
  <c r="C42" i="99"/>
  <c r="B42" i="99"/>
  <c r="P41" i="99"/>
  <c r="O41" i="99"/>
  <c r="N41" i="99"/>
  <c r="M41" i="99"/>
  <c r="L41" i="99"/>
  <c r="K41" i="99"/>
  <c r="H41" i="99"/>
  <c r="D41" i="99"/>
  <c r="C41" i="99"/>
  <c r="B41" i="99"/>
  <c r="P40" i="99"/>
  <c r="O40" i="99"/>
  <c r="N40" i="99"/>
  <c r="M40" i="99"/>
  <c r="L40" i="99"/>
  <c r="K40" i="99"/>
  <c r="H40" i="99"/>
  <c r="D40" i="99"/>
  <c r="C40" i="99"/>
  <c r="B40" i="99"/>
  <c r="P39" i="99"/>
  <c r="O39" i="99"/>
  <c r="N39" i="99"/>
  <c r="M39" i="99"/>
  <c r="L39" i="99"/>
  <c r="K39" i="99"/>
  <c r="H39" i="99"/>
  <c r="D39" i="99"/>
  <c r="C39" i="99"/>
  <c r="B39" i="99"/>
  <c r="P38" i="99"/>
  <c r="O38" i="99"/>
  <c r="N38" i="99"/>
  <c r="M38" i="99"/>
  <c r="L38" i="99"/>
  <c r="K38" i="99"/>
  <c r="H38" i="99"/>
  <c r="D38" i="99"/>
  <c r="C38" i="99"/>
  <c r="B38" i="99"/>
  <c r="P37" i="99"/>
  <c r="O37" i="99"/>
  <c r="N37" i="99"/>
  <c r="M37" i="99"/>
  <c r="L37" i="99"/>
  <c r="K37" i="99"/>
  <c r="H37" i="99"/>
  <c r="D37" i="99"/>
  <c r="C37" i="99"/>
  <c r="B37" i="99"/>
  <c r="P36" i="99"/>
  <c r="O36" i="99"/>
  <c r="N36" i="99"/>
  <c r="M36" i="99"/>
  <c r="L36" i="99"/>
  <c r="K36" i="99"/>
  <c r="H36" i="99"/>
  <c r="D36" i="99"/>
  <c r="C36" i="99"/>
  <c r="B36" i="99"/>
  <c r="P35" i="99"/>
  <c r="O35" i="99"/>
  <c r="N35" i="99"/>
  <c r="M35" i="99"/>
  <c r="L35" i="99"/>
  <c r="K35" i="99"/>
  <c r="H35" i="99"/>
  <c r="D35" i="99"/>
  <c r="C35" i="99"/>
  <c r="B35" i="99"/>
  <c r="P34" i="99"/>
  <c r="O34" i="99"/>
  <c r="N34" i="99"/>
  <c r="M34" i="99"/>
  <c r="L34" i="99"/>
  <c r="K34" i="99"/>
  <c r="H34" i="99"/>
  <c r="D34" i="99"/>
  <c r="C34" i="99"/>
  <c r="B34" i="99"/>
  <c r="P33" i="99"/>
  <c r="O33" i="99"/>
  <c r="N33" i="99"/>
  <c r="M33" i="99"/>
  <c r="L33" i="99"/>
  <c r="K33" i="99"/>
  <c r="H33" i="99"/>
  <c r="D33" i="99"/>
  <c r="C33" i="99"/>
  <c r="B33" i="99"/>
  <c r="P32" i="99"/>
  <c r="O32" i="99"/>
  <c r="N32" i="99"/>
  <c r="M32" i="99"/>
  <c r="L32" i="99"/>
  <c r="K32" i="99"/>
  <c r="H32" i="99"/>
  <c r="D32" i="99"/>
  <c r="C32" i="99"/>
  <c r="B32" i="99"/>
  <c r="P31" i="99"/>
  <c r="O31" i="99"/>
  <c r="N31" i="99"/>
  <c r="M31" i="99"/>
  <c r="L31" i="99"/>
  <c r="K31" i="99"/>
  <c r="H31" i="99"/>
  <c r="D31" i="99"/>
  <c r="C31" i="99"/>
  <c r="B31" i="99"/>
  <c r="P30" i="99"/>
  <c r="O30" i="99"/>
  <c r="N30" i="99"/>
  <c r="M30" i="99"/>
  <c r="L30" i="99"/>
  <c r="K30" i="99"/>
  <c r="H30" i="99"/>
  <c r="D30" i="99"/>
  <c r="C30" i="99"/>
  <c r="B30" i="99"/>
  <c r="P29" i="99"/>
  <c r="O29" i="99"/>
  <c r="N29" i="99"/>
  <c r="M29" i="99"/>
  <c r="L29" i="99"/>
  <c r="K29" i="99"/>
  <c r="H29" i="99"/>
  <c r="D29" i="99"/>
  <c r="C29" i="99"/>
  <c r="B29" i="99"/>
  <c r="P28" i="99"/>
  <c r="O28" i="99"/>
  <c r="N28" i="99"/>
  <c r="M28" i="99"/>
  <c r="L28" i="99"/>
  <c r="K28" i="99"/>
  <c r="H28" i="99"/>
  <c r="D28" i="99"/>
  <c r="C28" i="99"/>
  <c r="B28" i="99"/>
  <c r="P27" i="99"/>
  <c r="O27" i="99"/>
  <c r="N27" i="99"/>
  <c r="M27" i="99"/>
  <c r="L27" i="99"/>
  <c r="K27" i="99"/>
  <c r="H27" i="99"/>
  <c r="D27" i="99"/>
  <c r="C27" i="99"/>
  <c r="B27" i="99"/>
  <c r="P26" i="99"/>
  <c r="O26" i="99"/>
  <c r="N26" i="99"/>
  <c r="M26" i="99"/>
  <c r="L26" i="99"/>
  <c r="K26" i="99"/>
  <c r="H26" i="99"/>
  <c r="D26" i="99"/>
  <c r="C26" i="99"/>
  <c r="B26" i="99"/>
  <c r="P25" i="99"/>
  <c r="O25" i="99"/>
  <c r="N25" i="99"/>
  <c r="M25" i="99"/>
  <c r="L25" i="99"/>
  <c r="K25" i="99"/>
  <c r="H25" i="99"/>
  <c r="D25" i="99"/>
  <c r="C25" i="99"/>
  <c r="B25" i="99"/>
  <c r="P24" i="99"/>
  <c r="O24" i="99"/>
  <c r="N24" i="99"/>
  <c r="M24" i="99"/>
  <c r="L24" i="99"/>
  <c r="K24" i="99"/>
  <c r="H24" i="99"/>
  <c r="D24" i="99"/>
  <c r="C24" i="99"/>
  <c r="B24" i="99"/>
  <c r="P23" i="99"/>
  <c r="O23" i="99"/>
  <c r="N23" i="99"/>
  <c r="M23" i="99"/>
  <c r="L23" i="99"/>
  <c r="K23" i="99"/>
  <c r="H23" i="99"/>
  <c r="D23" i="99"/>
  <c r="C23" i="99"/>
  <c r="B23" i="99"/>
  <c r="P22" i="99"/>
  <c r="O22" i="99"/>
  <c r="N22" i="99"/>
  <c r="M22" i="99"/>
  <c r="L22" i="99"/>
  <c r="K22" i="99"/>
  <c r="H22" i="99"/>
  <c r="D22" i="99"/>
  <c r="C22" i="99"/>
  <c r="B22" i="99"/>
  <c r="P21" i="99"/>
  <c r="O21" i="99"/>
  <c r="N21" i="99"/>
  <c r="M21" i="99"/>
  <c r="L21" i="99"/>
  <c r="K21" i="99"/>
  <c r="H21" i="99"/>
  <c r="D21" i="99"/>
  <c r="C21" i="99"/>
  <c r="B21" i="99"/>
  <c r="P20" i="99"/>
  <c r="O20" i="99"/>
  <c r="N20" i="99"/>
  <c r="M20" i="99"/>
  <c r="L20" i="99"/>
  <c r="K20" i="99"/>
  <c r="H20" i="99"/>
  <c r="D20" i="99"/>
  <c r="C20" i="99"/>
  <c r="B20" i="99"/>
  <c r="P19" i="99"/>
  <c r="O19" i="99"/>
  <c r="N19" i="99"/>
  <c r="M19" i="99"/>
  <c r="L19" i="99"/>
  <c r="K19" i="99"/>
  <c r="H19" i="99"/>
  <c r="D19" i="99"/>
  <c r="C19" i="99"/>
  <c r="B19" i="99"/>
  <c r="P18" i="99"/>
  <c r="O18" i="99"/>
  <c r="N18" i="99"/>
  <c r="M18" i="99"/>
  <c r="L18" i="99"/>
  <c r="K18" i="99"/>
  <c r="H18" i="99"/>
  <c r="D18" i="99"/>
  <c r="C18" i="99"/>
  <c r="B18" i="99"/>
  <c r="P17" i="99"/>
  <c r="O17" i="99"/>
  <c r="N17" i="99"/>
  <c r="M17" i="99"/>
  <c r="L17" i="99"/>
  <c r="K17" i="99"/>
  <c r="H17" i="99"/>
  <c r="D17" i="99"/>
  <c r="C17" i="99"/>
  <c r="B17" i="99"/>
  <c r="P16" i="99"/>
  <c r="O16" i="99"/>
  <c r="N16" i="99"/>
  <c r="M16" i="99"/>
  <c r="L16" i="99"/>
  <c r="K16" i="99"/>
  <c r="H16" i="99"/>
  <c r="D16" i="99"/>
  <c r="C16" i="99"/>
  <c r="B16" i="99"/>
  <c r="P15" i="99"/>
  <c r="O15" i="99"/>
  <c r="N15" i="99"/>
  <c r="M15" i="99"/>
  <c r="L15" i="99"/>
  <c r="K15" i="99"/>
  <c r="H15" i="99"/>
  <c r="D15" i="99"/>
  <c r="C15" i="99"/>
  <c r="B15" i="99"/>
  <c r="P14" i="99"/>
  <c r="O14" i="99"/>
  <c r="N14" i="99"/>
  <c r="M14" i="99"/>
  <c r="L14" i="99"/>
  <c r="K14" i="99"/>
  <c r="H14" i="99"/>
  <c r="G14" i="99"/>
  <c r="D14" i="99"/>
  <c r="C14" i="99"/>
  <c r="B14" i="99"/>
  <c r="P26" i="100"/>
  <c r="O26" i="100"/>
  <c r="N26" i="100"/>
  <c r="M26" i="100"/>
  <c r="L26" i="100"/>
  <c r="K26" i="100"/>
  <c r="H26" i="100"/>
  <c r="D26" i="100"/>
  <c r="C26" i="100"/>
  <c r="B26" i="100"/>
  <c r="P25" i="100"/>
  <c r="O25" i="100"/>
  <c r="N25" i="100"/>
  <c r="M25" i="100"/>
  <c r="L25" i="100"/>
  <c r="K25" i="100"/>
  <c r="H25" i="100"/>
  <c r="D25" i="100"/>
  <c r="C25" i="100"/>
  <c r="B25" i="100"/>
  <c r="P24" i="100"/>
  <c r="O24" i="100"/>
  <c r="N24" i="100"/>
  <c r="M24" i="100"/>
  <c r="L24" i="100"/>
  <c r="K24" i="100"/>
  <c r="H24" i="100"/>
  <c r="D24" i="100"/>
  <c r="C24" i="100"/>
  <c r="B24" i="100"/>
  <c r="P23" i="100"/>
  <c r="O23" i="100"/>
  <c r="N23" i="100"/>
  <c r="M23" i="100"/>
  <c r="L23" i="100"/>
  <c r="K23" i="100"/>
  <c r="H23" i="100"/>
  <c r="D23" i="100"/>
  <c r="C23" i="100"/>
  <c r="B23" i="100"/>
  <c r="P22" i="100"/>
  <c r="O22" i="100"/>
  <c r="N22" i="100"/>
  <c r="M22" i="100"/>
  <c r="L22" i="100"/>
  <c r="K22" i="100"/>
  <c r="H22" i="100"/>
  <c r="D22" i="100"/>
  <c r="C22" i="100"/>
  <c r="B22" i="100"/>
  <c r="P21" i="100"/>
  <c r="O21" i="100"/>
  <c r="N21" i="100"/>
  <c r="M21" i="100"/>
  <c r="L21" i="100"/>
  <c r="K21" i="100"/>
  <c r="H21" i="100"/>
  <c r="D21" i="100"/>
  <c r="C21" i="100"/>
  <c r="B21" i="100"/>
  <c r="P20" i="100"/>
  <c r="O20" i="100"/>
  <c r="N20" i="100"/>
  <c r="M20" i="100"/>
  <c r="L20" i="100"/>
  <c r="K20" i="100"/>
  <c r="H20" i="100"/>
  <c r="D20" i="100"/>
  <c r="C20" i="100"/>
  <c r="B20" i="100"/>
  <c r="P19" i="100"/>
  <c r="O19" i="100"/>
  <c r="N19" i="100"/>
  <c r="M19" i="100"/>
  <c r="L19" i="100"/>
  <c r="K19" i="100"/>
  <c r="H19" i="100"/>
  <c r="D19" i="100"/>
  <c r="C19" i="100"/>
  <c r="B19" i="100"/>
  <c r="P18" i="100"/>
  <c r="O18" i="100"/>
  <c r="N18" i="100"/>
  <c r="M18" i="100"/>
  <c r="L18" i="100"/>
  <c r="K18" i="100"/>
  <c r="H18" i="100"/>
  <c r="D18" i="100"/>
  <c r="C18" i="100"/>
  <c r="B18" i="100"/>
  <c r="P17" i="100"/>
  <c r="O17" i="100"/>
  <c r="N17" i="100"/>
  <c r="M17" i="100"/>
  <c r="L17" i="100"/>
  <c r="K17" i="100"/>
  <c r="H17" i="100"/>
  <c r="D17" i="100"/>
  <c r="C17" i="100"/>
  <c r="B17" i="100"/>
  <c r="P16" i="100"/>
  <c r="O16" i="100"/>
  <c r="N16" i="100"/>
  <c r="M16" i="100"/>
  <c r="L16" i="100"/>
  <c r="K16" i="100"/>
  <c r="H16" i="100"/>
  <c r="D16" i="100"/>
  <c r="C16" i="100"/>
  <c r="B16" i="100"/>
  <c r="P15" i="100"/>
  <c r="O15" i="100"/>
  <c r="N15" i="100"/>
  <c r="M15" i="100"/>
  <c r="L15" i="100"/>
  <c r="K15" i="100"/>
  <c r="H15" i="100"/>
  <c r="D15" i="100"/>
  <c r="C15" i="100"/>
  <c r="B15" i="100"/>
  <c r="P14" i="100"/>
  <c r="O14" i="100"/>
  <c r="N14" i="100"/>
  <c r="M14" i="100"/>
  <c r="L14" i="100"/>
  <c r="K14" i="100"/>
  <c r="H14" i="100"/>
  <c r="G14" i="100"/>
  <c r="D14" i="100"/>
  <c r="C14" i="100"/>
  <c r="B14" i="100"/>
  <c r="P71" i="101"/>
  <c r="O71" i="101"/>
  <c r="N71" i="101"/>
  <c r="M71" i="101"/>
  <c r="L71" i="101"/>
  <c r="K71" i="101"/>
  <c r="H71" i="101"/>
  <c r="D71" i="101"/>
  <c r="C71" i="101"/>
  <c r="B71" i="101"/>
  <c r="P70" i="101"/>
  <c r="O70" i="101"/>
  <c r="N70" i="101"/>
  <c r="M70" i="101"/>
  <c r="L70" i="101"/>
  <c r="K70" i="101"/>
  <c r="H70" i="101"/>
  <c r="D70" i="101"/>
  <c r="C70" i="101"/>
  <c r="B70" i="101"/>
  <c r="P69" i="101"/>
  <c r="O69" i="101"/>
  <c r="N69" i="101"/>
  <c r="M69" i="101"/>
  <c r="L69" i="101"/>
  <c r="K69" i="101"/>
  <c r="H69" i="101"/>
  <c r="D69" i="101"/>
  <c r="C69" i="101"/>
  <c r="B69" i="101"/>
  <c r="P68" i="101"/>
  <c r="O68" i="101"/>
  <c r="N68" i="101"/>
  <c r="M68" i="101"/>
  <c r="L68" i="101"/>
  <c r="K68" i="101"/>
  <c r="H68" i="101"/>
  <c r="D68" i="101"/>
  <c r="C68" i="101"/>
  <c r="B68" i="101"/>
  <c r="P67" i="101"/>
  <c r="O67" i="101"/>
  <c r="N67" i="101"/>
  <c r="M67" i="101"/>
  <c r="L67" i="101"/>
  <c r="K67" i="101"/>
  <c r="H67" i="101"/>
  <c r="D67" i="101"/>
  <c r="C67" i="101"/>
  <c r="B67" i="101"/>
  <c r="P66" i="101"/>
  <c r="O66" i="101"/>
  <c r="N66" i="101"/>
  <c r="M66" i="101"/>
  <c r="L66" i="101"/>
  <c r="K66" i="101"/>
  <c r="H66" i="101"/>
  <c r="D66" i="101"/>
  <c r="C66" i="101"/>
  <c r="B66" i="101"/>
  <c r="P65" i="101"/>
  <c r="O65" i="101"/>
  <c r="N65" i="101"/>
  <c r="M65" i="101"/>
  <c r="L65" i="101"/>
  <c r="K65" i="101"/>
  <c r="H65" i="101"/>
  <c r="D65" i="101"/>
  <c r="C65" i="101"/>
  <c r="B65" i="101"/>
  <c r="D64" i="101"/>
  <c r="C64" i="101"/>
  <c r="B64" i="101"/>
  <c r="D63" i="101"/>
  <c r="C63" i="101"/>
  <c r="B63" i="101"/>
  <c r="P62" i="101"/>
  <c r="O62" i="101"/>
  <c r="N62" i="101"/>
  <c r="M62" i="101"/>
  <c r="L62" i="101"/>
  <c r="K62" i="101"/>
  <c r="H62" i="101"/>
  <c r="D62" i="101"/>
  <c r="C62" i="101"/>
  <c r="B62" i="101"/>
  <c r="P61" i="101"/>
  <c r="O61" i="101"/>
  <c r="N61" i="101"/>
  <c r="M61" i="101"/>
  <c r="L61" i="101"/>
  <c r="K61" i="101"/>
  <c r="H61" i="101"/>
  <c r="D61" i="101"/>
  <c r="C61" i="101"/>
  <c r="B61" i="101"/>
  <c r="P60" i="101"/>
  <c r="O60" i="101"/>
  <c r="N60" i="101"/>
  <c r="M60" i="101"/>
  <c r="L60" i="101"/>
  <c r="K60" i="101"/>
  <c r="H60" i="101"/>
  <c r="D60" i="101"/>
  <c r="C60" i="101"/>
  <c r="B60" i="101"/>
  <c r="P59" i="101"/>
  <c r="O59" i="101"/>
  <c r="N59" i="101"/>
  <c r="M59" i="101"/>
  <c r="L59" i="101"/>
  <c r="K59" i="101"/>
  <c r="H59" i="101"/>
  <c r="D59" i="101"/>
  <c r="C59" i="101"/>
  <c r="B59" i="101"/>
  <c r="P58" i="101"/>
  <c r="O58" i="101"/>
  <c r="N58" i="101"/>
  <c r="M58" i="101"/>
  <c r="L58" i="101"/>
  <c r="K58" i="101"/>
  <c r="H58" i="101"/>
  <c r="D58" i="101"/>
  <c r="C58" i="101"/>
  <c r="B58" i="101"/>
  <c r="P57" i="101"/>
  <c r="O57" i="101"/>
  <c r="N57" i="101"/>
  <c r="M57" i="101"/>
  <c r="L57" i="101"/>
  <c r="K57" i="101"/>
  <c r="H57" i="101"/>
  <c r="D57" i="101"/>
  <c r="C57" i="101"/>
  <c r="B57" i="101"/>
  <c r="P56" i="101"/>
  <c r="O56" i="101"/>
  <c r="N56" i="101"/>
  <c r="M56" i="101"/>
  <c r="L56" i="101"/>
  <c r="K56" i="101"/>
  <c r="H56" i="101"/>
  <c r="D56" i="101"/>
  <c r="C56" i="101"/>
  <c r="B56" i="101"/>
  <c r="P55" i="101"/>
  <c r="O55" i="101"/>
  <c r="N55" i="101"/>
  <c r="M55" i="101"/>
  <c r="L55" i="101"/>
  <c r="K55" i="101"/>
  <c r="H55" i="101"/>
  <c r="D55" i="101"/>
  <c r="C55" i="101"/>
  <c r="B55" i="101"/>
  <c r="P54" i="101"/>
  <c r="O54" i="101"/>
  <c r="N54" i="101"/>
  <c r="M54" i="101"/>
  <c r="L54" i="101"/>
  <c r="K54" i="101"/>
  <c r="H54" i="101"/>
  <c r="D54" i="101"/>
  <c r="C54" i="101"/>
  <c r="B54" i="101"/>
  <c r="P53" i="101"/>
  <c r="O53" i="101"/>
  <c r="N53" i="101"/>
  <c r="M53" i="101"/>
  <c r="L53" i="101"/>
  <c r="K53" i="101"/>
  <c r="H53" i="101"/>
  <c r="D53" i="101"/>
  <c r="C53" i="101"/>
  <c r="B53" i="101"/>
  <c r="P52" i="101"/>
  <c r="O52" i="101"/>
  <c r="N52" i="101"/>
  <c r="M52" i="101"/>
  <c r="L52" i="101"/>
  <c r="K52" i="101"/>
  <c r="H52" i="101"/>
  <c r="D52" i="101"/>
  <c r="C52" i="101"/>
  <c r="B52" i="101"/>
  <c r="P51" i="101"/>
  <c r="O51" i="101"/>
  <c r="N51" i="101"/>
  <c r="M51" i="101"/>
  <c r="L51" i="101"/>
  <c r="K51" i="101"/>
  <c r="H51" i="101"/>
  <c r="D51" i="101"/>
  <c r="C51" i="101"/>
  <c r="B51" i="101"/>
  <c r="P50" i="101"/>
  <c r="O50" i="101"/>
  <c r="N50" i="101"/>
  <c r="M50" i="101"/>
  <c r="L50" i="101"/>
  <c r="K50" i="101"/>
  <c r="H50" i="101"/>
  <c r="D50" i="101"/>
  <c r="C50" i="101"/>
  <c r="B50" i="101"/>
  <c r="P49" i="101"/>
  <c r="O49" i="101"/>
  <c r="N49" i="101"/>
  <c r="M49" i="101"/>
  <c r="L49" i="101"/>
  <c r="K49" i="101"/>
  <c r="H49" i="101"/>
  <c r="D49" i="101"/>
  <c r="C49" i="101"/>
  <c r="B49" i="101"/>
  <c r="P48" i="101"/>
  <c r="O48" i="101"/>
  <c r="N48" i="101"/>
  <c r="M48" i="101"/>
  <c r="L48" i="101"/>
  <c r="K48" i="101"/>
  <c r="H48" i="101"/>
  <c r="D48" i="101"/>
  <c r="C48" i="101"/>
  <c r="B48" i="101"/>
  <c r="P47" i="101"/>
  <c r="O47" i="101"/>
  <c r="N47" i="101"/>
  <c r="M47" i="101"/>
  <c r="L47" i="101"/>
  <c r="K47" i="101"/>
  <c r="H47" i="101"/>
  <c r="D47" i="101"/>
  <c r="C47" i="101"/>
  <c r="B47" i="101"/>
  <c r="P46" i="101"/>
  <c r="O46" i="101"/>
  <c r="N46" i="101"/>
  <c r="M46" i="101"/>
  <c r="L46" i="101"/>
  <c r="K46" i="101"/>
  <c r="H46" i="101"/>
  <c r="D46" i="101"/>
  <c r="C46" i="101"/>
  <c r="B46" i="101"/>
  <c r="P45" i="101"/>
  <c r="O45" i="101"/>
  <c r="N45" i="101"/>
  <c r="M45" i="101"/>
  <c r="L45" i="101"/>
  <c r="K45" i="101"/>
  <c r="H45" i="101"/>
  <c r="D45" i="101"/>
  <c r="C45" i="101"/>
  <c r="B45" i="101"/>
  <c r="P44" i="101"/>
  <c r="O44" i="101"/>
  <c r="N44" i="101"/>
  <c r="M44" i="101"/>
  <c r="L44" i="101"/>
  <c r="K44" i="101"/>
  <c r="H44" i="101"/>
  <c r="D44" i="101"/>
  <c r="C44" i="101"/>
  <c r="B44" i="101"/>
  <c r="P43" i="101"/>
  <c r="O43" i="101"/>
  <c r="N43" i="101"/>
  <c r="M43" i="101"/>
  <c r="L43" i="101"/>
  <c r="K43" i="101"/>
  <c r="H43" i="101"/>
  <c r="D43" i="101"/>
  <c r="C43" i="101"/>
  <c r="B43" i="101"/>
  <c r="P42" i="101"/>
  <c r="O42" i="101"/>
  <c r="N42" i="101"/>
  <c r="M42" i="101"/>
  <c r="L42" i="101"/>
  <c r="K42" i="101"/>
  <c r="H42" i="101"/>
  <c r="D42" i="101"/>
  <c r="C42" i="101"/>
  <c r="B42" i="101"/>
  <c r="P41" i="101"/>
  <c r="O41" i="101"/>
  <c r="N41" i="101"/>
  <c r="M41" i="101"/>
  <c r="L41" i="101"/>
  <c r="K41" i="101"/>
  <c r="H41" i="101"/>
  <c r="D41" i="101"/>
  <c r="C41" i="101"/>
  <c r="B41" i="101"/>
  <c r="P40" i="101"/>
  <c r="O40" i="101"/>
  <c r="N40" i="101"/>
  <c r="M40" i="101"/>
  <c r="L40" i="101"/>
  <c r="K40" i="101"/>
  <c r="H40" i="101"/>
  <c r="D40" i="101"/>
  <c r="C40" i="101"/>
  <c r="B40" i="101"/>
  <c r="P39" i="101"/>
  <c r="O39" i="101"/>
  <c r="N39" i="101"/>
  <c r="M39" i="101"/>
  <c r="L39" i="101"/>
  <c r="K39" i="101"/>
  <c r="H39" i="101"/>
  <c r="D39" i="101"/>
  <c r="C39" i="101"/>
  <c r="B39" i="101"/>
  <c r="P38" i="101"/>
  <c r="O38" i="101"/>
  <c r="N38" i="101"/>
  <c r="M38" i="101"/>
  <c r="L38" i="101"/>
  <c r="K38" i="101"/>
  <c r="H38" i="101"/>
  <c r="D38" i="101"/>
  <c r="C38" i="101"/>
  <c r="B38" i="101"/>
  <c r="P37" i="101"/>
  <c r="O37" i="101"/>
  <c r="N37" i="101"/>
  <c r="M37" i="101"/>
  <c r="L37" i="101"/>
  <c r="K37" i="101"/>
  <c r="H37" i="101"/>
  <c r="D37" i="101"/>
  <c r="C37" i="101"/>
  <c r="B37" i="101"/>
  <c r="P36" i="101"/>
  <c r="O36" i="101"/>
  <c r="N36" i="101"/>
  <c r="M36" i="101"/>
  <c r="L36" i="101"/>
  <c r="K36" i="101"/>
  <c r="H36" i="101"/>
  <c r="D36" i="101"/>
  <c r="C36" i="101"/>
  <c r="B36" i="101"/>
  <c r="P35" i="101"/>
  <c r="O35" i="101"/>
  <c r="N35" i="101"/>
  <c r="M35" i="101"/>
  <c r="L35" i="101"/>
  <c r="K35" i="101"/>
  <c r="H35" i="101"/>
  <c r="D35" i="101"/>
  <c r="C35" i="101"/>
  <c r="B35" i="101"/>
  <c r="P34" i="101"/>
  <c r="O34" i="101"/>
  <c r="N34" i="101"/>
  <c r="M34" i="101"/>
  <c r="L34" i="101"/>
  <c r="K34" i="101"/>
  <c r="H34" i="101"/>
  <c r="D34" i="101"/>
  <c r="C34" i="101"/>
  <c r="B34" i="101"/>
  <c r="P33" i="101"/>
  <c r="O33" i="101"/>
  <c r="N33" i="101"/>
  <c r="M33" i="101"/>
  <c r="L33" i="101"/>
  <c r="K33" i="101"/>
  <c r="H33" i="101"/>
  <c r="D33" i="101"/>
  <c r="C33" i="101"/>
  <c r="B33" i="101"/>
  <c r="P32" i="101"/>
  <c r="O32" i="101"/>
  <c r="N32" i="101"/>
  <c r="M32" i="101"/>
  <c r="L32" i="101"/>
  <c r="K32" i="101"/>
  <c r="H32" i="101"/>
  <c r="D32" i="101"/>
  <c r="C32" i="101"/>
  <c r="B32" i="101"/>
  <c r="P31" i="101"/>
  <c r="O31" i="101"/>
  <c r="N31" i="101"/>
  <c r="M31" i="101"/>
  <c r="L31" i="101"/>
  <c r="K31" i="101"/>
  <c r="H31" i="101"/>
  <c r="D31" i="101"/>
  <c r="C31" i="101"/>
  <c r="B31" i="101"/>
  <c r="P30" i="101"/>
  <c r="O30" i="101"/>
  <c r="N30" i="101"/>
  <c r="M30" i="101"/>
  <c r="L30" i="101"/>
  <c r="K30" i="101"/>
  <c r="H30" i="101"/>
  <c r="D30" i="101"/>
  <c r="C30" i="101"/>
  <c r="B30" i="101"/>
  <c r="P29" i="101"/>
  <c r="O29" i="101"/>
  <c r="N29" i="101"/>
  <c r="M29" i="101"/>
  <c r="L29" i="101"/>
  <c r="K29" i="101"/>
  <c r="H29" i="101"/>
  <c r="D29" i="101"/>
  <c r="C29" i="101"/>
  <c r="B29" i="101"/>
  <c r="P28" i="101"/>
  <c r="O28" i="101"/>
  <c r="N28" i="101"/>
  <c r="M28" i="101"/>
  <c r="L28" i="101"/>
  <c r="K28" i="101"/>
  <c r="H28" i="101"/>
  <c r="D28" i="101"/>
  <c r="C28" i="101"/>
  <c r="B28" i="101"/>
  <c r="P27" i="101"/>
  <c r="O27" i="101"/>
  <c r="N27" i="101"/>
  <c r="M27" i="101"/>
  <c r="L27" i="101"/>
  <c r="K27" i="101"/>
  <c r="H27" i="101"/>
  <c r="D27" i="101"/>
  <c r="C27" i="101"/>
  <c r="B27" i="101"/>
  <c r="P26" i="101"/>
  <c r="O26" i="101"/>
  <c r="N26" i="101"/>
  <c r="M26" i="101"/>
  <c r="L26" i="101"/>
  <c r="K26" i="101"/>
  <c r="H26" i="101"/>
  <c r="D26" i="101"/>
  <c r="C26" i="101"/>
  <c r="B26" i="101"/>
  <c r="P25" i="101"/>
  <c r="O25" i="101"/>
  <c r="N25" i="101"/>
  <c r="M25" i="101"/>
  <c r="L25" i="101"/>
  <c r="K25" i="101"/>
  <c r="H25" i="101"/>
  <c r="D25" i="101"/>
  <c r="C25" i="101"/>
  <c r="B25" i="101"/>
  <c r="P24" i="101"/>
  <c r="O24" i="101"/>
  <c r="N24" i="101"/>
  <c r="M24" i="101"/>
  <c r="L24" i="101"/>
  <c r="K24" i="101"/>
  <c r="H24" i="101"/>
  <c r="D24" i="101"/>
  <c r="C24" i="101"/>
  <c r="B24" i="101"/>
  <c r="P23" i="101"/>
  <c r="O23" i="101"/>
  <c r="N23" i="101"/>
  <c r="M23" i="101"/>
  <c r="L23" i="101"/>
  <c r="K23" i="101"/>
  <c r="H23" i="101"/>
  <c r="D23" i="101"/>
  <c r="C23" i="101"/>
  <c r="B23" i="101"/>
  <c r="P22" i="101"/>
  <c r="O22" i="101"/>
  <c r="N22" i="101"/>
  <c r="M22" i="101"/>
  <c r="L22" i="101"/>
  <c r="K22" i="101"/>
  <c r="H22" i="101"/>
  <c r="D22" i="101"/>
  <c r="C22" i="101"/>
  <c r="B22" i="101"/>
  <c r="P21" i="101"/>
  <c r="O21" i="101"/>
  <c r="N21" i="101"/>
  <c r="M21" i="101"/>
  <c r="L21" i="101"/>
  <c r="K21" i="101"/>
  <c r="H21" i="101"/>
  <c r="D21" i="101"/>
  <c r="C21" i="101"/>
  <c r="B21" i="101"/>
  <c r="P20" i="101"/>
  <c r="O20" i="101"/>
  <c r="N20" i="101"/>
  <c r="M20" i="101"/>
  <c r="L20" i="101"/>
  <c r="K20" i="101"/>
  <c r="H20" i="101"/>
  <c r="D20" i="101"/>
  <c r="C20" i="101"/>
  <c r="B20" i="101"/>
  <c r="P19" i="101"/>
  <c r="O19" i="101"/>
  <c r="N19" i="101"/>
  <c r="M19" i="101"/>
  <c r="L19" i="101"/>
  <c r="K19" i="101"/>
  <c r="H19" i="101"/>
  <c r="D19" i="101"/>
  <c r="C19" i="101"/>
  <c r="B19" i="101"/>
  <c r="P18" i="101"/>
  <c r="O18" i="101"/>
  <c r="N18" i="101"/>
  <c r="M18" i="101"/>
  <c r="L18" i="101"/>
  <c r="K18" i="101"/>
  <c r="H18" i="101"/>
  <c r="D18" i="101"/>
  <c r="C18" i="101"/>
  <c r="B18" i="101"/>
  <c r="P17" i="101"/>
  <c r="A17" i="101" s="1"/>
  <c r="O17" i="101"/>
  <c r="N17" i="101"/>
  <c r="M17" i="101"/>
  <c r="L17" i="101"/>
  <c r="K17" i="101"/>
  <c r="H17" i="101"/>
  <c r="D17" i="101"/>
  <c r="C17" i="101"/>
  <c r="B17" i="101"/>
  <c r="P16" i="101"/>
  <c r="O16" i="101"/>
  <c r="N16" i="101"/>
  <c r="M16" i="101"/>
  <c r="L16" i="101"/>
  <c r="K16" i="101"/>
  <c r="H16" i="101"/>
  <c r="D16" i="101"/>
  <c r="C16" i="101"/>
  <c r="B16" i="101"/>
  <c r="P15" i="101"/>
  <c r="O15" i="101"/>
  <c r="N15" i="101"/>
  <c r="M15" i="101"/>
  <c r="L15" i="101"/>
  <c r="K15" i="101"/>
  <c r="H15" i="101"/>
  <c r="D15" i="101"/>
  <c r="C15" i="101"/>
  <c r="B15" i="101"/>
  <c r="P14" i="101"/>
  <c r="O14" i="101"/>
  <c r="N14" i="101"/>
  <c r="M14" i="101"/>
  <c r="L14" i="101"/>
  <c r="K14" i="101"/>
  <c r="H14" i="101"/>
  <c r="G14" i="101"/>
  <c r="D14" i="101"/>
  <c r="C14" i="101"/>
  <c r="B14" i="101"/>
  <c r="D19" i="102"/>
  <c r="C19" i="102"/>
  <c r="B19" i="102"/>
  <c r="P18" i="102"/>
  <c r="O18" i="102"/>
  <c r="N18" i="102"/>
  <c r="M18" i="102"/>
  <c r="L18" i="102"/>
  <c r="K18" i="102"/>
  <c r="H18" i="102"/>
  <c r="D18" i="102"/>
  <c r="C18" i="102"/>
  <c r="B18" i="102"/>
  <c r="P17" i="102"/>
  <c r="O17" i="102"/>
  <c r="N17" i="102"/>
  <c r="M17" i="102"/>
  <c r="L17" i="102"/>
  <c r="K17" i="102"/>
  <c r="H17" i="102"/>
  <c r="D17" i="102"/>
  <c r="C17" i="102"/>
  <c r="B17" i="102"/>
  <c r="P16" i="102"/>
  <c r="O16" i="102"/>
  <c r="N16" i="102"/>
  <c r="M16" i="102"/>
  <c r="L16" i="102"/>
  <c r="K16" i="102"/>
  <c r="H16" i="102"/>
  <c r="D16" i="102"/>
  <c r="C16" i="102"/>
  <c r="B16" i="102"/>
  <c r="P15" i="102"/>
  <c r="A15" i="102" s="1"/>
  <c r="O15" i="102"/>
  <c r="N15" i="102"/>
  <c r="M15" i="102"/>
  <c r="L15" i="102"/>
  <c r="K15" i="102"/>
  <c r="H15" i="102"/>
  <c r="D15" i="102"/>
  <c r="C15" i="102"/>
  <c r="B15" i="102"/>
  <c r="P14" i="102"/>
  <c r="O14" i="102"/>
  <c r="N14" i="102"/>
  <c r="M14" i="102"/>
  <c r="L14" i="102"/>
  <c r="K14" i="102"/>
  <c r="H14" i="102"/>
  <c r="G14" i="102"/>
  <c r="D14" i="102"/>
  <c r="C14" i="102"/>
  <c r="B14" i="102"/>
  <c r="P14" i="103"/>
  <c r="O14" i="103"/>
  <c r="N14" i="103"/>
  <c r="M14" i="103"/>
  <c r="L14" i="103"/>
  <c r="K14" i="103"/>
  <c r="H14" i="103"/>
  <c r="G14" i="103"/>
  <c r="D14" i="103"/>
  <c r="C14" i="103"/>
  <c r="B14" i="103"/>
  <c r="P26" i="104"/>
  <c r="O26" i="104"/>
  <c r="N26" i="104"/>
  <c r="M26" i="104"/>
  <c r="L26" i="104"/>
  <c r="K26" i="104"/>
  <c r="H26" i="104"/>
  <c r="D26" i="104"/>
  <c r="C26" i="104"/>
  <c r="B26" i="104"/>
  <c r="P16" i="104"/>
  <c r="O16" i="104"/>
  <c r="N16" i="104"/>
  <c r="M16" i="104"/>
  <c r="L16" i="104"/>
  <c r="K16" i="104"/>
  <c r="H16" i="104"/>
  <c r="D16" i="104"/>
  <c r="C16" i="104"/>
  <c r="B16" i="104"/>
  <c r="P15" i="104"/>
  <c r="A15" i="104" s="1"/>
  <c r="O15" i="104"/>
  <c r="N15" i="104"/>
  <c r="M15" i="104"/>
  <c r="L15" i="104"/>
  <c r="K15" i="104"/>
  <c r="H15" i="104"/>
  <c r="D15" i="104"/>
  <c r="C15" i="104"/>
  <c r="B15" i="104"/>
  <c r="P14" i="104"/>
  <c r="O14" i="104"/>
  <c r="N14" i="104"/>
  <c r="M14" i="104"/>
  <c r="L14" i="104"/>
  <c r="K14" i="104"/>
  <c r="H14" i="104"/>
  <c r="G14" i="104"/>
  <c r="D14" i="104"/>
  <c r="C14" i="104"/>
  <c r="B14" i="104"/>
  <c r="P58" i="105"/>
  <c r="O58" i="105"/>
  <c r="N58" i="105"/>
  <c r="M58" i="105"/>
  <c r="L58" i="105"/>
  <c r="K58" i="105"/>
  <c r="H58" i="105"/>
  <c r="D58" i="105"/>
  <c r="C58" i="105"/>
  <c r="B58" i="105"/>
  <c r="P57" i="105"/>
  <c r="O57" i="105"/>
  <c r="N57" i="105"/>
  <c r="M57" i="105"/>
  <c r="L57" i="105"/>
  <c r="K57" i="105"/>
  <c r="H57" i="105"/>
  <c r="D57" i="105"/>
  <c r="C57" i="105"/>
  <c r="B57" i="105"/>
  <c r="P56" i="105"/>
  <c r="O56" i="105"/>
  <c r="N56" i="105"/>
  <c r="M56" i="105"/>
  <c r="L56" i="105"/>
  <c r="K56" i="105"/>
  <c r="H56" i="105"/>
  <c r="D56" i="105"/>
  <c r="C56" i="105"/>
  <c r="B56" i="105"/>
  <c r="P55" i="105"/>
  <c r="O55" i="105"/>
  <c r="N55" i="105"/>
  <c r="M55" i="105"/>
  <c r="L55" i="105"/>
  <c r="K55" i="105"/>
  <c r="H55" i="105"/>
  <c r="D55" i="105"/>
  <c r="C55" i="105"/>
  <c r="B55" i="105"/>
  <c r="P54" i="105"/>
  <c r="O54" i="105"/>
  <c r="N54" i="105"/>
  <c r="M54" i="105"/>
  <c r="L54" i="105"/>
  <c r="K54" i="105"/>
  <c r="H54" i="105"/>
  <c r="D54" i="105"/>
  <c r="C54" i="105"/>
  <c r="B54" i="105"/>
  <c r="P53" i="105"/>
  <c r="O53" i="105"/>
  <c r="N53" i="105"/>
  <c r="M53" i="105"/>
  <c r="L53" i="105"/>
  <c r="K53" i="105"/>
  <c r="H53" i="105"/>
  <c r="D53" i="105"/>
  <c r="C53" i="105"/>
  <c r="B53" i="105"/>
  <c r="P52" i="105"/>
  <c r="O52" i="105"/>
  <c r="N52" i="105"/>
  <c r="M52" i="105"/>
  <c r="L52" i="105"/>
  <c r="K52" i="105"/>
  <c r="H52" i="105"/>
  <c r="D52" i="105"/>
  <c r="C52" i="105"/>
  <c r="B52" i="105"/>
  <c r="P51" i="105"/>
  <c r="O51" i="105"/>
  <c r="N51" i="105"/>
  <c r="M51" i="105"/>
  <c r="L51" i="105"/>
  <c r="K51" i="105"/>
  <c r="H51" i="105"/>
  <c r="D51" i="105"/>
  <c r="C51" i="105"/>
  <c r="B51" i="105"/>
  <c r="P50" i="105"/>
  <c r="O50" i="105"/>
  <c r="N50" i="105"/>
  <c r="M50" i="105"/>
  <c r="L50" i="105"/>
  <c r="K50" i="105"/>
  <c r="H50" i="105"/>
  <c r="D50" i="105"/>
  <c r="C50" i="105"/>
  <c r="B50" i="105"/>
  <c r="P49" i="105"/>
  <c r="O49" i="105"/>
  <c r="N49" i="105"/>
  <c r="M49" i="105"/>
  <c r="L49" i="105"/>
  <c r="K49" i="105"/>
  <c r="H49" i="105"/>
  <c r="D49" i="105"/>
  <c r="C49" i="105"/>
  <c r="B49" i="105"/>
  <c r="P48" i="105"/>
  <c r="O48" i="105"/>
  <c r="N48" i="105"/>
  <c r="M48" i="105"/>
  <c r="L48" i="105"/>
  <c r="K48" i="105"/>
  <c r="H48" i="105"/>
  <c r="D48" i="105"/>
  <c r="C48" i="105"/>
  <c r="B48" i="105"/>
  <c r="P47" i="105"/>
  <c r="O47" i="105"/>
  <c r="N47" i="105"/>
  <c r="M47" i="105"/>
  <c r="L47" i="105"/>
  <c r="K47" i="105"/>
  <c r="H47" i="105"/>
  <c r="D47" i="105"/>
  <c r="C47" i="105"/>
  <c r="B47" i="105"/>
  <c r="P46" i="105"/>
  <c r="O46" i="105"/>
  <c r="N46" i="105"/>
  <c r="M46" i="105"/>
  <c r="L46" i="105"/>
  <c r="K46" i="105"/>
  <c r="H46" i="105"/>
  <c r="D46" i="105"/>
  <c r="C46" i="105"/>
  <c r="B46" i="105"/>
  <c r="P45" i="105"/>
  <c r="O45" i="105"/>
  <c r="N45" i="105"/>
  <c r="M45" i="105"/>
  <c r="L45" i="105"/>
  <c r="K45" i="105"/>
  <c r="H45" i="105"/>
  <c r="D45" i="105"/>
  <c r="C45" i="105"/>
  <c r="B45" i="105"/>
  <c r="P44" i="105"/>
  <c r="O44" i="105"/>
  <c r="N44" i="105"/>
  <c r="M44" i="105"/>
  <c r="L44" i="105"/>
  <c r="K44" i="105"/>
  <c r="H44" i="105"/>
  <c r="D44" i="105"/>
  <c r="C44" i="105"/>
  <c r="B44" i="105"/>
  <c r="P43" i="105"/>
  <c r="O43" i="105"/>
  <c r="N43" i="105"/>
  <c r="M43" i="105"/>
  <c r="L43" i="105"/>
  <c r="K43" i="105"/>
  <c r="H43" i="105"/>
  <c r="D43" i="105"/>
  <c r="C43" i="105"/>
  <c r="B43" i="105"/>
  <c r="P42" i="105"/>
  <c r="O42" i="105"/>
  <c r="N42" i="105"/>
  <c r="M42" i="105"/>
  <c r="L42" i="105"/>
  <c r="K42" i="105"/>
  <c r="H42" i="105"/>
  <c r="D42" i="105"/>
  <c r="C42" i="105"/>
  <c r="B42" i="105"/>
  <c r="P41" i="105"/>
  <c r="O41" i="105"/>
  <c r="N41" i="105"/>
  <c r="M41" i="105"/>
  <c r="L41" i="105"/>
  <c r="K41" i="105"/>
  <c r="H41" i="105"/>
  <c r="D41" i="105"/>
  <c r="C41" i="105"/>
  <c r="B41" i="105"/>
  <c r="P40" i="105"/>
  <c r="O40" i="105"/>
  <c r="N40" i="105"/>
  <c r="M40" i="105"/>
  <c r="L40" i="105"/>
  <c r="K40" i="105"/>
  <c r="H40" i="105"/>
  <c r="D40" i="105"/>
  <c r="C40" i="105"/>
  <c r="B40" i="105"/>
  <c r="P39" i="105"/>
  <c r="O39" i="105"/>
  <c r="N39" i="105"/>
  <c r="M39" i="105"/>
  <c r="L39" i="105"/>
  <c r="K39" i="105"/>
  <c r="H39" i="105"/>
  <c r="D39" i="105"/>
  <c r="C39" i="105"/>
  <c r="B39" i="105"/>
  <c r="P38" i="105"/>
  <c r="O38" i="105"/>
  <c r="N38" i="105"/>
  <c r="M38" i="105"/>
  <c r="L38" i="105"/>
  <c r="K38" i="105"/>
  <c r="H38" i="105"/>
  <c r="D38" i="105"/>
  <c r="C38" i="105"/>
  <c r="B38" i="105"/>
  <c r="P37" i="105"/>
  <c r="O37" i="105"/>
  <c r="N37" i="105"/>
  <c r="M37" i="105"/>
  <c r="L37" i="105"/>
  <c r="K37" i="105"/>
  <c r="H37" i="105"/>
  <c r="D37" i="105"/>
  <c r="C37" i="105"/>
  <c r="B37" i="105"/>
  <c r="P36" i="105"/>
  <c r="O36" i="105"/>
  <c r="N36" i="105"/>
  <c r="M36" i="105"/>
  <c r="L36" i="105"/>
  <c r="K36" i="105"/>
  <c r="H36" i="105"/>
  <c r="D36" i="105"/>
  <c r="C36" i="105"/>
  <c r="B36" i="105"/>
  <c r="P35" i="105"/>
  <c r="O35" i="105"/>
  <c r="N35" i="105"/>
  <c r="M35" i="105"/>
  <c r="L35" i="105"/>
  <c r="K35" i="105"/>
  <c r="H35" i="105"/>
  <c r="D35" i="105"/>
  <c r="C35" i="105"/>
  <c r="B35" i="105"/>
  <c r="P34" i="105"/>
  <c r="O34" i="105"/>
  <c r="N34" i="105"/>
  <c r="M34" i="105"/>
  <c r="L34" i="105"/>
  <c r="K34" i="105"/>
  <c r="H34" i="105"/>
  <c r="D34" i="105"/>
  <c r="C34" i="105"/>
  <c r="B34" i="105"/>
  <c r="P33" i="105"/>
  <c r="O33" i="105"/>
  <c r="N33" i="105"/>
  <c r="M33" i="105"/>
  <c r="L33" i="105"/>
  <c r="K33" i="105"/>
  <c r="H33" i="105"/>
  <c r="D33" i="105"/>
  <c r="C33" i="105"/>
  <c r="B33" i="105"/>
  <c r="P32" i="105"/>
  <c r="O32" i="105"/>
  <c r="N32" i="105"/>
  <c r="M32" i="105"/>
  <c r="L32" i="105"/>
  <c r="K32" i="105"/>
  <c r="H32" i="105"/>
  <c r="D32" i="105"/>
  <c r="C32" i="105"/>
  <c r="B32" i="105"/>
  <c r="P31" i="105"/>
  <c r="O31" i="105"/>
  <c r="N31" i="105"/>
  <c r="M31" i="105"/>
  <c r="L31" i="105"/>
  <c r="K31" i="105"/>
  <c r="H31" i="105"/>
  <c r="D31" i="105"/>
  <c r="C31" i="105"/>
  <c r="B31" i="105"/>
  <c r="P30" i="105"/>
  <c r="O30" i="105"/>
  <c r="N30" i="105"/>
  <c r="M30" i="105"/>
  <c r="L30" i="105"/>
  <c r="K30" i="105"/>
  <c r="H30" i="105"/>
  <c r="D30" i="105"/>
  <c r="C30" i="105"/>
  <c r="B30" i="105"/>
  <c r="P29" i="105"/>
  <c r="O29" i="105"/>
  <c r="N29" i="105"/>
  <c r="M29" i="105"/>
  <c r="L29" i="105"/>
  <c r="K29" i="105"/>
  <c r="H29" i="105"/>
  <c r="D29" i="105"/>
  <c r="C29" i="105"/>
  <c r="B29" i="105"/>
  <c r="P28" i="105"/>
  <c r="O28" i="105"/>
  <c r="N28" i="105"/>
  <c r="M28" i="105"/>
  <c r="L28" i="105"/>
  <c r="K28" i="105"/>
  <c r="H28" i="105"/>
  <c r="D28" i="105"/>
  <c r="C28" i="105"/>
  <c r="B28" i="105"/>
  <c r="P27" i="105"/>
  <c r="O27" i="105"/>
  <c r="N27" i="105"/>
  <c r="M27" i="105"/>
  <c r="L27" i="105"/>
  <c r="K27" i="105"/>
  <c r="H27" i="105"/>
  <c r="D27" i="105"/>
  <c r="C27" i="105"/>
  <c r="B27" i="105"/>
  <c r="P26" i="105"/>
  <c r="O26" i="105"/>
  <c r="N26" i="105"/>
  <c r="M26" i="105"/>
  <c r="L26" i="105"/>
  <c r="K26" i="105"/>
  <c r="H26" i="105"/>
  <c r="D26" i="105"/>
  <c r="C26" i="105"/>
  <c r="B26" i="105"/>
  <c r="P25" i="105"/>
  <c r="O25" i="105"/>
  <c r="N25" i="105"/>
  <c r="M25" i="105"/>
  <c r="L25" i="105"/>
  <c r="K25" i="105"/>
  <c r="H25" i="105"/>
  <c r="D25" i="105"/>
  <c r="C25" i="105"/>
  <c r="B25" i="105"/>
  <c r="P24" i="105"/>
  <c r="O24" i="105"/>
  <c r="N24" i="105"/>
  <c r="M24" i="105"/>
  <c r="L24" i="105"/>
  <c r="K24" i="105"/>
  <c r="H24" i="105"/>
  <c r="D24" i="105"/>
  <c r="C24" i="105"/>
  <c r="B24" i="105"/>
  <c r="P23" i="105"/>
  <c r="O23" i="105"/>
  <c r="N23" i="105"/>
  <c r="M23" i="105"/>
  <c r="L23" i="105"/>
  <c r="K23" i="105"/>
  <c r="H23" i="105"/>
  <c r="D23" i="105"/>
  <c r="C23" i="105"/>
  <c r="B23" i="105"/>
  <c r="P22" i="105"/>
  <c r="O22" i="105"/>
  <c r="N22" i="105"/>
  <c r="M22" i="105"/>
  <c r="L22" i="105"/>
  <c r="K22" i="105"/>
  <c r="H22" i="105"/>
  <c r="D22" i="105"/>
  <c r="C22" i="105"/>
  <c r="B22" i="105"/>
  <c r="P21" i="105"/>
  <c r="O21" i="105"/>
  <c r="N21" i="105"/>
  <c r="M21" i="105"/>
  <c r="L21" i="105"/>
  <c r="K21" i="105"/>
  <c r="H21" i="105"/>
  <c r="D21" i="105"/>
  <c r="C21" i="105"/>
  <c r="B21" i="105"/>
  <c r="P20" i="105"/>
  <c r="O20" i="105"/>
  <c r="N20" i="105"/>
  <c r="M20" i="105"/>
  <c r="L20" i="105"/>
  <c r="K20" i="105"/>
  <c r="H20" i="105"/>
  <c r="D20" i="105"/>
  <c r="C20" i="105"/>
  <c r="B20" i="105"/>
  <c r="P19" i="105"/>
  <c r="O19" i="105"/>
  <c r="N19" i="105"/>
  <c r="M19" i="105"/>
  <c r="L19" i="105"/>
  <c r="K19" i="105"/>
  <c r="H19" i="105"/>
  <c r="D19" i="105"/>
  <c r="C19" i="105"/>
  <c r="B19" i="105"/>
  <c r="P18" i="105"/>
  <c r="O18" i="105"/>
  <c r="N18" i="105"/>
  <c r="M18" i="105"/>
  <c r="L18" i="105"/>
  <c r="K18" i="105"/>
  <c r="H18" i="105"/>
  <c r="D18" i="105"/>
  <c r="C18" i="105"/>
  <c r="B18" i="105"/>
  <c r="P17" i="105"/>
  <c r="O17" i="105"/>
  <c r="N17" i="105"/>
  <c r="M17" i="105"/>
  <c r="L17" i="105"/>
  <c r="K17" i="105"/>
  <c r="H17" i="105"/>
  <c r="D17" i="105"/>
  <c r="C17" i="105"/>
  <c r="B17" i="105"/>
  <c r="P16" i="105"/>
  <c r="A16" i="105" s="1"/>
  <c r="O16" i="105"/>
  <c r="N16" i="105"/>
  <c r="M16" i="105"/>
  <c r="L16" i="105"/>
  <c r="K16" i="105"/>
  <c r="H16" i="105"/>
  <c r="D16" i="105"/>
  <c r="C16" i="105"/>
  <c r="B16" i="105"/>
  <c r="P15" i="105"/>
  <c r="O15" i="105"/>
  <c r="N15" i="105"/>
  <c r="M15" i="105"/>
  <c r="L15" i="105"/>
  <c r="K15" i="105"/>
  <c r="H15" i="105"/>
  <c r="D15" i="105"/>
  <c r="C15" i="105"/>
  <c r="B15" i="105"/>
  <c r="P14" i="105"/>
  <c r="O14" i="105"/>
  <c r="N14" i="105"/>
  <c r="M14" i="105"/>
  <c r="L14" i="105"/>
  <c r="K14" i="105"/>
  <c r="H14" i="105"/>
  <c r="G14" i="105"/>
  <c r="D14" i="105"/>
  <c r="C14" i="105"/>
  <c r="B14" i="105"/>
  <c r="Q9" i="4"/>
  <c r="Q9" i="5"/>
  <c r="Q9" i="44"/>
  <c r="Q9" i="7"/>
  <c r="Q9" i="8"/>
  <c r="Q9" i="50"/>
  <c r="Q9" i="10"/>
  <c r="Q9" i="11"/>
  <c r="Q9" i="37"/>
  <c r="A36" i="118"/>
  <c r="B34" i="118"/>
  <c r="B31" i="118"/>
  <c r="B19" i="118"/>
  <c r="A19" i="118"/>
  <c r="C64" i="117"/>
  <c r="C38" i="117"/>
  <c r="C33" i="117"/>
  <c r="C18" i="103" s="1"/>
  <c r="D27" i="117"/>
  <c r="D26" i="117"/>
  <c r="D25" i="117"/>
  <c r="D9" i="117"/>
  <c r="D8" i="117"/>
  <c r="D7" i="117"/>
  <c r="D6" i="117"/>
  <c r="P10" i="105"/>
  <c r="C2" i="105"/>
  <c r="C23" i="117" s="1"/>
  <c r="C40" i="2" s="1"/>
  <c r="D1" i="105"/>
  <c r="P10" i="104"/>
  <c r="C2" i="104"/>
  <c r="C22" i="117" s="1"/>
  <c r="C37" i="2" s="1"/>
  <c r="D1" i="104"/>
  <c r="P10" i="103"/>
  <c r="C2" i="103"/>
  <c r="C21" i="117" s="1"/>
  <c r="C34" i="2" s="1"/>
  <c r="D1" i="103"/>
  <c r="P10" i="102"/>
  <c r="C2" i="102"/>
  <c r="C20" i="117" s="1"/>
  <c r="C31" i="2" s="1"/>
  <c r="D1" i="102"/>
  <c r="A15" i="101"/>
  <c r="P10" i="101"/>
  <c r="C2" i="101"/>
  <c r="C19" i="117" s="1"/>
  <c r="C28" i="2" s="1"/>
  <c r="D1" i="101"/>
  <c r="P10" i="100"/>
  <c r="C2" i="100"/>
  <c r="C18" i="117" s="1"/>
  <c r="C25" i="2" s="1"/>
  <c r="D1" i="100"/>
  <c r="P10" i="99"/>
  <c r="C2" i="99"/>
  <c r="C17" i="117" s="1"/>
  <c r="C22" i="2" s="1"/>
  <c r="D1" i="99"/>
  <c r="P10" i="98"/>
  <c r="C2" i="98"/>
  <c r="C16" i="117" s="1"/>
  <c r="C19" i="2" s="1"/>
  <c r="D1" i="98"/>
  <c r="P10" i="97"/>
  <c r="C2" i="97"/>
  <c r="C15" i="117" s="1"/>
  <c r="C16" i="2" s="1"/>
  <c r="D1" i="97"/>
  <c r="O62" i="5"/>
  <c r="O62" i="99" s="1"/>
  <c r="N62" i="5"/>
  <c r="N62" i="99" s="1"/>
  <c r="L62" i="5"/>
  <c r="L62" i="99" s="1"/>
  <c r="O61" i="5"/>
  <c r="N61" i="5"/>
  <c r="L61" i="5"/>
  <c r="O60" i="5"/>
  <c r="N60" i="5"/>
  <c r="L60" i="5"/>
  <c r="O59" i="5"/>
  <c r="N59" i="5"/>
  <c r="L59" i="5"/>
  <c r="O58" i="5"/>
  <c r="N58" i="5"/>
  <c r="L58" i="5"/>
  <c r="O57" i="5"/>
  <c r="N57" i="5"/>
  <c r="L57" i="5"/>
  <c r="O56" i="5"/>
  <c r="N56" i="5"/>
  <c r="L56" i="5"/>
  <c r="O55" i="5"/>
  <c r="N55" i="5"/>
  <c r="L55" i="5"/>
  <c r="O54" i="5"/>
  <c r="N54" i="5"/>
  <c r="L54" i="5"/>
  <c r="O53" i="5"/>
  <c r="N53" i="5"/>
  <c r="L53" i="5"/>
  <c r="O52" i="5"/>
  <c r="N52" i="5"/>
  <c r="L52" i="5"/>
  <c r="O51" i="5"/>
  <c r="N51" i="5"/>
  <c r="L51" i="5"/>
  <c r="O50" i="5"/>
  <c r="N50" i="5"/>
  <c r="L50" i="5"/>
  <c r="O49" i="5"/>
  <c r="N49" i="5"/>
  <c r="L49" i="5"/>
  <c r="O48" i="5"/>
  <c r="N48" i="5"/>
  <c r="L48" i="5"/>
  <c r="O47" i="5"/>
  <c r="N47" i="5"/>
  <c r="L47" i="5"/>
  <c r="O46" i="5"/>
  <c r="N46" i="5"/>
  <c r="L46" i="5"/>
  <c r="O45" i="5"/>
  <c r="N45" i="5"/>
  <c r="L45" i="5"/>
  <c r="O44" i="5"/>
  <c r="N44" i="5"/>
  <c r="L44" i="5"/>
  <c r="O43" i="5"/>
  <c r="N43" i="5"/>
  <c r="L43" i="5"/>
  <c r="O42" i="5"/>
  <c r="N42" i="5"/>
  <c r="L42" i="5"/>
  <c r="O41" i="5"/>
  <c r="N41" i="5"/>
  <c r="L41" i="5"/>
  <c r="O40" i="5"/>
  <c r="N40" i="5"/>
  <c r="L40" i="5"/>
  <c r="O39" i="5"/>
  <c r="N39" i="5"/>
  <c r="L39" i="5"/>
  <c r="O38" i="5"/>
  <c r="N38" i="5"/>
  <c r="L38" i="5"/>
  <c r="O37" i="5"/>
  <c r="N37" i="5"/>
  <c r="L37" i="5"/>
  <c r="O36" i="5"/>
  <c r="N36" i="5"/>
  <c r="L36" i="5"/>
  <c r="O35" i="5"/>
  <c r="N35" i="5"/>
  <c r="L35" i="5"/>
  <c r="O34" i="5"/>
  <c r="N34" i="5"/>
  <c r="L34" i="5"/>
  <c r="O33" i="5"/>
  <c r="N33" i="5"/>
  <c r="L33" i="5"/>
  <c r="O32" i="5"/>
  <c r="N32" i="5"/>
  <c r="L32" i="5"/>
  <c r="O31" i="5"/>
  <c r="N31" i="5"/>
  <c r="L31" i="5"/>
  <c r="O30" i="5"/>
  <c r="N30" i="5"/>
  <c r="L30" i="5"/>
  <c r="O29" i="5"/>
  <c r="N29" i="5"/>
  <c r="L29" i="5"/>
  <c r="O28" i="5"/>
  <c r="N28" i="5"/>
  <c r="L28" i="5"/>
  <c r="O27" i="5"/>
  <c r="N27" i="5"/>
  <c r="L27" i="5"/>
  <c r="O26" i="5"/>
  <c r="N26" i="5"/>
  <c r="L26" i="5"/>
  <c r="O25" i="5"/>
  <c r="N25" i="5"/>
  <c r="L25" i="5"/>
  <c r="O24" i="5"/>
  <c r="N24" i="5"/>
  <c r="L24" i="5"/>
  <c r="O23" i="5"/>
  <c r="N23" i="5"/>
  <c r="L23" i="5"/>
  <c r="O22" i="5"/>
  <c r="N22" i="5"/>
  <c r="L22" i="5"/>
  <c r="O21" i="5"/>
  <c r="N21" i="5"/>
  <c r="L21" i="5"/>
  <c r="O20" i="5"/>
  <c r="N20" i="5"/>
  <c r="L20" i="5"/>
  <c r="O19" i="5"/>
  <c r="N19" i="5"/>
  <c r="L19" i="5"/>
  <c r="O18" i="5"/>
  <c r="N18" i="5"/>
  <c r="L18" i="5"/>
  <c r="O17" i="5"/>
  <c r="N17" i="5"/>
  <c r="L17" i="5"/>
  <c r="O16" i="5"/>
  <c r="N16" i="5"/>
  <c r="L16" i="5"/>
  <c r="O15" i="5"/>
  <c r="N15" i="5"/>
  <c r="L15" i="5"/>
  <c r="O14" i="5"/>
  <c r="N14" i="5"/>
  <c r="L14" i="5"/>
  <c r="O26" i="44"/>
  <c r="N26" i="44"/>
  <c r="L26" i="44"/>
  <c r="O25" i="44"/>
  <c r="N25" i="44"/>
  <c r="L25" i="44"/>
  <c r="O24" i="44"/>
  <c r="N24" i="44"/>
  <c r="L24" i="44"/>
  <c r="O23" i="44"/>
  <c r="N23" i="44"/>
  <c r="L23" i="44"/>
  <c r="O22" i="44"/>
  <c r="N22" i="44"/>
  <c r="L22" i="44"/>
  <c r="O21" i="44"/>
  <c r="N21" i="44"/>
  <c r="L21" i="44"/>
  <c r="O20" i="44"/>
  <c r="N20" i="44"/>
  <c r="L20" i="44"/>
  <c r="O19" i="44"/>
  <c r="N19" i="44"/>
  <c r="L19" i="44"/>
  <c r="O18" i="44"/>
  <c r="N18" i="44"/>
  <c r="L18" i="44"/>
  <c r="O17" i="44"/>
  <c r="N17" i="44"/>
  <c r="L17" i="44"/>
  <c r="O16" i="44"/>
  <c r="N16" i="44"/>
  <c r="L16" i="44"/>
  <c r="O15" i="44"/>
  <c r="N15" i="44"/>
  <c r="L15" i="44"/>
  <c r="O14" i="44"/>
  <c r="N14" i="44"/>
  <c r="L14" i="44"/>
  <c r="O71" i="7"/>
  <c r="N71" i="7"/>
  <c r="L71" i="7"/>
  <c r="O70" i="7"/>
  <c r="N70" i="7"/>
  <c r="L70" i="7"/>
  <c r="O69" i="7"/>
  <c r="N69" i="7"/>
  <c r="L69" i="7"/>
  <c r="O68" i="7"/>
  <c r="N68" i="7"/>
  <c r="L68" i="7"/>
  <c r="O67" i="7"/>
  <c r="N67" i="7"/>
  <c r="L67" i="7"/>
  <c r="O66" i="7"/>
  <c r="N66" i="7"/>
  <c r="L66" i="7"/>
  <c r="O65" i="7"/>
  <c r="N65" i="7"/>
  <c r="L65" i="7"/>
  <c r="O64" i="7"/>
  <c r="O64" i="101" s="1"/>
  <c r="N64" i="7"/>
  <c r="N64" i="101" s="1"/>
  <c r="L64" i="7"/>
  <c r="L64" i="101" s="1"/>
  <c r="O63" i="7"/>
  <c r="O63" i="101" s="1"/>
  <c r="N63" i="7"/>
  <c r="N63" i="101" s="1"/>
  <c r="L63" i="7"/>
  <c r="L63" i="101" s="1"/>
  <c r="O62" i="7"/>
  <c r="N62" i="7"/>
  <c r="L62" i="7"/>
  <c r="O61" i="7"/>
  <c r="N61" i="7"/>
  <c r="L61" i="7"/>
  <c r="O60" i="7"/>
  <c r="N60" i="7"/>
  <c r="L60" i="7"/>
  <c r="O59" i="7"/>
  <c r="N59" i="7"/>
  <c r="L59" i="7"/>
  <c r="O58" i="7"/>
  <c r="N58" i="7"/>
  <c r="L58" i="7"/>
  <c r="O57" i="7"/>
  <c r="N57" i="7"/>
  <c r="L57" i="7"/>
  <c r="O56" i="7"/>
  <c r="N56" i="7"/>
  <c r="L56" i="7"/>
  <c r="O55" i="7"/>
  <c r="N55" i="7"/>
  <c r="L55" i="7"/>
  <c r="O54" i="7"/>
  <c r="N54" i="7"/>
  <c r="L54" i="7"/>
  <c r="O53" i="7"/>
  <c r="N53" i="7"/>
  <c r="L53" i="7"/>
  <c r="O52" i="7"/>
  <c r="N52" i="7"/>
  <c r="L52" i="7"/>
  <c r="O51" i="7"/>
  <c r="N51" i="7"/>
  <c r="L51" i="7"/>
  <c r="O50" i="7"/>
  <c r="N50" i="7"/>
  <c r="L50" i="7"/>
  <c r="O49" i="7"/>
  <c r="N49" i="7"/>
  <c r="L49" i="7"/>
  <c r="O48" i="7"/>
  <c r="N48" i="7"/>
  <c r="L48" i="7"/>
  <c r="O47" i="7"/>
  <c r="N47" i="7"/>
  <c r="L47" i="7"/>
  <c r="O46" i="7"/>
  <c r="N46" i="7"/>
  <c r="L46" i="7"/>
  <c r="O45" i="7"/>
  <c r="N45" i="7"/>
  <c r="L45" i="7"/>
  <c r="O44" i="7"/>
  <c r="N44" i="7"/>
  <c r="L44" i="7"/>
  <c r="O43" i="7"/>
  <c r="N43" i="7"/>
  <c r="L43" i="7"/>
  <c r="O42" i="7"/>
  <c r="N42" i="7"/>
  <c r="L42" i="7"/>
  <c r="O41" i="7"/>
  <c r="N41" i="7"/>
  <c r="L41" i="7"/>
  <c r="O40" i="7"/>
  <c r="N40" i="7"/>
  <c r="L40" i="7"/>
  <c r="O39" i="7"/>
  <c r="N39" i="7"/>
  <c r="L39" i="7"/>
  <c r="O38" i="7"/>
  <c r="N38" i="7"/>
  <c r="L38" i="7"/>
  <c r="O37" i="7"/>
  <c r="N37" i="7"/>
  <c r="L37" i="7"/>
  <c r="O36" i="7"/>
  <c r="N36" i="7"/>
  <c r="L36" i="7"/>
  <c r="O35" i="7"/>
  <c r="N35" i="7"/>
  <c r="L35" i="7"/>
  <c r="O34" i="7"/>
  <c r="N34" i="7"/>
  <c r="L34" i="7"/>
  <c r="O33" i="7"/>
  <c r="N33" i="7"/>
  <c r="L33" i="7"/>
  <c r="O32" i="7"/>
  <c r="N32" i="7"/>
  <c r="L32" i="7"/>
  <c r="O31" i="7"/>
  <c r="N31" i="7"/>
  <c r="L31" i="7"/>
  <c r="O30" i="7"/>
  <c r="N30" i="7"/>
  <c r="L30" i="7"/>
  <c r="O29" i="7"/>
  <c r="N29" i="7"/>
  <c r="L29" i="7"/>
  <c r="O28" i="7"/>
  <c r="N28" i="7"/>
  <c r="L28" i="7"/>
  <c r="O27" i="7"/>
  <c r="N27" i="7"/>
  <c r="L27" i="7"/>
  <c r="O26" i="7"/>
  <c r="N26" i="7"/>
  <c r="L26" i="7"/>
  <c r="O25" i="7"/>
  <c r="N25" i="7"/>
  <c r="L25" i="7"/>
  <c r="O24" i="7"/>
  <c r="N24" i="7"/>
  <c r="L24" i="7"/>
  <c r="O23" i="7"/>
  <c r="N23" i="7"/>
  <c r="L23" i="7"/>
  <c r="O22" i="7"/>
  <c r="N22" i="7"/>
  <c r="L22" i="7"/>
  <c r="O21" i="7"/>
  <c r="N21" i="7"/>
  <c r="L21" i="7"/>
  <c r="O20" i="7"/>
  <c r="N20" i="7"/>
  <c r="L20" i="7"/>
  <c r="O19" i="7"/>
  <c r="N19" i="7"/>
  <c r="L19" i="7"/>
  <c r="O18" i="7"/>
  <c r="N18" i="7"/>
  <c r="L18" i="7"/>
  <c r="O17" i="7"/>
  <c r="N17" i="7"/>
  <c r="L17" i="7"/>
  <c r="O16" i="7"/>
  <c r="N16" i="7"/>
  <c r="L16" i="7"/>
  <c r="O15" i="7"/>
  <c r="N15" i="7"/>
  <c r="L15" i="7"/>
  <c r="O14" i="7"/>
  <c r="N14" i="7"/>
  <c r="L14" i="7"/>
  <c r="O19" i="8"/>
  <c r="O19" i="102" s="1"/>
  <c r="N19" i="8"/>
  <c r="N19" i="102" s="1"/>
  <c r="L19" i="8"/>
  <c r="L19" i="102" s="1"/>
  <c r="O18" i="8"/>
  <c r="N18" i="8"/>
  <c r="L18" i="8"/>
  <c r="O17" i="8"/>
  <c r="N17" i="8"/>
  <c r="L17" i="8"/>
  <c r="O16" i="8"/>
  <c r="N16" i="8"/>
  <c r="L16" i="8"/>
  <c r="O15" i="8"/>
  <c r="N15" i="8"/>
  <c r="L15" i="8"/>
  <c r="O14" i="8"/>
  <c r="N14" i="8"/>
  <c r="L14" i="8"/>
  <c r="O14" i="50"/>
  <c r="N14" i="50"/>
  <c r="L14" i="50"/>
  <c r="O26" i="10"/>
  <c r="N26" i="10"/>
  <c r="L26" i="10"/>
  <c r="O25" i="10"/>
  <c r="N25" i="10"/>
  <c r="L25" i="10"/>
  <c r="O24" i="10"/>
  <c r="N24" i="10"/>
  <c r="L24" i="10"/>
  <c r="O21" i="10"/>
  <c r="N21" i="10"/>
  <c r="L21" i="10"/>
  <c r="O20" i="10"/>
  <c r="N20" i="10"/>
  <c r="L20" i="10"/>
  <c r="O17" i="10"/>
  <c r="N17" i="10"/>
  <c r="L17" i="10"/>
  <c r="O16" i="10"/>
  <c r="N16" i="10"/>
  <c r="L16" i="10"/>
  <c r="O15" i="10"/>
  <c r="N15" i="10"/>
  <c r="L15" i="10"/>
  <c r="O14" i="10"/>
  <c r="N14" i="10"/>
  <c r="L14" i="10"/>
  <c r="O58" i="11"/>
  <c r="N58" i="11"/>
  <c r="L58" i="11"/>
  <c r="O57" i="11"/>
  <c r="N57" i="11"/>
  <c r="L57" i="11"/>
  <c r="O56" i="11"/>
  <c r="N56" i="11"/>
  <c r="L56" i="11"/>
  <c r="O55" i="11"/>
  <c r="N55" i="11"/>
  <c r="L55" i="11"/>
  <c r="O54" i="11"/>
  <c r="N54" i="11"/>
  <c r="L54" i="11"/>
  <c r="O53" i="11"/>
  <c r="N53" i="11"/>
  <c r="L53" i="11"/>
  <c r="O52" i="11"/>
  <c r="N52" i="11"/>
  <c r="L52" i="11"/>
  <c r="O51" i="11"/>
  <c r="N51" i="11"/>
  <c r="L51" i="11"/>
  <c r="O50" i="11"/>
  <c r="N50" i="11"/>
  <c r="L50" i="11"/>
  <c r="O49" i="11"/>
  <c r="N49" i="11"/>
  <c r="L49" i="11"/>
  <c r="O48" i="11"/>
  <c r="N48" i="11"/>
  <c r="L48" i="11"/>
  <c r="O47" i="11"/>
  <c r="N47" i="11"/>
  <c r="L47" i="11"/>
  <c r="O46" i="11"/>
  <c r="N46" i="11"/>
  <c r="L46" i="11"/>
  <c r="O45" i="11"/>
  <c r="N45" i="11"/>
  <c r="L45" i="11"/>
  <c r="O44" i="11"/>
  <c r="N44" i="11"/>
  <c r="L44" i="11"/>
  <c r="O43" i="11"/>
  <c r="N43" i="11"/>
  <c r="L43" i="11"/>
  <c r="O42" i="11"/>
  <c r="N42" i="11"/>
  <c r="L42" i="11"/>
  <c r="O41" i="11"/>
  <c r="N41" i="11"/>
  <c r="L41" i="11"/>
  <c r="O40" i="11"/>
  <c r="N40" i="11"/>
  <c r="L40" i="11"/>
  <c r="O39" i="11"/>
  <c r="N39" i="11"/>
  <c r="L39" i="11"/>
  <c r="O38" i="11"/>
  <c r="N38" i="11"/>
  <c r="L38" i="11"/>
  <c r="O37" i="11"/>
  <c r="N37" i="11"/>
  <c r="L37" i="11"/>
  <c r="O36" i="11"/>
  <c r="N36" i="11"/>
  <c r="L36" i="11"/>
  <c r="O35" i="11"/>
  <c r="N35" i="11"/>
  <c r="L35" i="11"/>
  <c r="O34" i="11"/>
  <c r="N34" i="11"/>
  <c r="L34" i="11"/>
  <c r="O33" i="11"/>
  <c r="N33" i="11"/>
  <c r="L33" i="11"/>
  <c r="O32" i="11"/>
  <c r="N32" i="11"/>
  <c r="L32" i="11"/>
  <c r="O31" i="11"/>
  <c r="N31" i="11"/>
  <c r="L31" i="11"/>
  <c r="O30" i="11"/>
  <c r="N30" i="11"/>
  <c r="L30" i="11"/>
  <c r="O29" i="11"/>
  <c r="N29" i="11"/>
  <c r="L29" i="11"/>
  <c r="O28" i="11"/>
  <c r="N28" i="11"/>
  <c r="L28" i="11"/>
  <c r="O27" i="11"/>
  <c r="N27" i="11"/>
  <c r="L27" i="11"/>
  <c r="O26" i="11"/>
  <c r="N26" i="11"/>
  <c r="L26" i="11"/>
  <c r="O25" i="11"/>
  <c r="N25" i="11"/>
  <c r="L25" i="11"/>
  <c r="O24" i="11"/>
  <c r="N24" i="11"/>
  <c r="L24" i="11"/>
  <c r="O23" i="11"/>
  <c r="N23" i="11"/>
  <c r="L23" i="11"/>
  <c r="O22" i="11"/>
  <c r="N22" i="11"/>
  <c r="L22" i="11"/>
  <c r="O21" i="11"/>
  <c r="N21" i="11"/>
  <c r="L21" i="11"/>
  <c r="O20" i="11"/>
  <c r="N20" i="11"/>
  <c r="L20" i="11"/>
  <c r="O19" i="11"/>
  <c r="N19" i="11"/>
  <c r="L19" i="11"/>
  <c r="O18" i="11"/>
  <c r="N18" i="11"/>
  <c r="L18" i="11"/>
  <c r="O17" i="11"/>
  <c r="N17" i="11"/>
  <c r="L17" i="11"/>
  <c r="O16" i="11"/>
  <c r="N16" i="11"/>
  <c r="L16" i="11"/>
  <c r="O15" i="11"/>
  <c r="N15" i="11"/>
  <c r="L15" i="11"/>
  <c r="O14" i="11"/>
  <c r="N14" i="11"/>
  <c r="L14" i="11"/>
  <c r="O88" i="4"/>
  <c r="O88" i="98" s="1"/>
  <c r="N88" i="4"/>
  <c r="N88" i="98" s="1"/>
  <c r="L88" i="4"/>
  <c r="L88" i="98" s="1"/>
  <c r="O87" i="4"/>
  <c r="O87" i="98" s="1"/>
  <c r="N87" i="4"/>
  <c r="N87" i="98" s="1"/>
  <c r="L87" i="4"/>
  <c r="L87" i="98" s="1"/>
  <c r="O86" i="4"/>
  <c r="N86" i="4"/>
  <c r="L86" i="4"/>
  <c r="O85" i="4"/>
  <c r="N85" i="4"/>
  <c r="L85" i="4"/>
  <c r="O84" i="4"/>
  <c r="N84" i="4"/>
  <c r="L84" i="4"/>
  <c r="O83" i="4"/>
  <c r="O83" i="98" s="1"/>
  <c r="N83" i="4"/>
  <c r="N83" i="98" s="1"/>
  <c r="L83" i="4"/>
  <c r="L83" i="98" s="1"/>
  <c r="O82" i="4"/>
  <c r="O82" i="98" s="1"/>
  <c r="N82" i="4"/>
  <c r="N82" i="98" s="1"/>
  <c r="L82" i="4"/>
  <c r="L82" i="98" s="1"/>
  <c r="O81" i="4"/>
  <c r="O81" i="98" s="1"/>
  <c r="N81" i="4"/>
  <c r="N81" i="98" s="1"/>
  <c r="L81" i="4"/>
  <c r="L81" i="98" s="1"/>
  <c r="O80" i="4"/>
  <c r="O80" i="98" s="1"/>
  <c r="N80" i="4"/>
  <c r="N80" i="98" s="1"/>
  <c r="L80" i="4"/>
  <c r="L80" i="98" s="1"/>
  <c r="O79" i="4"/>
  <c r="O79" i="98" s="1"/>
  <c r="N79" i="4"/>
  <c r="N79" i="98" s="1"/>
  <c r="L79" i="4"/>
  <c r="L79" i="98" s="1"/>
  <c r="O78" i="4"/>
  <c r="O78" i="98" s="1"/>
  <c r="N78" i="4"/>
  <c r="N78" i="98" s="1"/>
  <c r="L78" i="4"/>
  <c r="L78" i="98" s="1"/>
  <c r="O77" i="4"/>
  <c r="O77" i="98" s="1"/>
  <c r="N77" i="4"/>
  <c r="N77" i="98" s="1"/>
  <c r="L77" i="4"/>
  <c r="L77" i="98" s="1"/>
  <c r="O76" i="4"/>
  <c r="O76" i="98" s="1"/>
  <c r="N76" i="4"/>
  <c r="N76" i="98" s="1"/>
  <c r="L76" i="4"/>
  <c r="L76" i="98" s="1"/>
  <c r="O75" i="4"/>
  <c r="O75" i="98" s="1"/>
  <c r="N75" i="4"/>
  <c r="N75" i="98" s="1"/>
  <c r="L75" i="4"/>
  <c r="L75" i="98" s="1"/>
  <c r="O74" i="4"/>
  <c r="O74" i="98" s="1"/>
  <c r="N74" i="4"/>
  <c r="N74" i="98" s="1"/>
  <c r="L74" i="4"/>
  <c r="L74" i="98" s="1"/>
  <c r="O73" i="4"/>
  <c r="O73" i="98" s="1"/>
  <c r="N73" i="4"/>
  <c r="N73" i="98" s="1"/>
  <c r="L73" i="4"/>
  <c r="L73" i="98" s="1"/>
  <c r="O72" i="4"/>
  <c r="O72" i="98" s="1"/>
  <c r="N72" i="4"/>
  <c r="N72" i="98" s="1"/>
  <c r="L72" i="4"/>
  <c r="L72" i="98" s="1"/>
  <c r="O71" i="4"/>
  <c r="O71" i="98" s="1"/>
  <c r="N71" i="4"/>
  <c r="N71" i="98" s="1"/>
  <c r="L71" i="4"/>
  <c r="L71" i="98" s="1"/>
  <c r="O70" i="4"/>
  <c r="O70" i="98" s="1"/>
  <c r="N70" i="4"/>
  <c r="N70" i="98" s="1"/>
  <c r="L70" i="4"/>
  <c r="L70" i="98" s="1"/>
  <c r="O69" i="4"/>
  <c r="O69" i="98" s="1"/>
  <c r="N69" i="4"/>
  <c r="N69" i="98" s="1"/>
  <c r="L69" i="4"/>
  <c r="L69" i="98" s="1"/>
  <c r="O68" i="4"/>
  <c r="O68" i="98" s="1"/>
  <c r="N68" i="4"/>
  <c r="N68" i="98" s="1"/>
  <c r="L68" i="4"/>
  <c r="L68" i="98" s="1"/>
  <c r="O67" i="4"/>
  <c r="O67" i="98" s="1"/>
  <c r="N67" i="4"/>
  <c r="N67" i="98" s="1"/>
  <c r="L67" i="4"/>
  <c r="L67" i="98" s="1"/>
  <c r="O66" i="4"/>
  <c r="O66" i="98" s="1"/>
  <c r="N66" i="4"/>
  <c r="N66" i="98" s="1"/>
  <c r="L66" i="4"/>
  <c r="L66" i="98" s="1"/>
  <c r="O65" i="4"/>
  <c r="O65" i="98" s="1"/>
  <c r="N65" i="4"/>
  <c r="N65" i="98" s="1"/>
  <c r="L65" i="4"/>
  <c r="L65" i="98" s="1"/>
  <c r="O64" i="4"/>
  <c r="O64" i="98" s="1"/>
  <c r="N64" i="4"/>
  <c r="N64" i="98" s="1"/>
  <c r="L64" i="4"/>
  <c r="L64" i="98" s="1"/>
  <c r="O63" i="4"/>
  <c r="O63" i="98" s="1"/>
  <c r="N63" i="4"/>
  <c r="N63" i="98" s="1"/>
  <c r="L63" i="4"/>
  <c r="L63" i="98" s="1"/>
  <c r="O62" i="4"/>
  <c r="O62" i="98" s="1"/>
  <c r="N62" i="4"/>
  <c r="N62" i="98" s="1"/>
  <c r="L62" i="4"/>
  <c r="L62" i="98" s="1"/>
  <c r="O61" i="4"/>
  <c r="O61" i="98" s="1"/>
  <c r="N61" i="4"/>
  <c r="N61" i="98" s="1"/>
  <c r="L61" i="4"/>
  <c r="L61" i="98" s="1"/>
  <c r="O60" i="4"/>
  <c r="O60" i="98" s="1"/>
  <c r="N60" i="4"/>
  <c r="N60" i="98" s="1"/>
  <c r="L60" i="4"/>
  <c r="L60" i="98" s="1"/>
  <c r="O59" i="4"/>
  <c r="O59" i="98" s="1"/>
  <c r="N59" i="4"/>
  <c r="N59" i="98" s="1"/>
  <c r="L59" i="4"/>
  <c r="L59" i="98" s="1"/>
  <c r="O58" i="4"/>
  <c r="O58" i="98" s="1"/>
  <c r="N58" i="4"/>
  <c r="N58" i="98" s="1"/>
  <c r="L58" i="4"/>
  <c r="L58" i="98" s="1"/>
  <c r="O57" i="4"/>
  <c r="O57" i="98" s="1"/>
  <c r="N57" i="4"/>
  <c r="N57" i="98" s="1"/>
  <c r="L57" i="4"/>
  <c r="L57" i="98" s="1"/>
  <c r="O56" i="4"/>
  <c r="O56" i="98" s="1"/>
  <c r="N56" i="4"/>
  <c r="N56" i="98" s="1"/>
  <c r="L56" i="4"/>
  <c r="L56" i="98" s="1"/>
  <c r="O55" i="4"/>
  <c r="O55" i="98" s="1"/>
  <c r="N55" i="4"/>
  <c r="N55" i="98" s="1"/>
  <c r="L55" i="4"/>
  <c r="L55" i="98" s="1"/>
  <c r="O54" i="4"/>
  <c r="O54" i="98" s="1"/>
  <c r="N54" i="4"/>
  <c r="N54" i="98" s="1"/>
  <c r="L54" i="4"/>
  <c r="L54" i="98" s="1"/>
  <c r="O53" i="4"/>
  <c r="O53" i="98" s="1"/>
  <c r="N53" i="4"/>
  <c r="N53" i="98" s="1"/>
  <c r="L53" i="4"/>
  <c r="L53" i="98" s="1"/>
  <c r="O52" i="4"/>
  <c r="O52" i="98" s="1"/>
  <c r="N52" i="4"/>
  <c r="N52" i="98" s="1"/>
  <c r="L52" i="4"/>
  <c r="L52" i="98" s="1"/>
  <c r="O51" i="4"/>
  <c r="O51" i="98" s="1"/>
  <c r="N51" i="4"/>
  <c r="N51" i="98" s="1"/>
  <c r="L51" i="4"/>
  <c r="L51" i="98" s="1"/>
  <c r="O50" i="4"/>
  <c r="O50" i="98" s="1"/>
  <c r="N50" i="4"/>
  <c r="N50" i="98" s="1"/>
  <c r="L50" i="4"/>
  <c r="L50" i="98" s="1"/>
  <c r="O49" i="4"/>
  <c r="O49" i="98" s="1"/>
  <c r="N49" i="4"/>
  <c r="N49" i="98" s="1"/>
  <c r="L49" i="4"/>
  <c r="L49" i="98" s="1"/>
  <c r="O48" i="4"/>
  <c r="O48" i="98" s="1"/>
  <c r="N48" i="4"/>
  <c r="N48" i="98" s="1"/>
  <c r="L48" i="4"/>
  <c r="L48" i="98" s="1"/>
  <c r="O47" i="4"/>
  <c r="O47" i="98" s="1"/>
  <c r="N47" i="4"/>
  <c r="N47" i="98" s="1"/>
  <c r="L47" i="4"/>
  <c r="L47" i="98" s="1"/>
  <c r="O46" i="4"/>
  <c r="O46" i="98" s="1"/>
  <c r="N46" i="4"/>
  <c r="N46" i="98" s="1"/>
  <c r="L46" i="4"/>
  <c r="L46" i="98" s="1"/>
  <c r="O45" i="4"/>
  <c r="O45" i="98" s="1"/>
  <c r="N45" i="4"/>
  <c r="N45" i="98" s="1"/>
  <c r="L45" i="4"/>
  <c r="L45" i="98" s="1"/>
  <c r="O44" i="4"/>
  <c r="O44" i="98" s="1"/>
  <c r="N44" i="4"/>
  <c r="N44" i="98" s="1"/>
  <c r="L44" i="4"/>
  <c r="L44" i="98" s="1"/>
  <c r="O43" i="4"/>
  <c r="O43" i="98" s="1"/>
  <c r="N43" i="4"/>
  <c r="N43" i="98" s="1"/>
  <c r="L43" i="4"/>
  <c r="L43" i="98" s="1"/>
  <c r="O42" i="4"/>
  <c r="O42" i="98" s="1"/>
  <c r="N42" i="4"/>
  <c r="N42" i="98" s="1"/>
  <c r="L42" i="4"/>
  <c r="L42" i="98" s="1"/>
  <c r="O41" i="4"/>
  <c r="O41" i="98" s="1"/>
  <c r="N41" i="4"/>
  <c r="N41" i="98" s="1"/>
  <c r="L41" i="4"/>
  <c r="L41" i="98" s="1"/>
  <c r="O40" i="4"/>
  <c r="O40" i="98" s="1"/>
  <c r="N40" i="4"/>
  <c r="N40" i="98" s="1"/>
  <c r="L40" i="4"/>
  <c r="L40" i="98" s="1"/>
  <c r="O39" i="4"/>
  <c r="O39" i="98" s="1"/>
  <c r="N39" i="4"/>
  <c r="N39" i="98" s="1"/>
  <c r="L39" i="4"/>
  <c r="L39" i="98" s="1"/>
  <c r="O38" i="4"/>
  <c r="O38" i="98" s="1"/>
  <c r="N38" i="4"/>
  <c r="N38" i="98" s="1"/>
  <c r="L38" i="4"/>
  <c r="L38" i="98" s="1"/>
  <c r="O37" i="4"/>
  <c r="N37" i="4"/>
  <c r="L37" i="4"/>
  <c r="O36" i="4"/>
  <c r="N36" i="4"/>
  <c r="L36" i="4"/>
  <c r="O35" i="4"/>
  <c r="N35" i="4"/>
  <c r="L35" i="4"/>
  <c r="O34" i="4"/>
  <c r="N34" i="4"/>
  <c r="L34" i="4"/>
  <c r="O33" i="4"/>
  <c r="O33" i="98" s="1"/>
  <c r="N33" i="4"/>
  <c r="N33" i="98" s="1"/>
  <c r="L33" i="4"/>
  <c r="L33" i="98" s="1"/>
  <c r="O32" i="4"/>
  <c r="O32" i="98" s="1"/>
  <c r="N32" i="4"/>
  <c r="N32" i="98" s="1"/>
  <c r="L32" i="4"/>
  <c r="L32" i="98" s="1"/>
  <c r="O31" i="4"/>
  <c r="O31" i="98" s="1"/>
  <c r="N31" i="4"/>
  <c r="N31" i="98" s="1"/>
  <c r="L31" i="4"/>
  <c r="L31" i="98" s="1"/>
  <c r="O30" i="4"/>
  <c r="O30" i="98" s="1"/>
  <c r="N30" i="4"/>
  <c r="N30" i="98" s="1"/>
  <c r="L30" i="4"/>
  <c r="L30" i="98" s="1"/>
  <c r="O29" i="4"/>
  <c r="O29" i="98" s="1"/>
  <c r="N29" i="4"/>
  <c r="N29" i="98" s="1"/>
  <c r="L29" i="4"/>
  <c r="L29" i="98" s="1"/>
  <c r="O28" i="4"/>
  <c r="O28" i="98" s="1"/>
  <c r="N28" i="4"/>
  <c r="N28" i="98" s="1"/>
  <c r="L28" i="4"/>
  <c r="L28" i="98" s="1"/>
  <c r="O27" i="4"/>
  <c r="O27" i="98" s="1"/>
  <c r="N27" i="4"/>
  <c r="N27" i="98" s="1"/>
  <c r="L27" i="4"/>
  <c r="L27" i="98" s="1"/>
  <c r="O26" i="4"/>
  <c r="O26" i="98" s="1"/>
  <c r="N26" i="4"/>
  <c r="N26" i="98" s="1"/>
  <c r="L26" i="4"/>
  <c r="L26" i="98" s="1"/>
  <c r="O25" i="4"/>
  <c r="O25" i="98" s="1"/>
  <c r="N25" i="4"/>
  <c r="N25" i="98" s="1"/>
  <c r="L25" i="4"/>
  <c r="L25" i="98" s="1"/>
  <c r="O24" i="4"/>
  <c r="O24" i="98" s="1"/>
  <c r="N24" i="4"/>
  <c r="N24" i="98" s="1"/>
  <c r="L24" i="4"/>
  <c r="L24" i="98" s="1"/>
  <c r="O23" i="4"/>
  <c r="O23" i="98" s="1"/>
  <c r="N23" i="4"/>
  <c r="N23" i="98" s="1"/>
  <c r="L23" i="4"/>
  <c r="L23" i="98" s="1"/>
  <c r="O22" i="4"/>
  <c r="O22" i="98" s="1"/>
  <c r="N22" i="4"/>
  <c r="N22" i="98" s="1"/>
  <c r="L22" i="4"/>
  <c r="L22" i="98" s="1"/>
  <c r="O21" i="4"/>
  <c r="O21" i="98" s="1"/>
  <c r="N21" i="4"/>
  <c r="N21" i="98" s="1"/>
  <c r="L21" i="4"/>
  <c r="L21" i="98" s="1"/>
  <c r="O20" i="4"/>
  <c r="O20" i="98" s="1"/>
  <c r="N20" i="4"/>
  <c r="N20" i="98" s="1"/>
  <c r="L20" i="4"/>
  <c r="L20" i="98" s="1"/>
  <c r="O19" i="4"/>
  <c r="O19" i="98" s="1"/>
  <c r="N19" i="4"/>
  <c r="N19" i="98" s="1"/>
  <c r="L19" i="4"/>
  <c r="L19" i="98" s="1"/>
  <c r="O18" i="4"/>
  <c r="O18" i="98" s="1"/>
  <c r="N18" i="4"/>
  <c r="N18" i="98" s="1"/>
  <c r="L18" i="4"/>
  <c r="L18" i="98" s="1"/>
  <c r="O17" i="4"/>
  <c r="O17" i="98" s="1"/>
  <c r="N17" i="4"/>
  <c r="N17" i="98" s="1"/>
  <c r="L17" i="4"/>
  <c r="L17" i="98" s="1"/>
  <c r="O16" i="4"/>
  <c r="O16" i="98" s="1"/>
  <c r="N16" i="4"/>
  <c r="N16" i="98" s="1"/>
  <c r="L16" i="4"/>
  <c r="L16" i="98" s="1"/>
  <c r="O15" i="4"/>
  <c r="O15" i="98" s="1"/>
  <c r="N15" i="4"/>
  <c r="N15" i="98" s="1"/>
  <c r="L15" i="4"/>
  <c r="L15" i="98" s="1"/>
  <c r="O14" i="4"/>
  <c r="O14" i="98" s="1"/>
  <c r="N14" i="4"/>
  <c r="N14" i="98" s="1"/>
  <c r="L14" i="4"/>
  <c r="L14" i="98" s="1"/>
  <c r="H62" i="5"/>
  <c r="M62" i="5" s="1"/>
  <c r="M62" i="99" s="1"/>
  <c r="H61" i="5"/>
  <c r="M61" i="5" s="1"/>
  <c r="H60" i="5"/>
  <c r="M60" i="5" s="1"/>
  <c r="H59" i="5"/>
  <c r="M59" i="5" s="1"/>
  <c r="H58" i="5"/>
  <c r="M58" i="5" s="1"/>
  <c r="H57" i="5"/>
  <c r="M57" i="5" s="1"/>
  <c r="H56" i="5"/>
  <c r="M56" i="5" s="1"/>
  <c r="H55" i="5"/>
  <c r="M55" i="5" s="1"/>
  <c r="H54" i="5"/>
  <c r="M54" i="5" s="1"/>
  <c r="H53" i="5"/>
  <c r="M53" i="5" s="1"/>
  <c r="H52" i="5"/>
  <c r="M52" i="5" s="1"/>
  <c r="H51" i="5"/>
  <c r="M51" i="5" s="1"/>
  <c r="H50" i="5"/>
  <c r="M50" i="5" s="1"/>
  <c r="H49" i="5"/>
  <c r="M49" i="5" s="1"/>
  <c r="H48" i="5"/>
  <c r="M48" i="5" s="1"/>
  <c r="H47" i="5"/>
  <c r="M47" i="5" s="1"/>
  <c r="H46" i="5"/>
  <c r="M46" i="5" s="1"/>
  <c r="H45" i="5"/>
  <c r="M45" i="5" s="1"/>
  <c r="H44" i="5"/>
  <c r="M44" i="5" s="1"/>
  <c r="H43" i="5"/>
  <c r="M43" i="5" s="1"/>
  <c r="H42" i="5"/>
  <c r="M42" i="5" s="1"/>
  <c r="H41" i="5"/>
  <c r="M41" i="5" s="1"/>
  <c r="H40" i="5"/>
  <c r="M40" i="5" s="1"/>
  <c r="H39" i="5"/>
  <c r="M39" i="5" s="1"/>
  <c r="H38" i="5"/>
  <c r="M38" i="5" s="1"/>
  <c r="H37" i="5"/>
  <c r="M37" i="5" s="1"/>
  <c r="H36" i="5"/>
  <c r="M36" i="5" s="1"/>
  <c r="H35" i="5"/>
  <c r="M35" i="5" s="1"/>
  <c r="H34" i="5"/>
  <c r="M34" i="5" s="1"/>
  <c r="H33" i="5"/>
  <c r="M33" i="5" s="1"/>
  <c r="H32" i="5"/>
  <c r="M32" i="5" s="1"/>
  <c r="H31" i="5"/>
  <c r="M31" i="5" s="1"/>
  <c r="H30" i="5"/>
  <c r="M30" i="5" s="1"/>
  <c r="H29" i="5"/>
  <c r="M29" i="5" s="1"/>
  <c r="H28" i="5"/>
  <c r="M28" i="5" s="1"/>
  <c r="H27" i="5"/>
  <c r="M27" i="5" s="1"/>
  <c r="H26" i="5"/>
  <c r="M26" i="5" s="1"/>
  <c r="H25" i="5"/>
  <c r="M25" i="5" s="1"/>
  <c r="H24" i="5"/>
  <c r="M24" i="5" s="1"/>
  <c r="H23" i="5"/>
  <c r="M23" i="5" s="1"/>
  <c r="H22" i="5"/>
  <c r="M22" i="5" s="1"/>
  <c r="H21" i="5"/>
  <c r="M21" i="5" s="1"/>
  <c r="H20" i="5"/>
  <c r="M20" i="5" s="1"/>
  <c r="H19" i="5"/>
  <c r="M19" i="5" s="1"/>
  <c r="H18" i="5"/>
  <c r="M18" i="5" s="1"/>
  <c r="H17" i="5"/>
  <c r="M17" i="5" s="1"/>
  <c r="H16" i="5"/>
  <c r="M16" i="5" s="1"/>
  <c r="H15" i="5"/>
  <c r="M15" i="5" s="1"/>
  <c r="H14" i="5"/>
  <c r="M14" i="5" s="1"/>
  <c r="H26" i="44"/>
  <c r="M26" i="44" s="1"/>
  <c r="H25" i="44"/>
  <c r="M25" i="44" s="1"/>
  <c r="H24" i="44"/>
  <c r="M24" i="44" s="1"/>
  <c r="H23" i="44"/>
  <c r="M23" i="44" s="1"/>
  <c r="H22" i="44"/>
  <c r="M22" i="44" s="1"/>
  <c r="H21" i="44"/>
  <c r="M21" i="44" s="1"/>
  <c r="H20" i="44"/>
  <c r="M20" i="44" s="1"/>
  <c r="H19" i="44"/>
  <c r="M19" i="44" s="1"/>
  <c r="H18" i="44"/>
  <c r="M18" i="44" s="1"/>
  <c r="H17" i="44"/>
  <c r="M17" i="44" s="1"/>
  <c r="H16" i="44"/>
  <c r="M16" i="44" s="1"/>
  <c r="H15" i="44"/>
  <c r="M15" i="44" s="1"/>
  <c r="H14" i="44"/>
  <c r="M14" i="44" s="1"/>
  <c r="H71" i="7"/>
  <c r="M71" i="7" s="1"/>
  <c r="H70" i="7"/>
  <c r="M70" i="7" s="1"/>
  <c r="H69" i="7"/>
  <c r="M69" i="7" s="1"/>
  <c r="H68" i="7"/>
  <c r="M68" i="7" s="1"/>
  <c r="H67" i="7"/>
  <c r="M67" i="7" s="1"/>
  <c r="H66" i="7"/>
  <c r="M66" i="7" s="1"/>
  <c r="H65" i="7"/>
  <c r="M65" i="7" s="1"/>
  <c r="H64" i="7"/>
  <c r="M64" i="7" s="1"/>
  <c r="M64" i="101" s="1"/>
  <c r="H63" i="7"/>
  <c r="M63" i="7" s="1"/>
  <c r="M63" i="101" s="1"/>
  <c r="H62" i="7"/>
  <c r="M62" i="7" s="1"/>
  <c r="H61" i="7"/>
  <c r="M61" i="7" s="1"/>
  <c r="H60" i="7"/>
  <c r="M60" i="7" s="1"/>
  <c r="H59" i="7"/>
  <c r="M59" i="7" s="1"/>
  <c r="H58" i="7"/>
  <c r="M58" i="7" s="1"/>
  <c r="H57" i="7"/>
  <c r="M57" i="7" s="1"/>
  <c r="H56" i="7"/>
  <c r="M56" i="7" s="1"/>
  <c r="H55" i="7"/>
  <c r="M55" i="7" s="1"/>
  <c r="H54" i="7"/>
  <c r="M54" i="7" s="1"/>
  <c r="H53" i="7"/>
  <c r="M53" i="7" s="1"/>
  <c r="H52" i="7"/>
  <c r="M52" i="7" s="1"/>
  <c r="H51" i="7"/>
  <c r="M51" i="7" s="1"/>
  <c r="H50" i="7"/>
  <c r="M50" i="7" s="1"/>
  <c r="H49" i="7"/>
  <c r="M49" i="7" s="1"/>
  <c r="H48" i="7"/>
  <c r="M48" i="7" s="1"/>
  <c r="H47" i="7"/>
  <c r="M47" i="7" s="1"/>
  <c r="H46" i="7"/>
  <c r="M46" i="7" s="1"/>
  <c r="H45" i="7"/>
  <c r="M45" i="7" s="1"/>
  <c r="H44" i="7"/>
  <c r="M44" i="7" s="1"/>
  <c r="H43" i="7"/>
  <c r="M43" i="7" s="1"/>
  <c r="H42" i="7"/>
  <c r="M42" i="7" s="1"/>
  <c r="H41" i="7"/>
  <c r="M41" i="7" s="1"/>
  <c r="H40" i="7"/>
  <c r="M40" i="7" s="1"/>
  <c r="H39" i="7"/>
  <c r="M39" i="7" s="1"/>
  <c r="H38" i="7"/>
  <c r="M38" i="7" s="1"/>
  <c r="H37" i="7"/>
  <c r="M37" i="7" s="1"/>
  <c r="H36" i="7"/>
  <c r="M36" i="7" s="1"/>
  <c r="H35" i="7"/>
  <c r="M35" i="7" s="1"/>
  <c r="H34" i="7"/>
  <c r="M34" i="7" s="1"/>
  <c r="H33" i="7"/>
  <c r="M33" i="7" s="1"/>
  <c r="H32" i="7"/>
  <c r="M32" i="7" s="1"/>
  <c r="H31" i="7"/>
  <c r="M31" i="7" s="1"/>
  <c r="H30" i="7"/>
  <c r="M30" i="7" s="1"/>
  <c r="H29" i="7"/>
  <c r="M29" i="7" s="1"/>
  <c r="H28" i="7"/>
  <c r="M28" i="7" s="1"/>
  <c r="H27" i="7"/>
  <c r="M27" i="7" s="1"/>
  <c r="H26" i="7"/>
  <c r="M26" i="7" s="1"/>
  <c r="H25" i="7"/>
  <c r="M25" i="7" s="1"/>
  <c r="H24" i="7"/>
  <c r="M24" i="7" s="1"/>
  <c r="H23" i="7"/>
  <c r="M23" i="7" s="1"/>
  <c r="H22" i="7"/>
  <c r="M22" i="7" s="1"/>
  <c r="H21" i="7"/>
  <c r="M21" i="7" s="1"/>
  <c r="H20" i="7"/>
  <c r="M20" i="7" s="1"/>
  <c r="H19" i="7"/>
  <c r="M19" i="7" s="1"/>
  <c r="H18" i="7"/>
  <c r="M18" i="7" s="1"/>
  <c r="H17" i="7"/>
  <c r="M17" i="7" s="1"/>
  <c r="H16" i="7"/>
  <c r="M16" i="7" s="1"/>
  <c r="H15" i="7"/>
  <c r="M15" i="7" s="1"/>
  <c r="H14" i="7"/>
  <c r="M14" i="7" s="1"/>
  <c r="H19" i="8"/>
  <c r="M19" i="8" s="1"/>
  <c r="M19" i="102" s="1"/>
  <c r="H18" i="8"/>
  <c r="M18" i="8" s="1"/>
  <c r="H17" i="8"/>
  <c r="M17" i="8" s="1"/>
  <c r="H16" i="8"/>
  <c r="M16" i="8" s="1"/>
  <c r="H15" i="8"/>
  <c r="M15" i="8" s="1"/>
  <c r="H14" i="8"/>
  <c r="M14" i="8" s="1"/>
  <c r="H14" i="50"/>
  <c r="M14" i="50" s="1"/>
  <c r="H26" i="10"/>
  <c r="M26" i="10" s="1"/>
  <c r="H25" i="10"/>
  <c r="M25" i="10" s="1"/>
  <c r="H24" i="10"/>
  <c r="M24" i="10" s="1"/>
  <c r="H21" i="10"/>
  <c r="M21" i="10" s="1"/>
  <c r="H20" i="10"/>
  <c r="M20" i="10" s="1"/>
  <c r="H17" i="10"/>
  <c r="H16" i="10"/>
  <c r="M16" i="10" s="1"/>
  <c r="H15" i="10"/>
  <c r="H14" i="10"/>
  <c r="M14" i="10" s="1"/>
  <c r="H58" i="11"/>
  <c r="M58" i="11" s="1"/>
  <c r="H57" i="11"/>
  <c r="M57" i="11" s="1"/>
  <c r="H56" i="11"/>
  <c r="M56" i="11" s="1"/>
  <c r="H55" i="11"/>
  <c r="M55" i="11" s="1"/>
  <c r="H54" i="11"/>
  <c r="M54" i="11" s="1"/>
  <c r="H53" i="11"/>
  <c r="M53" i="11" s="1"/>
  <c r="H52" i="11"/>
  <c r="M52" i="11" s="1"/>
  <c r="H51" i="11"/>
  <c r="M51" i="11" s="1"/>
  <c r="H50" i="11"/>
  <c r="M50" i="11" s="1"/>
  <c r="H49" i="11"/>
  <c r="M49" i="11" s="1"/>
  <c r="H48" i="11"/>
  <c r="M48" i="11" s="1"/>
  <c r="H47" i="11"/>
  <c r="M47" i="11" s="1"/>
  <c r="H46" i="11"/>
  <c r="M46" i="11" s="1"/>
  <c r="H45" i="11"/>
  <c r="M45" i="11" s="1"/>
  <c r="H44" i="11"/>
  <c r="M44" i="11" s="1"/>
  <c r="H43" i="11"/>
  <c r="M43" i="11" s="1"/>
  <c r="H42" i="11"/>
  <c r="M42" i="11" s="1"/>
  <c r="H41" i="11"/>
  <c r="M41" i="11" s="1"/>
  <c r="H40" i="11"/>
  <c r="M40" i="11" s="1"/>
  <c r="H39" i="11"/>
  <c r="M39" i="11" s="1"/>
  <c r="H38" i="11"/>
  <c r="M38" i="11" s="1"/>
  <c r="H37" i="11"/>
  <c r="M37" i="11" s="1"/>
  <c r="H36" i="11"/>
  <c r="M36" i="11" s="1"/>
  <c r="H35" i="11"/>
  <c r="M35" i="11" s="1"/>
  <c r="H34" i="11"/>
  <c r="M34" i="11" s="1"/>
  <c r="H33" i="11"/>
  <c r="M33" i="11" s="1"/>
  <c r="H32" i="11"/>
  <c r="M32" i="11" s="1"/>
  <c r="H31" i="11"/>
  <c r="M31" i="11" s="1"/>
  <c r="H30" i="11"/>
  <c r="M30" i="11" s="1"/>
  <c r="H29" i="11"/>
  <c r="M29" i="11" s="1"/>
  <c r="H28" i="11"/>
  <c r="M28" i="11" s="1"/>
  <c r="H27" i="11"/>
  <c r="M27" i="11" s="1"/>
  <c r="H26" i="11"/>
  <c r="M26" i="11" s="1"/>
  <c r="H25" i="11"/>
  <c r="M25" i="11" s="1"/>
  <c r="H24" i="11"/>
  <c r="M24" i="11" s="1"/>
  <c r="H23" i="11"/>
  <c r="M23" i="11" s="1"/>
  <c r="H22" i="11"/>
  <c r="M22" i="11" s="1"/>
  <c r="H21" i="11"/>
  <c r="M21" i="11" s="1"/>
  <c r="H20" i="11"/>
  <c r="M20" i="11" s="1"/>
  <c r="H19" i="11"/>
  <c r="M19" i="11" s="1"/>
  <c r="H18" i="11"/>
  <c r="M18" i="11" s="1"/>
  <c r="H17" i="11"/>
  <c r="M17" i="11" s="1"/>
  <c r="H16" i="11"/>
  <c r="M16" i="11" s="1"/>
  <c r="H15" i="11"/>
  <c r="M15" i="11" s="1"/>
  <c r="H14" i="11"/>
  <c r="M14" i="11" s="1"/>
  <c r="H88" i="4"/>
  <c r="M88" i="4" s="1"/>
  <c r="M88" i="98" s="1"/>
  <c r="H87" i="4"/>
  <c r="M87" i="4" s="1"/>
  <c r="M87" i="98" s="1"/>
  <c r="H86" i="4"/>
  <c r="M86" i="4" s="1"/>
  <c r="H85" i="4"/>
  <c r="M85" i="4" s="1"/>
  <c r="H84" i="4"/>
  <c r="M84" i="4" s="1"/>
  <c r="H83" i="4"/>
  <c r="M83" i="4" s="1"/>
  <c r="M83" i="98" s="1"/>
  <c r="H82" i="4"/>
  <c r="M82" i="4" s="1"/>
  <c r="M82" i="98" s="1"/>
  <c r="H81" i="4"/>
  <c r="M81" i="4" s="1"/>
  <c r="M81" i="98" s="1"/>
  <c r="H80" i="4"/>
  <c r="M80" i="4" s="1"/>
  <c r="M80" i="98" s="1"/>
  <c r="H79" i="4"/>
  <c r="M79" i="4" s="1"/>
  <c r="M79" i="98" s="1"/>
  <c r="H78" i="4"/>
  <c r="M78" i="4" s="1"/>
  <c r="M78" i="98" s="1"/>
  <c r="H77" i="4"/>
  <c r="M77" i="4" s="1"/>
  <c r="M77" i="98" s="1"/>
  <c r="H76" i="4"/>
  <c r="M76" i="4" s="1"/>
  <c r="M76" i="98" s="1"/>
  <c r="H75" i="4"/>
  <c r="M75" i="4" s="1"/>
  <c r="M75" i="98" s="1"/>
  <c r="H74" i="4"/>
  <c r="M74" i="4" s="1"/>
  <c r="M74" i="98" s="1"/>
  <c r="H73" i="4"/>
  <c r="M73" i="4" s="1"/>
  <c r="M73" i="98" s="1"/>
  <c r="H72" i="4"/>
  <c r="M72" i="4" s="1"/>
  <c r="M72" i="98" s="1"/>
  <c r="H71" i="4"/>
  <c r="M71" i="4" s="1"/>
  <c r="M71" i="98" s="1"/>
  <c r="H70" i="4"/>
  <c r="M70" i="4" s="1"/>
  <c r="M70" i="98" s="1"/>
  <c r="H69" i="4"/>
  <c r="M69" i="4" s="1"/>
  <c r="M69" i="98" s="1"/>
  <c r="H68" i="4"/>
  <c r="M68" i="4" s="1"/>
  <c r="M68" i="98" s="1"/>
  <c r="H67" i="4"/>
  <c r="M67" i="4" s="1"/>
  <c r="M67" i="98" s="1"/>
  <c r="H66" i="4"/>
  <c r="M66" i="4" s="1"/>
  <c r="M66" i="98" s="1"/>
  <c r="H65" i="4"/>
  <c r="M65" i="4" s="1"/>
  <c r="M65" i="98" s="1"/>
  <c r="H64" i="4"/>
  <c r="M64" i="4" s="1"/>
  <c r="M64" i="98" s="1"/>
  <c r="H63" i="4"/>
  <c r="M63" i="4" s="1"/>
  <c r="M63" i="98" s="1"/>
  <c r="H62" i="4"/>
  <c r="M62" i="4" s="1"/>
  <c r="M62" i="98" s="1"/>
  <c r="H61" i="4"/>
  <c r="M61" i="4" s="1"/>
  <c r="M61" i="98" s="1"/>
  <c r="H60" i="4"/>
  <c r="M60" i="4" s="1"/>
  <c r="M60" i="98" s="1"/>
  <c r="H59" i="4"/>
  <c r="M59" i="4" s="1"/>
  <c r="M59" i="98" s="1"/>
  <c r="H58" i="4"/>
  <c r="M58" i="4" s="1"/>
  <c r="M58" i="98" s="1"/>
  <c r="H57" i="4"/>
  <c r="M57" i="4" s="1"/>
  <c r="M57" i="98" s="1"/>
  <c r="H56" i="4"/>
  <c r="M56" i="4" s="1"/>
  <c r="M56" i="98" s="1"/>
  <c r="H55" i="4"/>
  <c r="M55" i="4" s="1"/>
  <c r="M55" i="98" s="1"/>
  <c r="H54" i="4"/>
  <c r="M54" i="4" s="1"/>
  <c r="M54" i="98" s="1"/>
  <c r="H53" i="4"/>
  <c r="M53" i="4" s="1"/>
  <c r="M53" i="98" s="1"/>
  <c r="H52" i="4"/>
  <c r="M52" i="4" s="1"/>
  <c r="M52" i="98" s="1"/>
  <c r="H51" i="4"/>
  <c r="M51" i="4" s="1"/>
  <c r="M51" i="98" s="1"/>
  <c r="H50" i="4"/>
  <c r="M50" i="4" s="1"/>
  <c r="M50" i="98" s="1"/>
  <c r="H49" i="4"/>
  <c r="M49" i="4" s="1"/>
  <c r="M49" i="98" s="1"/>
  <c r="H48" i="4"/>
  <c r="M48" i="4" s="1"/>
  <c r="M48" i="98" s="1"/>
  <c r="H47" i="4"/>
  <c r="M47" i="4" s="1"/>
  <c r="M47" i="98" s="1"/>
  <c r="H46" i="4"/>
  <c r="M46" i="4" s="1"/>
  <c r="M46" i="98" s="1"/>
  <c r="H45" i="4"/>
  <c r="M45" i="4" s="1"/>
  <c r="M45" i="98" s="1"/>
  <c r="H44" i="4"/>
  <c r="M44" i="4" s="1"/>
  <c r="M44" i="98" s="1"/>
  <c r="H43" i="4"/>
  <c r="M43" i="4" s="1"/>
  <c r="M43" i="98" s="1"/>
  <c r="H42" i="4"/>
  <c r="M42" i="4" s="1"/>
  <c r="M42" i="98" s="1"/>
  <c r="H41" i="4"/>
  <c r="M41" i="4" s="1"/>
  <c r="M41" i="98" s="1"/>
  <c r="H40" i="4"/>
  <c r="M40" i="4" s="1"/>
  <c r="M40" i="98" s="1"/>
  <c r="H39" i="4"/>
  <c r="M39" i="4" s="1"/>
  <c r="M39" i="98" s="1"/>
  <c r="H38" i="4"/>
  <c r="M38" i="4" s="1"/>
  <c r="M38" i="98" s="1"/>
  <c r="H37" i="4"/>
  <c r="M37" i="4" s="1"/>
  <c r="H36" i="4"/>
  <c r="M36" i="4" s="1"/>
  <c r="H35" i="4"/>
  <c r="M35" i="4" s="1"/>
  <c r="H34" i="4"/>
  <c r="M34" i="4" s="1"/>
  <c r="H33" i="4"/>
  <c r="M33" i="4" s="1"/>
  <c r="M33" i="98" s="1"/>
  <c r="H32" i="4"/>
  <c r="M32" i="4" s="1"/>
  <c r="M32" i="98" s="1"/>
  <c r="H31" i="4"/>
  <c r="M31" i="4" s="1"/>
  <c r="M31" i="98" s="1"/>
  <c r="H30" i="4"/>
  <c r="M30" i="4" s="1"/>
  <c r="M30" i="98" s="1"/>
  <c r="H29" i="4"/>
  <c r="M29" i="4" s="1"/>
  <c r="M29" i="98" s="1"/>
  <c r="H28" i="4"/>
  <c r="M28" i="4" s="1"/>
  <c r="M28" i="98" s="1"/>
  <c r="H27" i="4"/>
  <c r="M27" i="4" s="1"/>
  <c r="M27" i="98" s="1"/>
  <c r="H26" i="4"/>
  <c r="M26" i="4" s="1"/>
  <c r="M26" i="98" s="1"/>
  <c r="H25" i="4"/>
  <c r="M25" i="4" s="1"/>
  <c r="M25" i="98" s="1"/>
  <c r="H24" i="4"/>
  <c r="M24" i="4" s="1"/>
  <c r="M24" i="98" s="1"/>
  <c r="H23" i="4"/>
  <c r="M23" i="4" s="1"/>
  <c r="M23" i="98" s="1"/>
  <c r="H22" i="4"/>
  <c r="M22" i="4" s="1"/>
  <c r="M22" i="98" s="1"/>
  <c r="H21" i="4"/>
  <c r="M21" i="4" s="1"/>
  <c r="M21" i="98" s="1"/>
  <c r="H20" i="4"/>
  <c r="M20" i="4" s="1"/>
  <c r="M20" i="98" s="1"/>
  <c r="H19" i="4"/>
  <c r="M19" i="4" s="1"/>
  <c r="M19" i="98" s="1"/>
  <c r="H18" i="4"/>
  <c r="M18" i="4" s="1"/>
  <c r="M18" i="98" s="1"/>
  <c r="H17" i="4"/>
  <c r="M17" i="4" s="1"/>
  <c r="M17" i="98" s="1"/>
  <c r="H16" i="4"/>
  <c r="M16" i="4" s="1"/>
  <c r="M16" i="98" s="1"/>
  <c r="H15" i="4"/>
  <c r="M15" i="4" s="1"/>
  <c r="M15" i="98" s="1"/>
  <c r="H14" i="4"/>
  <c r="M14" i="4" s="1"/>
  <c r="M14" i="98" s="1"/>
  <c r="L15" i="37"/>
  <c r="N15" i="37"/>
  <c r="O15" i="37"/>
  <c r="L16" i="37"/>
  <c r="N16" i="37"/>
  <c r="O16" i="37"/>
  <c r="L17" i="37"/>
  <c r="N17" i="37"/>
  <c r="O17" i="37"/>
  <c r="L18" i="37"/>
  <c r="N18" i="37"/>
  <c r="O18" i="37"/>
  <c r="L19" i="37"/>
  <c r="N19" i="37"/>
  <c r="O19" i="37"/>
  <c r="L20" i="37"/>
  <c r="N20" i="37"/>
  <c r="O20" i="37"/>
  <c r="L21" i="37"/>
  <c r="N21" i="37"/>
  <c r="O21" i="37"/>
  <c r="L22" i="37"/>
  <c r="N22" i="37"/>
  <c r="O22" i="37"/>
  <c r="L23" i="37"/>
  <c r="N23" i="37"/>
  <c r="O23" i="37"/>
  <c r="L24" i="37"/>
  <c r="N24" i="37"/>
  <c r="O24" i="37"/>
  <c r="L25" i="37"/>
  <c r="N25" i="37"/>
  <c r="O25" i="37"/>
  <c r="L26" i="37"/>
  <c r="N26" i="37"/>
  <c r="O26" i="37"/>
  <c r="L27" i="37"/>
  <c r="N27" i="37"/>
  <c r="O27" i="37"/>
  <c r="O14" i="37"/>
  <c r="N14" i="37"/>
  <c r="L14" i="37"/>
  <c r="H16" i="37"/>
  <c r="M16" i="37" s="1"/>
  <c r="H17" i="37"/>
  <c r="M17" i="37" s="1"/>
  <c r="H18" i="37"/>
  <c r="M18" i="37" s="1"/>
  <c r="H19" i="37"/>
  <c r="M19" i="37" s="1"/>
  <c r="H20" i="37"/>
  <c r="M20" i="37" s="1"/>
  <c r="H21" i="37"/>
  <c r="M21" i="37" s="1"/>
  <c r="H22" i="37"/>
  <c r="M22" i="37" s="1"/>
  <c r="H23" i="37"/>
  <c r="M23" i="37" s="1"/>
  <c r="H24" i="37"/>
  <c r="M24" i="37" s="1"/>
  <c r="H25" i="37"/>
  <c r="M25" i="37" s="1"/>
  <c r="H26" i="37"/>
  <c r="M26" i="37" s="1"/>
  <c r="H27" i="37"/>
  <c r="M27" i="37" s="1"/>
  <c r="H15" i="37"/>
  <c r="M15" i="37" s="1"/>
  <c r="H14" i="37"/>
  <c r="M14" i="37" s="1"/>
  <c r="A19" i="104" l="1"/>
  <c r="A22" i="104"/>
  <c r="A23" i="104"/>
  <c r="M17" i="10"/>
  <c r="K17" i="10"/>
  <c r="M15" i="10"/>
  <c r="K15" i="10"/>
  <c r="A18" i="104"/>
  <c r="H64" i="101"/>
  <c r="H62" i="99"/>
  <c r="H21" i="47"/>
  <c r="M21" i="8"/>
  <c r="M21" i="47" s="1"/>
  <c r="M22" i="8"/>
  <c r="M22" i="47" s="1"/>
  <c r="H22" i="47"/>
  <c r="K24" i="8"/>
  <c r="K24" i="47" s="1"/>
  <c r="H23" i="47"/>
  <c r="M23" i="8"/>
  <c r="M23" i="47" s="1"/>
  <c r="P26" i="8"/>
  <c r="P26" i="47" s="1"/>
  <c r="P25" i="8"/>
  <c r="P25" i="47" s="1"/>
  <c r="P22" i="8"/>
  <c r="P22" i="47" s="1"/>
  <c r="P32" i="8"/>
  <c r="P32" i="47" s="1"/>
  <c r="P31" i="8"/>
  <c r="P31" i="47" s="1"/>
  <c r="P21" i="8"/>
  <c r="P21" i="47" s="1"/>
  <c r="P30" i="8"/>
  <c r="P30" i="47" s="1"/>
  <c r="P20" i="8"/>
  <c r="P20" i="47" s="1"/>
  <c r="M28" i="8"/>
  <c r="M24" i="8"/>
  <c r="M29" i="8"/>
  <c r="M27" i="8"/>
  <c r="H19" i="102"/>
  <c r="H63" i="101"/>
  <c r="H21" i="98"/>
  <c r="H45" i="98"/>
  <c r="H63" i="98"/>
  <c r="H81" i="98"/>
  <c r="H15" i="98"/>
  <c r="H39" i="98"/>
  <c r="H33" i="98"/>
  <c r="H75" i="98"/>
  <c r="H57" i="98"/>
  <c r="H87" i="98"/>
  <c r="H27" i="98"/>
  <c r="H51" i="98"/>
  <c r="H69" i="98"/>
  <c r="H14" i="98"/>
  <c r="H20" i="98"/>
  <c r="H26" i="98"/>
  <c r="H32" i="98"/>
  <c r="H38" i="98"/>
  <c r="H44" i="98"/>
  <c r="H50" i="98"/>
  <c r="H56" i="98"/>
  <c r="H62" i="98"/>
  <c r="H68" i="98"/>
  <c r="H74" i="98"/>
  <c r="H80" i="98"/>
  <c r="H19" i="98"/>
  <c r="H25" i="98"/>
  <c r="H31" i="98"/>
  <c r="H43" i="98"/>
  <c r="H49" i="98"/>
  <c r="H55" i="98"/>
  <c r="H61" i="98"/>
  <c r="H67" i="98"/>
  <c r="H73" i="98"/>
  <c r="H79" i="98"/>
  <c r="H18" i="98"/>
  <c r="H24" i="98"/>
  <c r="H30" i="98"/>
  <c r="H42" i="98"/>
  <c r="H48" i="98"/>
  <c r="H54" i="98"/>
  <c r="H60" i="98"/>
  <c r="H66" i="98"/>
  <c r="H72" i="98"/>
  <c r="H78" i="98"/>
  <c r="H17" i="98"/>
  <c r="H23" i="98"/>
  <c r="H29" i="98"/>
  <c r="H41" i="98"/>
  <c r="H47" i="98"/>
  <c r="H53" i="98"/>
  <c r="H59" i="98"/>
  <c r="H65" i="98"/>
  <c r="H71" i="98"/>
  <c r="H77" i="98"/>
  <c r="H83" i="98"/>
  <c r="H16" i="98"/>
  <c r="H22" i="98"/>
  <c r="H28" i="98"/>
  <c r="H40" i="98"/>
  <c r="H46" i="98"/>
  <c r="H52" i="98"/>
  <c r="H58" i="98"/>
  <c r="H64" i="98"/>
  <c r="H70" i="98"/>
  <c r="H76" i="98"/>
  <c r="H82" i="98"/>
  <c r="H88" i="98"/>
  <c r="C71" i="99"/>
  <c r="C36" i="102"/>
  <c r="C36" i="97"/>
  <c r="C67" i="105"/>
  <c r="C75" i="101"/>
  <c r="C35" i="104"/>
  <c r="C30" i="100"/>
  <c r="C23" i="103"/>
  <c r="C92" i="98"/>
  <c r="C41" i="102"/>
  <c r="C80" i="101"/>
  <c r="C35" i="100"/>
  <c r="C97" i="98"/>
  <c r="C66" i="99"/>
  <c r="C31" i="97"/>
  <c r="C62" i="105"/>
  <c r="C30" i="104"/>
  <c r="A21" i="101"/>
  <c r="A51" i="101"/>
  <c r="A57" i="101"/>
  <c r="A85" i="98"/>
  <c r="A18" i="100"/>
  <c r="A15" i="105"/>
  <c r="A38" i="101"/>
  <c r="A62" i="101"/>
  <c r="A18" i="102"/>
  <c r="A20" i="105"/>
  <c r="A25" i="101"/>
  <c r="A61" i="101"/>
  <c r="A18" i="101"/>
  <c r="A24" i="101"/>
  <c r="A42" i="101"/>
  <c r="A48" i="101"/>
  <c r="A66" i="101"/>
  <c r="A34" i="98"/>
  <c r="A29" i="101"/>
  <c r="A35" i="101"/>
  <c r="A41" i="101"/>
  <c r="A47" i="101"/>
  <c r="A65" i="101"/>
  <c r="A71" i="101"/>
  <c r="A20" i="100"/>
  <c r="A17" i="105"/>
  <c r="A28" i="101"/>
  <c r="A34" i="101"/>
  <c r="A52" i="101"/>
  <c r="A58" i="101"/>
  <c r="A14" i="104"/>
  <c r="A86" i="98"/>
  <c r="A14" i="100"/>
  <c r="O28" i="97"/>
  <c r="H15" i="117" s="1"/>
  <c r="H16" i="2" s="1"/>
  <c r="A23" i="100"/>
  <c r="A22" i="100"/>
  <c r="A36" i="98"/>
  <c r="A37" i="98"/>
  <c r="A84" i="98"/>
  <c r="A35" i="98"/>
  <c r="A24" i="100"/>
  <c r="A15" i="100"/>
  <c r="A21" i="100"/>
  <c r="M63" i="99"/>
  <c r="F17" i="117" s="1"/>
  <c r="F22" i="2" s="1"/>
  <c r="A17" i="100"/>
  <c r="A19" i="100"/>
  <c r="N27" i="100"/>
  <c r="G18" i="117" s="1"/>
  <c r="G25" i="2" s="1"/>
  <c r="A26" i="100"/>
  <c r="A16" i="100"/>
  <c r="A25" i="100"/>
  <c r="A19" i="101"/>
  <c r="A30" i="101"/>
  <c r="A49" i="101"/>
  <c r="A59" i="101"/>
  <c r="A69" i="101"/>
  <c r="A16" i="101"/>
  <c r="A56" i="101"/>
  <c r="A67" i="101"/>
  <c r="A27" i="101"/>
  <c r="A37" i="101"/>
  <c r="A44" i="101"/>
  <c r="A46" i="101"/>
  <c r="A55" i="101"/>
  <c r="A26" i="101"/>
  <c r="A36" i="101"/>
  <c r="A45" i="101"/>
  <c r="A43" i="101"/>
  <c r="A32" i="101"/>
  <c r="A23" i="101"/>
  <c r="A33" i="101"/>
  <c r="A54" i="101"/>
  <c r="A20" i="101"/>
  <c r="A22" i="101"/>
  <c r="A31" i="101"/>
  <c r="A53" i="101"/>
  <c r="A39" i="101"/>
  <c r="A40" i="101"/>
  <c r="A50" i="101"/>
  <c r="A60" i="101"/>
  <c r="A68" i="101"/>
  <c r="A70" i="101"/>
  <c r="L33" i="102"/>
  <c r="I20" i="117" s="1"/>
  <c r="I31" i="2" s="1"/>
  <c r="A17" i="102"/>
  <c r="M33" i="102"/>
  <c r="F20" i="117" s="1"/>
  <c r="F31" i="2" s="1"/>
  <c r="N33" i="102"/>
  <c r="G20" i="117" s="1"/>
  <c r="G31" i="2" s="1"/>
  <c r="O33" i="102"/>
  <c r="H20" i="117" s="1"/>
  <c r="H31" i="2" s="1"/>
  <c r="A16" i="102"/>
  <c r="A14" i="103"/>
  <c r="A32" i="105"/>
  <c r="A44" i="105"/>
  <c r="A56" i="105"/>
  <c r="A19" i="105"/>
  <c r="A37" i="105"/>
  <c r="A43" i="105"/>
  <c r="A49" i="105"/>
  <c r="P27" i="104"/>
  <c r="A16" i="104"/>
  <c r="A31" i="105"/>
  <c r="L59" i="105"/>
  <c r="I23" i="117" s="1"/>
  <c r="I40" i="2" s="1"/>
  <c r="A23" i="105"/>
  <c r="A29" i="105"/>
  <c r="A26" i="104"/>
  <c r="A35" i="105"/>
  <c r="A41" i="105"/>
  <c r="A47" i="105"/>
  <c r="L15" i="103"/>
  <c r="I21" i="117" s="1"/>
  <c r="I34" i="2" s="1"/>
  <c r="M15" i="103"/>
  <c r="F21" i="117" s="1"/>
  <c r="F34" i="2" s="1"/>
  <c r="A34" i="105"/>
  <c r="A58" i="105"/>
  <c r="N15" i="103"/>
  <c r="G21" i="117" s="1"/>
  <c r="G34" i="2" s="1"/>
  <c r="A22" i="105"/>
  <c r="A27" i="105"/>
  <c r="O15" i="103"/>
  <c r="H21" i="117" s="1"/>
  <c r="H34" i="2" s="1"/>
  <c r="A39" i="105"/>
  <c r="A51" i="105"/>
  <c r="P15" i="103"/>
  <c r="A21" i="105"/>
  <c r="A28" i="105"/>
  <c r="A30" i="105"/>
  <c r="A38" i="105"/>
  <c r="A57" i="105"/>
  <c r="M59" i="105"/>
  <c r="F23" i="117" s="1"/>
  <c r="F40" i="2" s="1"/>
  <c r="A18" i="105"/>
  <c r="A26" i="105"/>
  <c r="A48" i="105"/>
  <c r="N59" i="105"/>
  <c r="G23" i="117" s="1"/>
  <c r="G40" i="2" s="1"/>
  <c r="O59" i="105"/>
  <c r="H23" i="117" s="1"/>
  <c r="H40" i="2" s="1"/>
  <c r="A25" i="105"/>
  <c r="A46" i="105"/>
  <c r="A55" i="105"/>
  <c r="P59" i="105"/>
  <c r="A36" i="105"/>
  <c r="A45" i="105"/>
  <c r="A52" i="105"/>
  <c r="A54" i="105"/>
  <c r="A53" i="105"/>
  <c r="A24" i="105"/>
  <c r="A33" i="105"/>
  <c r="A40" i="105"/>
  <c r="A42" i="105"/>
  <c r="A50" i="105"/>
  <c r="L28" i="97"/>
  <c r="I15" i="117" s="1"/>
  <c r="I16" i="2" s="1"/>
  <c r="L89" i="98"/>
  <c r="I16" i="117" s="1"/>
  <c r="I19" i="2" s="1"/>
  <c r="M28" i="97"/>
  <c r="F15" i="117" s="1"/>
  <c r="F16" i="2" s="1"/>
  <c r="M89" i="98"/>
  <c r="F16" i="117" s="1"/>
  <c r="F19" i="2" s="1"/>
  <c r="N28" i="97"/>
  <c r="G15" i="117" s="1"/>
  <c r="G16" i="2" s="1"/>
  <c r="N89" i="98"/>
  <c r="G16" i="117" s="1"/>
  <c r="G19" i="2" s="1"/>
  <c r="O89" i="98"/>
  <c r="H16" i="117" s="1"/>
  <c r="H19" i="2" s="1"/>
  <c r="M27" i="100"/>
  <c r="F18" i="117" s="1"/>
  <c r="F25" i="2" s="1"/>
  <c r="O27" i="100"/>
  <c r="H18" i="117" s="1"/>
  <c r="H25" i="2" s="1"/>
  <c r="P27" i="100"/>
  <c r="L63" i="99"/>
  <c r="I17" i="117" s="1"/>
  <c r="I22" i="2" s="1"/>
  <c r="N63" i="99"/>
  <c r="G17" i="117" s="1"/>
  <c r="G22" i="2" s="1"/>
  <c r="O63" i="99"/>
  <c r="H17" i="117" s="1"/>
  <c r="H22" i="2" s="1"/>
  <c r="L27" i="100"/>
  <c r="I18" i="117" s="1"/>
  <c r="I25" i="2" s="1"/>
  <c r="L72" i="101"/>
  <c r="I19" i="117" s="1"/>
  <c r="I28" i="2" s="1"/>
  <c r="M72" i="101"/>
  <c r="F19" i="117" s="1"/>
  <c r="F28" i="2" s="1"/>
  <c r="N72" i="101"/>
  <c r="G19" i="117" s="1"/>
  <c r="G28" i="2" s="1"/>
  <c r="O72" i="101"/>
  <c r="H19" i="117" s="1"/>
  <c r="H28" i="2" s="1"/>
  <c r="A14" i="101"/>
  <c r="A14" i="102"/>
  <c r="L27" i="104"/>
  <c r="I22" i="117" s="1"/>
  <c r="I37" i="2" s="1"/>
  <c r="M27" i="104"/>
  <c r="F22" i="117" s="1"/>
  <c r="F37" i="2" s="1"/>
  <c r="N27" i="104"/>
  <c r="G22" i="117" s="1"/>
  <c r="G37" i="2" s="1"/>
  <c r="O27" i="104"/>
  <c r="H22" i="117" s="1"/>
  <c r="H37" i="2" s="1"/>
  <c r="A14" i="105"/>
  <c r="P23" i="8" l="1"/>
  <c r="P23" i="47" s="1"/>
  <c r="P29" i="8"/>
  <c r="P29" i="47" s="1"/>
  <c r="M29" i="47"/>
  <c r="P24" i="8"/>
  <c r="P24" i="47" s="1"/>
  <c r="M24" i="47"/>
  <c r="P27" i="8"/>
  <c r="P27" i="47" s="1"/>
  <c r="M27" i="47"/>
  <c r="P28" i="8"/>
  <c r="P28" i="47" s="1"/>
  <c r="M28" i="47"/>
  <c r="N9" i="104"/>
  <c r="E22" i="117"/>
  <c r="G24" i="117"/>
  <c r="N9" i="105"/>
  <c r="E23" i="117"/>
  <c r="H24" i="117"/>
  <c r="N9" i="103"/>
  <c r="E21" i="117"/>
  <c r="F24" i="117"/>
  <c r="N9" i="100"/>
  <c r="E18" i="117"/>
  <c r="I24" i="117"/>
  <c r="D11" i="117" s="1"/>
  <c r="B24" i="38"/>
  <c r="C24" i="38"/>
  <c r="D24" i="38"/>
  <c r="H24" i="38"/>
  <c r="B25" i="38"/>
  <c r="C25" i="38"/>
  <c r="D25" i="38"/>
  <c r="H25" i="38"/>
  <c r="B26" i="38"/>
  <c r="C26" i="38"/>
  <c r="D26" i="38"/>
  <c r="H26" i="38"/>
  <c r="B27" i="38"/>
  <c r="C27" i="38"/>
  <c r="D27" i="38"/>
  <c r="H27" i="38"/>
  <c r="B26" i="3"/>
  <c r="C26" i="3"/>
  <c r="D26" i="3"/>
  <c r="H26" i="3"/>
  <c r="B27" i="3"/>
  <c r="C27" i="3"/>
  <c r="D27" i="3"/>
  <c r="H27" i="3"/>
  <c r="C60" i="2"/>
  <c r="C41" i="117" s="1"/>
  <c r="A21" i="117" l="1"/>
  <c r="B21" i="117" s="1"/>
  <c r="B34" i="2" s="1"/>
  <c r="E34" i="2"/>
  <c r="A34" i="2" s="1"/>
  <c r="E37" i="2"/>
  <c r="A23" i="117"/>
  <c r="B23" i="117" s="1"/>
  <c r="B40" i="2" s="1"/>
  <c r="E40" i="2"/>
  <c r="A40" i="2" s="1"/>
  <c r="A18" i="117"/>
  <c r="B18" i="117" s="1"/>
  <c r="B25" i="2" s="1"/>
  <c r="E25" i="2"/>
  <c r="A25" i="2" s="1"/>
  <c r="C100" i="98"/>
  <c r="C38" i="100"/>
  <c r="C83" i="101"/>
  <c r="C44" i="102"/>
  <c r="C26" i="103"/>
  <c r="C38" i="104"/>
  <c r="C70" i="105"/>
  <c r="C39" i="97"/>
  <c r="C74" i="99"/>
  <c r="C2" i="39"/>
  <c r="C16" i="34" s="1"/>
  <c r="D1" i="39"/>
  <c r="C2" i="40"/>
  <c r="D1" i="40"/>
  <c r="C2" i="41"/>
  <c r="D1" i="41"/>
  <c r="C2" i="42"/>
  <c r="D1" i="42"/>
  <c r="C2" i="45"/>
  <c r="D1" i="45"/>
  <c r="C2" i="43"/>
  <c r="D1" i="43"/>
  <c r="C2" i="6"/>
  <c r="D1" i="6"/>
  <c r="C2" i="46"/>
  <c r="D1" i="46"/>
  <c r="C2" i="47"/>
  <c r="D1" i="47"/>
  <c r="C2" i="48"/>
  <c r="D1" i="48"/>
  <c r="C2" i="9"/>
  <c r="D1" i="9"/>
  <c r="C2" i="49"/>
  <c r="D1" i="49"/>
  <c r="C2" i="51"/>
  <c r="D1" i="51"/>
  <c r="C2" i="52"/>
  <c r="D1" i="52"/>
  <c r="C2" i="95"/>
  <c r="D1" i="95"/>
  <c r="C2" i="96"/>
  <c r="D1" i="96"/>
  <c r="D1" i="3"/>
  <c r="D1" i="38"/>
  <c r="C2" i="3"/>
  <c r="C2" i="38"/>
  <c r="P10" i="3"/>
  <c r="P10" i="38"/>
  <c r="P10" i="4"/>
  <c r="P10" i="39"/>
  <c r="P10" i="40"/>
  <c r="P10" i="5"/>
  <c r="P10" i="41"/>
  <c r="P10" i="42"/>
  <c r="P10" i="44"/>
  <c r="P10" i="6"/>
  <c r="P10" i="43"/>
  <c r="P10" i="7"/>
  <c r="P10" i="45"/>
  <c r="P10" i="46"/>
  <c r="P10" i="8"/>
  <c r="P10" i="47"/>
  <c r="P10" i="48"/>
  <c r="P10" i="50"/>
  <c r="P10" i="9"/>
  <c r="P10" i="49"/>
  <c r="P10" i="10"/>
  <c r="P10" i="51"/>
  <c r="P10" i="52"/>
  <c r="P10" i="11"/>
  <c r="P10" i="95"/>
  <c r="P10" i="96"/>
  <c r="P10" i="37"/>
  <c r="C41" i="36"/>
  <c r="C41" i="34"/>
  <c r="C38" i="36"/>
  <c r="C36" i="38" s="1"/>
  <c r="C38" i="34"/>
  <c r="C33" i="36"/>
  <c r="C31" i="38" s="1"/>
  <c r="C33" i="34"/>
  <c r="A55" i="2"/>
  <c r="C64" i="34"/>
  <c r="C64" i="36"/>
  <c r="A36" i="34" l="1"/>
  <c r="A36" i="117"/>
  <c r="C15" i="34"/>
  <c r="C15" i="2" s="1"/>
  <c r="C100" i="39"/>
  <c r="C74" i="5"/>
  <c r="C26" i="50"/>
  <c r="C44" i="8"/>
  <c r="C38" i="44"/>
  <c r="C38" i="10"/>
  <c r="C100" i="4"/>
  <c r="C83" i="7"/>
  <c r="C70" i="11"/>
  <c r="C39" i="37"/>
  <c r="C38" i="43"/>
  <c r="C38" i="52"/>
  <c r="C74" i="41"/>
  <c r="C26" i="9"/>
  <c r="C70" i="96"/>
  <c r="C38" i="51"/>
  <c r="C83" i="46"/>
  <c r="C38" i="6"/>
  <c r="C39" i="38"/>
  <c r="C70" i="95"/>
  <c r="C44" i="48"/>
  <c r="C83" i="45"/>
  <c r="C100" i="40"/>
  <c r="C39" i="3"/>
  <c r="C26" i="49"/>
  <c r="C44" i="47"/>
  <c r="C74" i="42"/>
  <c r="C41" i="48"/>
  <c r="C36" i="3"/>
  <c r="C80" i="45"/>
  <c r="C67" i="95"/>
  <c r="C35" i="44"/>
  <c r="C35" i="10"/>
  <c r="C97" i="40"/>
  <c r="C67" i="11"/>
  <c r="C23" i="49"/>
  <c r="C41" i="47"/>
  <c r="C80" i="7"/>
  <c r="C71" i="42"/>
  <c r="C97" i="39"/>
  <c r="C35" i="52"/>
  <c r="C23" i="9"/>
  <c r="C41" i="8"/>
  <c r="C35" i="43"/>
  <c r="C71" i="41"/>
  <c r="C97" i="4"/>
  <c r="C36" i="37"/>
  <c r="C67" i="96"/>
  <c r="C35" i="51"/>
  <c r="C23" i="50"/>
  <c r="C80" i="46"/>
  <c r="C35" i="6"/>
  <c r="C71" i="5"/>
  <c r="C62" i="95"/>
  <c r="C30" i="10"/>
  <c r="C36" i="48"/>
  <c r="C75" i="45"/>
  <c r="C30" i="44"/>
  <c r="C92" i="40"/>
  <c r="C31" i="3"/>
  <c r="C62" i="11"/>
  <c r="C18" i="49"/>
  <c r="C36" i="47"/>
  <c r="C75" i="7"/>
  <c r="C66" i="42"/>
  <c r="C92" i="39"/>
  <c r="C30" i="52"/>
  <c r="C18" i="9"/>
  <c r="C36" i="8"/>
  <c r="C30" i="43"/>
  <c r="C66" i="41"/>
  <c r="C92" i="4"/>
  <c r="C31" i="37"/>
  <c r="C62" i="96"/>
  <c r="C30" i="51"/>
  <c r="C18" i="50"/>
  <c r="C75" i="46"/>
  <c r="C30" i="6"/>
  <c r="C66" i="5"/>
  <c r="B15" i="51"/>
  <c r="C15" i="51"/>
  <c r="D15" i="51"/>
  <c r="B26" i="51"/>
  <c r="C26" i="51"/>
  <c r="D26" i="51"/>
  <c r="B20" i="51"/>
  <c r="C20" i="51"/>
  <c r="D20" i="51"/>
  <c r="C25" i="51"/>
  <c r="D25" i="51"/>
  <c r="B25" i="51"/>
  <c r="C17" i="51"/>
  <c r="D17" i="51"/>
  <c r="B17" i="51"/>
  <c r="D24" i="51"/>
  <c r="B24" i="51"/>
  <c r="C24" i="51"/>
  <c r="D16" i="51"/>
  <c r="B16" i="51"/>
  <c r="C16" i="51"/>
  <c r="B21" i="51"/>
  <c r="C21" i="51"/>
  <c r="D21" i="51"/>
  <c r="D14" i="51"/>
  <c r="G14" i="51"/>
  <c r="C14" i="51"/>
  <c r="B14" i="51"/>
  <c r="H14" i="38"/>
  <c r="D14" i="38"/>
  <c r="G14" i="38"/>
  <c r="C14" i="38"/>
  <c r="D14" i="40"/>
  <c r="B14" i="38"/>
  <c r="G14" i="40"/>
  <c r="C14" i="40"/>
  <c r="D14" i="42"/>
  <c r="B14" i="40"/>
  <c r="G14" i="42"/>
  <c r="D14" i="43"/>
  <c r="B14" i="42"/>
  <c r="C14" i="42"/>
  <c r="G14" i="43"/>
  <c r="C14" i="43"/>
  <c r="B14" i="43"/>
  <c r="D14" i="46"/>
  <c r="G14" i="46"/>
  <c r="C14" i="46"/>
  <c r="B14" i="46"/>
  <c r="D14" i="48"/>
  <c r="G14" i="48"/>
  <c r="C14" i="48"/>
  <c r="D14" i="49"/>
  <c r="B14" i="48"/>
  <c r="G14" i="49"/>
  <c r="C14" i="49"/>
  <c r="B14" i="49"/>
  <c r="G14" i="52"/>
  <c r="C14" i="52"/>
  <c r="D14" i="96"/>
  <c r="B14" i="52"/>
  <c r="D14" i="52"/>
  <c r="G14" i="96"/>
  <c r="C14" i="96"/>
  <c r="B14" i="96"/>
  <c r="L14" i="38"/>
  <c r="L25" i="38"/>
  <c r="N24" i="38"/>
  <c r="N14" i="38"/>
  <c r="L24" i="38"/>
  <c r="N25" i="38"/>
  <c r="O24" i="38"/>
  <c r="M24" i="38"/>
  <c r="O14" i="38"/>
  <c r="M14" i="38"/>
  <c r="O25" i="38"/>
  <c r="M25" i="38"/>
  <c r="A36" i="36"/>
  <c r="A19" i="33"/>
  <c r="A19" i="35"/>
  <c r="B31" i="35"/>
  <c r="B19" i="35"/>
  <c r="A36" i="35"/>
  <c r="B34" i="35"/>
  <c r="B19" i="33"/>
  <c r="B34" i="33"/>
  <c r="B31" i="33"/>
  <c r="A36" i="33"/>
  <c r="A78" i="101" l="1"/>
  <c r="A21" i="103"/>
  <c r="A39" i="102"/>
  <c r="A33" i="104"/>
  <c r="A65" i="105"/>
  <c r="A69" i="99"/>
  <c r="A95" i="98"/>
  <c r="A34" i="97"/>
  <c r="A33" i="100"/>
  <c r="M26" i="38"/>
  <c r="M26" i="3"/>
  <c r="O27" i="38"/>
  <c r="O27" i="3"/>
  <c r="N27" i="38"/>
  <c r="N27" i="3"/>
  <c r="N26" i="38"/>
  <c r="N26" i="3"/>
  <c r="L27" i="38"/>
  <c r="L27" i="3"/>
  <c r="L26" i="38"/>
  <c r="L26" i="3"/>
  <c r="O26" i="38"/>
  <c r="O26" i="3"/>
  <c r="M27" i="38"/>
  <c r="M27" i="3"/>
  <c r="A95" i="4"/>
  <c r="A69" i="41"/>
  <c r="A33" i="43"/>
  <c r="A39" i="8"/>
  <c r="A21" i="9"/>
  <c r="A33" i="52"/>
  <c r="A95" i="39"/>
  <c r="A69" i="42"/>
  <c r="A78" i="7"/>
  <c r="A39" i="47"/>
  <c r="A21" i="49"/>
  <c r="A65" i="11"/>
  <c r="A34" i="3"/>
  <c r="A95" i="40"/>
  <c r="A33" i="44"/>
  <c r="A78" i="45"/>
  <c r="A39" i="48"/>
  <c r="A33" i="10"/>
  <c r="A65" i="95"/>
  <c r="A34" i="38"/>
  <c r="A69" i="5"/>
  <c r="A33" i="6"/>
  <c r="A78" i="46"/>
  <c r="A21" i="50"/>
  <c r="A33" i="51"/>
  <c r="A65" i="96"/>
  <c r="A34" i="37"/>
  <c r="K18" i="37"/>
  <c r="P16" i="37"/>
  <c r="L28" i="37"/>
  <c r="K20" i="37"/>
  <c r="N28" i="37"/>
  <c r="K21" i="37"/>
  <c r="P19" i="37"/>
  <c r="P21" i="37"/>
  <c r="P17" i="37"/>
  <c r="P22" i="37"/>
  <c r="K27" i="37"/>
  <c r="P18" i="37"/>
  <c r="K19" i="37"/>
  <c r="P27" i="37"/>
  <c r="P25" i="37"/>
  <c r="P25" i="38" s="1"/>
  <c r="K17" i="37"/>
  <c r="P26" i="37"/>
  <c r="K22" i="37"/>
  <c r="M28" i="37"/>
  <c r="P14" i="37"/>
  <c r="K23" i="37"/>
  <c r="P15" i="37"/>
  <c r="P15" i="97" s="1"/>
  <c r="K24" i="37"/>
  <c r="K24" i="38" s="1"/>
  <c r="K26" i="37"/>
  <c r="O28" i="37"/>
  <c r="P20" i="37"/>
  <c r="K25" i="37"/>
  <c r="K25" i="38" s="1"/>
  <c r="K14" i="37"/>
  <c r="K14" i="38" s="1"/>
  <c r="P23" i="37"/>
  <c r="K15" i="37"/>
  <c r="P24" i="37"/>
  <c r="P24" i="38" s="1"/>
  <c r="K16" i="37"/>
  <c r="C19" i="36"/>
  <c r="P14" i="38" l="1"/>
  <c r="A14" i="38" s="1"/>
  <c r="P14" i="97"/>
  <c r="A14" i="97" s="1"/>
  <c r="A16" i="97"/>
  <c r="A25" i="97"/>
  <c r="A19" i="97"/>
  <c r="A22" i="97"/>
  <c r="A20" i="97"/>
  <c r="A23" i="97"/>
  <c r="A21" i="97"/>
  <c r="A27" i="97"/>
  <c r="A17" i="97"/>
  <c r="A24" i="97"/>
  <c r="A26" i="97"/>
  <c r="A18" i="97"/>
  <c r="A15" i="97"/>
  <c r="P28" i="97"/>
  <c r="K27" i="38"/>
  <c r="K27" i="3"/>
  <c r="P26" i="38"/>
  <c r="P26" i="3"/>
  <c r="P27" i="38"/>
  <c r="P27" i="3"/>
  <c r="K26" i="38"/>
  <c r="K26" i="3"/>
  <c r="P28" i="37"/>
  <c r="N9" i="37" s="1"/>
  <c r="B15" i="95"/>
  <c r="C15" i="95"/>
  <c r="D15" i="95"/>
  <c r="B16" i="95"/>
  <c r="C16" i="95"/>
  <c r="D16" i="95"/>
  <c r="B17" i="95"/>
  <c r="C17" i="95"/>
  <c r="D17" i="95"/>
  <c r="B18" i="95"/>
  <c r="C18" i="95"/>
  <c r="D18" i="95"/>
  <c r="B19" i="95"/>
  <c r="C19" i="95"/>
  <c r="D19" i="95"/>
  <c r="B20" i="95"/>
  <c r="C20" i="95"/>
  <c r="D20" i="95"/>
  <c r="B21" i="95"/>
  <c r="C21" i="95"/>
  <c r="D21" i="95"/>
  <c r="B22" i="95"/>
  <c r="C22" i="95"/>
  <c r="D22" i="95"/>
  <c r="B23" i="95"/>
  <c r="C23" i="95"/>
  <c r="D23" i="95"/>
  <c r="B24" i="95"/>
  <c r="C24" i="95"/>
  <c r="D24" i="95"/>
  <c r="B25" i="95"/>
  <c r="C25" i="95"/>
  <c r="D25" i="95"/>
  <c r="B26" i="95"/>
  <c r="C26" i="95"/>
  <c r="D26" i="95"/>
  <c r="B27" i="95"/>
  <c r="C27" i="95"/>
  <c r="D27" i="95"/>
  <c r="B28" i="95"/>
  <c r="C28" i="95"/>
  <c r="D28" i="95"/>
  <c r="B29" i="95"/>
  <c r="C29" i="95"/>
  <c r="D29" i="95"/>
  <c r="B30" i="95"/>
  <c r="C30" i="95"/>
  <c r="D30" i="95"/>
  <c r="B31" i="95"/>
  <c r="C31" i="95"/>
  <c r="D31" i="95"/>
  <c r="B32" i="95"/>
  <c r="C32" i="95"/>
  <c r="D32" i="95"/>
  <c r="B33" i="95"/>
  <c r="C33" i="95"/>
  <c r="D33" i="95"/>
  <c r="B34" i="95"/>
  <c r="C34" i="95"/>
  <c r="D34" i="95"/>
  <c r="B35" i="95"/>
  <c r="C35" i="95"/>
  <c r="D35" i="95"/>
  <c r="B36" i="95"/>
  <c r="C36" i="95"/>
  <c r="D36" i="95"/>
  <c r="B37" i="95"/>
  <c r="C37" i="95"/>
  <c r="D37" i="95"/>
  <c r="B38" i="95"/>
  <c r="C38" i="95"/>
  <c r="D38" i="95"/>
  <c r="B39" i="95"/>
  <c r="C39" i="95"/>
  <c r="D39" i="95"/>
  <c r="B40" i="95"/>
  <c r="C40" i="95"/>
  <c r="D40" i="95"/>
  <c r="B41" i="95"/>
  <c r="C41" i="95"/>
  <c r="D41" i="95"/>
  <c r="B42" i="95"/>
  <c r="C42" i="95"/>
  <c r="D42" i="95"/>
  <c r="B43" i="95"/>
  <c r="C43" i="95"/>
  <c r="D43" i="95"/>
  <c r="B44" i="95"/>
  <c r="C44" i="95"/>
  <c r="D44" i="95"/>
  <c r="B45" i="95"/>
  <c r="C45" i="95"/>
  <c r="D45" i="95"/>
  <c r="B46" i="95"/>
  <c r="C46" i="95"/>
  <c r="D46" i="95"/>
  <c r="B47" i="95"/>
  <c r="C47" i="95"/>
  <c r="D47" i="95"/>
  <c r="B48" i="95"/>
  <c r="C48" i="95"/>
  <c r="D48" i="95"/>
  <c r="B49" i="95"/>
  <c r="C49" i="95"/>
  <c r="D49" i="95"/>
  <c r="B50" i="95"/>
  <c r="C50" i="95"/>
  <c r="D50" i="95"/>
  <c r="B51" i="95"/>
  <c r="C51" i="95"/>
  <c r="D51" i="95"/>
  <c r="B52" i="95"/>
  <c r="C52" i="95"/>
  <c r="D52" i="95"/>
  <c r="B53" i="95"/>
  <c r="C53" i="95"/>
  <c r="D53" i="95"/>
  <c r="B54" i="95"/>
  <c r="C54" i="95"/>
  <c r="D54" i="95"/>
  <c r="B55" i="95"/>
  <c r="C55" i="95"/>
  <c r="D55" i="95"/>
  <c r="B56" i="95"/>
  <c r="C56" i="95"/>
  <c r="D56" i="95"/>
  <c r="B57" i="95"/>
  <c r="C57" i="95"/>
  <c r="D57" i="95"/>
  <c r="B58" i="95"/>
  <c r="C58" i="95"/>
  <c r="D58" i="95"/>
  <c r="B14" i="95"/>
  <c r="C14" i="95"/>
  <c r="D14" i="95"/>
  <c r="G14" i="95"/>
  <c r="B14" i="9"/>
  <c r="C14" i="9"/>
  <c r="D14" i="9"/>
  <c r="G14" i="9"/>
  <c r="B15" i="47"/>
  <c r="C15" i="47"/>
  <c r="D15" i="47"/>
  <c r="B16" i="47"/>
  <c r="C16" i="47"/>
  <c r="D16" i="47"/>
  <c r="B17" i="47"/>
  <c r="C17" i="47"/>
  <c r="D17" i="47"/>
  <c r="B18" i="47"/>
  <c r="C18" i="47"/>
  <c r="D18" i="47"/>
  <c r="B19" i="47"/>
  <c r="C19" i="47"/>
  <c r="D19" i="47"/>
  <c r="B14" i="47"/>
  <c r="C14" i="47"/>
  <c r="D14" i="47"/>
  <c r="G14" i="47"/>
  <c r="B15" i="45"/>
  <c r="C15" i="45"/>
  <c r="D15" i="45"/>
  <c r="B16" i="45"/>
  <c r="C16" i="45"/>
  <c r="D16" i="45"/>
  <c r="B17" i="45"/>
  <c r="C17" i="45"/>
  <c r="D17" i="45"/>
  <c r="B18" i="45"/>
  <c r="C18" i="45"/>
  <c r="D18" i="45"/>
  <c r="B19" i="45"/>
  <c r="C19" i="45"/>
  <c r="D19" i="45"/>
  <c r="B20" i="45"/>
  <c r="C20" i="45"/>
  <c r="D20" i="45"/>
  <c r="B21" i="45"/>
  <c r="C21" i="45"/>
  <c r="D21" i="45"/>
  <c r="B22" i="45"/>
  <c r="C22" i="45"/>
  <c r="D22" i="45"/>
  <c r="B23" i="45"/>
  <c r="C23" i="45"/>
  <c r="D23" i="45"/>
  <c r="B24" i="45"/>
  <c r="C24" i="45"/>
  <c r="D24" i="45"/>
  <c r="B25" i="45"/>
  <c r="C25" i="45"/>
  <c r="D25" i="45"/>
  <c r="B26" i="45"/>
  <c r="C26" i="45"/>
  <c r="D26" i="45"/>
  <c r="B27" i="45"/>
  <c r="C27" i="45"/>
  <c r="D27" i="45"/>
  <c r="B28" i="45"/>
  <c r="C28" i="45"/>
  <c r="D28" i="45"/>
  <c r="B29" i="45"/>
  <c r="C29" i="45"/>
  <c r="D29" i="45"/>
  <c r="B30" i="45"/>
  <c r="C30" i="45"/>
  <c r="D30" i="45"/>
  <c r="B31" i="45"/>
  <c r="C31" i="45"/>
  <c r="D31" i="45"/>
  <c r="B32" i="45"/>
  <c r="C32" i="45"/>
  <c r="D32" i="45"/>
  <c r="B33" i="45"/>
  <c r="C33" i="45"/>
  <c r="D33" i="45"/>
  <c r="B34" i="45"/>
  <c r="C34" i="45"/>
  <c r="D34" i="45"/>
  <c r="B35" i="45"/>
  <c r="C35" i="45"/>
  <c r="D35" i="45"/>
  <c r="B36" i="45"/>
  <c r="C36" i="45"/>
  <c r="D36" i="45"/>
  <c r="B37" i="45"/>
  <c r="C37" i="45"/>
  <c r="D37" i="45"/>
  <c r="B38" i="45"/>
  <c r="C38" i="45"/>
  <c r="D38" i="45"/>
  <c r="B39" i="45"/>
  <c r="C39" i="45"/>
  <c r="D39" i="45"/>
  <c r="B40" i="45"/>
  <c r="C40" i="45"/>
  <c r="D40" i="45"/>
  <c r="B41" i="45"/>
  <c r="C41" i="45"/>
  <c r="D41" i="45"/>
  <c r="B42" i="45"/>
  <c r="C42" i="45"/>
  <c r="D42" i="45"/>
  <c r="B43" i="45"/>
  <c r="C43" i="45"/>
  <c r="D43" i="45"/>
  <c r="B44" i="45"/>
  <c r="C44" i="45"/>
  <c r="D44" i="45"/>
  <c r="B45" i="45"/>
  <c r="C45" i="45"/>
  <c r="D45" i="45"/>
  <c r="B46" i="45"/>
  <c r="C46" i="45"/>
  <c r="D46" i="45"/>
  <c r="B47" i="45"/>
  <c r="C47" i="45"/>
  <c r="D47" i="45"/>
  <c r="B48" i="45"/>
  <c r="C48" i="45"/>
  <c r="D48" i="45"/>
  <c r="B49" i="45"/>
  <c r="C49" i="45"/>
  <c r="D49" i="45"/>
  <c r="B50" i="45"/>
  <c r="C50" i="45"/>
  <c r="D50" i="45"/>
  <c r="B51" i="45"/>
  <c r="C51" i="45"/>
  <c r="D51" i="45"/>
  <c r="B52" i="45"/>
  <c r="C52" i="45"/>
  <c r="D52" i="45"/>
  <c r="B53" i="45"/>
  <c r="C53" i="45"/>
  <c r="D53" i="45"/>
  <c r="B54" i="45"/>
  <c r="C54" i="45"/>
  <c r="D54" i="45"/>
  <c r="B55" i="45"/>
  <c r="C55" i="45"/>
  <c r="D55" i="45"/>
  <c r="B56" i="45"/>
  <c r="C56" i="45"/>
  <c r="D56" i="45"/>
  <c r="B57" i="45"/>
  <c r="C57" i="45"/>
  <c r="D57" i="45"/>
  <c r="B58" i="45"/>
  <c r="C58" i="45"/>
  <c r="D58" i="45"/>
  <c r="B59" i="45"/>
  <c r="C59" i="45"/>
  <c r="D59" i="45"/>
  <c r="B60" i="45"/>
  <c r="C60" i="45"/>
  <c r="D60" i="45"/>
  <c r="B61" i="45"/>
  <c r="C61" i="45"/>
  <c r="D61" i="45"/>
  <c r="B62" i="45"/>
  <c r="C62" i="45"/>
  <c r="D62" i="45"/>
  <c r="B63" i="45"/>
  <c r="C63" i="45"/>
  <c r="D63" i="45"/>
  <c r="B64" i="45"/>
  <c r="C64" i="45"/>
  <c r="D64" i="45"/>
  <c r="B65" i="45"/>
  <c r="C65" i="45"/>
  <c r="D65" i="45"/>
  <c r="B66" i="45"/>
  <c r="C66" i="45"/>
  <c r="D66" i="45"/>
  <c r="B67" i="45"/>
  <c r="C67" i="45"/>
  <c r="D67" i="45"/>
  <c r="B68" i="45"/>
  <c r="C68" i="45"/>
  <c r="D68" i="45"/>
  <c r="B69" i="45"/>
  <c r="C69" i="45"/>
  <c r="D69" i="45"/>
  <c r="B70" i="45"/>
  <c r="C70" i="45"/>
  <c r="D70" i="45"/>
  <c r="H70" i="45"/>
  <c r="B71" i="45"/>
  <c r="C71" i="45"/>
  <c r="D71" i="45"/>
  <c r="H71" i="45"/>
  <c r="B14" i="45"/>
  <c r="C14" i="45"/>
  <c r="D14" i="45"/>
  <c r="G14" i="45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14" i="6"/>
  <c r="C14" i="6"/>
  <c r="D14" i="6"/>
  <c r="G14" i="6"/>
  <c r="C23" i="36"/>
  <c r="C41" i="2" s="1"/>
  <c r="C22" i="36"/>
  <c r="C38" i="2" s="1"/>
  <c r="C21" i="36"/>
  <c r="C35" i="2" s="1"/>
  <c r="C20" i="36"/>
  <c r="C32" i="2" s="1"/>
  <c r="C18" i="36"/>
  <c r="C26" i="2" s="1"/>
  <c r="C17" i="36"/>
  <c r="C23" i="2" s="1"/>
  <c r="C16" i="36"/>
  <c r="C20" i="2" s="1"/>
  <c r="C15" i="36"/>
  <c r="C17" i="2" s="1"/>
  <c r="C23" i="34"/>
  <c r="C39" i="2" s="1"/>
  <c r="C22" i="34"/>
  <c r="C36" i="2" s="1"/>
  <c r="C21" i="34"/>
  <c r="C33" i="2" s="1"/>
  <c r="C20" i="34"/>
  <c r="C30" i="2" s="1"/>
  <c r="C19" i="34"/>
  <c r="C27" i="2" s="1"/>
  <c r="C18" i="34"/>
  <c r="C24" i="2" s="1"/>
  <c r="C17" i="34"/>
  <c r="C21" i="2" s="1"/>
  <c r="C18" i="2"/>
  <c r="C29" i="2"/>
  <c r="D26" i="36"/>
  <c r="D27" i="36"/>
  <c r="D26" i="34"/>
  <c r="D27" i="34"/>
  <c r="D25" i="36"/>
  <c r="D25" i="34"/>
  <c r="H25" i="43"/>
  <c r="H24" i="43"/>
  <c r="H21" i="6"/>
  <c r="H20" i="43"/>
  <c r="B15" i="41"/>
  <c r="C15" i="41"/>
  <c r="D15" i="41"/>
  <c r="B16" i="41"/>
  <c r="C16" i="41"/>
  <c r="D16" i="41"/>
  <c r="B17" i="41"/>
  <c r="C17" i="41"/>
  <c r="D17" i="41"/>
  <c r="B18" i="41"/>
  <c r="C18" i="41"/>
  <c r="D18" i="41"/>
  <c r="B19" i="41"/>
  <c r="C19" i="41"/>
  <c r="D19" i="41"/>
  <c r="B20" i="41"/>
  <c r="C20" i="41"/>
  <c r="D20" i="41"/>
  <c r="B21" i="41"/>
  <c r="C21" i="41"/>
  <c r="D21" i="41"/>
  <c r="B22" i="41"/>
  <c r="C22" i="41"/>
  <c r="D22" i="41"/>
  <c r="B23" i="41"/>
  <c r="C23" i="41"/>
  <c r="D23" i="41"/>
  <c r="B24" i="41"/>
  <c r="C24" i="41"/>
  <c r="D24" i="41"/>
  <c r="B25" i="41"/>
  <c r="C25" i="41"/>
  <c r="D25" i="41"/>
  <c r="B26" i="41"/>
  <c r="C26" i="41"/>
  <c r="D26" i="41"/>
  <c r="B27" i="41"/>
  <c r="C27" i="41"/>
  <c r="D27" i="41"/>
  <c r="B28" i="41"/>
  <c r="C28" i="41"/>
  <c r="D28" i="41"/>
  <c r="B29" i="41"/>
  <c r="C29" i="41"/>
  <c r="D29" i="41"/>
  <c r="B30" i="41"/>
  <c r="C30" i="41"/>
  <c r="D30" i="41"/>
  <c r="B31" i="41"/>
  <c r="C31" i="41"/>
  <c r="D31" i="41"/>
  <c r="B32" i="41"/>
  <c r="C32" i="41"/>
  <c r="D32" i="41"/>
  <c r="B33" i="41"/>
  <c r="C33" i="41"/>
  <c r="D33" i="41"/>
  <c r="B34" i="41"/>
  <c r="C34" i="41"/>
  <c r="D34" i="41"/>
  <c r="B35" i="41"/>
  <c r="C35" i="41"/>
  <c r="D35" i="41"/>
  <c r="B36" i="41"/>
  <c r="C36" i="41"/>
  <c r="D36" i="41"/>
  <c r="B37" i="41"/>
  <c r="C37" i="41"/>
  <c r="D37" i="41"/>
  <c r="B38" i="41"/>
  <c r="C38" i="41"/>
  <c r="D38" i="41"/>
  <c r="B39" i="41"/>
  <c r="C39" i="41"/>
  <c r="D39" i="41"/>
  <c r="B40" i="41"/>
  <c r="C40" i="41"/>
  <c r="D40" i="41"/>
  <c r="B41" i="41"/>
  <c r="C41" i="41"/>
  <c r="D41" i="41"/>
  <c r="B42" i="41"/>
  <c r="C42" i="41"/>
  <c r="D42" i="41"/>
  <c r="B43" i="41"/>
  <c r="C43" i="41"/>
  <c r="D43" i="41"/>
  <c r="B44" i="41"/>
  <c r="C44" i="41"/>
  <c r="D44" i="41"/>
  <c r="B45" i="41"/>
  <c r="C45" i="41"/>
  <c r="D45" i="41"/>
  <c r="B46" i="41"/>
  <c r="C46" i="41"/>
  <c r="D46" i="41"/>
  <c r="B47" i="41"/>
  <c r="C47" i="41"/>
  <c r="D47" i="41"/>
  <c r="B48" i="41"/>
  <c r="C48" i="41"/>
  <c r="D48" i="41"/>
  <c r="B49" i="41"/>
  <c r="C49" i="41"/>
  <c r="D49" i="41"/>
  <c r="B50" i="41"/>
  <c r="C50" i="41"/>
  <c r="D50" i="41"/>
  <c r="B51" i="41"/>
  <c r="C51" i="41"/>
  <c r="D51" i="41"/>
  <c r="B52" i="41"/>
  <c r="C52" i="41"/>
  <c r="D52" i="41"/>
  <c r="B53" i="41"/>
  <c r="C53" i="41"/>
  <c r="D53" i="41"/>
  <c r="B54" i="41"/>
  <c r="C54" i="41"/>
  <c r="D54" i="41"/>
  <c r="B55" i="41"/>
  <c r="C55" i="41"/>
  <c r="D55" i="41"/>
  <c r="B56" i="41"/>
  <c r="C56" i="41"/>
  <c r="D56" i="41"/>
  <c r="B57" i="41"/>
  <c r="C57" i="41"/>
  <c r="D57" i="41"/>
  <c r="B58" i="41"/>
  <c r="C58" i="41"/>
  <c r="D58" i="41"/>
  <c r="B59" i="41"/>
  <c r="C59" i="41"/>
  <c r="D59" i="41"/>
  <c r="B60" i="41"/>
  <c r="C60" i="41"/>
  <c r="D60" i="41"/>
  <c r="B61" i="41"/>
  <c r="C61" i="41"/>
  <c r="D61" i="41"/>
  <c r="B62" i="41"/>
  <c r="C62" i="41"/>
  <c r="D62" i="41"/>
  <c r="B14" i="41"/>
  <c r="C14" i="41"/>
  <c r="D14" i="41"/>
  <c r="G14" i="41"/>
  <c r="B16" i="42"/>
  <c r="C16" i="42"/>
  <c r="D16" i="42"/>
  <c r="B17" i="42"/>
  <c r="C17" i="42"/>
  <c r="D17" i="42"/>
  <c r="B18" i="42"/>
  <c r="C18" i="42"/>
  <c r="D18" i="42"/>
  <c r="B19" i="42"/>
  <c r="C19" i="42"/>
  <c r="D19" i="42"/>
  <c r="B20" i="42"/>
  <c r="C20" i="42"/>
  <c r="D20" i="42"/>
  <c r="B21" i="42"/>
  <c r="C21" i="42"/>
  <c r="D21" i="42"/>
  <c r="B22" i="42"/>
  <c r="C22" i="42"/>
  <c r="D22" i="42"/>
  <c r="B23" i="42"/>
  <c r="C23" i="42"/>
  <c r="D23" i="42"/>
  <c r="B24" i="42"/>
  <c r="C24" i="42"/>
  <c r="D24" i="42"/>
  <c r="B25" i="42"/>
  <c r="C25" i="42"/>
  <c r="D25" i="42"/>
  <c r="B26" i="42"/>
  <c r="C26" i="42"/>
  <c r="D26" i="42"/>
  <c r="B27" i="42"/>
  <c r="C27" i="42"/>
  <c r="D27" i="42"/>
  <c r="B28" i="42"/>
  <c r="C28" i="42"/>
  <c r="D28" i="42"/>
  <c r="B29" i="42"/>
  <c r="C29" i="42"/>
  <c r="D29" i="42"/>
  <c r="B30" i="42"/>
  <c r="C30" i="42"/>
  <c r="D30" i="42"/>
  <c r="B31" i="42"/>
  <c r="C31" i="42"/>
  <c r="D31" i="42"/>
  <c r="B32" i="42"/>
  <c r="C32" i="42"/>
  <c r="D32" i="42"/>
  <c r="B33" i="42"/>
  <c r="C33" i="42"/>
  <c r="D33" i="42"/>
  <c r="B34" i="42"/>
  <c r="C34" i="42"/>
  <c r="D34" i="42"/>
  <c r="B35" i="42"/>
  <c r="C35" i="42"/>
  <c r="D35" i="42"/>
  <c r="B36" i="42"/>
  <c r="C36" i="42"/>
  <c r="D36" i="42"/>
  <c r="B37" i="42"/>
  <c r="C37" i="42"/>
  <c r="D37" i="42"/>
  <c r="B38" i="42"/>
  <c r="C38" i="42"/>
  <c r="D38" i="42"/>
  <c r="B39" i="42"/>
  <c r="C39" i="42"/>
  <c r="D39" i="42"/>
  <c r="B40" i="42"/>
  <c r="C40" i="42"/>
  <c r="D40" i="42"/>
  <c r="B41" i="42"/>
  <c r="C41" i="42"/>
  <c r="D41" i="42"/>
  <c r="B42" i="42"/>
  <c r="C42" i="42"/>
  <c r="D42" i="42"/>
  <c r="B43" i="42"/>
  <c r="C43" i="42"/>
  <c r="D43" i="42"/>
  <c r="B44" i="42"/>
  <c r="C44" i="42"/>
  <c r="D44" i="42"/>
  <c r="B45" i="42"/>
  <c r="C45" i="42"/>
  <c r="D45" i="42"/>
  <c r="B46" i="42"/>
  <c r="C46" i="42"/>
  <c r="D46" i="42"/>
  <c r="B47" i="42"/>
  <c r="C47" i="42"/>
  <c r="D47" i="42"/>
  <c r="B48" i="42"/>
  <c r="C48" i="42"/>
  <c r="D48" i="42"/>
  <c r="B49" i="42"/>
  <c r="C49" i="42"/>
  <c r="D49" i="42"/>
  <c r="B50" i="42"/>
  <c r="C50" i="42"/>
  <c r="D50" i="42"/>
  <c r="B51" i="42"/>
  <c r="C51" i="42"/>
  <c r="D51" i="42"/>
  <c r="B52" i="42"/>
  <c r="C52" i="42"/>
  <c r="D52" i="42"/>
  <c r="B53" i="42"/>
  <c r="C53" i="42"/>
  <c r="D53" i="42"/>
  <c r="B54" i="42"/>
  <c r="C54" i="42"/>
  <c r="D54" i="42"/>
  <c r="B55" i="42"/>
  <c r="C55" i="42"/>
  <c r="D55" i="42"/>
  <c r="B56" i="42"/>
  <c r="C56" i="42"/>
  <c r="D56" i="42"/>
  <c r="B57" i="42"/>
  <c r="C57" i="42"/>
  <c r="D57" i="42"/>
  <c r="B58" i="42"/>
  <c r="C58" i="42"/>
  <c r="D58" i="42"/>
  <c r="B59" i="42"/>
  <c r="C59" i="42"/>
  <c r="D59" i="42"/>
  <c r="B60" i="42"/>
  <c r="C60" i="42"/>
  <c r="D60" i="42"/>
  <c r="B61" i="42"/>
  <c r="C61" i="42"/>
  <c r="D61" i="42"/>
  <c r="B62" i="42"/>
  <c r="C62" i="42"/>
  <c r="D62" i="42"/>
  <c r="B15" i="42"/>
  <c r="C15" i="42"/>
  <c r="D15" i="42"/>
  <c r="B16" i="43"/>
  <c r="C16" i="43"/>
  <c r="D16" i="43"/>
  <c r="B17" i="43"/>
  <c r="C17" i="43"/>
  <c r="D17" i="43"/>
  <c r="B18" i="43"/>
  <c r="C18" i="43"/>
  <c r="D18" i="43"/>
  <c r="B19" i="43"/>
  <c r="C19" i="43"/>
  <c r="D19" i="43"/>
  <c r="B20" i="43"/>
  <c r="C20" i="43"/>
  <c r="D20" i="43"/>
  <c r="B21" i="43"/>
  <c r="C21" i="43"/>
  <c r="D21" i="43"/>
  <c r="B22" i="43"/>
  <c r="C22" i="43"/>
  <c r="D22" i="43"/>
  <c r="B23" i="43"/>
  <c r="C23" i="43"/>
  <c r="D23" i="43"/>
  <c r="B24" i="43"/>
  <c r="C24" i="43"/>
  <c r="D24" i="43"/>
  <c r="B25" i="43"/>
  <c r="C25" i="43"/>
  <c r="D25" i="43"/>
  <c r="B26" i="43"/>
  <c r="C26" i="43"/>
  <c r="D26" i="43"/>
  <c r="B15" i="43"/>
  <c r="C15" i="43"/>
  <c r="D15" i="43"/>
  <c r="B16" i="46"/>
  <c r="C16" i="46"/>
  <c r="D16" i="46"/>
  <c r="B17" i="46"/>
  <c r="C17" i="46"/>
  <c r="D17" i="46"/>
  <c r="B18" i="46"/>
  <c r="C18" i="46"/>
  <c r="D18" i="46"/>
  <c r="B19" i="46"/>
  <c r="C19" i="46"/>
  <c r="D19" i="46"/>
  <c r="B20" i="46"/>
  <c r="C20" i="46"/>
  <c r="D20" i="46"/>
  <c r="B21" i="46"/>
  <c r="C21" i="46"/>
  <c r="D21" i="46"/>
  <c r="B22" i="46"/>
  <c r="C22" i="46"/>
  <c r="D22" i="46"/>
  <c r="B23" i="46"/>
  <c r="C23" i="46"/>
  <c r="D23" i="46"/>
  <c r="B24" i="46"/>
  <c r="C24" i="46"/>
  <c r="D24" i="46"/>
  <c r="B25" i="46"/>
  <c r="C25" i="46"/>
  <c r="D25" i="46"/>
  <c r="B26" i="46"/>
  <c r="C26" i="46"/>
  <c r="D26" i="46"/>
  <c r="B27" i="46"/>
  <c r="C27" i="46"/>
  <c r="D27" i="46"/>
  <c r="B28" i="46"/>
  <c r="C28" i="46"/>
  <c r="D28" i="46"/>
  <c r="B29" i="46"/>
  <c r="C29" i="46"/>
  <c r="D29" i="46"/>
  <c r="B30" i="46"/>
  <c r="C30" i="46"/>
  <c r="D30" i="46"/>
  <c r="B31" i="46"/>
  <c r="C31" i="46"/>
  <c r="D31" i="46"/>
  <c r="B32" i="46"/>
  <c r="C32" i="46"/>
  <c r="D32" i="46"/>
  <c r="B33" i="46"/>
  <c r="C33" i="46"/>
  <c r="D33" i="46"/>
  <c r="B34" i="46"/>
  <c r="C34" i="46"/>
  <c r="D34" i="46"/>
  <c r="B35" i="46"/>
  <c r="C35" i="46"/>
  <c r="D35" i="46"/>
  <c r="B36" i="46"/>
  <c r="C36" i="46"/>
  <c r="D36" i="46"/>
  <c r="B37" i="46"/>
  <c r="C37" i="46"/>
  <c r="D37" i="46"/>
  <c r="B38" i="46"/>
  <c r="C38" i="46"/>
  <c r="D38" i="46"/>
  <c r="B39" i="46"/>
  <c r="C39" i="46"/>
  <c r="D39" i="46"/>
  <c r="B40" i="46"/>
  <c r="C40" i="46"/>
  <c r="D40" i="46"/>
  <c r="B41" i="46"/>
  <c r="C41" i="46"/>
  <c r="D41" i="46"/>
  <c r="B42" i="46"/>
  <c r="C42" i="46"/>
  <c r="D42" i="46"/>
  <c r="B43" i="46"/>
  <c r="C43" i="46"/>
  <c r="D43" i="46"/>
  <c r="B44" i="46"/>
  <c r="C44" i="46"/>
  <c r="D44" i="46"/>
  <c r="B45" i="46"/>
  <c r="C45" i="46"/>
  <c r="D45" i="46"/>
  <c r="B46" i="46"/>
  <c r="C46" i="46"/>
  <c r="D46" i="46"/>
  <c r="B47" i="46"/>
  <c r="C47" i="46"/>
  <c r="D47" i="46"/>
  <c r="B48" i="46"/>
  <c r="C48" i="46"/>
  <c r="D48" i="46"/>
  <c r="B49" i="46"/>
  <c r="C49" i="46"/>
  <c r="D49" i="46"/>
  <c r="B50" i="46"/>
  <c r="C50" i="46"/>
  <c r="D50" i="46"/>
  <c r="B51" i="46"/>
  <c r="C51" i="46"/>
  <c r="D51" i="46"/>
  <c r="B52" i="46"/>
  <c r="C52" i="46"/>
  <c r="D52" i="46"/>
  <c r="B53" i="46"/>
  <c r="C53" i="46"/>
  <c r="D53" i="46"/>
  <c r="B54" i="46"/>
  <c r="C54" i="46"/>
  <c r="D54" i="46"/>
  <c r="B55" i="46"/>
  <c r="C55" i="46"/>
  <c r="D55" i="46"/>
  <c r="B56" i="46"/>
  <c r="C56" i="46"/>
  <c r="D56" i="46"/>
  <c r="B57" i="46"/>
  <c r="C57" i="46"/>
  <c r="D57" i="46"/>
  <c r="B58" i="46"/>
  <c r="C58" i="46"/>
  <c r="D58" i="46"/>
  <c r="B59" i="46"/>
  <c r="C59" i="46"/>
  <c r="D59" i="46"/>
  <c r="B60" i="46"/>
  <c r="C60" i="46"/>
  <c r="D60" i="46"/>
  <c r="B61" i="46"/>
  <c r="C61" i="46"/>
  <c r="D61" i="46"/>
  <c r="B62" i="46"/>
  <c r="C62" i="46"/>
  <c r="D62" i="46"/>
  <c r="B63" i="46"/>
  <c r="C63" i="46"/>
  <c r="D63" i="46"/>
  <c r="B64" i="46"/>
  <c r="C64" i="46"/>
  <c r="D64" i="46"/>
  <c r="B65" i="46"/>
  <c r="C65" i="46"/>
  <c r="D65" i="46"/>
  <c r="B66" i="46"/>
  <c r="C66" i="46"/>
  <c r="D66" i="46"/>
  <c r="B67" i="46"/>
  <c r="C67" i="46"/>
  <c r="D67" i="46"/>
  <c r="B68" i="46"/>
  <c r="C68" i="46"/>
  <c r="D68" i="46"/>
  <c r="B69" i="46"/>
  <c r="C69" i="46"/>
  <c r="D69" i="46"/>
  <c r="B70" i="46"/>
  <c r="C70" i="46"/>
  <c r="D70" i="46"/>
  <c r="H70" i="46"/>
  <c r="B71" i="46"/>
  <c r="C71" i="46"/>
  <c r="D71" i="46"/>
  <c r="H71" i="46"/>
  <c r="B15" i="46"/>
  <c r="C15" i="46"/>
  <c r="D15" i="46"/>
  <c r="B16" i="48"/>
  <c r="C16" i="48"/>
  <c r="D16" i="48"/>
  <c r="B17" i="48"/>
  <c r="C17" i="48"/>
  <c r="D17" i="48"/>
  <c r="B18" i="48"/>
  <c r="C18" i="48"/>
  <c r="D18" i="48"/>
  <c r="B19" i="48"/>
  <c r="C19" i="48"/>
  <c r="D19" i="48"/>
  <c r="B15" i="48"/>
  <c r="C15" i="48"/>
  <c r="D15" i="48"/>
  <c r="B16" i="52"/>
  <c r="C16" i="52"/>
  <c r="D16" i="52"/>
  <c r="B17" i="52"/>
  <c r="C17" i="52"/>
  <c r="D17" i="52"/>
  <c r="B20" i="52"/>
  <c r="C20" i="52"/>
  <c r="D20" i="52"/>
  <c r="B21" i="52"/>
  <c r="C21" i="52"/>
  <c r="D21" i="52"/>
  <c r="B24" i="52"/>
  <c r="C24" i="52"/>
  <c r="D24" i="52"/>
  <c r="B25" i="52"/>
  <c r="C25" i="52"/>
  <c r="D25" i="52"/>
  <c r="B26" i="52"/>
  <c r="C26" i="52"/>
  <c r="D26" i="52"/>
  <c r="B15" i="52"/>
  <c r="C15" i="52"/>
  <c r="D15" i="52"/>
  <c r="B16" i="96"/>
  <c r="C16" i="96"/>
  <c r="D16" i="96"/>
  <c r="B17" i="96"/>
  <c r="C17" i="96"/>
  <c r="D17" i="96"/>
  <c r="B18" i="96"/>
  <c r="C18" i="96"/>
  <c r="D18" i="96"/>
  <c r="B19" i="96"/>
  <c r="C19" i="96"/>
  <c r="D19" i="96"/>
  <c r="B20" i="96"/>
  <c r="C20" i="96"/>
  <c r="D20" i="96"/>
  <c r="B21" i="96"/>
  <c r="C21" i="96"/>
  <c r="D21" i="96"/>
  <c r="B22" i="96"/>
  <c r="C22" i="96"/>
  <c r="D22" i="96"/>
  <c r="B23" i="96"/>
  <c r="C23" i="96"/>
  <c r="D23" i="96"/>
  <c r="B24" i="96"/>
  <c r="C24" i="96"/>
  <c r="D24" i="96"/>
  <c r="B25" i="96"/>
  <c r="C25" i="96"/>
  <c r="D25" i="96"/>
  <c r="B26" i="96"/>
  <c r="C26" i="96"/>
  <c r="D26" i="96"/>
  <c r="B27" i="96"/>
  <c r="C27" i="96"/>
  <c r="D27" i="96"/>
  <c r="B28" i="96"/>
  <c r="C28" i="96"/>
  <c r="D28" i="96"/>
  <c r="B29" i="96"/>
  <c r="C29" i="96"/>
  <c r="D29" i="96"/>
  <c r="B30" i="96"/>
  <c r="C30" i="96"/>
  <c r="D30" i="96"/>
  <c r="B31" i="96"/>
  <c r="C31" i="96"/>
  <c r="D31" i="96"/>
  <c r="B32" i="96"/>
  <c r="C32" i="96"/>
  <c r="D32" i="96"/>
  <c r="B33" i="96"/>
  <c r="C33" i="96"/>
  <c r="D33" i="96"/>
  <c r="B34" i="96"/>
  <c r="C34" i="96"/>
  <c r="D34" i="96"/>
  <c r="B35" i="96"/>
  <c r="C35" i="96"/>
  <c r="D35" i="96"/>
  <c r="B36" i="96"/>
  <c r="C36" i="96"/>
  <c r="D36" i="96"/>
  <c r="B37" i="96"/>
  <c r="C37" i="96"/>
  <c r="D37" i="96"/>
  <c r="B38" i="96"/>
  <c r="C38" i="96"/>
  <c r="D38" i="96"/>
  <c r="B39" i="96"/>
  <c r="C39" i="96"/>
  <c r="D39" i="96"/>
  <c r="B40" i="96"/>
  <c r="C40" i="96"/>
  <c r="D40" i="96"/>
  <c r="B41" i="96"/>
  <c r="C41" i="96"/>
  <c r="D41" i="96"/>
  <c r="B42" i="96"/>
  <c r="C42" i="96"/>
  <c r="D42" i="96"/>
  <c r="B43" i="96"/>
  <c r="C43" i="96"/>
  <c r="D43" i="96"/>
  <c r="B44" i="96"/>
  <c r="C44" i="96"/>
  <c r="D44" i="96"/>
  <c r="B45" i="96"/>
  <c r="C45" i="96"/>
  <c r="D45" i="96"/>
  <c r="B46" i="96"/>
  <c r="C46" i="96"/>
  <c r="D46" i="96"/>
  <c r="B47" i="96"/>
  <c r="C47" i="96"/>
  <c r="D47" i="96"/>
  <c r="B48" i="96"/>
  <c r="C48" i="96"/>
  <c r="D48" i="96"/>
  <c r="B49" i="96"/>
  <c r="C49" i="96"/>
  <c r="D49" i="96"/>
  <c r="B50" i="96"/>
  <c r="C50" i="96"/>
  <c r="D50" i="96"/>
  <c r="B51" i="96"/>
  <c r="C51" i="96"/>
  <c r="D51" i="96"/>
  <c r="B52" i="96"/>
  <c r="C52" i="96"/>
  <c r="D52" i="96"/>
  <c r="B53" i="96"/>
  <c r="C53" i="96"/>
  <c r="D53" i="96"/>
  <c r="B54" i="96"/>
  <c r="C54" i="96"/>
  <c r="D54" i="96"/>
  <c r="B55" i="96"/>
  <c r="C55" i="96"/>
  <c r="D55" i="96"/>
  <c r="B56" i="96"/>
  <c r="C56" i="96"/>
  <c r="D56" i="96"/>
  <c r="B57" i="96"/>
  <c r="C57" i="96"/>
  <c r="D57" i="96"/>
  <c r="B58" i="96"/>
  <c r="C58" i="96"/>
  <c r="D58" i="96"/>
  <c r="B15" i="96"/>
  <c r="C15" i="96"/>
  <c r="D15" i="96"/>
  <c r="B16" i="40"/>
  <c r="C16" i="40"/>
  <c r="D16" i="40"/>
  <c r="B17" i="40"/>
  <c r="C17" i="40"/>
  <c r="D17" i="40"/>
  <c r="B18" i="40"/>
  <c r="C18" i="40"/>
  <c r="D18" i="40"/>
  <c r="B19" i="40"/>
  <c r="C19" i="40"/>
  <c r="D19" i="40"/>
  <c r="B20" i="40"/>
  <c r="C20" i="40"/>
  <c r="D20" i="40"/>
  <c r="B21" i="40"/>
  <c r="C21" i="40"/>
  <c r="D21" i="40"/>
  <c r="B22" i="40"/>
  <c r="C22" i="40"/>
  <c r="D22" i="40"/>
  <c r="B23" i="40"/>
  <c r="C23" i="40"/>
  <c r="D23" i="40"/>
  <c r="B24" i="40"/>
  <c r="C24" i="40"/>
  <c r="D24" i="40"/>
  <c r="B25" i="40"/>
  <c r="C25" i="40"/>
  <c r="D25" i="40"/>
  <c r="B26" i="40"/>
  <c r="C26" i="40"/>
  <c r="D26" i="40"/>
  <c r="B27" i="40"/>
  <c r="C27" i="40"/>
  <c r="D27" i="40"/>
  <c r="B28" i="40"/>
  <c r="C28" i="40"/>
  <c r="D28" i="40"/>
  <c r="B29" i="40"/>
  <c r="C29" i="40"/>
  <c r="D29" i="40"/>
  <c r="B30" i="40"/>
  <c r="C30" i="40"/>
  <c r="D30" i="40"/>
  <c r="B31" i="40"/>
  <c r="C31" i="40"/>
  <c r="D31" i="40"/>
  <c r="B32" i="40"/>
  <c r="C32" i="40"/>
  <c r="D32" i="40"/>
  <c r="B33" i="40"/>
  <c r="C33" i="40"/>
  <c r="D33" i="40"/>
  <c r="B34" i="40"/>
  <c r="C34" i="40"/>
  <c r="D34" i="40"/>
  <c r="B35" i="40"/>
  <c r="C35" i="40"/>
  <c r="D35" i="40"/>
  <c r="B36" i="40"/>
  <c r="C36" i="40"/>
  <c r="D36" i="40"/>
  <c r="B37" i="40"/>
  <c r="C37" i="40"/>
  <c r="D37" i="40"/>
  <c r="B38" i="40"/>
  <c r="C38" i="40"/>
  <c r="D38" i="40"/>
  <c r="B39" i="40"/>
  <c r="C39" i="40"/>
  <c r="D39" i="40"/>
  <c r="B40" i="40"/>
  <c r="C40" i="40"/>
  <c r="D40" i="40"/>
  <c r="B41" i="40"/>
  <c r="C41" i="40"/>
  <c r="D41" i="40"/>
  <c r="B42" i="40"/>
  <c r="C42" i="40"/>
  <c r="D42" i="40"/>
  <c r="B43" i="40"/>
  <c r="C43" i="40"/>
  <c r="D43" i="40"/>
  <c r="B44" i="40"/>
  <c r="C44" i="40"/>
  <c r="D44" i="40"/>
  <c r="B45" i="40"/>
  <c r="C45" i="40"/>
  <c r="D45" i="40"/>
  <c r="B46" i="40"/>
  <c r="C46" i="40"/>
  <c r="D46" i="40"/>
  <c r="B47" i="40"/>
  <c r="C47" i="40"/>
  <c r="D47" i="40"/>
  <c r="B48" i="40"/>
  <c r="C48" i="40"/>
  <c r="D48" i="40"/>
  <c r="B49" i="40"/>
  <c r="C49" i="40"/>
  <c r="D49" i="40"/>
  <c r="B50" i="40"/>
  <c r="C50" i="40"/>
  <c r="D50" i="40"/>
  <c r="B51" i="40"/>
  <c r="C51" i="40"/>
  <c r="D51" i="40"/>
  <c r="B52" i="40"/>
  <c r="C52" i="40"/>
  <c r="D52" i="40"/>
  <c r="B53" i="40"/>
  <c r="C53" i="40"/>
  <c r="D53" i="40"/>
  <c r="B54" i="40"/>
  <c r="C54" i="40"/>
  <c r="D54" i="40"/>
  <c r="B55" i="40"/>
  <c r="C55" i="40"/>
  <c r="D55" i="40"/>
  <c r="B56" i="40"/>
  <c r="C56" i="40"/>
  <c r="D56" i="40"/>
  <c r="B57" i="40"/>
  <c r="C57" i="40"/>
  <c r="D57" i="40"/>
  <c r="B58" i="40"/>
  <c r="C58" i="40"/>
  <c r="D58" i="40"/>
  <c r="B59" i="40"/>
  <c r="C59" i="40"/>
  <c r="D59" i="40"/>
  <c r="B60" i="40"/>
  <c r="C60" i="40"/>
  <c r="D60" i="40"/>
  <c r="B61" i="40"/>
  <c r="C61" i="40"/>
  <c r="D61" i="40"/>
  <c r="B62" i="40"/>
  <c r="C62" i="40"/>
  <c r="D62" i="40"/>
  <c r="B63" i="40"/>
  <c r="C63" i="40"/>
  <c r="D63" i="40"/>
  <c r="B64" i="40"/>
  <c r="C64" i="40"/>
  <c r="D64" i="40"/>
  <c r="B65" i="40"/>
  <c r="C65" i="40"/>
  <c r="D65" i="40"/>
  <c r="B66" i="40"/>
  <c r="C66" i="40"/>
  <c r="D66" i="40"/>
  <c r="B67" i="40"/>
  <c r="C67" i="40"/>
  <c r="D67" i="40"/>
  <c r="B68" i="40"/>
  <c r="C68" i="40"/>
  <c r="D68" i="40"/>
  <c r="B69" i="40"/>
  <c r="C69" i="40"/>
  <c r="D69" i="40"/>
  <c r="B70" i="40"/>
  <c r="C70" i="40"/>
  <c r="D70" i="40"/>
  <c r="H70" i="40"/>
  <c r="B71" i="40"/>
  <c r="C71" i="40"/>
  <c r="D71" i="40"/>
  <c r="H71" i="40"/>
  <c r="B72" i="40"/>
  <c r="C72" i="40"/>
  <c r="D72" i="40"/>
  <c r="H72" i="40"/>
  <c r="B73" i="40"/>
  <c r="C73" i="40"/>
  <c r="D73" i="40"/>
  <c r="H73" i="40"/>
  <c r="B74" i="40"/>
  <c r="C74" i="40"/>
  <c r="D74" i="40"/>
  <c r="H74" i="40"/>
  <c r="B75" i="40"/>
  <c r="C75" i="40"/>
  <c r="D75" i="40"/>
  <c r="H75" i="40"/>
  <c r="B76" i="40"/>
  <c r="C76" i="40"/>
  <c r="D76" i="40"/>
  <c r="H76" i="40"/>
  <c r="B77" i="40"/>
  <c r="C77" i="40"/>
  <c r="D77" i="40"/>
  <c r="H77" i="40"/>
  <c r="B78" i="40"/>
  <c r="C78" i="40"/>
  <c r="D78" i="40"/>
  <c r="H78" i="40"/>
  <c r="B79" i="40"/>
  <c r="C79" i="40"/>
  <c r="D79" i="40"/>
  <c r="H79" i="40"/>
  <c r="B80" i="40"/>
  <c r="C80" i="40"/>
  <c r="D80" i="40"/>
  <c r="H80" i="40"/>
  <c r="B81" i="40"/>
  <c r="C81" i="40"/>
  <c r="D81" i="40"/>
  <c r="H81" i="40"/>
  <c r="B82" i="40"/>
  <c r="C82" i="40"/>
  <c r="D82" i="40"/>
  <c r="H82" i="40"/>
  <c r="B83" i="40"/>
  <c r="C83" i="40"/>
  <c r="D83" i="40"/>
  <c r="H83" i="40"/>
  <c r="B84" i="40"/>
  <c r="C84" i="40"/>
  <c r="D84" i="40"/>
  <c r="H84" i="40"/>
  <c r="B85" i="40"/>
  <c r="C85" i="40"/>
  <c r="D85" i="40"/>
  <c r="H85" i="40"/>
  <c r="B86" i="40"/>
  <c r="C86" i="40"/>
  <c r="D86" i="40"/>
  <c r="H86" i="40"/>
  <c r="B87" i="40"/>
  <c r="C87" i="40"/>
  <c r="D87" i="40"/>
  <c r="H87" i="40"/>
  <c r="B88" i="40"/>
  <c r="C88" i="40"/>
  <c r="D88" i="40"/>
  <c r="H88" i="40"/>
  <c r="B15" i="40"/>
  <c r="C15" i="40"/>
  <c r="D15" i="40"/>
  <c r="B15" i="39"/>
  <c r="C15" i="39"/>
  <c r="D15" i="39"/>
  <c r="B16" i="39"/>
  <c r="C16" i="39"/>
  <c r="D16" i="39"/>
  <c r="B17" i="39"/>
  <c r="C17" i="39"/>
  <c r="D17" i="39"/>
  <c r="B18" i="39"/>
  <c r="C18" i="39"/>
  <c r="D18" i="39"/>
  <c r="B19" i="39"/>
  <c r="C19" i="39"/>
  <c r="D19" i="39"/>
  <c r="B20" i="39"/>
  <c r="C20" i="39"/>
  <c r="D20" i="39"/>
  <c r="B21" i="39"/>
  <c r="C21" i="39"/>
  <c r="D21" i="39"/>
  <c r="B22" i="39"/>
  <c r="C22" i="39"/>
  <c r="D22" i="39"/>
  <c r="B23" i="39"/>
  <c r="C23" i="39"/>
  <c r="D23" i="39"/>
  <c r="B24" i="39"/>
  <c r="C24" i="39"/>
  <c r="D24" i="39"/>
  <c r="B25" i="39"/>
  <c r="C25" i="39"/>
  <c r="D25" i="39"/>
  <c r="B26" i="39"/>
  <c r="C26" i="39"/>
  <c r="D26" i="39"/>
  <c r="B27" i="39"/>
  <c r="C27" i="39"/>
  <c r="D27" i="39"/>
  <c r="B28" i="39"/>
  <c r="C28" i="39"/>
  <c r="D28" i="39"/>
  <c r="B29" i="39"/>
  <c r="C29" i="39"/>
  <c r="D29" i="39"/>
  <c r="B30" i="39"/>
  <c r="C30" i="39"/>
  <c r="D30" i="39"/>
  <c r="B31" i="39"/>
  <c r="C31" i="39"/>
  <c r="D31" i="39"/>
  <c r="B32" i="39"/>
  <c r="C32" i="39"/>
  <c r="D32" i="39"/>
  <c r="B33" i="39"/>
  <c r="C33" i="39"/>
  <c r="D33" i="39"/>
  <c r="B34" i="39"/>
  <c r="C34" i="39"/>
  <c r="D34" i="39"/>
  <c r="B35" i="39"/>
  <c r="C35" i="39"/>
  <c r="D35" i="39"/>
  <c r="B36" i="39"/>
  <c r="C36" i="39"/>
  <c r="D36" i="39"/>
  <c r="B37" i="39"/>
  <c r="C37" i="39"/>
  <c r="D37" i="39"/>
  <c r="B38" i="39"/>
  <c r="C38" i="39"/>
  <c r="D38" i="39"/>
  <c r="B39" i="39"/>
  <c r="C39" i="39"/>
  <c r="D39" i="39"/>
  <c r="B40" i="39"/>
  <c r="C40" i="39"/>
  <c r="D40" i="39"/>
  <c r="B41" i="39"/>
  <c r="C41" i="39"/>
  <c r="D41" i="39"/>
  <c r="B42" i="39"/>
  <c r="C42" i="39"/>
  <c r="D42" i="39"/>
  <c r="B43" i="39"/>
  <c r="C43" i="39"/>
  <c r="D43" i="39"/>
  <c r="B44" i="39"/>
  <c r="C44" i="39"/>
  <c r="D44" i="39"/>
  <c r="B45" i="39"/>
  <c r="C45" i="39"/>
  <c r="D45" i="39"/>
  <c r="B46" i="39"/>
  <c r="C46" i="39"/>
  <c r="D46" i="39"/>
  <c r="B47" i="39"/>
  <c r="C47" i="39"/>
  <c r="D47" i="39"/>
  <c r="B48" i="39"/>
  <c r="C48" i="39"/>
  <c r="D48" i="39"/>
  <c r="B49" i="39"/>
  <c r="C49" i="39"/>
  <c r="D49" i="39"/>
  <c r="B50" i="39"/>
  <c r="C50" i="39"/>
  <c r="D50" i="39"/>
  <c r="B51" i="39"/>
  <c r="C51" i="39"/>
  <c r="D51" i="39"/>
  <c r="B52" i="39"/>
  <c r="C52" i="39"/>
  <c r="D52" i="39"/>
  <c r="B53" i="39"/>
  <c r="C53" i="39"/>
  <c r="D53" i="39"/>
  <c r="B54" i="39"/>
  <c r="C54" i="39"/>
  <c r="D54" i="39"/>
  <c r="B55" i="39"/>
  <c r="C55" i="39"/>
  <c r="D55" i="39"/>
  <c r="B56" i="39"/>
  <c r="C56" i="39"/>
  <c r="D56" i="39"/>
  <c r="B57" i="39"/>
  <c r="C57" i="39"/>
  <c r="D57" i="39"/>
  <c r="B58" i="39"/>
  <c r="C58" i="39"/>
  <c r="D58" i="39"/>
  <c r="B59" i="39"/>
  <c r="C59" i="39"/>
  <c r="D59" i="39"/>
  <c r="B60" i="39"/>
  <c r="C60" i="39"/>
  <c r="D60" i="39"/>
  <c r="B61" i="39"/>
  <c r="C61" i="39"/>
  <c r="D61" i="39"/>
  <c r="B62" i="39"/>
  <c r="C62" i="39"/>
  <c r="D62" i="39"/>
  <c r="B63" i="39"/>
  <c r="C63" i="39"/>
  <c r="D63" i="39"/>
  <c r="B64" i="39"/>
  <c r="C64" i="39"/>
  <c r="D64" i="39"/>
  <c r="B65" i="39"/>
  <c r="C65" i="39"/>
  <c r="D65" i="39"/>
  <c r="B66" i="39"/>
  <c r="C66" i="39"/>
  <c r="D66" i="39"/>
  <c r="B67" i="39"/>
  <c r="C67" i="39"/>
  <c r="D67" i="39"/>
  <c r="B68" i="39"/>
  <c r="C68" i="39"/>
  <c r="D68" i="39"/>
  <c r="B69" i="39"/>
  <c r="C69" i="39"/>
  <c r="D69" i="39"/>
  <c r="B70" i="39"/>
  <c r="C70" i="39"/>
  <c r="D70" i="39"/>
  <c r="H70" i="39"/>
  <c r="B71" i="39"/>
  <c r="C71" i="39"/>
  <c r="D71" i="39"/>
  <c r="H71" i="39"/>
  <c r="B72" i="39"/>
  <c r="C72" i="39"/>
  <c r="D72" i="39"/>
  <c r="H72" i="39"/>
  <c r="B73" i="39"/>
  <c r="C73" i="39"/>
  <c r="D73" i="39"/>
  <c r="H73" i="39"/>
  <c r="B74" i="39"/>
  <c r="C74" i="39"/>
  <c r="D74" i="39"/>
  <c r="H74" i="39"/>
  <c r="B75" i="39"/>
  <c r="C75" i="39"/>
  <c r="D75" i="39"/>
  <c r="H75" i="39"/>
  <c r="B76" i="39"/>
  <c r="C76" i="39"/>
  <c r="D76" i="39"/>
  <c r="H76" i="39"/>
  <c r="B77" i="39"/>
  <c r="C77" i="39"/>
  <c r="D77" i="39"/>
  <c r="H77" i="39"/>
  <c r="B78" i="39"/>
  <c r="C78" i="39"/>
  <c r="D78" i="39"/>
  <c r="H78" i="39"/>
  <c r="B79" i="39"/>
  <c r="C79" i="39"/>
  <c r="D79" i="39"/>
  <c r="H79" i="39"/>
  <c r="B80" i="39"/>
  <c r="C80" i="39"/>
  <c r="D80" i="39"/>
  <c r="H80" i="39"/>
  <c r="B81" i="39"/>
  <c r="C81" i="39"/>
  <c r="D81" i="39"/>
  <c r="H81" i="39"/>
  <c r="B82" i="39"/>
  <c r="C82" i="39"/>
  <c r="D82" i="39"/>
  <c r="H82" i="39"/>
  <c r="B83" i="39"/>
  <c r="C83" i="39"/>
  <c r="D83" i="39"/>
  <c r="H83" i="39"/>
  <c r="B84" i="39"/>
  <c r="C84" i="39"/>
  <c r="D84" i="39"/>
  <c r="H84" i="39"/>
  <c r="B85" i="39"/>
  <c r="C85" i="39"/>
  <c r="D85" i="39"/>
  <c r="H85" i="39"/>
  <c r="B86" i="39"/>
  <c r="C86" i="39"/>
  <c r="D86" i="39"/>
  <c r="H86" i="39"/>
  <c r="B87" i="39"/>
  <c r="C87" i="39"/>
  <c r="D87" i="39"/>
  <c r="H87" i="39"/>
  <c r="B88" i="39"/>
  <c r="C88" i="39"/>
  <c r="D88" i="39"/>
  <c r="H88" i="39"/>
  <c r="B14" i="39"/>
  <c r="C14" i="39"/>
  <c r="D14" i="39"/>
  <c r="G14" i="39"/>
  <c r="B16" i="38"/>
  <c r="C16" i="38"/>
  <c r="D16" i="38"/>
  <c r="B17" i="38"/>
  <c r="C17" i="38"/>
  <c r="D17" i="38"/>
  <c r="B18" i="38"/>
  <c r="C18" i="38"/>
  <c r="D18" i="38"/>
  <c r="H18" i="38"/>
  <c r="K18" i="38"/>
  <c r="L18" i="38"/>
  <c r="M18" i="38"/>
  <c r="N18" i="38"/>
  <c r="O18" i="38"/>
  <c r="P18" i="38"/>
  <c r="B19" i="38"/>
  <c r="C19" i="38"/>
  <c r="D19" i="38"/>
  <c r="H19" i="38"/>
  <c r="K19" i="38"/>
  <c r="L19" i="38"/>
  <c r="M19" i="38"/>
  <c r="N19" i="38"/>
  <c r="O19" i="38"/>
  <c r="P19" i="38"/>
  <c r="B20" i="38"/>
  <c r="C20" i="38"/>
  <c r="D20" i="38"/>
  <c r="H20" i="38"/>
  <c r="K20" i="38"/>
  <c r="L20" i="38"/>
  <c r="M20" i="38"/>
  <c r="N20" i="38"/>
  <c r="O20" i="38"/>
  <c r="P20" i="38"/>
  <c r="B21" i="38"/>
  <c r="C21" i="38"/>
  <c r="D21" i="38"/>
  <c r="H21" i="38"/>
  <c r="K21" i="38"/>
  <c r="L21" i="38"/>
  <c r="M21" i="38"/>
  <c r="N21" i="38"/>
  <c r="O21" i="38"/>
  <c r="P21" i="38"/>
  <c r="B22" i="38"/>
  <c r="C22" i="38"/>
  <c r="D22" i="38"/>
  <c r="H22" i="38"/>
  <c r="K22" i="38"/>
  <c r="L22" i="38"/>
  <c r="M22" i="38"/>
  <c r="N22" i="38"/>
  <c r="O22" i="38"/>
  <c r="P22" i="38"/>
  <c r="B23" i="38"/>
  <c r="C23" i="38"/>
  <c r="D23" i="38"/>
  <c r="B15" i="38"/>
  <c r="C15" i="38"/>
  <c r="D15" i="38"/>
  <c r="B15" i="3"/>
  <c r="C15" i="3"/>
  <c r="D15" i="3"/>
  <c r="B16" i="3"/>
  <c r="C16" i="3"/>
  <c r="D16" i="3"/>
  <c r="H16" i="3"/>
  <c r="K16" i="3"/>
  <c r="L16" i="3"/>
  <c r="M16" i="3"/>
  <c r="N16" i="3"/>
  <c r="O16" i="3"/>
  <c r="P16" i="3"/>
  <c r="B17" i="3"/>
  <c r="C17" i="3"/>
  <c r="D17" i="3"/>
  <c r="H17" i="3"/>
  <c r="K17" i="3"/>
  <c r="L17" i="3"/>
  <c r="M17" i="3"/>
  <c r="N17" i="3"/>
  <c r="O17" i="3"/>
  <c r="P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H24" i="3"/>
  <c r="K24" i="3"/>
  <c r="L24" i="3"/>
  <c r="M24" i="3"/>
  <c r="N24" i="3"/>
  <c r="O24" i="3"/>
  <c r="P24" i="3"/>
  <c r="B25" i="3"/>
  <c r="C25" i="3"/>
  <c r="D25" i="3"/>
  <c r="H25" i="3"/>
  <c r="K25" i="3"/>
  <c r="L25" i="3"/>
  <c r="M25" i="3"/>
  <c r="N25" i="3"/>
  <c r="O25" i="3"/>
  <c r="P25" i="3"/>
  <c r="B14" i="3"/>
  <c r="C14" i="3"/>
  <c r="D14" i="3"/>
  <c r="G14" i="3"/>
  <c r="H23" i="40"/>
  <c r="H31" i="40"/>
  <c r="H55" i="39"/>
  <c r="H63" i="40"/>
  <c r="H65" i="40"/>
  <c r="H56" i="42"/>
  <c r="H19" i="96"/>
  <c r="B14" i="33"/>
  <c r="B15" i="33"/>
  <c r="B16" i="33"/>
  <c r="B13" i="33"/>
  <c r="D9" i="36"/>
  <c r="D8" i="36"/>
  <c r="D7" i="36"/>
  <c r="D6" i="36"/>
  <c r="D9" i="34"/>
  <c r="D8" i="34"/>
  <c r="D7" i="34"/>
  <c r="D6" i="34"/>
  <c r="D9" i="2"/>
  <c r="D8" i="2"/>
  <c r="D7" i="2"/>
  <c r="D6" i="2"/>
  <c r="D5" i="40" s="1"/>
  <c r="N70" i="39"/>
  <c r="N71" i="40"/>
  <c r="N73" i="39"/>
  <c r="N74" i="39"/>
  <c r="N75" i="40"/>
  <c r="N77" i="39"/>
  <c r="N78" i="40"/>
  <c r="N79" i="40"/>
  <c r="N81" i="40"/>
  <c r="N82" i="40"/>
  <c r="N83" i="40"/>
  <c r="N85" i="40"/>
  <c r="N86" i="40"/>
  <c r="N87" i="40"/>
  <c r="L87" i="40"/>
  <c r="L85" i="40"/>
  <c r="O85" i="40"/>
  <c r="L76" i="39"/>
  <c r="L74" i="39"/>
  <c r="K85" i="4"/>
  <c r="K85" i="40" s="1"/>
  <c r="M87" i="40"/>
  <c r="O74" i="39"/>
  <c r="O83" i="39"/>
  <c r="O88" i="39"/>
  <c r="M85" i="39"/>
  <c r="M82" i="39"/>
  <c r="K84" i="4"/>
  <c r="M70" i="40"/>
  <c r="M74" i="40"/>
  <c r="M86" i="39"/>
  <c r="P81" i="4"/>
  <c r="P81" i="98" s="1"/>
  <c r="P75" i="4"/>
  <c r="P75" i="98" s="1"/>
  <c r="P71" i="4"/>
  <c r="P71" i="98" s="1"/>
  <c r="P80" i="4"/>
  <c r="P80" i="98" s="1"/>
  <c r="P84" i="4"/>
  <c r="K71" i="7"/>
  <c r="K71" i="4"/>
  <c r="K71" i="98" s="1"/>
  <c r="K83" i="4"/>
  <c r="K83" i="98" s="1"/>
  <c r="K87" i="4"/>
  <c r="K75" i="4"/>
  <c r="K75" i="98" s="1"/>
  <c r="K79" i="4"/>
  <c r="K79" i="98" s="1"/>
  <c r="P77" i="4"/>
  <c r="P77" i="98" s="1"/>
  <c r="K88" i="4"/>
  <c r="K88" i="98" s="1"/>
  <c r="K72" i="4"/>
  <c r="K72" i="98" s="1"/>
  <c r="K80" i="4"/>
  <c r="K80" i="98" s="1"/>
  <c r="P71" i="7"/>
  <c r="K78" i="4"/>
  <c r="K78" i="98" s="1"/>
  <c r="K82" i="4"/>
  <c r="K82" i="98" s="1"/>
  <c r="K74" i="4"/>
  <c r="K74" i="98" s="1"/>
  <c r="K70" i="7"/>
  <c r="K81" i="4"/>
  <c r="K81" i="98" s="1"/>
  <c r="K86" i="4"/>
  <c r="K70" i="4"/>
  <c r="K70" i="98" s="1"/>
  <c r="K77" i="4"/>
  <c r="K77" i="98" s="1"/>
  <c r="O73" i="40"/>
  <c r="K73" i="4"/>
  <c r="K73" i="98" s="1"/>
  <c r="K87" i="40" l="1"/>
  <c r="K87" i="98"/>
  <c r="N9" i="97"/>
  <c r="E15" i="117"/>
  <c r="B16" i="35"/>
  <c r="B16" i="118"/>
  <c r="B15" i="35"/>
  <c r="B15" i="118"/>
  <c r="B14" i="35"/>
  <c r="B14" i="118"/>
  <c r="B13" i="35"/>
  <c r="B13" i="118"/>
  <c r="D6" i="105"/>
  <c r="D6" i="97"/>
  <c r="D6" i="100"/>
  <c r="D6" i="99"/>
  <c r="D6" i="98"/>
  <c r="D6" i="101"/>
  <c r="D6" i="102"/>
  <c r="D6" i="104"/>
  <c r="D6" i="103"/>
  <c r="D7" i="97"/>
  <c r="D7" i="100"/>
  <c r="D7" i="99"/>
  <c r="D7" i="98"/>
  <c r="D7" i="101"/>
  <c r="D7" i="102"/>
  <c r="D7" i="104"/>
  <c r="D7" i="103"/>
  <c r="D7" i="105"/>
  <c r="D8" i="100"/>
  <c r="D8" i="99"/>
  <c r="D8" i="98"/>
  <c r="D8" i="101"/>
  <c r="D8" i="102"/>
  <c r="D8" i="104"/>
  <c r="D8" i="103"/>
  <c r="D8" i="105"/>
  <c r="D8" i="97"/>
  <c r="D5" i="5"/>
  <c r="D5" i="38"/>
  <c r="D5" i="37"/>
  <c r="D5" i="105"/>
  <c r="D5" i="97"/>
  <c r="D5" i="100"/>
  <c r="D5" i="99"/>
  <c r="D5" i="98"/>
  <c r="D5" i="101"/>
  <c r="D5" i="102"/>
  <c r="D5" i="104"/>
  <c r="D5" i="103"/>
  <c r="D7" i="43"/>
  <c r="D8" i="52"/>
  <c r="D8" i="9"/>
  <c r="D7" i="11"/>
  <c r="D5" i="9"/>
  <c r="O87" i="40"/>
  <c r="P87" i="4"/>
  <c r="D7" i="44"/>
  <c r="D7" i="96"/>
  <c r="L85" i="39"/>
  <c r="O85" i="39"/>
  <c r="K85" i="39"/>
  <c r="N85" i="39"/>
  <c r="K74" i="39"/>
  <c r="K74" i="40"/>
  <c r="L74" i="40"/>
  <c r="O74" i="40"/>
  <c r="N74" i="40"/>
  <c r="K73" i="39"/>
  <c r="K73" i="40"/>
  <c r="P71" i="45"/>
  <c r="P71" i="46"/>
  <c r="K71" i="45"/>
  <c r="K71" i="46"/>
  <c r="M71" i="45"/>
  <c r="M71" i="46"/>
  <c r="O87" i="39"/>
  <c r="K87" i="39"/>
  <c r="N73" i="40"/>
  <c r="O71" i="45"/>
  <c r="O71" i="46"/>
  <c r="O76" i="39"/>
  <c r="O76" i="40"/>
  <c r="N87" i="39"/>
  <c r="L71" i="45"/>
  <c r="L71" i="46"/>
  <c r="L73" i="39"/>
  <c r="L73" i="40"/>
  <c r="M87" i="39"/>
  <c r="N71" i="45"/>
  <c r="N71" i="46"/>
  <c r="M73" i="39"/>
  <c r="M73" i="40"/>
  <c r="N76" i="39"/>
  <c r="N76" i="40"/>
  <c r="P87" i="39"/>
  <c r="L87" i="39"/>
  <c r="L76" i="40"/>
  <c r="K82" i="40"/>
  <c r="K82" i="39"/>
  <c r="P75" i="40"/>
  <c r="P75" i="39"/>
  <c r="M70" i="45"/>
  <c r="M70" i="46"/>
  <c r="O81" i="40"/>
  <c r="O81" i="39"/>
  <c r="O78" i="40"/>
  <c r="O78" i="39"/>
  <c r="M75" i="40"/>
  <c r="M75" i="39"/>
  <c r="N70" i="45"/>
  <c r="N70" i="46"/>
  <c r="M81" i="40"/>
  <c r="M81" i="39"/>
  <c r="L83" i="40"/>
  <c r="L83" i="39"/>
  <c r="K70" i="45"/>
  <c r="K70" i="46"/>
  <c r="K75" i="40"/>
  <c r="K75" i="39"/>
  <c r="O70" i="45"/>
  <c r="O70" i="46"/>
  <c r="L70" i="45"/>
  <c r="L70" i="46"/>
  <c r="L81" i="40"/>
  <c r="L81" i="39"/>
  <c r="K81" i="40"/>
  <c r="K81" i="39"/>
  <c r="K83" i="40"/>
  <c r="K83" i="39"/>
  <c r="P81" i="40"/>
  <c r="P81" i="39"/>
  <c r="O82" i="40"/>
  <c r="O82" i="39"/>
  <c r="L75" i="40"/>
  <c r="L75" i="39"/>
  <c r="L82" i="40"/>
  <c r="L82" i="39"/>
  <c r="L86" i="40"/>
  <c r="L86" i="39"/>
  <c r="K86" i="40"/>
  <c r="K86" i="39"/>
  <c r="K78" i="40"/>
  <c r="K78" i="39"/>
  <c r="M78" i="40"/>
  <c r="M78" i="39"/>
  <c r="O86" i="40"/>
  <c r="O86" i="39"/>
  <c r="O75" i="40"/>
  <c r="O75" i="39"/>
  <c r="L78" i="40"/>
  <c r="L78" i="39"/>
  <c r="M83" i="40"/>
  <c r="M83" i="39"/>
  <c r="N83" i="39"/>
  <c r="N82" i="39"/>
  <c r="N81" i="39"/>
  <c r="N78" i="39"/>
  <c r="N75" i="39"/>
  <c r="N86" i="39"/>
  <c r="K70" i="39"/>
  <c r="K70" i="40"/>
  <c r="P80" i="39"/>
  <c r="P80" i="40"/>
  <c r="M77" i="39"/>
  <c r="M77" i="40"/>
  <c r="O84" i="39"/>
  <c r="O84" i="40"/>
  <c r="O72" i="39"/>
  <c r="O72" i="40"/>
  <c r="M71" i="40"/>
  <c r="M71" i="39"/>
  <c r="M79" i="40"/>
  <c r="M79" i="39"/>
  <c r="M88" i="40"/>
  <c r="M88" i="39"/>
  <c r="K80" i="39"/>
  <c r="K80" i="40"/>
  <c r="K72" i="39"/>
  <c r="K72" i="40"/>
  <c r="O70" i="39"/>
  <c r="O70" i="40"/>
  <c r="O80" i="39"/>
  <c r="O80" i="40"/>
  <c r="M72" i="39"/>
  <c r="M72" i="40"/>
  <c r="L71" i="40"/>
  <c r="L71" i="39"/>
  <c r="L79" i="40"/>
  <c r="L79" i="39"/>
  <c r="M84" i="39"/>
  <c r="M84" i="40"/>
  <c r="L88" i="40"/>
  <c r="L88" i="39"/>
  <c r="K77" i="39"/>
  <c r="K77" i="40"/>
  <c r="K88" i="40"/>
  <c r="K88" i="39"/>
  <c r="P77" i="39"/>
  <c r="P77" i="40"/>
  <c r="K71" i="40"/>
  <c r="K71" i="39"/>
  <c r="P71" i="40"/>
  <c r="P71" i="39"/>
  <c r="K84" i="39"/>
  <c r="K84" i="40"/>
  <c r="O79" i="40"/>
  <c r="O79" i="39"/>
  <c r="M80" i="39"/>
  <c r="M80" i="40"/>
  <c r="L72" i="39"/>
  <c r="L72" i="40"/>
  <c r="L77" i="39"/>
  <c r="L77" i="40"/>
  <c r="L80" i="39"/>
  <c r="L80" i="40"/>
  <c r="L84" i="39"/>
  <c r="L84" i="40"/>
  <c r="N88" i="40"/>
  <c r="N88" i="39"/>
  <c r="K79" i="40"/>
  <c r="K79" i="39"/>
  <c r="P84" i="39"/>
  <c r="P84" i="40"/>
  <c r="P82" i="4"/>
  <c r="P82" i="98" s="1"/>
  <c r="M82" i="40"/>
  <c r="O71" i="40"/>
  <c r="O71" i="39"/>
  <c r="O77" i="39"/>
  <c r="O77" i="40"/>
  <c r="L70" i="39"/>
  <c r="L70" i="40"/>
  <c r="N72" i="39"/>
  <c r="N72" i="40"/>
  <c r="N80" i="39"/>
  <c r="N80" i="40"/>
  <c r="N84" i="39"/>
  <c r="N84" i="40"/>
  <c r="N79" i="39"/>
  <c r="N71" i="39"/>
  <c r="N77" i="40"/>
  <c r="N70" i="40"/>
  <c r="P74" i="4"/>
  <c r="P74" i="98" s="1"/>
  <c r="M74" i="39"/>
  <c r="P70" i="4"/>
  <c r="P70" i="98" s="1"/>
  <c r="M70" i="39"/>
  <c r="P88" i="4"/>
  <c r="P88" i="98" s="1"/>
  <c r="O88" i="40"/>
  <c r="P83" i="4"/>
  <c r="P83" i="98" s="1"/>
  <c r="O83" i="40"/>
  <c r="P86" i="4"/>
  <c r="M86" i="40"/>
  <c r="P73" i="4"/>
  <c r="P73" i="98" s="1"/>
  <c r="O73" i="39"/>
  <c r="P85" i="4"/>
  <c r="M85" i="40"/>
  <c r="P70" i="7"/>
  <c r="N15" i="95"/>
  <c r="P78" i="4"/>
  <c r="P78" i="98" s="1"/>
  <c r="P79" i="4"/>
  <c r="P79" i="98" s="1"/>
  <c r="N44" i="95"/>
  <c r="P72" i="4"/>
  <c r="P72" i="98" s="1"/>
  <c r="D5" i="46"/>
  <c r="D7" i="10"/>
  <c r="D7" i="37"/>
  <c r="D8" i="37"/>
  <c r="D8" i="5"/>
  <c r="D8" i="41"/>
  <c r="D8" i="42"/>
  <c r="D6" i="41"/>
  <c r="D6" i="37"/>
  <c r="K76" i="4"/>
  <c r="K76" i="98" s="1"/>
  <c r="M76" i="40"/>
  <c r="H20" i="51"/>
  <c r="H14" i="40"/>
  <c r="H19" i="43"/>
  <c r="H21" i="43"/>
  <c r="H24" i="6"/>
  <c r="H25" i="6"/>
  <c r="H55" i="40"/>
  <c r="H49" i="40"/>
  <c r="M33" i="40"/>
  <c r="H17" i="40"/>
  <c r="H17" i="39"/>
  <c r="H47" i="40"/>
  <c r="H39" i="40"/>
  <c r="H24" i="41"/>
  <c r="H20" i="42"/>
  <c r="H28" i="42"/>
  <c r="H16" i="43"/>
  <c r="H16" i="6"/>
  <c r="K17" i="44"/>
  <c r="H16" i="51"/>
  <c r="N44" i="96"/>
  <c r="H17" i="51"/>
  <c r="H43" i="95"/>
  <c r="H43" i="96"/>
  <c r="L16" i="51"/>
  <c r="H26" i="43"/>
  <c r="H18" i="43"/>
  <c r="K27" i="11"/>
  <c r="L15" i="51"/>
  <c r="M21" i="51"/>
  <c r="L21" i="51"/>
  <c r="H27" i="42"/>
  <c r="H40" i="39"/>
  <c r="H64" i="39"/>
  <c r="H47" i="41"/>
  <c r="K19" i="11"/>
  <c r="H62" i="40"/>
  <c r="H53" i="41"/>
  <c r="H33" i="41"/>
  <c r="H26" i="39"/>
  <c r="H41" i="41"/>
  <c r="L14" i="51"/>
  <c r="N25" i="51"/>
  <c r="L20" i="51"/>
  <c r="H47" i="96"/>
  <c r="H39" i="96"/>
  <c r="H35" i="96"/>
  <c r="H23" i="96"/>
  <c r="H22" i="6"/>
  <c r="D8" i="8"/>
  <c r="D8" i="3"/>
  <c r="D8" i="38"/>
  <c r="D8" i="95"/>
  <c r="D8" i="45"/>
  <c r="D8" i="44"/>
  <c r="D8" i="48"/>
  <c r="D8" i="4"/>
  <c r="D8" i="11"/>
  <c r="D8" i="39"/>
  <c r="D8" i="51"/>
  <c r="D8" i="6"/>
  <c r="D8" i="50"/>
  <c r="D8" i="96"/>
  <c r="D8" i="43"/>
  <c r="D8" i="7"/>
  <c r="D8" i="10"/>
  <c r="D8" i="47"/>
  <c r="D8" i="40"/>
  <c r="D8" i="49"/>
  <c r="H32" i="39"/>
  <c r="M44" i="40"/>
  <c r="H35" i="41"/>
  <c r="D6" i="11"/>
  <c r="D6" i="40"/>
  <c r="D7" i="39"/>
  <c r="D7" i="9"/>
  <c r="D6" i="46"/>
  <c r="H46" i="42"/>
  <c r="H56" i="41"/>
  <c r="N39" i="96"/>
  <c r="N27" i="95"/>
  <c r="H19" i="95"/>
  <c r="H62" i="42"/>
  <c r="H36" i="41"/>
  <c r="D8" i="46"/>
  <c r="D7" i="7"/>
  <c r="D7" i="38"/>
  <c r="D7" i="51"/>
  <c r="D7" i="41"/>
  <c r="D7" i="46"/>
  <c r="D7" i="4"/>
  <c r="D7" i="3"/>
  <c r="D7" i="45"/>
  <c r="D7" i="50"/>
  <c r="D7" i="52"/>
  <c r="D7" i="5"/>
  <c r="D7" i="95"/>
  <c r="D7" i="6"/>
  <c r="D7" i="42"/>
  <c r="D7" i="48"/>
  <c r="D6" i="10"/>
  <c r="D6" i="95"/>
  <c r="D6" i="38"/>
  <c r="D6" i="9"/>
  <c r="D6" i="4"/>
  <c r="D6" i="42"/>
  <c r="D6" i="48"/>
  <c r="H21" i="96"/>
  <c r="H19" i="46"/>
  <c r="H41" i="96"/>
  <c r="H55" i="46"/>
  <c r="H42" i="46"/>
  <c r="N16" i="6"/>
  <c r="K16" i="44"/>
  <c r="N14" i="51"/>
  <c r="N16" i="51"/>
  <c r="N20" i="51"/>
  <c r="L24" i="51"/>
  <c r="N24" i="51"/>
  <c r="H25" i="51"/>
  <c r="N26" i="51"/>
  <c r="N60" i="40"/>
  <c r="N15" i="51"/>
  <c r="N17" i="51"/>
  <c r="L17" i="51"/>
  <c r="N21" i="51"/>
  <c r="L25" i="51"/>
  <c r="L26" i="51"/>
  <c r="H48" i="96"/>
  <c r="H28" i="96"/>
  <c r="L22" i="42"/>
  <c r="L14" i="40"/>
  <c r="H37" i="46"/>
  <c r="H25" i="45"/>
  <c r="H59" i="40"/>
  <c r="H43" i="40"/>
  <c r="N51" i="40"/>
  <c r="N39" i="40"/>
  <c r="H57" i="96"/>
  <c r="H53" i="96"/>
  <c r="H45" i="96"/>
  <c r="H37" i="96"/>
  <c r="H29" i="96"/>
  <c r="H59" i="46"/>
  <c r="H51" i="46"/>
  <c r="H43" i="46"/>
  <c r="H35" i="46"/>
  <c r="H27" i="45"/>
  <c r="H23" i="46"/>
  <c r="N59" i="40"/>
  <c r="N67" i="40"/>
  <c r="H16" i="47"/>
  <c r="H65" i="46"/>
  <c r="H61" i="46"/>
  <c r="H57" i="46"/>
  <c r="H49" i="46"/>
  <c r="H45" i="46"/>
  <c r="H41" i="46"/>
  <c r="H33" i="46"/>
  <c r="H29" i="46"/>
  <c r="H21" i="46"/>
  <c r="H17" i="45"/>
  <c r="N55" i="42"/>
  <c r="N43" i="42"/>
  <c r="N31" i="42"/>
  <c r="N61" i="40"/>
  <c r="N53" i="40"/>
  <c r="D5" i="50"/>
  <c r="D5" i="6"/>
  <c r="D5" i="51"/>
  <c r="D5" i="39"/>
  <c r="D5" i="49"/>
  <c r="D5" i="3"/>
  <c r="D5" i="7"/>
  <c r="D5" i="8"/>
  <c r="D5" i="96"/>
  <c r="D5" i="43"/>
  <c r="D5" i="47"/>
  <c r="D5" i="44"/>
  <c r="D6" i="6"/>
  <c r="D6" i="51"/>
  <c r="D6" i="39"/>
  <c r="D6" i="49"/>
  <c r="D6" i="3"/>
  <c r="D6" i="7"/>
  <c r="D6" i="5"/>
  <c r="D5" i="11"/>
  <c r="D5" i="52"/>
  <c r="D5" i="45"/>
  <c r="D6" i="44"/>
  <c r="D6" i="96"/>
  <c r="D6" i="43"/>
  <c r="D6" i="47"/>
  <c r="D7" i="49"/>
  <c r="D7" i="40"/>
  <c r="D7" i="47"/>
  <c r="D7" i="8"/>
  <c r="D6" i="8"/>
  <c r="D5" i="4"/>
  <c r="D5" i="42"/>
  <c r="D5" i="48"/>
  <c r="D5" i="10"/>
  <c r="D5" i="95"/>
  <c r="D5" i="41"/>
  <c r="D6" i="50"/>
  <c r="D6" i="52"/>
  <c r="D6" i="45"/>
  <c r="N59" i="42"/>
  <c r="N34" i="40"/>
  <c r="N26" i="40"/>
  <c r="H19" i="3"/>
  <c r="H34" i="46"/>
  <c r="H24" i="45"/>
  <c r="N41" i="42"/>
  <c r="H46" i="96"/>
  <c r="H48" i="46"/>
  <c r="H65" i="39"/>
  <c r="N57" i="42"/>
  <c r="N53" i="42"/>
  <c r="N37" i="42"/>
  <c r="H54" i="96"/>
  <c r="H30" i="96"/>
  <c r="H22" i="96"/>
  <c r="H19" i="48"/>
  <c r="H68" i="46"/>
  <c r="H64" i="46"/>
  <c r="H44" i="46"/>
  <c r="H40" i="46"/>
  <c r="H32" i="46"/>
  <c r="H28" i="46"/>
  <c r="H16" i="45"/>
  <c r="N21" i="3"/>
  <c r="N47" i="42"/>
  <c r="M14" i="3"/>
  <c r="L17" i="38"/>
  <c r="H31" i="39"/>
  <c r="H49" i="96"/>
  <c r="H33" i="96"/>
  <c r="H17" i="95"/>
  <c r="H63" i="46"/>
  <c r="H47" i="46"/>
  <c r="H39" i="46"/>
  <c r="H31" i="46"/>
  <c r="H38" i="96"/>
  <c r="H39" i="39"/>
  <c r="H56" i="96"/>
  <c r="H52" i="96"/>
  <c r="H44" i="96"/>
  <c r="H40" i="96"/>
  <c r="H36" i="95"/>
  <c r="H32" i="96"/>
  <c r="H24" i="95"/>
  <c r="H20" i="96"/>
  <c r="H17" i="47"/>
  <c r="H62" i="46"/>
  <c r="H58" i="46"/>
  <c r="H54" i="46"/>
  <c r="H50" i="46"/>
  <c r="H46" i="46"/>
  <c r="H38" i="46"/>
  <c r="H30" i="46"/>
  <c r="H26" i="46"/>
  <c r="H22" i="46"/>
  <c r="H18" i="46"/>
  <c r="H63" i="39"/>
  <c r="N60" i="42"/>
  <c r="N44" i="42"/>
  <c r="N28" i="42"/>
  <c r="N35" i="40"/>
  <c r="N31" i="40"/>
  <c r="M20" i="3"/>
  <c r="L20" i="3"/>
  <c r="H16" i="38"/>
  <c r="N39" i="42"/>
  <c r="N23" i="42"/>
  <c r="H23" i="39"/>
  <c r="N20" i="3"/>
  <c r="N22" i="3"/>
  <c r="L19" i="3"/>
  <c r="H20" i="6"/>
  <c r="L16" i="38"/>
  <c r="N18" i="3"/>
  <c r="L22" i="3"/>
  <c r="N41" i="40"/>
  <c r="N25" i="39"/>
  <c r="N21" i="40"/>
  <c r="H58" i="96"/>
  <c r="H50" i="96"/>
  <c r="H42" i="96"/>
  <c r="H34" i="96"/>
  <c r="H26" i="96"/>
  <c r="H18" i="96"/>
  <c r="H52" i="46"/>
  <c r="H36" i="45"/>
  <c r="H20" i="46"/>
  <c r="H18" i="3"/>
  <c r="M18" i="3"/>
  <c r="L14" i="3"/>
  <c r="N65" i="40"/>
  <c r="N45" i="40"/>
  <c r="H60" i="46"/>
  <c r="H56" i="46"/>
  <c r="H19" i="6"/>
  <c r="L21" i="3"/>
  <c r="N16" i="38"/>
  <c r="P87" i="40" l="1"/>
  <c r="P87" i="98"/>
  <c r="E16" i="2"/>
  <c r="A15" i="117"/>
  <c r="B15" i="117" s="1"/>
  <c r="B16" i="2" s="1"/>
  <c r="P85" i="40"/>
  <c r="P85" i="39"/>
  <c r="P74" i="39"/>
  <c r="P74" i="40"/>
  <c r="P73" i="39"/>
  <c r="P73" i="40"/>
  <c r="K76" i="39"/>
  <c r="K76" i="40"/>
  <c r="N15" i="96"/>
  <c r="P86" i="40"/>
  <c r="P86" i="39"/>
  <c r="P82" i="40"/>
  <c r="P82" i="39"/>
  <c r="P83" i="40"/>
  <c r="P83" i="39"/>
  <c r="P78" i="40"/>
  <c r="P78" i="39"/>
  <c r="P70" i="45"/>
  <c r="P70" i="46"/>
  <c r="P79" i="40"/>
  <c r="P79" i="39"/>
  <c r="P70" i="39"/>
  <c r="P70" i="40"/>
  <c r="P72" i="39"/>
  <c r="P72" i="40"/>
  <c r="P88" i="40"/>
  <c r="P88" i="39"/>
  <c r="P76" i="4"/>
  <c r="P76" i="98" s="1"/>
  <c r="M76" i="39"/>
  <c r="M15" i="51"/>
  <c r="H15" i="48"/>
  <c r="H15" i="46"/>
  <c r="M47" i="40"/>
  <c r="H24" i="42"/>
  <c r="H15" i="39"/>
  <c r="H18" i="6"/>
  <c r="M24" i="42"/>
  <c r="H62" i="39"/>
  <c r="H47" i="39"/>
  <c r="H20" i="52"/>
  <c r="H20" i="41"/>
  <c r="H14" i="39"/>
  <c r="O14" i="43"/>
  <c r="H28" i="41"/>
  <c r="M28" i="42"/>
  <c r="M17" i="6"/>
  <c r="M20" i="52"/>
  <c r="M19" i="6"/>
  <c r="H25" i="42"/>
  <c r="M14" i="39"/>
  <c r="H26" i="6"/>
  <c r="H19" i="41"/>
  <c r="H54" i="39"/>
  <c r="K14" i="50"/>
  <c r="M24" i="51"/>
  <c r="M49" i="40"/>
  <c r="K14" i="44"/>
  <c r="K14" i="6" s="1"/>
  <c r="M26" i="43"/>
  <c r="H61" i="41"/>
  <c r="H66" i="39"/>
  <c r="H49" i="39"/>
  <c r="M39" i="39"/>
  <c r="M17" i="51"/>
  <c r="M20" i="42"/>
  <c r="M16" i="51"/>
  <c r="H15" i="52"/>
  <c r="H15" i="51"/>
  <c r="M20" i="51"/>
  <c r="H14" i="52"/>
  <c r="H14" i="51"/>
  <c r="H21" i="52"/>
  <c r="H21" i="51"/>
  <c r="H24" i="52"/>
  <c r="H24" i="51"/>
  <c r="H26" i="52"/>
  <c r="H26" i="51"/>
  <c r="H29" i="41"/>
  <c r="H30" i="39"/>
  <c r="N14" i="39"/>
  <c r="N14" i="40"/>
  <c r="H14" i="46"/>
  <c r="M14" i="42"/>
  <c r="H14" i="42"/>
  <c r="N14" i="45"/>
  <c r="N14" i="46"/>
  <c r="N14" i="41"/>
  <c r="N14" i="42"/>
  <c r="L14" i="41"/>
  <c r="L14" i="42"/>
  <c r="L14" i="45"/>
  <c r="L14" i="46"/>
  <c r="L14" i="52"/>
  <c r="L14" i="6"/>
  <c r="L14" i="43"/>
  <c r="N14" i="6"/>
  <c r="N14" i="43"/>
  <c r="N14" i="52"/>
  <c r="M14" i="6"/>
  <c r="M14" i="43"/>
  <c r="H14" i="6"/>
  <c r="H14" i="43"/>
  <c r="L14" i="9"/>
  <c r="L14" i="49"/>
  <c r="N14" i="9"/>
  <c r="N14" i="49"/>
  <c r="N14" i="47"/>
  <c r="N14" i="48"/>
  <c r="M14" i="9"/>
  <c r="M14" i="49"/>
  <c r="H14" i="48"/>
  <c r="L14" i="47"/>
  <c r="L14" i="48"/>
  <c r="H14" i="9"/>
  <c r="H14" i="49"/>
  <c r="L14" i="95"/>
  <c r="L14" i="96"/>
  <c r="H14" i="96"/>
  <c r="N14" i="95"/>
  <c r="N14" i="96"/>
  <c r="H22" i="41"/>
  <c r="M22" i="39"/>
  <c r="M26" i="51"/>
  <c r="H60" i="39"/>
  <c r="O19" i="95"/>
  <c r="M62" i="40"/>
  <c r="M22" i="6"/>
  <c r="H46" i="41"/>
  <c r="H34" i="40"/>
  <c r="L34" i="39"/>
  <c r="L34" i="40"/>
  <c r="N68" i="39"/>
  <c r="N68" i="40"/>
  <c r="L18" i="39"/>
  <c r="L18" i="40"/>
  <c r="H35" i="42"/>
  <c r="L35" i="41"/>
  <c r="L35" i="42"/>
  <c r="N35" i="41"/>
  <c r="N35" i="42"/>
  <c r="M18" i="39"/>
  <c r="M18" i="40"/>
  <c r="H68" i="40"/>
  <c r="H18" i="39"/>
  <c r="H18" i="40"/>
  <c r="N18" i="39"/>
  <c r="N18" i="40"/>
  <c r="L61" i="39"/>
  <c r="L61" i="40"/>
  <c r="H61" i="39"/>
  <c r="H61" i="40"/>
  <c r="L68" i="39"/>
  <c r="L68" i="40"/>
  <c r="N21" i="6"/>
  <c r="N21" i="43"/>
  <c r="L26" i="39"/>
  <c r="L26" i="40"/>
  <c r="L21" i="6"/>
  <c r="L21" i="43"/>
  <c r="M21" i="6"/>
  <c r="M21" i="43"/>
  <c r="P21" i="44"/>
  <c r="H26" i="40"/>
  <c r="O24" i="43"/>
  <c r="O24" i="6"/>
  <c r="L69" i="39"/>
  <c r="L69" i="40"/>
  <c r="N69" i="39"/>
  <c r="N69" i="40"/>
  <c r="L24" i="43"/>
  <c r="L24" i="6"/>
  <c r="K24" i="44"/>
  <c r="M24" i="43"/>
  <c r="M24" i="6"/>
  <c r="N56" i="41"/>
  <c r="N56" i="42"/>
  <c r="M56" i="41"/>
  <c r="M56" i="42"/>
  <c r="L56" i="41"/>
  <c r="L56" i="42"/>
  <c r="H69" i="39"/>
  <c r="H69" i="40"/>
  <c r="N24" i="43"/>
  <c r="N24" i="6"/>
  <c r="L27" i="40"/>
  <c r="L27" i="39"/>
  <c r="N36" i="46"/>
  <c r="N36" i="45"/>
  <c r="N27" i="40"/>
  <c r="N27" i="39"/>
  <c r="H40" i="42"/>
  <c r="L36" i="46"/>
  <c r="L36" i="45"/>
  <c r="N40" i="41"/>
  <c r="N40" i="42"/>
  <c r="N54" i="39"/>
  <c r="N54" i="40"/>
  <c r="L54" i="39"/>
  <c r="L54" i="40"/>
  <c r="L40" i="41"/>
  <c r="L40" i="42"/>
  <c r="H54" i="40"/>
  <c r="H27" i="40"/>
  <c r="H27" i="39"/>
  <c r="H19" i="39"/>
  <c r="H19" i="40"/>
  <c r="H67" i="39"/>
  <c r="H67" i="40"/>
  <c r="L62" i="41"/>
  <c r="L62" i="42"/>
  <c r="N46" i="39"/>
  <c r="N46" i="40"/>
  <c r="L67" i="39"/>
  <c r="L67" i="40"/>
  <c r="L38" i="39"/>
  <c r="L38" i="40"/>
  <c r="H57" i="40"/>
  <c r="N19" i="39"/>
  <c r="N19" i="40"/>
  <c r="N55" i="39"/>
  <c r="N55" i="40"/>
  <c r="N32" i="39"/>
  <c r="N32" i="40"/>
  <c r="L19" i="39"/>
  <c r="L19" i="40"/>
  <c r="H38" i="39"/>
  <c r="H38" i="40"/>
  <c r="H46" i="39"/>
  <c r="H46" i="40"/>
  <c r="L55" i="39"/>
  <c r="L55" i="40"/>
  <c r="L29" i="39"/>
  <c r="L29" i="40"/>
  <c r="N38" i="39"/>
  <c r="N38" i="40"/>
  <c r="H29" i="39"/>
  <c r="H29" i="40"/>
  <c r="M55" i="39"/>
  <c r="M55" i="40"/>
  <c r="N57" i="39"/>
  <c r="N57" i="40"/>
  <c r="L32" i="39"/>
  <c r="L32" i="40"/>
  <c r="L27" i="42"/>
  <c r="L27" i="41"/>
  <c r="H32" i="40"/>
  <c r="N29" i="39"/>
  <c r="N29" i="40"/>
  <c r="N27" i="42"/>
  <c r="N27" i="41"/>
  <c r="K46" i="4"/>
  <c r="K46" i="98" s="1"/>
  <c r="N62" i="41"/>
  <c r="N62" i="42"/>
  <c r="L57" i="39"/>
  <c r="L57" i="40"/>
  <c r="L46" i="39"/>
  <c r="L46" i="40"/>
  <c r="H27" i="41"/>
  <c r="N16" i="42"/>
  <c r="N16" i="41"/>
  <c r="L21" i="39"/>
  <c r="L21" i="40"/>
  <c r="L53" i="39"/>
  <c r="L53" i="40"/>
  <c r="L30" i="41"/>
  <c r="L30" i="42"/>
  <c r="L46" i="41"/>
  <c r="L46" i="42"/>
  <c r="N22" i="39"/>
  <c r="N22" i="40"/>
  <c r="N23" i="3"/>
  <c r="N23" i="38"/>
  <c r="N49" i="39"/>
  <c r="N49" i="40"/>
  <c r="M63" i="39"/>
  <c r="M63" i="40"/>
  <c r="M23" i="38"/>
  <c r="H23" i="38"/>
  <c r="N33" i="41"/>
  <c r="N33" i="42"/>
  <c r="N61" i="41"/>
  <c r="N61" i="42"/>
  <c r="N63" i="39"/>
  <c r="N63" i="40"/>
  <c r="N58" i="39"/>
  <c r="N58" i="40"/>
  <c r="N44" i="39"/>
  <c r="N44" i="40"/>
  <c r="N46" i="41"/>
  <c r="N46" i="42"/>
  <c r="L33" i="39"/>
  <c r="L33" i="40"/>
  <c r="L49" i="39"/>
  <c r="L49" i="40"/>
  <c r="L24" i="40"/>
  <c r="L24" i="39"/>
  <c r="L56" i="39"/>
  <c r="L56" i="40"/>
  <c r="L33" i="41"/>
  <c r="L33" i="42"/>
  <c r="L64" i="39"/>
  <c r="L64" i="40"/>
  <c r="L44" i="39"/>
  <c r="L44" i="40"/>
  <c r="H52" i="42"/>
  <c r="L36" i="42"/>
  <c r="L36" i="41"/>
  <c r="H20" i="40"/>
  <c r="L43" i="39"/>
  <c r="L43" i="40"/>
  <c r="L25" i="43"/>
  <c r="L25" i="6"/>
  <c r="N25" i="43"/>
  <c r="N25" i="6"/>
  <c r="N26" i="6"/>
  <c r="N26" i="43"/>
  <c r="N52" i="41"/>
  <c r="N52" i="42"/>
  <c r="N64" i="39"/>
  <c r="N64" i="40"/>
  <c r="H25" i="39"/>
  <c r="L52" i="41"/>
  <c r="L52" i="42"/>
  <c r="H44" i="39"/>
  <c r="H44" i="40"/>
  <c r="H30" i="42"/>
  <c r="L26" i="6"/>
  <c r="L26" i="43"/>
  <c r="H58" i="39"/>
  <c r="H58" i="40"/>
  <c r="H61" i="42"/>
  <c r="H33" i="42"/>
  <c r="N59" i="45"/>
  <c r="N59" i="46"/>
  <c r="H39" i="41"/>
  <c r="H39" i="42"/>
  <c r="N53" i="45"/>
  <c r="N53" i="46"/>
  <c r="M56" i="39"/>
  <c r="M56" i="40"/>
  <c r="H35" i="40"/>
  <c r="N33" i="39"/>
  <c r="N33" i="40"/>
  <c r="N47" i="39"/>
  <c r="N47" i="40"/>
  <c r="N24" i="40"/>
  <c r="N24" i="39"/>
  <c r="N56" i="39"/>
  <c r="N56" i="40"/>
  <c r="N30" i="41"/>
  <c r="N30" i="42"/>
  <c r="H45" i="40"/>
  <c r="H16" i="41"/>
  <c r="L61" i="41"/>
  <c r="L61" i="42"/>
  <c r="L53" i="41"/>
  <c r="L53" i="42"/>
  <c r="L20" i="39"/>
  <c r="L20" i="40"/>
  <c r="H53" i="40"/>
  <c r="L35" i="39"/>
  <c r="L35" i="40"/>
  <c r="N20" i="39"/>
  <c r="N20" i="40"/>
  <c r="M25" i="43"/>
  <c r="M25" i="6"/>
  <c r="L58" i="39"/>
  <c r="L58" i="40"/>
  <c r="L59" i="45"/>
  <c r="L59" i="46"/>
  <c r="H53" i="42"/>
  <c r="H56" i="39"/>
  <c r="H56" i="40"/>
  <c r="L23" i="3"/>
  <c r="L23" i="38"/>
  <c r="N36" i="42"/>
  <c r="N36" i="41"/>
  <c r="N43" i="39"/>
  <c r="N43" i="40"/>
  <c r="L39" i="39"/>
  <c r="L39" i="40"/>
  <c r="L47" i="39"/>
  <c r="L47" i="40"/>
  <c r="L63" i="39"/>
  <c r="L63" i="40"/>
  <c r="L45" i="39"/>
  <c r="L45" i="40"/>
  <c r="H53" i="46"/>
  <c r="H21" i="40"/>
  <c r="L16" i="42"/>
  <c r="L16" i="41"/>
  <c r="L39" i="41"/>
  <c r="L39" i="42"/>
  <c r="L25" i="40"/>
  <c r="L25" i="39"/>
  <c r="H24" i="40"/>
  <c r="H24" i="39"/>
  <c r="L22" i="39"/>
  <c r="L22" i="40"/>
  <c r="H22" i="39"/>
  <c r="H22" i="40"/>
  <c r="H64" i="40"/>
  <c r="L53" i="45"/>
  <c r="L53" i="46"/>
  <c r="H33" i="39"/>
  <c r="H33" i="40"/>
  <c r="N25" i="42"/>
  <c r="N25" i="41"/>
  <c r="N50" i="39"/>
  <c r="N50" i="40"/>
  <c r="N19" i="41"/>
  <c r="N19" i="42"/>
  <c r="N40" i="39"/>
  <c r="N40" i="40"/>
  <c r="L18" i="6"/>
  <c r="L18" i="43"/>
  <c r="L24" i="42"/>
  <c r="L24" i="41"/>
  <c r="H60" i="42"/>
  <c r="L40" i="39"/>
  <c r="L40" i="40"/>
  <c r="N30" i="39"/>
  <c r="N30" i="40"/>
  <c r="H48" i="42"/>
  <c r="H54" i="41"/>
  <c r="H54" i="42"/>
  <c r="L59" i="39"/>
  <c r="L59" i="40"/>
  <c r="H43" i="42"/>
  <c r="H50" i="40"/>
  <c r="H60" i="40"/>
  <c r="H19" i="42"/>
  <c r="N17" i="46"/>
  <c r="N17" i="45"/>
  <c r="N23" i="39"/>
  <c r="N23" i="40"/>
  <c r="N29" i="41"/>
  <c r="N29" i="42"/>
  <c r="M17" i="40"/>
  <c r="M17" i="39"/>
  <c r="N20" i="41"/>
  <c r="N20" i="42"/>
  <c r="N48" i="41"/>
  <c r="N48" i="42"/>
  <c r="M16" i="40"/>
  <c r="M16" i="39"/>
  <c r="L23" i="39"/>
  <c r="L23" i="40"/>
  <c r="L31" i="39"/>
  <c r="L31" i="40"/>
  <c r="H50" i="41"/>
  <c r="H50" i="42"/>
  <c r="N17" i="40"/>
  <c r="N17" i="39"/>
  <c r="N42" i="41"/>
  <c r="N42" i="42"/>
  <c r="N50" i="41"/>
  <c r="N50" i="42"/>
  <c r="N58" i="41"/>
  <c r="N58" i="42"/>
  <c r="N66" i="39"/>
  <c r="N66" i="40"/>
  <c r="N18" i="6"/>
  <c r="N18" i="43"/>
  <c r="M66" i="39"/>
  <c r="M66" i="40"/>
  <c r="M31" i="39"/>
  <c r="M31" i="40"/>
  <c r="L25" i="42"/>
  <c r="L25" i="41"/>
  <c r="L52" i="39"/>
  <c r="L52" i="40"/>
  <c r="N16" i="40"/>
  <c r="N16" i="39"/>
  <c r="N52" i="39"/>
  <c r="N52" i="40"/>
  <c r="K41" i="4"/>
  <c r="K41" i="98" s="1"/>
  <c r="H41" i="40"/>
  <c r="L60" i="39"/>
  <c r="L60" i="40"/>
  <c r="L51" i="39"/>
  <c r="L51" i="40"/>
  <c r="H37" i="40"/>
  <c r="L42" i="39"/>
  <c r="L42" i="40"/>
  <c r="H36" i="39"/>
  <c r="H31" i="42"/>
  <c r="L66" i="39"/>
  <c r="L66" i="40"/>
  <c r="L55" i="41"/>
  <c r="L55" i="42"/>
  <c r="L42" i="41"/>
  <c r="L42" i="42"/>
  <c r="N24" i="46"/>
  <c r="N24" i="45"/>
  <c r="L47" i="45"/>
  <c r="L47" i="46"/>
  <c r="H30" i="40"/>
  <c r="H29" i="42"/>
  <c r="H40" i="40"/>
  <c r="H52" i="39"/>
  <c r="H52" i="40"/>
  <c r="L17" i="46"/>
  <c r="L17" i="45"/>
  <c r="N49" i="45"/>
  <c r="N49" i="46"/>
  <c r="M65" i="39"/>
  <c r="M65" i="40"/>
  <c r="N42" i="39"/>
  <c r="N42" i="40"/>
  <c r="N37" i="39"/>
  <c r="N37" i="40"/>
  <c r="N62" i="39"/>
  <c r="N62" i="40"/>
  <c r="N28" i="39"/>
  <c r="N28" i="40"/>
  <c r="M19" i="41"/>
  <c r="M19" i="42"/>
  <c r="L17" i="40"/>
  <c r="L17" i="39"/>
  <c r="L65" i="39"/>
  <c r="L65" i="40"/>
  <c r="L20" i="41"/>
  <c r="L20" i="42"/>
  <c r="L41" i="39"/>
  <c r="L41" i="40"/>
  <c r="L50" i="41"/>
  <c r="L50" i="42"/>
  <c r="L50" i="39"/>
  <c r="L50" i="40"/>
  <c r="L48" i="39"/>
  <c r="L48" i="40"/>
  <c r="L48" i="41"/>
  <c r="L48" i="42"/>
  <c r="H28" i="40"/>
  <c r="L19" i="41"/>
  <c r="L19" i="42"/>
  <c r="N24" i="96"/>
  <c r="N24" i="95"/>
  <c r="H66" i="40"/>
  <c r="H48" i="39"/>
  <c r="H48" i="40"/>
  <c r="L24" i="46"/>
  <c r="L24" i="45"/>
  <c r="L49" i="45"/>
  <c r="L49" i="46"/>
  <c r="L21" i="45"/>
  <c r="L21" i="46"/>
  <c r="N21" i="45"/>
  <c r="N21" i="46"/>
  <c r="M18" i="6"/>
  <c r="M18" i="43"/>
  <c r="N24" i="42"/>
  <c r="N24" i="41"/>
  <c r="H51" i="39"/>
  <c r="H51" i="40"/>
  <c r="H42" i="41"/>
  <c r="H42" i="42"/>
  <c r="H58" i="41"/>
  <c r="H58" i="42"/>
  <c r="L37" i="39"/>
  <c r="L37" i="40"/>
  <c r="L54" i="41"/>
  <c r="L54" i="42"/>
  <c r="N48" i="39"/>
  <c r="N48" i="40"/>
  <c r="N36" i="40"/>
  <c r="N36" i="39"/>
  <c r="N54" i="41"/>
  <c r="N54" i="42"/>
  <c r="L16" i="40"/>
  <c r="L16" i="39"/>
  <c r="L60" i="41"/>
  <c r="L60" i="42"/>
  <c r="L30" i="39"/>
  <c r="L30" i="40"/>
  <c r="L31" i="41"/>
  <c r="L31" i="42"/>
  <c r="L43" i="41"/>
  <c r="L43" i="42"/>
  <c r="L58" i="41"/>
  <c r="L58" i="42"/>
  <c r="L29" i="41"/>
  <c r="L29" i="42"/>
  <c r="L36" i="40"/>
  <c r="L36" i="39"/>
  <c r="L28" i="39"/>
  <c r="L28" i="40"/>
  <c r="M23" i="39"/>
  <c r="M23" i="40"/>
  <c r="H55" i="42"/>
  <c r="L62" i="39"/>
  <c r="L62" i="40"/>
  <c r="L24" i="96"/>
  <c r="L24" i="95"/>
  <c r="H25" i="41"/>
  <c r="N47" i="45"/>
  <c r="N47" i="46"/>
  <c r="H42" i="39"/>
  <c r="H42" i="40"/>
  <c r="H16" i="40"/>
  <c r="H16" i="39"/>
  <c r="N51" i="41"/>
  <c r="N51" i="42"/>
  <c r="N32" i="41"/>
  <c r="N32" i="42"/>
  <c r="M26" i="42"/>
  <c r="H26" i="42"/>
  <c r="L38" i="41"/>
  <c r="L38" i="42"/>
  <c r="L17" i="42"/>
  <c r="L17" i="41"/>
  <c r="L45" i="41"/>
  <c r="L45" i="42"/>
  <c r="L49" i="41"/>
  <c r="L49" i="42"/>
  <c r="L18" i="41"/>
  <c r="L18" i="42"/>
  <c r="L47" i="41"/>
  <c r="L47" i="42"/>
  <c r="H32" i="42"/>
  <c r="N58" i="45"/>
  <c r="N58" i="46"/>
  <c r="N22" i="45"/>
  <c r="N22" i="46"/>
  <c r="L58" i="45"/>
  <c r="L58" i="46"/>
  <c r="L54" i="45"/>
  <c r="L54" i="46"/>
  <c r="L23" i="41"/>
  <c r="L23" i="42"/>
  <c r="N19" i="45"/>
  <c r="N19" i="46"/>
  <c r="H59" i="42"/>
  <c r="L64" i="45"/>
  <c r="L64" i="46"/>
  <c r="N17" i="42"/>
  <c r="N17" i="41"/>
  <c r="N22" i="41"/>
  <c r="N22" i="42"/>
  <c r="L21" i="41"/>
  <c r="L21" i="42"/>
  <c r="L26" i="41"/>
  <c r="L26" i="42"/>
  <c r="H49" i="41"/>
  <c r="H49" i="42"/>
  <c r="H17" i="41"/>
  <c r="M28" i="41"/>
  <c r="L37" i="41"/>
  <c r="L37" i="42"/>
  <c r="L32" i="41"/>
  <c r="L32" i="42"/>
  <c r="H51" i="42"/>
  <c r="H21" i="41"/>
  <c r="H21" i="42"/>
  <c r="K47" i="5"/>
  <c r="H47" i="42"/>
  <c r="N21" i="41"/>
  <c r="N21" i="42"/>
  <c r="N45" i="41"/>
  <c r="N45" i="42"/>
  <c r="N49" i="41"/>
  <c r="N49" i="42"/>
  <c r="H18" i="41"/>
  <c r="H18" i="42"/>
  <c r="H34" i="41"/>
  <c r="H34" i="42"/>
  <c r="N18" i="41"/>
  <c r="N18" i="42"/>
  <c r="N26" i="41"/>
  <c r="N26" i="42"/>
  <c r="N34" i="41"/>
  <c r="N34" i="42"/>
  <c r="L41" i="41"/>
  <c r="L41" i="42"/>
  <c r="L57" i="41"/>
  <c r="L57" i="42"/>
  <c r="N38" i="41"/>
  <c r="N38" i="42"/>
  <c r="L34" i="41"/>
  <c r="L34" i="42"/>
  <c r="H45" i="41"/>
  <c r="H45" i="42"/>
  <c r="L51" i="41"/>
  <c r="L51" i="42"/>
  <c r="H38" i="41"/>
  <c r="H38" i="42"/>
  <c r="N54" i="45"/>
  <c r="N54" i="46"/>
  <c r="L19" i="45"/>
  <c r="L19" i="46"/>
  <c r="M44" i="41"/>
  <c r="M44" i="42"/>
  <c r="H41" i="42"/>
  <c r="L45" i="45"/>
  <c r="L45" i="46"/>
  <c r="N45" i="45"/>
  <c r="N45" i="46"/>
  <c r="L44" i="41"/>
  <c r="L44" i="42"/>
  <c r="M57" i="41"/>
  <c r="M57" i="42"/>
  <c r="L28" i="41"/>
  <c r="L28" i="42"/>
  <c r="H22" i="42"/>
  <c r="H37" i="42"/>
  <c r="L22" i="45"/>
  <c r="L22" i="46"/>
  <c r="H23" i="42"/>
  <c r="L59" i="41"/>
  <c r="L59" i="42"/>
  <c r="H57" i="41"/>
  <c r="H57" i="42"/>
  <c r="N64" i="45"/>
  <c r="N64" i="46"/>
  <c r="H44" i="41"/>
  <c r="H44" i="42"/>
  <c r="M20" i="6"/>
  <c r="M20" i="43"/>
  <c r="H25" i="40"/>
  <c r="N24" i="52"/>
  <c r="N17" i="43"/>
  <c r="N17" i="6"/>
  <c r="H22" i="43"/>
  <c r="N52" i="45"/>
  <c r="N52" i="46"/>
  <c r="L39" i="45"/>
  <c r="L39" i="46"/>
  <c r="L28" i="45"/>
  <c r="L28" i="46"/>
  <c r="L33" i="45"/>
  <c r="L33" i="46"/>
  <c r="L57" i="45"/>
  <c r="L57" i="46"/>
  <c r="N25" i="46"/>
  <c r="N25" i="45"/>
  <c r="N33" i="45"/>
  <c r="N33" i="46"/>
  <c r="L22" i="6"/>
  <c r="L22" i="43"/>
  <c r="H17" i="52"/>
  <c r="K24" i="10"/>
  <c r="K24" i="51" s="1"/>
  <c r="N23" i="6"/>
  <c r="N23" i="43"/>
  <c r="N22" i="6"/>
  <c r="N22" i="43"/>
  <c r="K17" i="43"/>
  <c r="K17" i="6"/>
  <c r="L24" i="52"/>
  <c r="H23" i="43"/>
  <c r="L50" i="45"/>
  <c r="L50" i="46"/>
  <c r="N50" i="45"/>
  <c r="N50" i="46"/>
  <c r="N28" i="45"/>
  <c r="N28" i="46"/>
  <c r="M27" i="95"/>
  <c r="N39" i="45"/>
  <c r="N39" i="46"/>
  <c r="L52" i="45"/>
  <c r="L52" i="46"/>
  <c r="L41" i="45"/>
  <c r="L41" i="46"/>
  <c r="N41" i="45"/>
  <c r="N41" i="46"/>
  <c r="L42" i="45"/>
  <c r="L42" i="46"/>
  <c r="N42" i="45"/>
  <c r="N42" i="46"/>
  <c r="N19" i="6"/>
  <c r="N19" i="43"/>
  <c r="L17" i="43"/>
  <c r="L17" i="6"/>
  <c r="M17" i="43"/>
  <c r="N32" i="45"/>
  <c r="N32" i="46"/>
  <c r="L20" i="6"/>
  <c r="L20" i="43"/>
  <c r="N35" i="45"/>
  <c r="N35" i="46"/>
  <c r="N57" i="45"/>
  <c r="N57" i="46"/>
  <c r="K16" i="43"/>
  <c r="K16" i="6"/>
  <c r="M38" i="42"/>
  <c r="H66" i="46"/>
  <c r="L16" i="43"/>
  <c r="L16" i="6"/>
  <c r="L23" i="6"/>
  <c r="L23" i="43"/>
  <c r="M16" i="43"/>
  <c r="M16" i="6"/>
  <c r="L66" i="45"/>
  <c r="L66" i="46"/>
  <c r="N66" i="45"/>
  <c r="N66" i="46"/>
  <c r="L19" i="6"/>
  <c r="L19" i="43"/>
  <c r="L35" i="45"/>
  <c r="L35" i="46"/>
  <c r="L25" i="46"/>
  <c r="L25" i="45"/>
  <c r="L32" i="45"/>
  <c r="L32" i="46"/>
  <c r="N20" i="6"/>
  <c r="N20" i="43"/>
  <c r="H17" i="43"/>
  <c r="H17" i="6"/>
  <c r="H69" i="46"/>
  <c r="H67" i="45"/>
  <c r="H67" i="46"/>
  <c r="N16" i="52"/>
  <c r="N38" i="45"/>
  <c r="N38" i="46"/>
  <c r="N31" i="95"/>
  <c r="N31" i="96"/>
  <c r="N60" i="45"/>
  <c r="N60" i="46"/>
  <c r="L62" i="45"/>
  <c r="L62" i="46"/>
  <c r="L19" i="47"/>
  <c r="L19" i="48"/>
  <c r="L31" i="45"/>
  <c r="L31" i="46"/>
  <c r="L51" i="45"/>
  <c r="L51" i="46"/>
  <c r="L18" i="47"/>
  <c r="L18" i="48"/>
  <c r="N51" i="45"/>
  <c r="N51" i="46"/>
  <c r="N63" i="45"/>
  <c r="N63" i="46"/>
  <c r="L20" i="45"/>
  <c r="L20" i="46"/>
  <c r="L56" i="45"/>
  <c r="L56" i="46"/>
  <c r="N29" i="45"/>
  <c r="N29" i="46"/>
  <c r="N20" i="45"/>
  <c r="N20" i="46"/>
  <c r="N55" i="45"/>
  <c r="N55" i="46"/>
  <c r="L16" i="52"/>
  <c r="L34" i="45"/>
  <c r="L34" i="46"/>
  <c r="L18" i="45"/>
  <c r="L18" i="46"/>
  <c r="N34" i="45"/>
  <c r="N34" i="46"/>
  <c r="N62" i="45"/>
  <c r="N62" i="46"/>
  <c r="L30" i="45"/>
  <c r="L30" i="46"/>
  <c r="N44" i="45"/>
  <c r="N44" i="46"/>
  <c r="L38" i="45"/>
  <c r="L38" i="46"/>
  <c r="N19" i="47"/>
  <c r="N19" i="48"/>
  <c r="L27" i="46"/>
  <c r="L27" i="45"/>
  <c r="N31" i="45"/>
  <c r="N31" i="46"/>
  <c r="L40" i="45"/>
  <c r="L40" i="46"/>
  <c r="N37" i="45"/>
  <c r="N37" i="46"/>
  <c r="L37" i="45"/>
  <c r="L37" i="46"/>
  <c r="N65" i="45"/>
  <c r="N65" i="46"/>
  <c r="N18" i="47"/>
  <c r="N18" i="48"/>
  <c r="H18" i="48"/>
  <c r="L26" i="45"/>
  <c r="L26" i="46"/>
  <c r="N26" i="45"/>
  <c r="N26" i="46"/>
  <c r="N18" i="45"/>
  <c r="N18" i="46"/>
  <c r="K31" i="11"/>
  <c r="H31" i="96"/>
  <c r="L46" i="45"/>
  <c r="L46" i="46"/>
  <c r="N16" i="46"/>
  <c r="N16" i="45"/>
  <c r="N56" i="45"/>
  <c r="N56" i="46"/>
  <c r="L63" i="45"/>
  <c r="L63" i="46"/>
  <c r="L55" i="45"/>
  <c r="L55" i="46"/>
  <c r="N27" i="46"/>
  <c r="N27" i="45"/>
  <c r="N43" i="45"/>
  <c r="N43" i="46"/>
  <c r="L48" i="45"/>
  <c r="L48" i="46"/>
  <c r="L29" i="45"/>
  <c r="L29" i="46"/>
  <c r="N69" i="45"/>
  <c r="N69" i="46"/>
  <c r="L16" i="48"/>
  <c r="L16" i="47"/>
  <c r="N46" i="45"/>
  <c r="N46" i="46"/>
  <c r="N48" i="45"/>
  <c r="N48" i="46"/>
  <c r="N16" i="48"/>
  <c r="N16" i="47"/>
  <c r="L31" i="95"/>
  <c r="L31" i="96"/>
  <c r="N30" i="45"/>
  <c r="N30" i="46"/>
  <c r="N40" i="45"/>
  <c r="N40" i="46"/>
  <c r="N68" i="45"/>
  <c r="N68" i="46"/>
  <c r="L23" i="45"/>
  <c r="L23" i="46"/>
  <c r="L43" i="45"/>
  <c r="L43" i="46"/>
  <c r="L67" i="45"/>
  <c r="L67" i="46"/>
  <c r="N67" i="45"/>
  <c r="N67" i="46"/>
  <c r="N23" i="45"/>
  <c r="N23" i="46"/>
  <c r="L68" i="45"/>
  <c r="L68" i="46"/>
  <c r="L16" i="46"/>
  <c r="L16" i="45"/>
  <c r="N61" i="45"/>
  <c r="N61" i="46"/>
  <c r="L65" i="45"/>
  <c r="L65" i="46"/>
  <c r="L61" i="45"/>
  <c r="L61" i="46"/>
  <c r="L60" i="45"/>
  <c r="L60" i="46"/>
  <c r="L69" i="45"/>
  <c r="L69" i="46"/>
  <c r="L44" i="45"/>
  <c r="L44" i="46"/>
  <c r="H16" i="52"/>
  <c r="L17" i="52"/>
  <c r="N17" i="48"/>
  <c r="N17" i="47"/>
  <c r="L17" i="48"/>
  <c r="L17" i="47"/>
  <c r="N17" i="52"/>
  <c r="L44" i="95"/>
  <c r="L44" i="96"/>
  <c r="M19" i="95"/>
  <c r="M19" i="96"/>
  <c r="L21" i="52"/>
  <c r="L36" i="96"/>
  <c r="L36" i="95"/>
  <c r="L17" i="96"/>
  <c r="L17" i="95"/>
  <c r="K19" i="95"/>
  <c r="K19" i="96"/>
  <c r="L55" i="95"/>
  <c r="L55" i="96"/>
  <c r="N17" i="96"/>
  <c r="N17" i="95"/>
  <c r="M21" i="52"/>
  <c r="N36" i="96"/>
  <c r="N36" i="95"/>
  <c r="N21" i="52"/>
  <c r="N19" i="95"/>
  <c r="N19" i="96"/>
  <c r="N55" i="95"/>
  <c r="N55" i="96"/>
  <c r="L19" i="95"/>
  <c r="L19" i="96"/>
  <c r="H55" i="96"/>
  <c r="L53" i="95"/>
  <c r="L53" i="96"/>
  <c r="N53" i="95"/>
  <c r="N53" i="96"/>
  <c r="L26" i="52"/>
  <c r="L25" i="52"/>
  <c r="N26" i="52"/>
  <c r="L47" i="95"/>
  <c r="L47" i="96"/>
  <c r="L30" i="95"/>
  <c r="L30" i="96"/>
  <c r="L20" i="52"/>
  <c r="N20" i="95"/>
  <c r="N20" i="96"/>
  <c r="L57" i="95"/>
  <c r="L57" i="96"/>
  <c r="L20" i="95"/>
  <c r="L20" i="96"/>
  <c r="N25" i="96"/>
  <c r="N25" i="95"/>
  <c r="N45" i="95"/>
  <c r="N45" i="96"/>
  <c r="N30" i="95"/>
  <c r="N30" i="96"/>
  <c r="N51" i="95"/>
  <c r="N51" i="96"/>
  <c r="L51" i="95"/>
  <c r="L51" i="96"/>
  <c r="N47" i="95"/>
  <c r="N47" i="96"/>
  <c r="N18" i="95"/>
  <c r="N18" i="96"/>
  <c r="N26" i="95"/>
  <c r="N26" i="96"/>
  <c r="N25" i="52"/>
  <c r="L45" i="95"/>
  <c r="L45" i="96"/>
  <c r="L29" i="95"/>
  <c r="L29" i="96"/>
  <c r="H25" i="95"/>
  <c r="L35" i="95"/>
  <c r="L35" i="96"/>
  <c r="L25" i="96"/>
  <c r="L25" i="95"/>
  <c r="L43" i="95"/>
  <c r="L43" i="96"/>
  <c r="L18" i="95"/>
  <c r="L18" i="96"/>
  <c r="N52" i="95"/>
  <c r="N52" i="96"/>
  <c r="L26" i="95"/>
  <c r="L26" i="96"/>
  <c r="N29" i="95"/>
  <c r="N29" i="96"/>
  <c r="N35" i="95"/>
  <c r="N35" i="96"/>
  <c r="M25" i="51"/>
  <c r="H25" i="52"/>
  <c r="N20" i="52"/>
  <c r="N43" i="95"/>
  <c r="N43" i="96"/>
  <c r="L33" i="95"/>
  <c r="L33" i="96"/>
  <c r="L52" i="95"/>
  <c r="L52" i="96"/>
  <c r="M43" i="95"/>
  <c r="M43" i="96"/>
  <c r="N57" i="95"/>
  <c r="N57" i="96"/>
  <c r="N33" i="95"/>
  <c r="N33" i="96"/>
  <c r="H51" i="95"/>
  <c r="H51" i="96"/>
  <c r="L38" i="95"/>
  <c r="L38" i="96"/>
  <c r="L54" i="95"/>
  <c r="L54" i="96"/>
  <c r="N40" i="95"/>
  <c r="N40" i="96"/>
  <c r="L41" i="95"/>
  <c r="L41" i="96"/>
  <c r="L58" i="95"/>
  <c r="L58" i="96"/>
  <c r="N21" i="95"/>
  <c r="N21" i="96"/>
  <c r="N41" i="95"/>
  <c r="N41" i="96"/>
  <c r="N34" i="95"/>
  <c r="N34" i="96"/>
  <c r="N23" i="95"/>
  <c r="N23" i="96"/>
  <c r="L39" i="95"/>
  <c r="L39" i="96"/>
  <c r="N50" i="95"/>
  <c r="N50" i="96"/>
  <c r="N56" i="95"/>
  <c r="N56" i="96"/>
  <c r="N16" i="96"/>
  <c r="N16" i="95"/>
  <c r="L56" i="95"/>
  <c r="L56" i="96"/>
  <c r="L42" i="95"/>
  <c r="L42" i="96"/>
  <c r="O27" i="95"/>
  <c r="L28" i="95"/>
  <c r="L28" i="96"/>
  <c r="N49" i="95"/>
  <c r="N49" i="96"/>
  <c r="N46" i="95"/>
  <c r="N46" i="96"/>
  <c r="K27" i="96"/>
  <c r="K27" i="95"/>
  <c r="H16" i="95"/>
  <c r="L23" i="95"/>
  <c r="L23" i="96"/>
  <c r="L22" i="95"/>
  <c r="L22" i="96"/>
  <c r="L34" i="95"/>
  <c r="L34" i="96"/>
  <c r="L46" i="95"/>
  <c r="L46" i="96"/>
  <c r="N48" i="95"/>
  <c r="N48" i="96"/>
  <c r="L21" i="95"/>
  <c r="L21" i="96"/>
  <c r="L49" i="95"/>
  <c r="L49" i="96"/>
  <c r="L37" i="95"/>
  <c r="L37" i="96"/>
  <c r="L50" i="95"/>
  <c r="L50" i="96"/>
  <c r="N37" i="95"/>
  <c r="N37" i="96"/>
  <c r="N38" i="95"/>
  <c r="N38" i="96"/>
  <c r="H27" i="96"/>
  <c r="H27" i="95"/>
  <c r="L27" i="96"/>
  <c r="L27" i="95"/>
  <c r="N22" i="95"/>
  <c r="N22" i="96"/>
  <c r="N42" i="95"/>
  <c r="N42" i="96"/>
  <c r="N58" i="95"/>
  <c r="N58" i="96"/>
  <c r="N32" i="95"/>
  <c r="N32" i="96"/>
  <c r="N28" i="95"/>
  <c r="N28" i="96"/>
  <c r="L16" i="96"/>
  <c r="L16" i="95"/>
  <c r="L32" i="95"/>
  <c r="L32" i="96"/>
  <c r="L40" i="95"/>
  <c r="L40" i="96"/>
  <c r="L48" i="95"/>
  <c r="L48" i="96"/>
  <c r="N54" i="95"/>
  <c r="N54" i="96"/>
  <c r="M14" i="48"/>
  <c r="H68" i="39"/>
  <c r="H34" i="39"/>
  <c r="K43" i="11"/>
  <c r="O49" i="40"/>
  <c r="H43" i="41"/>
  <c r="H59" i="41"/>
  <c r="P43" i="11"/>
  <c r="H50" i="39"/>
  <c r="H53" i="39"/>
  <c r="H51" i="41"/>
  <c r="H20" i="39"/>
  <c r="H28" i="39"/>
  <c r="H30" i="41"/>
  <c r="L15" i="52"/>
  <c r="H15" i="95"/>
  <c r="H15" i="96"/>
  <c r="N15" i="52"/>
  <c r="L15" i="95"/>
  <c r="L15" i="96"/>
  <c r="M15" i="52"/>
  <c r="H15" i="42"/>
  <c r="M15" i="39"/>
  <c r="M15" i="40"/>
  <c r="N15" i="47"/>
  <c r="N15" i="48"/>
  <c r="L15" i="41"/>
  <c r="L15" i="42"/>
  <c r="L15" i="47"/>
  <c r="L15" i="48"/>
  <c r="H15" i="40"/>
  <c r="N15" i="39"/>
  <c r="N15" i="40"/>
  <c r="N15" i="41"/>
  <c r="N15" i="42"/>
  <c r="N15" i="6"/>
  <c r="N15" i="43"/>
  <c r="L15" i="6"/>
  <c r="L15" i="43"/>
  <c r="H15" i="43"/>
  <c r="L15" i="39"/>
  <c r="L15" i="40"/>
  <c r="N15" i="3"/>
  <c r="N15" i="38"/>
  <c r="L15" i="3"/>
  <c r="L15" i="38"/>
  <c r="N15" i="45"/>
  <c r="N15" i="46"/>
  <c r="H15" i="3"/>
  <c r="H15" i="38"/>
  <c r="L15" i="45"/>
  <c r="L15" i="46"/>
  <c r="H57" i="39"/>
  <c r="H36" i="40"/>
  <c r="M29" i="40"/>
  <c r="M36" i="39"/>
  <c r="O25" i="43"/>
  <c r="H23" i="6"/>
  <c r="H16" i="96"/>
  <c r="P16" i="44"/>
  <c r="H41" i="39"/>
  <c r="H14" i="41"/>
  <c r="O69" i="40"/>
  <c r="H14" i="95"/>
  <c r="H55" i="41"/>
  <c r="H14" i="47"/>
  <c r="K32" i="5"/>
  <c r="H32" i="41"/>
  <c r="H21" i="39"/>
  <c r="K16" i="11"/>
  <c r="K18" i="3"/>
  <c r="K23" i="4"/>
  <c r="K23" i="98" s="1"/>
  <c r="P23" i="4"/>
  <c r="P23" i="98" s="1"/>
  <c r="K63" i="4"/>
  <c r="K63" i="98" s="1"/>
  <c r="H31" i="95"/>
  <c r="H23" i="95"/>
  <c r="M23" i="96"/>
  <c r="H39" i="95"/>
  <c r="H35" i="95"/>
  <c r="H47" i="95"/>
  <c r="H55" i="95"/>
  <c r="K25" i="44"/>
  <c r="K17" i="5"/>
  <c r="H31" i="41"/>
  <c r="L72" i="7"/>
  <c r="H37" i="39"/>
  <c r="M54" i="42"/>
  <c r="H23" i="41"/>
  <c r="H17" i="42"/>
  <c r="N72" i="7"/>
  <c r="K21" i="44"/>
  <c r="N27" i="96"/>
  <c r="N59" i="11"/>
  <c r="N39" i="95"/>
  <c r="H62" i="41"/>
  <c r="H53" i="45"/>
  <c r="H15" i="6"/>
  <c r="H15" i="41"/>
  <c r="N27" i="44"/>
  <c r="N16" i="43"/>
  <c r="P24" i="44"/>
  <c r="H52" i="41"/>
  <c r="H40" i="41"/>
  <c r="H66" i="45"/>
  <c r="N33" i="8"/>
  <c r="L33" i="8"/>
  <c r="L27" i="10"/>
  <c r="L15" i="50"/>
  <c r="L59" i="11"/>
  <c r="K31" i="4"/>
  <c r="K31" i="98" s="1"/>
  <c r="P31" i="4"/>
  <c r="P31" i="98" s="1"/>
  <c r="H37" i="41"/>
  <c r="M19" i="3"/>
  <c r="H48" i="41"/>
  <c r="L27" i="44"/>
  <c r="O19" i="3"/>
  <c r="H36" i="42"/>
  <c r="H45" i="39"/>
  <c r="H16" i="42"/>
  <c r="H60" i="41"/>
  <c r="H25" i="96"/>
  <c r="H14" i="45"/>
  <c r="H18" i="47"/>
  <c r="M58" i="42"/>
  <c r="N27" i="10"/>
  <c r="N15" i="50"/>
  <c r="M42" i="42"/>
  <c r="O52" i="40"/>
  <c r="K52" i="4"/>
  <c r="K52" i="98" s="1"/>
  <c r="H19" i="45"/>
  <c r="M19" i="46"/>
  <c r="H21" i="95"/>
  <c r="M21" i="96"/>
  <c r="M42" i="46"/>
  <c r="H42" i="45"/>
  <c r="H55" i="45"/>
  <c r="M55" i="46"/>
  <c r="H41" i="95"/>
  <c r="M41" i="96"/>
  <c r="M14" i="51"/>
  <c r="K60" i="4"/>
  <c r="K60" i="98" s="1"/>
  <c r="N60" i="39"/>
  <c r="M28" i="96"/>
  <c r="H28" i="95"/>
  <c r="M48" i="96"/>
  <c r="H48" i="95"/>
  <c r="H35" i="39"/>
  <c r="H43" i="39"/>
  <c r="H59" i="39"/>
  <c r="H26" i="41"/>
  <c r="H25" i="46"/>
  <c r="M25" i="45"/>
  <c r="H37" i="45"/>
  <c r="M37" i="46"/>
  <c r="L14" i="39"/>
  <c r="L89" i="4"/>
  <c r="L22" i="41"/>
  <c r="L63" i="5"/>
  <c r="N67" i="39"/>
  <c r="N59" i="39"/>
  <c r="M23" i="46"/>
  <c r="H23" i="45"/>
  <c r="H35" i="45"/>
  <c r="M35" i="46"/>
  <c r="M51" i="46"/>
  <c r="H51" i="45"/>
  <c r="H29" i="95"/>
  <c r="M29" i="96"/>
  <c r="H45" i="95"/>
  <c r="M45" i="96"/>
  <c r="H57" i="95"/>
  <c r="M57" i="96"/>
  <c r="H27" i="46"/>
  <c r="M27" i="45"/>
  <c r="H43" i="45"/>
  <c r="M43" i="46"/>
  <c r="M59" i="46"/>
  <c r="H59" i="45"/>
  <c r="M37" i="96"/>
  <c r="H37" i="95"/>
  <c r="H53" i="95"/>
  <c r="M53" i="96"/>
  <c r="N39" i="39"/>
  <c r="N51" i="39"/>
  <c r="N53" i="39"/>
  <c r="N55" i="41"/>
  <c r="H21" i="45"/>
  <c r="M21" i="46"/>
  <c r="M33" i="46"/>
  <c r="H33" i="45"/>
  <c r="H45" i="45"/>
  <c r="M45" i="46"/>
  <c r="H57" i="45"/>
  <c r="M57" i="46"/>
  <c r="H65" i="45"/>
  <c r="M65" i="46"/>
  <c r="K34" i="4"/>
  <c r="N61" i="39"/>
  <c r="N31" i="41"/>
  <c r="N43" i="41"/>
  <c r="H17" i="46"/>
  <c r="M17" i="45"/>
  <c r="H29" i="45"/>
  <c r="M29" i="46"/>
  <c r="H41" i="45"/>
  <c r="M41" i="46"/>
  <c r="H49" i="45"/>
  <c r="M49" i="46"/>
  <c r="H61" i="45"/>
  <c r="H16" i="48"/>
  <c r="M16" i="47"/>
  <c r="H69" i="45"/>
  <c r="K16" i="38"/>
  <c r="K20" i="44"/>
  <c r="H14" i="3"/>
  <c r="H34" i="45"/>
  <c r="M34" i="46"/>
  <c r="N26" i="39"/>
  <c r="H15" i="45"/>
  <c r="M15" i="46"/>
  <c r="N34" i="39"/>
  <c r="N59" i="41"/>
  <c r="O54" i="40"/>
  <c r="K54" i="4"/>
  <c r="K54" i="98" s="1"/>
  <c r="M24" i="45"/>
  <c r="H24" i="46"/>
  <c r="O17" i="39"/>
  <c r="K17" i="4"/>
  <c r="K17" i="98" s="1"/>
  <c r="H48" i="45"/>
  <c r="M48" i="46"/>
  <c r="O42" i="40"/>
  <c r="K42" i="4"/>
  <c r="K42" i="98" s="1"/>
  <c r="M33" i="39"/>
  <c r="M46" i="96"/>
  <c r="H46" i="95"/>
  <c r="N41" i="41"/>
  <c r="M44" i="39"/>
  <c r="H28" i="45"/>
  <c r="M28" i="46"/>
  <c r="H40" i="45"/>
  <c r="M40" i="46"/>
  <c r="H64" i="45"/>
  <c r="M64" i="46"/>
  <c r="H19" i="47"/>
  <c r="M19" i="48"/>
  <c r="H22" i="95"/>
  <c r="M22" i="96"/>
  <c r="H54" i="95"/>
  <c r="M54" i="96"/>
  <c r="N57" i="41"/>
  <c r="O30" i="42"/>
  <c r="K30" i="5"/>
  <c r="H16" i="46"/>
  <c r="M16" i="45"/>
  <c r="H32" i="45"/>
  <c r="M32" i="46"/>
  <c r="H44" i="45"/>
  <c r="M44" i="46"/>
  <c r="H68" i="45"/>
  <c r="M68" i="46"/>
  <c r="H30" i="95"/>
  <c r="M30" i="96"/>
  <c r="N37" i="41"/>
  <c r="N53" i="41"/>
  <c r="K65" i="4"/>
  <c r="K65" i="98" s="1"/>
  <c r="M39" i="46"/>
  <c r="H39" i="45"/>
  <c r="H63" i="45"/>
  <c r="M63" i="46"/>
  <c r="H17" i="96"/>
  <c r="M17" i="95"/>
  <c r="H49" i="95"/>
  <c r="M49" i="96"/>
  <c r="N47" i="41"/>
  <c r="K55" i="4"/>
  <c r="K55" i="98" s="1"/>
  <c r="O55" i="40"/>
  <c r="O25" i="41"/>
  <c r="K25" i="5"/>
  <c r="H38" i="95"/>
  <c r="M38" i="96"/>
  <c r="H31" i="45"/>
  <c r="H47" i="45"/>
  <c r="M47" i="46"/>
  <c r="H33" i="95"/>
  <c r="M33" i="96"/>
  <c r="H23" i="3"/>
  <c r="N39" i="41"/>
  <c r="H15" i="47"/>
  <c r="M15" i="48"/>
  <c r="H18" i="45"/>
  <c r="M18" i="46"/>
  <c r="H26" i="45"/>
  <c r="M26" i="46"/>
  <c r="H38" i="45"/>
  <c r="M38" i="46"/>
  <c r="H50" i="45"/>
  <c r="M50" i="46"/>
  <c r="H58" i="45"/>
  <c r="M58" i="46"/>
  <c r="H17" i="48"/>
  <c r="M17" i="47"/>
  <c r="H24" i="96"/>
  <c r="M24" i="95"/>
  <c r="H36" i="96"/>
  <c r="M36" i="95"/>
  <c r="H44" i="95"/>
  <c r="M44" i="96"/>
  <c r="H56" i="95"/>
  <c r="M56" i="96"/>
  <c r="O22" i="40"/>
  <c r="K22" i="4"/>
  <c r="K22" i="98" s="1"/>
  <c r="H20" i="3"/>
  <c r="N31" i="39"/>
  <c r="N28" i="41"/>
  <c r="N60" i="41"/>
  <c r="N23" i="41"/>
  <c r="N63" i="5"/>
  <c r="H22" i="45"/>
  <c r="M22" i="46"/>
  <c r="H30" i="45"/>
  <c r="M30" i="46"/>
  <c r="H46" i="45"/>
  <c r="M46" i="46"/>
  <c r="H54" i="45"/>
  <c r="M54" i="46"/>
  <c r="H62" i="45"/>
  <c r="M62" i="46"/>
  <c r="H20" i="95"/>
  <c r="M20" i="96"/>
  <c r="H32" i="95"/>
  <c r="M32" i="96"/>
  <c r="H40" i="95"/>
  <c r="M40" i="96"/>
  <c r="H52" i="95"/>
  <c r="M52" i="96"/>
  <c r="K19" i="3"/>
  <c r="K44" i="5"/>
  <c r="N35" i="39"/>
  <c r="N44" i="41"/>
  <c r="H60" i="45"/>
  <c r="M60" i="46"/>
  <c r="N45" i="39"/>
  <c r="H52" i="45"/>
  <c r="M52" i="46"/>
  <c r="H42" i="95"/>
  <c r="M42" i="96"/>
  <c r="N25" i="40"/>
  <c r="M14" i="41"/>
  <c r="H22" i="3"/>
  <c r="N65" i="39"/>
  <c r="H18" i="95"/>
  <c r="M18" i="96"/>
  <c r="H50" i="95"/>
  <c r="M50" i="96"/>
  <c r="N41" i="39"/>
  <c r="O56" i="42"/>
  <c r="K56" i="5"/>
  <c r="K57" i="4"/>
  <c r="K57" i="98" s="1"/>
  <c r="O57" i="40"/>
  <c r="O14" i="6"/>
  <c r="M20" i="46"/>
  <c r="H20" i="45"/>
  <c r="H26" i="95"/>
  <c r="M26" i="96"/>
  <c r="H58" i="95"/>
  <c r="M58" i="96"/>
  <c r="M56" i="46"/>
  <c r="H56" i="45"/>
  <c r="H36" i="46"/>
  <c r="M36" i="45"/>
  <c r="M34" i="96"/>
  <c r="H34" i="95"/>
  <c r="N21" i="39"/>
  <c r="N89" i="4"/>
  <c r="O48" i="40"/>
  <c r="K48" i="4"/>
  <c r="K48" i="98" s="1"/>
  <c r="O21" i="42"/>
  <c r="K21" i="5"/>
  <c r="H17" i="38"/>
  <c r="K17" i="38"/>
  <c r="M17" i="38"/>
  <c r="O61" i="42"/>
  <c r="K61" i="5"/>
  <c r="O37" i="40"/>
  <c r="K37" i="4"/>
  <c r="M23" i="3"/>
  <c r="O22" i="42"/>
  <c r="K22" i="5"/>
  <c r="O29" i="42"/>
  <c r="K29" i="5"/>
  <c r="O30" i="40"/>
  <c r="K30" i="4"/>
  <c r="K30" i="98" s="1"/>
  <c r="K21" i="10"/>
  <c r="K21" i="51" s="1"/>
  <c r="P18" i="3"/>
  <c r="O18" i="3"/>
  <c r="N14" i="3"/>
  <c r="N19" i="3"/>
  <c r="H21" i="3"/>
  <c r="L18" i="3"/>
  <c r="N17" i="38"/>
  <c r="M16" i="38"/>
  <c r="M47" i="39" l="1"/>
  <c r="M24" i="41"/>
  <c r="P76" i="39"/>
  <c r="P76" i="40"/>
  <c r="O19" i="43"/>
  <c r="P47" i="4"/>
  <c r="P47" i="98" s="1"/>
  <c r="M49" i="39"/>
  <c r="M26" i="6"/>
  <c r="K18" i="44"/>
  <c r="K18" i="6" s="1"/>
  <c r="M19" i="43"/>
  <c r="K20" i="5"/>
  <c r="P17" i="44"/>
  <c r="P17" i="43" s="1"/>
  <c r="K28" i="5"/>
  <c r="K28" i="41" s="1"/>
  <c r="O35" i="39"/>
  <c r="O20" i="42"/>
  <c r="O15" i="51"/>
  <c r="K20" i="10"/>
  <c r="K20" i="51" s="1"/>
  <c r="O28" i="42"/>
  <c r="K15" i="51"/>
  <c r="P14" i="44"/>
  <c r="P14" i="43" s="1"/>
  <c r="O24" i="41"/>
  <c r="O62" i="42"/>
  <c r="O69" i="46"/>
  <c r="K24" i="5"/>
  <c r="K24" i="41" s="1"/>
  <c r="K36" i="4"/>
  <c r="K36" i="39" s="1"/>
  <c r="K47" i="4"/>
  <c r="M39" i="40"/>
  <c r="M14" i="40"/>
  <c r="O14" i="40"/>
  <c r="K33" i="4"/>
  <c r="O56" i="39"/>
  <c r="K32" i="4"/>
  <c r="K14" i="4"/>
  <c r="K44" i="4"/>
  <c r="O16" i="41"/>
  <c r="K53" i="5"/>
  <c r="K53" i="41" s="1"/>
  <c r="K49" i="4"/>
  <c r="O49" i="39"/>
  <c r="K35" i="4"/>
  <c r="K35" i="39" s="1"/>
  <c r="K16" i="5"/>
  <c r="K16" i="41" s="1"/>
  <c r="K69" i="7"/>
  <c r="K69" i="45" s="1"/>
  <c r="K62" i="4"/>
  <c r="K27" i="5"/>
  <c r="K27" i="42" s="1"/>
  <c r="M26" i="41"/>
  <c r="O44" i="40"/>
  <c r="K64" i="4"/>
  <c r="P60" i="5"/>
  <c r="K26" i="10"/>
  <c r="K26" i="51" s="1"/>
  <c r="K19" i="44"/>
  <c r="K19" i="6" s="1"/>
  <c r="O39" i="39"/>
  <c r="K18" i="4"/>
  <c r="O64" i="40"/>
  <c r="K40" i="4"/>
  <c r="O41" i="40"/>
  <c r="M24" i="52"/>
  <c r="O27" i="41"/>
  <c r="O18" i="40"/>
  <c r="K62" i="5"/>
  <c r="K60" i="5"/>
  <c r="K60" i="42" s="1"/>
  <c r="P53" i="5"/>
  <c r="P53" i="42" s="1"/>
  <c r="O20" i="51"/>
  <c r="P27" i="11"/>
  <c r="P27" i="95" s="1"/>
  <c r="P14" i="50"/>
  <c r="P14" i="49" s="1"/>
  <c r="O47" i="42"/>
  <c r="O38" i="40"/>
  <c r="O16" i="39"/>
  <c r="O27" i="96"/>
  <c r="K14" i="43"/>
  <c r="K38" i="4"/>
  <c r="K38" i="98" s="1"/>
  <c r="K16" i="4"/>
  <c r="M22" i="43"/>
  <c r="K37" i="5"/>
  <c r="K37" i="41" s="1"/>
  <c r="O32" i="40"/>
  <c r="K23" i="5"/>
  <c r="K23" i="41" s="1"/>
  <c r="P36" i="4"/>
  <c r="O68" i="40"/>
  <c r="K45" i="4"/>
  <c r="K45" i="98" s="1"/>
  <c r="P19" i="11"/>
  <c r="P19" i="96" s="1"/>
  <c r="K39" i="4"/>
  <c r="K39" i="98" s="1"/>
  <c r="K26" i="4"/>
  <c r="P37" i="5"/>
  <c r="K68" i="4"/>
  <c r="O26" i="39"/>
  <c r="K66" i="4"/>
  <c r="M20" i="41"/>
  <c r="K17" i="51"/>
  <c r="O17" i="51"/>
  <c r="O19" i="96"/>
  <c r="M17" i="52"/>
  <c r="M62" i="39"/>
  <c r="M22" i="40"/>
  <c r="K39" i="5"/>
  <c r="K39" i="41" s="1"/>
  <c r="P49" i="4"/>
  <c r="P49" i="98" s="1"/>
  <c r="M38" i="41"/>
  <c r="O39" i="41"/>
  <c r="O16" i="52"/>
  <c r="K16" i="10"/>
  <c r="K16" i="51" s="1"/>
  <c r="M16" i="52"/>
  <c r="P24" i="10"/>
  <c r="P24" i="51" s="1"/>
  <c r="O24" i="51"/>
  <c r="O21" i="52"/>
  <c r="O21" i="51"/>
  <c r="M26" i="52"/>
  <c r="K40" i="5"/>
  <c r="K40" i="42" s="1"/>
  <c r="O23" i="43"/>
  <c r="M27" i="96"/>
  <c r="K26" i="44"/>
  <c r="O26" i="43"/>
  <c r="K31" i="5"/>
  <c r="K31" i="42" s="1"/>
  <c r="M29" i="39"/>
  <c r="O14" i="48"/>
  <c r="O14" i="47"/>
  <c r="P19" i="44"/>
  <c r="P19" i="43" s="1"/>
  <c r="K48" i="5"/>
  <c r="K48" i="42" s="1"/>
  <c r="O19" i="42"/>
  <c r="O19" i="6"/>
  <c r="L28" i="3"/>
  <c r="I15" i="34" s="1"/>
  <c r="L63" i="41"/>
  <c r="I17" i="34" s="1"/>
  <c r="I21" i="2" s="1"/>
  <c r="O40" i="40"/>
  <c r="K56" i="4"/>
  <c r="O31" i="96"/>
  <c r="K23" i="44"/>
  <c r="K23" i="6" s="1"/>
  <c r="O48" i="42"/>
  <c r="O45" i="39"/>
  <c r="K19" i="5"/>
  <c r="K19" i="42" s="1"/>
  <c r="M58" i="41"/>
  <c r="O21" i="40"/>
  <c r="M42" i="41"/>
  <c r="K21" i="4"/>
  <c r="L28" i="38"/>
  <c r="I15" i="36" s="1"/>
  <c r="I17" i="2" s="1"/>
  <c r="N33" i="48"/>
  <c r="G20" i="36" s="1"/>
  <c r="G32" i="2" s="1"/>
  <c r="N15" i="49"/>
  <c r="G21" i="36" s="1"/>
  <c r="G35" i="2" s="1"/>
  <c r="N27" i="52"/>
  <c r="G22" i="36" s="1"/>
  <c r="G38" i="2" s="1"/>
  <c r="L27" i="52"/>
  <c r="I22" i="36" s="1"/>
  <c r="I38" i="2" s="1"/>
  <c r="L72" i="46"/>
  <c r="I19" i="36" s="1"/>
  <c r="I29" i="2" s="1"/>
  <c r="N63" i="42"/>
  <c r="G17" i="36" s="1"/>
  <c r="G23" i="2" s="1"/>
  <c r="N28" i="38"/>
  <c r="G15" i="36" s="1"/>
  <c r="G17" i="2" s="1"/>
  <c r="N59" i="96"/>
  <c r="G23" i="36" s="1"/>
  <c r="G41" i="2" s="1"/>
  <c r="L59" i="96"/>
  <c r="I23" i="36" s="1"/>
  <c r="I41" i="2" s="1"/>
  <c r="L33" i="48"/>
  <c r="I20" i="36" s="1"/>
  <c r="I32" i="2" s="1"/>
  <c r="L15" i="49"/>
  <c r="I21" i="36" s="1"/>
  <c r="I35" i="2" s="1"/>
  <c r="N27" i="43"/>
  <c r="G18" i="36" s="1"/>
  <c r="G26" i="2" s="1"/>
  <c r="L27" i="43"/>
  <c r="I18" i="36" s="1"/>
  <c r="I26" i="2" s="1"/>
  <c r="L63" i="42"/>
  <c r="I17" i="36" s="1"/>
  <c r="I23" i="2" s="1"/>
  <c r="N72" i="46"/>
  <c r="G19" i="36" s="1"/>
  <c r="G29" i="2" s="1"/>
  <c r="N89" i="40"/>
  <c r="G16" i="36" s="1"/>
  <c r="G20" i="2" s="1"/>
  <c r="L89" i="40"/>
  <c r="I16" i="36" s="1"/>
  <c r="I20" i="2" s="1"/>
  <c r="M14" i="45"/>
  <c r="M14" i="46"/>
  <c r="M14" i="52"/>
  <c r="K14" i="8"/>
  <c r="K14" i="9"/>
  <c r="K14" i="49"/>
  <c r="O14" i="9"/>
  <c r="M14" i="95"/>
  <c r="M14" i="96"/>
  <c r="K45" i="5"/>
  <c r="K45" i="42" s="1"/>
  <c r="O35" i="42"/>
  <c r="O45" i="42"/>
  <c r="O46" i="42"/>
  <c r="M36" i="40"/>
  <c r="O53" i="46"/>
  <c r="M54" i="41"/>
  <c r="O51" i="42"/>
  <c r="O31" i="42"/>
  <c r="N27" i="51"/>
  <c r="G22" i="34" s="1"/>
  <c r="G36" i="2" s="1"/>
  <c r="K51" i="5"/>
  <c r="K51" i="42" s="1"/>
  <c r="L27" i="51"/>
  <c r="I22" i="34" s="1"/>
  <c r="I36" i="2" s="1"/>
  <c r="L27" i="6"/>
  <c r="I18" i="34" s="1"/>
  <c r="I24" i="2" s="1"/>
  <c r="N15" i="9"/>
  <c r="G21" i="34" s="1"/>
  <c r="G33" i="2" s="1"/>
  <c r="O50" i="41"/>
  <c r="K50" i="5"/>
  <c r="K50" i="41" s="1"/>
  <c r="O25" i="6"/>
  <c r="P25" i="44"/>
  <c r="P25" i="6" s="1"/>
  <c r="K69" i="4"/>
  <c r="K38" i="5"/>
  <c r="K38" i="41" s="1"/>
  <c r="K59" i="5"/>
  <c r="K59" i="42" s="1"/>
  <c r="M14" i="47"/>
  <c r="P14" i="8"/>
  <c r="O28" i="40"/>
  <c r="K28" i="4"/>
  <c r="N72" i="45"/>
  <c r="G19" i="34" s="1"/>
  <c r="G27" i="2" s="1"/>
  <c r="L33" i="47"/>
  <c r="I20" i="34" s="1"/>
  <c r="I30" i="2" s="1"/>
  <c r="N33" i="47"/>
  <c r="G20" i="34" s="1"/>
  <c r="G30" i="2" s="1"/>
  <c r="L59" i="95"/>
  <c r="I23" i="34" s="1"/>
  <c r="I39" i="2" s="1"/>
  <c r="N59" i="95"/>
  <c r="G23" i="34" s="1"/>
  <c r="G39" i="2" s="1"/>
  <c r="L72" i="45"/>
  <c r="I19" i="34" s="1"/>
  <c r="I27" i="2" s="1"/>
  <c r="L15" i="9"/>
  <c r="I21" i="34" s="1"/>
  <c r="I33" i="2" s="1"/>
  <c r="N27" i="6"/>
  <c r="G18" i="34" s="1"/>
  <c r="G24" i="2" s="1"/>
  <c r="O15" i="43"/>
  <c r="O15" i="6"/>
  <c r="P15" i="44"/>
  <c r="P15" i="43" s="1"/>
  <c r="A15" i="43" s="1"/>
  <c r="K53" i="7"/>
  <c r="K53" i="46" s="1"/>
  <c r="L89" i="39"/>
  <c r="I16" i="34" s="1"/>
  <c r="I18" i="2" s="1"/>
  <c r="K15" i="44"/>
  <c r="K15" i="6" s="1"/>
  <c r="K58" i="4"/>
  <c r="P14" i="5"/>
  <c r="K35" i="5"/>
  <c r="K35" i="42" s="1"/>
  <c r="K34" i="39"/>
  <c r="K34" i="40"/>
  <c r="M34" i="39"/>
  <c r="M34" i="40"/>
  <c r="O34" i="39"/>
  <c r="O34" i="40"/>
  <c r="M61" i="39"/>
  <c r="M61" i="40"/>
  <c r="O68" i="39"/>
  <c r="K68" i="39"/>
  <c r="M68" i="39"/>
  <c r="M68" i="40"/>
  <c r="M35" i="41"/>
  <c r="M35" i="42"/>
  <c r="M26" i="39"/>
  <c r="M26" i="40"/>
  <c r="O21" i="6"/>
  <c r="O21" i="43"/>
  <c r="P21" i="6"/>
  <c r="P21" i="43"/>
  <c r="K21" i="6"/>
  <c r="K21" i="43"/>
  <c r="P24" i="43"/>
  <c r="P24" i="6"/>
  <c r="M69" i="39"/>
  <c r="M69" i="40"/>
  <c r="K56" i="41"/>
  <c r="K56" i="42"/>
  <c r="K24" i="43"/>
  <c r="K24" i="6"/>
  <c r="O40" i="42"/>
  <c r="O24" i="39"/>
  <c r="K46" i="5"/>
  <c r="K46" i="42" s="1"/>
  <c r="K54" i="39"/>
  <c r="K54" i="40"/>
  <c r="M54" i="39"/>
  <c r="M54" i="40"/>
  <c r="M40" i="41"/>
  <c r="M40" i="42"/>
  <c r="K24" i="4"/>
  <c r="M27" i="40"/>
  <c r="M27" i="39"/>
  <c r="P15" i="4"/>
  <c r="P15" i="98" s="1"/>
  <c r="K32" i="40"/>
  <c r="M62" i="41"/>
  <c r="M62" i="42"/>
  <c r="M32" i="39"/>
  <c r="M32" i="40"/>
  <c r="M67" i="39"/>
  <c r="M67" i="40"/>
  <c r="M19" i="39"/>
  <c r="M19" i="40"/>
  <c r="M46" i="39"/>
  <c r="M46" i="40"/>
  <c r="M27" i="42"/>
  <c r="M27" i="41"/>
  <c r="K46" i="39"/>
  <c r="K46" i="40"/>
  <c r="M57" i="39"/>
  <c r="M57" i="40"/>
  <c r="K57" i="39"/>
  <c r="K57" i="40"/>
  <c r="K55" i="39"/>
  <c r="K55" i="40"/>
  <c r="K62" i="41"/>
  <c r="K67" i="4"/>
  <c r="K67" i="98" s="1"/>
  <c r="K29" i="4"/>
  <c r="K29" i="98" s="1"/>
  <c r="K38" i="39"/>
  <c r="K38" i="40"/>
  <c r="K19" i="4"/>
  <c r="K19" i="98" s="1"/>
  <c r="P46" i="4"/>
  <c r="P46" i="98" s="1"/>
  <c r="O46" i="40"/>
  <c r="M38" i="39"/>
  <c r="M38" i="40"/>
  <c r="O44" i="39"/>
  <c r="M36" i="42"/>
  <c r="M36" i="41"/>
  <c r="O63" i="39"/>
  <c r="O63" i="40"/>
  <c r="O47" i="39"/>
  <c r="O47" i="40"/>
  <c r="O53" i="41"/>
  <c r="O53" i="42"/>
  <c r="O20" i="40"/>
  <c r="M33" i="41"/>
  <c r="M33" i="42"/>
  <c r="M53" i="41"/>
  <c r="M53" i="42"/>
  <c r="K21" i="40"/>
  <c r="K61" i="41"/>
  <c r="K61" i="42"/>
  <c r="K44" i="39"/>
  <c r="K25" i="43"/>
  <c r="K25" i="6"/>
  <c r="K63" i="39"/>
  <c r="K63" i="40"/>
  <c r="M58" i="39"/>
  <c r="M58" i="40"/>
  <c r="M64" i="39"/>
  <c r="M64" i="40"/>
  <c r="M53" i="45"/>
  <c r="M53" i="46"/>
  <c r="M53" i="39"/>
  <c r="M53" i="40"/>
  <c r="M61" i="41"/>
  <c r="M61" i="42"/>
  <c r="M30" i="41"/>
  <c r="M30" i="42"/>
  <c r="M20" i="39"/>
  <c r="M20" i="40"/>
  <c r="P49" i="39"/>
  <c r="P49" i="40"/>
  <c r="O33" i="39"/>
  <c r="O33" i="40"/>
  <c r="K35" i="40"/>
  <c r="M35" i="39"/>
  <c r="M35" i="40"/>
  <c r="K53" i="4"/>
  <c r="K53" i="98" s="1"/>
  <c r="K52" i="5"/>
  <c r="O39" i="40"/>
  <c r="M39" i="41"/>
  <c r="M39" i="42"/>
  <c r="O58" i="39"/>
  <c r="K22" i="39"/>
  <c r="K22" i="40"/>
  <c r="K30" i="41"/>
  <c r="K30" i="42"/>
  <c r="K33" i="40"/>
  <c r="O35" i="40"/>
  <c r="K59" i="7"/>
  <c r="M43" i="39"/>
  <c r="M43" i="40"/>
  <c r="K45" i="39"/>
  <c r="K45" i="40"/>
  <c r="K36" i="5"/>
  <c r="M16" i="42"/>
  <c r="M16" i="41"/>
  <c r="M45" i="39"/>
  <c r="M45" i="40"/>
  <c r="M46" i="41"/>
  <c r="M46" i="42"/>
  <c r="M24" i="40"/>
  <c r="M24" i="39"/>
  <c r="K39" i="39"/>
  <c r="K39" i="40"/>
  <c r="M21" i="39"/>
  <c r="M21" i="40"/>
  <c r="O33" i="41"/>
  <c r="K33" i="5"/>
  <c r="M25" i="40"/>
  <c r="M25" i="39"/>
  <c r="K49" i="39"/>
  <c r="M52" i="41"/>
  <c r="M52" i="42"/>
  <c r="K30" i="39"/>
  <c r="K30" i="40"/>
  <c r="K37" i="39"/>
  <c r="K37" i="40"/>
  <c r="K24" i="11"/>
  <c r="K25" i="42"/>
  <c r="K25" i="41"/>
  <c r="O65" i="39"/>
  <c r="O65" i="40"/>
  <c r="K17" i="40"/>
  <c r="K17" i="39"/>
  <c r="O18" i="6"/>
  <c r="O18" i="43"/>
  <c r="K18" i="43"/>
  <c r="M59" i="39"/>
  <c r="M59" i="40"/>
  <c r="K51" i="4"/>
  <c r="K51" i="98" s="1"/>
  <c r="K20" i="41"/>
  <c r="K20" i="42"/>
  <c r="O55" i="41"/>
  <c r="O55" i="42"/>
  <c r="K31" i="39"/>
  <c r="K31" i="40"/>
  <c r="K23" i="39"/>
  <c r="K23" i="40"/>
  <c r="K41" i="39"/>
  <c r="K41" i="40"/>
  <c r="M50" i="39"/>
  <c r="M50" i="40"/>
  <c r="M48" i="39"/>
  <c r="M48" i="40"/>
  <c r="M25" i="42"/>
  <c r="M25" i="41"/>
  <c r="K16" i="40"/>
  <c r="K42" i="39"/>
  <c r="K42" i="40"/>
  <c r="O60" i="41"/>
  <c r="O60" i="42"/>
  <c r="K21" i="7"/>
  <c r="O54" i="41"/>
  <c r="O54" i="42"/>
  <c r="M50" i="41"/>
  <c r="M50" i="42"/>
  <c r="M42" i="39"/>
  <c r="M42" i="40"/>
  <c r="M28" i="39"/>
  <c r="M28" i="40"/>
  <c r="M29" i="41"/>
  <c r="M29" i="42"/>
  <c r="M37" i="39"/>
  <c r="M37" i="40"/>
  <c r="M60" i="39"/>
  <c r="M60" i="40"/>
  <c r="K50" i="4"/>
  <c r="K50" i="98" s="1"/>
  <c r="K48" i="39"/>
  <c r="K48" i="40"/>
  <c r="P31" i="39"/>
  <c r="P31" i="40"/>
  <c r="O36" i="40"/>
  <c r="O36" i="39"/>
  <c r="K59" i="4"/>
  <c r="K59" i="98" s="1"/>
  <c r="O60" i="39"/>
  <c r="O60" i="40"/>
  <c r="K52" i="39"/>
  <c r="K52" i="40"/>
  <c r="M48" i="41"/>
  <c r="M48" i="42"/>
  <c r="K54" i="5"/>
  <c r="O50" i="39"/>
  <c r="O50" i="40"/>
  <c r="M41" i="39"/>
  <c r="M41" i="40"/>
  <c r="K62" i="39"/>
  <c r="M55" i="41"/>
  <c r="M55" i="42"/>
  <c r="K29" i="41"/>
  <c r="K29" i="42"/>
  <c r="K24" i="42"/>
  <c r="P23" i="39"/>
  <c r="P23" i="40"/>
  <c r="K47" i="7"/>
  <c r="K65" i="39"/>
  <c r="K65" i="40"/>
  <c r="K48" i="41"/>
  <c r="K17" i="7"/>
  <c r="K58" i="5"/>
  <c r="M51" i="39"/>
  <c r="M51" i="40"/>
  <c r="K60" i="39"/>
  <c r="K60" i="40"/>
  <c r="M60" i="41"/>
  <c r="M60" i="42"/>
  <c r="O31" i="39"/>
  <c r="O31" i="40"/>
  <c r="O23" i="39"/>
  <c r="O23" i="40"/>
  <c r="M40" i="39"/>
  <c r="M40" i="40"/>
  <c r="M52" i="39"/>
  <c r="M52" i="40"/>
  <c r="O66" i="39"/>
  <c r="M30" i="39"/>
  <c r="M30" i="40"/>
  <c r="M31" i="41"/>
  <c r="M31" i="42"/>
  <c r="M43" i="41"/>
  <c r="M43" i="42"/>
  <c r="K22" i="41"/>
  <c r="K22" i="42"/>
  <c r="K58" i="7"/>
  <c r="K37" i="42"/>
  <c r="K45" i="7"/>
  <c r="O59" i="41"/>
  <c r="O59" i="42"/>
  <c r="K18" i="5"/>
  <c r="M45" i="41"/>
  <c r="M45" i="42"/>
  <c r="O47" i="41"/>
  <c r="M47" i="41"/>
  <c r="M47" i="42"/>
  <c r="K17" i="42"/>
  <c r="K17" i="41"/>
  <c r="O44" i="41"/>
  <c r="O44" i="42"/>
  <c r="O38" i="41"/>
  <c r="O38" i="42"/>
  <c r="K32" i="41"/>
  <c r="K32" i="42"/>
  <c r="K28" i="42"/>
  <c r="M37" i="41"/>
  <c r="M37" i="42"/>
  <c r="K49" i="5"/>
  <c r="M49" i="41"/>
  <c r="M49" i="42"/>
  <c r="O17" i="41"/>
  <c r="K41" i="5"/>
  <c r="M21" i="41"/>
  <c r="M21" i="42"/>
  <c r="M41" i="41"/>
  <c r="M41" i="42"/>
  <c r="M51" i="41"/>
  <c r="M51" i="42"/>
  <c r="M17" i="42"/>
  <c r="M17" i="41"/>
  <c r="K21" i="41"/>
  <c r="K21" i="42"/>
  <c r="O34" i="41"/>
  <c r="O34" i="42"/>
  <c r="K26" i="5"/>
  <c r="K19" i="7"/>
  <c r="M18" i="41"/>
  <c r="M18" i="42"/>
  <c r="M23" i="41"/>
  <c r="M23" i="42"/>
  <c r="K57" i="5"/>
  <c r="O32" i="42"/>
  <c r="K44" i="41"/>
  <c r="K44" i="42"/>
  <c r="M34" i="41"/>
  <c r="M34" i="42"/>
  <c r="K23" i="42"/>
  <c r="O23" i="41"/>
  <c r="O23" i="42"/>
  <c r="K47" i="41"/>
  <c r="K47" i="42"/>
  <c r="M22" i="41"/>
  <c r="M22" i="42"/>
  <c r="M59" i="41"/>
  <c r="M59" i="42"/>
  <c r="M32" i="41"/>
  <c r="M32" i="42"/>
  <c r="K32" i="7"/>
  <c r="K28" i="7"/>
  <c r="K35" i="7"/>
  <c r="O66" i="46"/>
  <c r="M23" i="6"/>
  <c r="M23" i="43"/>
  <c r="P16" i="43"/>
  <c r="A16" i="43" s="1"/>
  <c r="P16" i="6"/>
  <c r="K42" i="7"/>
  <c r="O20" i="6"/>
  <c r="O20" i="43"/>
  <c r="O16" i="43"/>
  <c r="O16" i="6"/>
  <c r="O24" i="52"/>
  <c r="O17" i="43"/>
  <c r="O17" i="6"/>
  <c r="K52" i="7"/>
  <c r="K50" i="7"/>
  <c r="K33" i="7"/>
  <c r="K25" i="7"/>
  <c r="K24" i="52"/>
  <c r="K22" i="44"/>
  <c r="K20" i="6"/>
  <c r="K20" i="43"/>
  <c r="K57" i="7"/>
  <c r="M66" i="45"/>
  <c r="M66" i="46"/>
  <c r="K56" i="7"/>
  <c r="K31" i="7"/>
  <c r="K34" i="7"/>
  <c r="K43" i="7"/>
  <c r="K27" i="7"/>
  <c r="K51" i="7"/>
  <c r="M18" i="47"/>
  <c r="M18" i="48"/>
  <c r="K69" i="46"/>
  <c r="K65" i="7"/>
  <c r="M67" i="45"/>
  <c r="M67" i="46"/>
  <c r="K55" i="7"/>
  <c r="K26" i="7"/>
  <c r="K18" i="7"/>
  <c r="M31" i="45"/>
  <c r="M31" i="46"/>
  <c r="K68" i="7"/>
  <c r="K19" i="8"/>
  <c r="K19" i="102" s="1"/>
  <c r="M69" i="45"/>
  <c r="M69" i="46"/>
  <c r="K67" i="7"/>
  <c r="K60" i="7"/>
  <c r="K63" i="7"/>
  <c r="K63" i="101" s="1"/>
  <c r="M61" i="45"/>
  <c r="M61" i="46"/>
  <c r="K23" i="7"/>
  <c r="K37" i="7"/>
  <c r="K31" i="95"/>
  <c r="K31" i="96"/>
  <c r="M31" i="95"/>
  <c r="M31" i="96"/>
  <c r="K44" i="11"/>
  <c r="K17" i="8"/>
  <c r="K21" i="52"/>
  <c r="M55" i="95"/>
  <c r="M55" i="96"/>
  <c r="K17" i="11"/>
  <c r="K53" i="11"/>
  <c r="K36" i="11"/>
  <c r="K20" i="52"/>
  <c r="K18" i="11"/>
  <c r="K45" i="11"/>
  <c r="P43" i="95"/>
  <c r="P43" i="96"/>
  <c r="M35" i="95"/>
  <c r="M35" i="96"/>
  <c r="M25" i="96"/>
  <c r="M25" i="95"/>
  <c r="K33" i="11"/>
  <c r="K26" i="52"/>
  <c r="K25" i="11"/>
  <c r="M47" i="95"/>
  <c r="M47" i="96"/>
  <c r="O43" i="95"/>
  <c r="O43" i="96"/>
  <c r="K26" i="11"/>
  <c r="M51" i="95"/>
  <c r="M51" i="96"/>
  <c r="K43" i="95"/>
  <c r="K43" i="96"/>
  <c r="M25" i="52"/>
  <c r="O26" i="52"/>
  <c r="K56" i="11"/>
  <c r="P27" i="96"/>
  <c r="K21" i="11"/>
  <c r="K50" i="11"/>
  <c r="K54" i="11"/>
  <c r="K41" i="11"/>
  <c r="K16" i="96"/>
  <c r="K16" i="95"/>
  <c r="K37" i="11"/>
  <c r="K28" i="11"/>
  <c r="M39" i="95"/>
  <c r="M39" i="96"/>
  <c r="K38" i="11"/>
  <c r="O16" i="95"/>
  <c r="M16" i="96"/>
  <c r="M16" i="95"/>
  <c r="P42" i="5"/>
  <c r="K34" i="5"/>
  <c r="K15" i="4"/>
  <c r="P50" i="4"/>
  <c r="P50" i="98" s="1"/>
  <c r="M27" i="44"/>
  <c r="O52" i="42"/>
  <c r="K55" i="5"/>
  <c r="O49" i="42"/>
  <c r="P63" i="4"/>
  <c r="P63" i="98" s="1"/>
  <c r="M15" i="95"/>
  <c r="M15" i="96"/>
  <c r="K15" i="5"/>
  <c r="M15" i="6"/>
  <c r="M15" i="43"/>
  <c r="M15" i="41"/>
  <c r="M15" i="42"/>
  <c r="K15" i="8"/>
  <c r="K15" i="7"/>
  <c r="M15" i="3"/>
  <c r="M15" i="38"/>
  <c r="O46" i="39"/>
  <c r="K20" i="4"/>
  <c r="K20" i="98" s="1"/>
  <c r="P18" i="5"/>
  <c r="O18" i="47"/>
  <c r="K51" i="11"/>
  <c r="O25" i="95"/>
  <c r="K14" i="5"/>
  <c r="P15" i="5"/>
  <c r="P15" i="42" s="1"/>
  <c r="K18" i="8"/>
  <c r="P59" i="5"/>
  <c r="O15" i="96"/>
  <c r="K15" i="11"/>
  <c r="O14" i="96"/>
  <c r="K14" i="11"/>
  <c r="P55" i="5"/>
  <c r="O16" i="38"/>
  <c r="K42" i="5"/>
  <c r="P20" i="44"/>
  <c r="M63" i="5"/>
  <c r="P23" i="5"/>
  <c r="O57" i="42"/>
  <c r="O41" i="42"/>
  <c r="M15" i="50"/>
  <c r="M27" i="10"/>
  <c r="K66" i="7"/>
  <c r="O55" i="96"/>
  <c r="K55" i="11"/>
  <c r="O39" i="96"/>
  <c r="K39" i="11"/>
  <c r="M23" i="95"/>
  <c r="K47" i="11"/>
  <c r="O47" i="96"/>
  <c r="O35" i="96"/>
  <c r="K35" i="11"/>
  <c r="K23" i="11"/>
  <c r="K14" i="7"/>
  <c r="O43" i="42"/>
  <c r="K43" i="5"/>
  <c r="P18" i="44"/>
  <c r="P18" i="43" s="1"/>
  <c r="P54" i="5"/>
  <c r="M89" i="4"/>
  <c r="P34" i="4"/>
  <c r="O53" i="40"/>
  <c r="O25" i="39"/>
  <c r="K25" i="4"/>
  <c r="K25" i="98" s="1"/>
  <c r="K14" i="3"/>
  <c r="P60" i="4"/>
  <c r="P60" i="98" s="1"/>
  <c r="K61" i="4"/>
  <c r="K61" i="98" s="1"/>
  <c r="O61" i="40"/>
  <c r="O29" i="40"/>
  <c r="M21" i="95"/>
  <c r="M19" i="45"/>
  <c r="P52" i="4"/>
  <c r="P52" i="98" s="1"/>
  <c r="O52" i="39"/>
  <c r="M55" i="45"/>
  <c r="P42" i="7"/>
  <c r="M41" i="95"/>
  <c r="K25" i="10"/>
  <c r="K25" i="51" s="1"/>
  <c r="M42" i="45"/>
  <c r="K14" i="10"/>
  <c r="K14" i="51" s="1"/>
  <c r="M28" i="95"/>
  <c r="M48" i="95"/>
  <c r="O69" i="39"/>
  <c r="P69" i="4"/>
  <c r="P69" i="98" s="1"/>
  <c r="M37" i="45"/>
  <c r="M25" i="46"/>
  <c r="K43" i="4"/>
  <c r="K43" i="98" s="1"/>
  <c r="O43" i="40"/>
  <c r="K27" i="4"/>
  <c r="K27" i="98" s="1"/>
  <c r="O27" i="39"/>
  <c r="O20" i="41"/>
  <c r="K48" i="11"/>
  <c r="O58" i="42"/>
  <c r="O26" i="42"/>
  <c r="O67" i="40"/>
  <c r="O59" i="40"/>
  <c r="O51" i="40"/>
  <c r="O19" i="40"/>
  <c r="P33" i="4"/>
  <c r="P33" i="98" s="1"/>
  <c r="M37" i="95"/>
  <c r="M57" i="95"/>
  <c r="M29" i="95"/>
  <c r="M23" i="45"/>
  <c r="M59" i="45"/>
  <c r="O67" i="46"/>
  <c r="M51" i="45"/>
  <c r="M53" i="95"/>
  <c r="M43" i="45"/>
  <c r="M27" i="46"/>
  <c r="K57" i="11"/>
  <c r="M45" i="95"/>
  <c r="K29" i="11"/>
  <c r="M35" i="45"/>
  <c r="O61" i="46"/>
  <c r="M21" i="45"/>
  <c r="K16" i="8"/>
  <c r="K61" i="7"/>
  <c r="K49" i="7"/>
  <c r="M41" i="45"/>
  <c r="M29" i="45"/>
  <c r="M65" i="45"/>
  <c r="M57" i="45"/>
  <c r="M45" i="45"/>
  <c r="M16" i="48"/>
  <c r="M49" i="45"/>
  <c r="K41" i="7"/>
  <c r="K29" i="7"/>
  <c r="M33" i="45"/>
  <c r="M17" i="46"/>
  <c r="P19" i="3"/>
  <c r="M15" i="45"/>
  <c r="O69" i="45"/>
  <c r="M34" i="45"/>
  <c r="M24" i="46"/>
  <c r="P65" i="4"/>
  <c r="P65" i="98" s="1"/>
  <c r="O54" i="39"/>
  <c r="P54" i="4"/>
  <c r="P54" i="98" s="1"/>
  <c r="K24" i="7"/>
  <c r="M46" i="95"/>
  <c r="P42" i="4"/>
  <c r="P42" i="98" s="1"/>
  <c r="O42" i="39"/>
  <c r="K48" i="7"/>
  <c r="K46" i="11"/>
  <c r="M48" i="45"/>
  <c r="P44" i="4"/>
  <c r="P44" i="98" s="1"/>
  <c r="P17" i="4"/>
  <c r="P17" i="98" s="1"/>
  <c r="O17" i="40"/>
  <c r="P38" i="5"/>
  <c r="M22" i="95"/>
  <c r="M64" i="45"/>
  <c r="M40" i="45"/>
  <c r="O64" i="39"/>
  <c r="M30" i="95"/>
  <c r="K44" i="7"/>
  <c r="M32" i="45"/>
  <c r="M16" i="46"/>
  <c r="O46" i="41"/>
  <c r="K30" i="11"/>
  <c r="M68" i="45"/>
  <c r="M44" i="45"/>
  <c r="K16" i="7"/>
  <c r="O30" i="41"/>
  <c r="P30" i="5"/>
  <c r="M54" i="95"/>
  <c r="K22" i="11"/>
  <c r="M19" i="47"/>
  <c r="K64" i="7"/>
  <c r="K64" i="101" s="1"/>
  <c r="K40" i="7"/>
  <c r="M28" i="45"/>
  <c r="O25" i="42"/>
  <c r="P25" i="5"/>
  <c r="O31" i="46"/>
  <c r="M38" i="95"/>
  <c r="K49" i="11"/>
  <c r="K39" i="7"/>
  <c r="P34" i="5"/>
  <c r="N89" i="39"/>
  <c r="G16" i="34" s="1"/>
  <c r="G18" i="2" s="1"/>
  <c r="M33" i="95"/>
  <c r="O55" i="39"/>
  <c r="P55" i="4"/>
  <c r="P55" i="98" s="1"/>
  <c r="M49" i="95"/>
  <c r="M17" i="96"/>
  <c r="O23" i="38"/>
  <c r="M47" i="45"/>
  <c r="M63" i="45"/>
  <c r="M39" i="45"/>
  <c r="M36" i="96"/>
  <c r="M24" i="96"/>
  <c r="M18" i="45"/>
  <c r="P44" i="5"/>
  <c r="P22" i="4"/>
  <c r="P22" i="98" s="1"/>
  <c r="O22" i="39"/>
  <c r="M58" i="45"/>
  <c r="K38" i="7"/>
  <c r="O16" i="40"/>
  <c r="K52" i="11"/>
  <c r="K40" i="11"/>
  <c r="M32" i="95"/>
  <c r="M20" i="95"/>
  <c r="M62" i="45"/>
  <c r="K54" i="7"/>
  <c r="M46" i="45"/>
  <c r="K30" i="7"/>
  <c r="M22" i="45"/>
  <c r="K20" i="3"/>
  <c r="M52" i="95"/>
  <c r="M40" i="95"/>
  <c r="K32" i="11"/>
  <c r="K20" i="11"/>
  <c r="K62" i="7"/>
  <c r="M54" i="45"/>
  <c r="K46" i="7"/>
  <c r="M30" i="45"/>
  <c r="K22" i="7"/>
  <c r="N63" i="41"/>
  <c r="G17" i="34" s="1"/>
  <c r="G21" i="2" s="1"/>
  <c r="M56" i="95"/>
  <c r="M44" i="95"/>
  <c r="M17" i="48"/>
  <c r="M50" i="45"/>
  <c r="M38" i="45"/>
  <c r="M26" i="45"/>
  <c r="M15" i="47"/>
  <c r="O14" i="39"/>
  <c r="M50" i="95"/>
  <c r="O48" i="39"/>
  <c r="P48" i="4"/>
  <c r="P48" i="98" s="1"/>
  <c r="M56" i="45"/>
  <c r="M18" i="95"/>
  <c r="M59" i="11"/>
  <c r="M52" i="45"/>
  <c r="M34" i="95"/>
  <c r="O21" i="41"/>
  <c r="P21" i="5"/>
  <c r="K34" i="11"/>
  <c r="M36" i="46"/>
  <c r="K58" i="11"/>
  <c r="K20" i="7"/>
  <c r="M33" i="8"/>
  <c r="O57" i="39"/>
  <c r="P57" i="4"/>
  <c r="P57" i="98" s="1"/>
  <c r="O56" i="41"/>
  <c r="P56" i="5"/>
  <c r="O22" i="3"/>
  <c r="K22" i="3"/>
  <c r="K42" i="11"/>
  <c r="M60" i="45"/>
  <c r="K36" i="7"/>
  <c r="M58" i="95"/>
  <c r="M26" i="95"/>
  <c r="M20" i="45"/>
  <c r="M72" i="7"/>
  <c r="O15" i="38"/>
  <c r="M22" i="3"/>
  <c r="O24" i="42"/>
  <c r="M42" i="95"/>
  <c r="P21" i="10"/>
  <c r="P21" i="51" s="1"/>
  <c r="O30" i="39"/>
  <c r="P30" i="4"/>
  <c r="P30" i="98" s="1"/>
  <c r="O22" i="41"/>
  <c r="P22" i="5"/>
  <c r="O37" i="39"/>
  <c r="P37" i="4"/>
  <c r="O61" i="41"/>
  <c r="P61" i="5"/>
  <c r="O29" i="41"/>
  <c r="P29" i="5"/>
  <c r="M21" i="3"/>
  <c r="N28" i="3"/>
  <c r="K21" i="3"/>
  <c r="P17" i="6" l="1"/>
  <c r="P14" i="6"/>
  <c r="K62" i="42"/>
  <c r="K62" i="99"/>
  <c r="K60" i="41"/>
  <c r="K31" i="41"/>
  <c r="P53" i="41"/>
  <c r="K27" i="41"/>
  <c r="K21" i="39"/>
  <c r="K21" i="98"/>
  <c r="K18" i="39"/>
  <c r="K18" i="98"/>
  <c r="K47" i="39"/>
  <c r="K47" i="98"/>
  <c r="K69" i="39"/>
  <c r="K69" i="98"/>
  <c r="K44" i="40"/>
  <c r="K44" i="98"/>
  <c r="K24" i="39"/>
  <c r="K24" i="98"/>
  <c r="K56" i="40"/>
  <c r="K56" i="98"/>
  <c r="K14" i="40"/>
  <c r="K14" i="98"/>
  <c r="K66" i="40"/>
  <c r="K66" i="98"/>
  <c r="K58" i="40"/>
  <c r="K58" i="98"/>
  <c r="K68" i="40"/>
  <c r="K68" i="98"/>
  <c r="K62" i="40"/>
  <c r="K62" i="98"/>
  <c r="K33" i="39"/>
  <c r="K33" i="98"/>
  <c r="K15" i="40"/>
  <c r="K15" i="98"/>
  <c r="K64" i="39"/>
  <c r="K64" i="98"/>
  <c r="K26" i="39"/>
  <c r="K26" i="98"/>
  <c r="K49" i="40"/>
  <c r="K49" i="98"/>
  <c r="K16" i="39"/>
  <c r="K16" i="98"/>
  <c r="K28" i="39"/>
  <c r="K28" i="98"/>
  <c r="K40" i="39"/>
  <c r="K40" i="98"/>
  <c r="K32" i="39"/>
  <c r="K32" i="98"/>
  <c r="A18" i="99"/>
  <c r="A17" i="99"/>
  <c r="A16" i="99"/>
  <c r="A15" i="99"/>
  <c r="A21" i="99"/>
  <c r="A33" i="99"/>
  <c r="A27" i="99"/>
  <c r="A45" i="99"/>
  <c r="A29" i="99"/>
  <c r="A19" i="99"/>
  <c r="A28" i="99"/>
  <c r="A24" i="99"/>
  <c r="A37" i="99"/>
  <c r="A22" i="99"/>
  <c r="A36" i="99"/>
  <c r="A26" i="99"/>
  <c r="A44" i="99"/>
  <c r="A49" i="99"/>
  <c r="A32" i="99"/>
  <c r="A31" i="99"/>
  <c r="A38" i="99"/>
  <c r="A57" i="99"/>
  <c r="A56" i="99"/>
  <c r="A61" i="99"/>
  <c r="A41" i="99"/>
  <c r="A39" i="99"/>
  <c r="A40" i="99"/>
  <c r="A58" i="99"/>
  <c r="A55" i="99"/>
  <c r="A47" i="99"/>
  <c r="A59" i="99"/>
  <c r="A48" i="99"/>
  <c r="A30" i="99"/>
  <c r="A53" i="99"/>
  <c r="A50" i="99"/>
  <c r="A35" i="99"/>
  <c r="A42" i="99"/>
  <c r="A23" i="99"/>
  <c r="A51" i="99"/>
  <c r="A34" i="99"/>
  <c r="A43" i="99"/>
  <c r="A52" i="99"/>
  <c r="A60" i="99"/>
  <c r="A20" i="99"/>
  <c r="A25" i="99"/>
  <c r="A54" i="99"/>
  <c r="A46" i="99"/>
  <c r="A14" i="99"/>
  <c r="A18" i="43"/>
  <c r="P15" i="6"/>
  <c r="A15" i="6" s="1"/>
  <c r="A17" i="43"/>
  <c r="A16" i="6"/>
  <c r="A19" i="43"/>
  <c r="A14" i="43"/>
  <c r="A17" i="6"/>
  <c r="A14" i="6"/>
  <c r="A14" i="49"/>
  <c r="P20" i="5"/>
  <c r="P20" i="41" s="1"/>
  <c r="O15" i="39"/>
  <c r="K14" i="39"/>
  <c r="O51" i="41"/>
  <c r="P15" i="10"/>
  <c r="P15" i="51" s="1"/>
  <c r="O31" i="95"/>
  <c r="P19" i="95"/>
  <c r="P38" i="4"/>
  <c r="P38" i="98" s="1"/>
  <c r="P39" i="4"/>
  <c r="O15" i="52"/>
  <c r="K45" i="41"/>
  <c r="O14" i="49"/>
  <c r="P24" i="5"/>
  <c r="P24" i="41" s="1"/>
  <c r="P69" i="7"/>
  <c r="P69" i="45" s="1"/>
  <c r="K15" i="52"/>
  <c r="K56" i="39"/>
  <c r="K26" i="40"/>
  <c r="K40" i="40"/>
  <c r="K18" i="40"/>
  <c r="K64" i="40"/>
  <c r="P16" i="4"/>
  <c r="O37" i="41"/>
  <c r="P47" i="5"/>
  <c r="P47" i="41" s="1"/>
  <c r="O21" i="39"/>
  <c r="P24" i="52"/>
  <c r="P14" i="9"/>
  <c r="O28" i="41"/>
  <c r="O45" i="40"/>
  <c r="P21" i="4"/>
  <c r="K16" i="42"/>
  <c r="P28" i="5"/>
  <c r="P28" i="42" s="1"/>
  <c r="P35" i="4"/>
  <c r="P35" i="40" s="1"/>
  <c r="P45" i="4"/>
  <c r="P45" i="98" s="1"/>
  <c r="O39" i="42"/>
  <c r="O53" i="45"/>
  <c r="O62" i="41"/>
  <c r="O16" i="42"/>
  <c r="P17" i="10"/>
  <c r="P17" i="51" s="1"/>
  <c r="K36" i="40"/>
  <c r="K47" i="40"/>
  <c r="K66" i="39"/>
  <c r="O56" i="40"/>
  <c r="O40" i="41"/>
  <c r="P35" i="5"/>
  <c r="P35" i="41" s="1"/>
  <c r="K40" i="41"/>
  <c r="P26" i="4"/>
  <c r="P56" i="4"/>
  <c r="P56" i="98" s="1"/>
  <c r="O26" i="40"/>
  <c r="P62" i="5"/>
  <c r="P62" i="99" s="1"/>
  <c r="P63" i="99" s="1"/>
  <c r="P16" i="5"/>
  <c r="P16" i="41" s="1"/>
  <c r="O18" i="39"/>
  <c r="O17" i="52"/>
  <c r="O41" i="39"/>
  <c r="K19" i="43"/>
  <c r="K53" i="42"/>
  <c r="O19" i="41"/>
  <c r="P19" i="5"/>
  <c r="P19" i="41" s="1"/>
  <c r="O28" i="39"/>
  <c r="P18" i="4"/>
  <c r="P14" i="4"/>
  <c r="O23" i="6"/>
  <c r="O40" i="39"/>
  <c r="P32" i="4"/>
  <c r="P23" i="44"/>
  <c r="P23" i="43" s="1"/>
  <c r="P64" i="4"/>
  <c r="O32" i="39"/>
  <c r="P41" i="4"/>
  <c r="P19" i="6"/>
  <c r="O38" i="39"/>
  <c r="P50" i="5"/>
  <c r="P50" i="41" s="1"/>
  <c r="P68" i="4"/>
  <c r="P68" i="40" s="1"/>
  <c r="P31" i="11"/>
  <c r="P31" i="95" s="1"/>
  <c r="P27" i="5"/>
  <c r="P27" i="41" s="1"/>
  <c r="P20" i="10"/>
  <c r="P20" i="51" s="1"/>
  <c r="O20" i="52"/>
  <c r="K16" i="52"/>
  <c r="O27" i="42"/>
  <c r="P40" i="5"/>
  <c r="P40" i="42" s="1"/>
  <c r="P31" i="5"/>
  <c r="P31" i="42" s="1"/>
  <c r="O66" i="45"/>
  <c r="P28" i="4"/>
  <c r="K35" i="41"/>
  <c r="P39" i="5"/>
  <c r="P39" i="42" s="1"/>
  <c r="K23" i="43"/>
  <c r="O15" i="40"/>
  <c r="K17" i="52"/>
  <c r="O37" i="42"/>
  <c r="O16" i="51"/>
  <c r="P16" i="10"/>
  <c r="P16" i="51" s="1"/>
  <c r="P45" i="5"/>
  <c r="P45" i="41" s="1"/>
  <c r="K19" i="41"/>
  <c r="K39" i="42"/>
  <c r="K59" i="41"/>
  <c r="O45" i="41"/>
  <c r="O35" i="41"/>
  <c r="P53" i="7"/>
  <c r="P53" i="45" s="1"/>
  <c r="P48" i="5"/>
  <c r="P48" i="42" s="1"/>
  <c r="P46" i="5"/>
  <c r="P46" i="41" s="1"/>
  <c r="O48" i="41"/>
  <c r="P40" i="4"/>
  <c r="P16" i="52"/>
  <c r="K51" i="41"/>
  <c r="P51" i="5"/>
  <c r="P51" i="41" s="1"/>
  <c r="K15" i="43"/>
  <c r="P16" i="11"/>
  <c r="P16" i="96" s="1"/>
  <c r="O16" i="96"/>
  <c r="O50" i="42"/>
  <c r="K50" i="42"/>
  <c r="O25" i="52"/>
  <c r="O25" i="51"/>
  <c r="O14" i="52"/>
  <c r="O14" i="51"/>
  <c r="P26" i="10"/>
  <c r="O26" i="51"/>
  <c r="O32" i="41"/>
  <c r="P24" i="4"/>
  <c r="O52" i="41"/>
  <c r="P25" i="43"/>
  <c r="O31" i="41"/>
  <c r="P17" i="5"/>
  <c r="P17" i="41" s="1"/>
  <c r="P20" i="4"/>
  <c r="K28" i="40"/>
  <c r="K38" i="42"/>
  <c r="O24" i="40"/>
  <c r="P66" i="7"/>
  <c r="P66" i="45" s="1"/>
  <c r="K53" i="45"/>
  <c r="K26" i="6"/>
  <c r="K26" i="43"/>
  <c r="P26" i="44"/>
  <c r="O26" i="6"/>
  <c r="O17" i="42"/>
  <c r="K69" i="40"/>
  <c r="M27" i="51"/>
  <c r="F22" i="34" s="1"/>
  <c r="F36" i="2" s="1"/>
  <c r="M63" i="41"/>
  <c r="F17" i="34" s="1"/>
  <c r="F21" i="2" s="1"/>
  <c r="O20" i="39"/>
  <c r="P52" i="5"/>
  <c r="P52" i="42" s="1"/>
  <c r="P32" i="5"/>
  <c r="P32" i="42" s="1"/>
  <c r="K15" i="39"/>
  <c r="O49" i="41"/>
  <c r="M27" i="43"/>
  <c r="F18" i="36" s="1"/>
  <c r="F26" i="2" s="1"/>
  <c r="M28" i="38"/>
  <c r="F15" i="36" s="1"/>
  <c r="F17" i="2" s="1"/>
  <c r="M63" i="42"/>
  <c r="F17" i="36" s="1"/>
  <c r="F23" i="2" s="1"/>
  <c r="O62" i="40"/>
  <c r="P62" i="4"/>
  <c r="P62" i="98" s="1"/>
  <c r="O62" i="39"/>
  <c r="M15" i="49"/>
  <c r="F21" i="36" s="1"/>
  <c r="F35" i="2" s="1"/>
  <c r="M89" i="40"/>
  <c r="F16" i="36" s="1"/>
  <c r="F20" i="2" s="1"/>
  <c r="M33" i="48"/>
  <c r="F20" i="36" s="1"/>
  <c r="F32" i="2" s="1"/>
  <c r="M27" i="52"/>
  <c r="F22" i="36" s="1"/>
  <c r="F38" i="2" s="1"/>
  <c r="M72" i="46"/>
  <c r="F19" i="36" s="1"/>
  <c r="F29" i="2" s="1"/>
  <c r="M59" i="96"/>
  <c r="F23" i="36" s="1"/>
  <c r="F41" i="2" s="1"/>
  <c r="P14" i="41"/>
  <c r="P14" i="42"/>
  <c r="K14" i="45"/>
  <c r="K14" i="46"/>
  <c r="O14" i="45"/>
  <c r="O14" i="46"/>
  <c r="K14" i="41"/>
  <c r="K14" i="42"/>
  <c r="O14" i="41"/>
  <c r="O14" i="42"/>
  <c r="K14" i="52"/>
  <c r="K14" i="47"/>
  <c r="K14" i="48"/>
  <c r="P14" i="47"/>
  <c r="P14" i="48"/>
  <c r="K58" i="39"/>
  <c r="K14" i="95"/>
  <c r="K14" i="96"/>
  <c r="M27" i="6"/>
  <c r="F18" i="34" s="1"/>
  <c r="F24" i="2" s="1"/>
  <c r="M89" i="39"/>
  <c r="F16" i="34" s="1"/>
  <c r="F18" i="2" s="1"/>
  <c r="P49" i="5"/>
  <c r="P49" i="42" s="1"/>
  <c r="O25" i="96"/>
  <c r="K46" i="41"/>
  <c r="P19" i="42"/>
  <c r="P14" i="7"/>
  <c r="P25" i="11"/>
  <c r="P25" i="95" s="1"/>
  <c r="I24" i="36"/>
  <c r="D11" i="36" s="1"/>
  <c r="P34" i="39"/>
  <c r="P34" i="40"/>
  <c r="P18" i="40"/>
  <c r="K61" i="39"/>
  <c r="K61" i="40"/>
  <c r="P35" i="42"/>
  <c r="P26" i="39"/>
  <c r="P69" i="39"/>
  <c r="P69" i="40"/>
  <c r="K24" i="40"/>
  <c r="P56" i="41"/>
  <c r="P56" i="42"/>
  <c r="K36" i="46"/>
  <c r="K36" i="45"/>
  <c r="P40" i="41"/>
  <c r="O36" i="46"/>
  <c r="O36" i="45"/>
  <c r="K27" i="40"/>
  <c r="K27" i="39"/>
  <c r="P54" i="39"/>
  <c r="P54" i="40"/>
  <c r="P38" i="39"/>
  <c r="P38" i="40"/>
  <c r="P55" i="39"/>
  <c r="P55" i="40"/>
  <c r="P62" i="41"/>
  <c r="P62" i="42"/>
  <c r="P32" i="39"/>
  <c r="P57" i="39"/>
  <c r="P57" i="40"/>
  <c r="K19" i="39"/>
  <c r="K19" i="40"/>
  <c r="K67" i="39"/>
  <c r="K67" i="40"/>
  <c r="P18" i="6"/>
  <c r="A18" i="6" s="1"/>
  <c r="P27" i="42"/>
  <c r="P46" i="39"/>
  <c r="P46" i="40"/>
  <c r="K29" i="39"/>
  <c r="K29" i="40"/>
  <c r="K23" i="3"/>
  <c r="K23" i="38"/>
  <c r="P30" i="41"/>
  <c r="P30" i="42"/>
  <c r="P33" i="39"/>
  <c r="P33" i="40"/>
  <c r="P56" i="39"/>
  <c r="P56" i="40"/>
  <c r="K52" i="41"/>
  <c r="K52" i="42"/>
  <c r="K53" i="39"/>
  <c r="K53" i="40"/>
  <c r="P46" i="42"/>
  <c r="O59" i="45"/>
  <c r="O59" i="46"/>
  <c r="P61" i="41"/>
  <c r="P61" i="42"/>
  <c r="P53" i="46"/>
  <c r="K43" i="39"/>
  <c r="K43" i="40"/>
  <c r="K25" i="40"/>
  <c r="K25" i="39"/>
  <c r="P47" i="39"/>
  <c r="P47" i="40"/>
  <c r="K33" i="41"/>
  <c r="K33" i="42"/>
  <c r="K59" i="45"/>
  <c r="K59" i="46"/>
  <c r="P36" i="5"/>
  <c r="O36" i="41"/>
  <c r="P35" i="39"/>
  <c r="P45" i="39"/>
  <c r="P45" i="40"/>
  <c r="K20" i="39"/>
  <c r="K20" i="40"/>
  <c r="P63" i="39"/>
  <c r="P63" i="40"/>
  <c r="O33" i="42"/>
  <c r="P33" i="5"/>
  <c r="P44" i="39"/>
  <c r="P44" i="40"/>
  <c r="P22" i="39"/>
  <c r="P22" i="40"/>
  <c r="P64" i="39"/>
  <c r="P16" i="42"/>
  <c r="A16" i="42" s="1"/>
  <c r="K36" i="42"/>
  <c r="K36" i="41"/>
  <c r="O58" i="40"/>
  <c r="P58" i="4"/>
  <c r="P58" i="98" s="1"/>
  <c r="O47" i="45"/>
  <c r="O47" i="46"/>
  <c r="P42" i="41"/>
  <c r="P42" i="42"/>
  <c r="P65" i="39"/>
  <c r="P65" i="40"/>
  <c r="O49" i="45"/>
  <c r="O49" i="46"/>
  <c r="P60" i="41"/>
  <c r="P60" i="42"/>
  <c r="K42" i="41"/>
  <c r="K42" i="42"/>
  <c r="K55" i="41"/>
  <c r="K55" i="42"/>
  <c r="P37" i="39"/>
  <c r="P37" i="40"/>
  <c r="P30" i="39"/>
  <c r="P30" i="40"/>
  <c r="P24" i="42"/>
  <c r="K24" i="46"/>
  <c r="K24" i="45"/>
  <c r="P52" i="39"/>
  <c r="P52" i="40"/>
  <c r="P36" i="40"/>
  <c r="P36" i="39"/>
  <c r="K17" i="46"/>
  <c r="K17" i="45"/>
  <c r="K59" i="39"/>
  <c r="K59" i="40"/>
  <c r="K50" i="39"/>
  <c r="K50" i="40"/>
  <c r="P29" i="41"/>
  <c r="P29" i="42"/>
  <c r="P42" i="39"/>
  <c r="P42" i="40"/>
  <c r="P54" i="41"/>
  <c r="P54" i="42"/>
  <c r="K43" i="41"/>
  <c r="K43" i="42"/>
  <c r="P55" i="41"/>
  <c r="P55" i="42"/>
  <c r="P41" i="39"/>
  <c r="P48" i="39"/>
  <c r="P48" i="40"/>
  <c r="P16" i="39"/>
  <c r="O24" i="96"/>
  <c r="O24" i="95"/>
  <c r="P25" i="42"/>
  <c r="P25" i="41"/>
  <c r="P17" i="40"/>
  <c r="P17" i="39"/>
  <c r="O24" i="46"/>
  <c r="O24" i="45"/>
  <c r="P50" i="42"/>
  <c r="O21" i="45"/>
  <c r="O21" i="46"/>
  <c r="O17" i="46"/>
  <c r="O17" i="45"/>
  <c r="K49" i="45"/>
  <c r="K49" i="46"/>
  <c r="P20" i="42"/>
  <c r="P60" i="39"/>
  <c r="P60" i="40"/>
  <c r="P50" i="39"/>
  <c r="P50" i="40"/>
  <c r="O42" i="41"/>
  <c r="O42" i="42"/>
  <c r="O66" i="40"/>
  <c r="P66" i="4"/>
  <c r="P66" i="98" s="1"/>
  <c r="A66" i="98" s="1"/>
  <c r="K58" i="41"/>
  <c r="K58" i="42"/>
  <c r="K47" i="45"/>
  <c r="K47" i="46"/>
  <c r="K54" i="41"/>
  <c r="K54" i="42"/>
  <c r="K21" i="45"/>
  <c r="K21" i="46"/>
  <c r="K51" i="39"/>
  <c r="K51" i="40"/>
  <c r="K24" i="96"/>
  <c r="K24" i="95"/>
  <c r="P21" i="41"/>
  <c r="P21" i="42"/>
  <c r="K22" i="45"/>
  <c r="K22" i="46"/>
  <c r="K54" i="45"/>
  <c r="K54" i="46"/>
  <c r="O54" i="45"/>
  <c r="O54" i="46"/>
  <c r="P59" i="41"/>
  <c r="P59" i="42"/>
  <c r="O18" i="41"/>
  <c r="O18" i="42"/>
  <c r="K26" i="41"/>
  <c r="K26" i="42"/>
  <c r="K49" i="41"/>
  <c r="K49" i="42"/>
  <c r="O58" i="45"/>
  <c r="O58" i="46"/>
  <c r="P44" i="41"/>
  <c r="P44" i="42"/>
  <c r="P34" i="41"/>
  <c r="P34" i="42"/>
  <c r="O64" i="45"/>
  <c r="O64" i="46"/>
  <c r="P38" i="41"/>
  <c r="P38" i="42"/>
  <c r="P18" i="41"/>
  <c r="P18" i="42"/>
  <c r="P37" i="41"/>
  <c r="P37" i="42"/>
  <c r="O45" i="45"/>
  <c r="O45" i="46"/>
  <c r="P49" i="41"/>
  <c r="K18" i="41"/>
  <c r="K18" i="42"/>
  <c r="K58" i="45"/>
  <c r="K58" i="46"/>
  <c r="P45" i="42"/>
  <c r="O19" i="45"/>
  <c r="O19" i="46"/>
  <c r="K34" i="41"/>
  <c r="K34" i="42"/>
  <c r="K19" i="45"/>
  <c r="K19" i="46"/>
  <c r="K41" i="41"/>
  <c r="K41" i="42"/>
  <c r="P22" i="41"/>
  <c r="P22" i="42"/>
  <c r="O22" i="45"/>
  <c r="O22" i="46"/>
  <c r="K64" i="45"/>
  <c r="K64" i="46"/>
  <c r="P23" i="41"/>
  <c r="P23" i="42"/>
  <c r="K57" i="41"/>
  <c r="K57" i="42"/>
  <c r="K45" i="45"/>
  <c r="K45" i="46"/>
  <c r="O39" i="45"/>
  <c r="O39" i="46"/>
  <c r="O28" i="45"/>
  <c r="O28" i="46"/>
  <c r="K22" i="6"/>
  <c r="K22" i="43"/>
  <c r="O33" i="45"/>
  <c r="O33" i="46"/>
  <c r="K66" i="45"/>
  <c r="K66" i="46"/>
  <c r="P20" i="6"/>
  <c r="P20" i="43"/>
  <c r="A20" i="43" s="1"/>
  <c r="K25" i="46"/>
  <c r="K25" i="45"/>
  <c r="K50" i="45"/>
  <c r="K50" i="46"/>
  <c r="K42" i="45"/>
  <c r="K42" i="46"/>
  <c r="K35" i="45"/>
  <c r="K35" i="46"/>
  <c r="K28" i="45"/>
  <c r="K28" i="46"/>
  <c r="O52" i="45"/>
  <c r="O52" i="46"/>
  <c r="O50" i="45"/>
  <c r="O50" i="46"/>
  <c r="K39" i="45"/>
  <c r="K39" i="46"/>
  <c r="K41" i="45"/>
  <c r="K41" i="46"/>
  <c r="O41" i="45"/>
  <c r="O41" i="46"/>
  <c r="P42" i="45"/>
  <c r="P42" i="46"/>
  <c r="O42" i="45"/>
  <c r="O42" i="46"/>
  <c r="K57" i="45"/>
  <c r="K57" i="46"/>
  <c r="P23" i="6"/>
  <c r="O32" i="45"/>
  <c r="O32" i="46"/>
  <c r="O57" i="45"/>
  <c r="O57" i="46"/>
  <c r="O35" i="45"/>
  <c r="O35" i="46"/>
  <c r="O25" i="46"/>
  <c r="O25" i="45"/>
  <c r="O22" i="6"/>
  <c r="O22" i="43"/>
  <c r="P22" i="44"/>
  <c r="K33" i="45"/>
  <c r="K33" i="46"/>
  <c r="K52" i="45"/>
  <c r="K52" i="46"/>
  <c r="K32" i="45"/>
  <c r="K32" i="46"/>
  <c r="P20" i="7"/>
  <c r="P20" i="46" s="1"/>
  <c r="O20" i="46"/>
  <c r="O60" i="45"/>
  <c r="O60" i="46"/>
  <c r="O56" i="45"/>
  <c r="O56" i="46"/>
  <c r="K46" i="45"/>
  <c r="K46" i="46"/>
  <c r="K30" i="45"/>
  <c r="K30" i="46"/>
  <c r="K38" i="45"/>
  <c r="K38" i="46"/>
  <c r="K40" i="45"/>
  <c r="K40" i="46"/>
  <c r="P69" i="46"/>
  <c r="K29" i="45"/>
  <c r="K29" i="46"/>
  <c r="K16" i="48"/>
  <c r="K16" i="47"/>
  <c r="O23" i="45"/>
  <c r="O23" i="46"/>
  <c r="O51" i="45"/>
  <c r="O51" i="46"/>
  <c r="O43" i="45"/>
  <c r="O43" i="46"/>
  <c r="O37" i="45"/>
  <c r="O37" i="46"/>
  <c r="K18" i="47"/>
  <c r="K18" i="48"/>
  <c r="K20" i="45"/>
  <c r="K20" i="46"/>
  <c r="O46" i="45"/>
  <c r="O46" i="46"/>
  <c r="O68" i="45"/>
  <c r="O68" i="46"/>
  <c r="O40" i="45"/>
  <c r="O40" i="46"/>
  <c r="K16" i="46"/>
  <c r="K16" i="45"/>
  <c r="O19" i="47"/>
  <c r="O19" i="48"/>
  <c r="K44" i="45"/>
  <c r="K44" i="46"/>
  <c r="O34" i="45"/>
  <c r="O34" i="46"/>
  <c r="P31" i="96"/>
  <c r="K37" i="45"/>
  <c r="K37" i="46"/>
  <c r="K23" i="45"/>
  <c r="K23" i="46"/>
  <c r="K63" i="45"/>
  <c r="K63" i="46"/>
  <c r="K19" i="47"/>
  <c r="K19" i="48"/>
  <c r="K26" i="45"/>
  <c r="K26" i="46"/>
  <c r="K51" i="45"/>
  <c r="K51" i="46"/>
  <c r="K27" i="46"/>
  <c r="K27" i="45"/>
  <c r="K34" i="45"/>
  <c r="K34" i="46"/>
  <c r="K31" i="45"/>
  <c r="K31" i="46"/>
  <c r="K62" i="45"/>
  <c r="K62" i="46"/>
  <c r="O26" i="45"/>
  <c r="O26" i="46"/>
  <c r="O63" i="45"/>
  <c r="O63" i="46"/>
  <c r="O44" i="45"/>
  <c r="O44" i="46"/>
  <c r="K48" i="45"/>
  <c r="K48" i="46"/>
  <c r="O48" i="45"/>
  <c r="O48" i="46"/>
  <c r="O65" i="45"/>
  <c r="O65" i="46"/>
  <c r="O55" i="45"/>
  <c r="O55" i="46"/>
  <c r="P18" i="8"/>
  <c r="O18" i="48"/>
  <c r="O18" i="45"/>
  <c r="O18" i="46"/>
  <c r="O30" i="45"/>
  <c r="O30" i="46"/>
  <c r="O62" i="45"/>
  <c r="O62" i="46"/>
  <c r="O38" i="45"/>
  <c r="O38" i="46"/>
  <c r="O16" i="46"/>
  <c r="O16" i="45"/>
  <c r="K61" i="45"/>
  <c r="K61" i="46"/>
  <c r="O29" i="45"/>
  <c r="O29" i="46"/>
  <c r="O16" i="48"/>
  <c r="O16" i="47"/>
  <c r="O27" i="46"/>
  <c r="O27" i="45"/>
  <c r="K60" i="45"/>
  <c r="K60" i="46"/>
  <c r="K67" i="45"/>
  <c r="K67" i="46"/>
  <c r="K68" i="45"/>
  <c r="K68" i="46"/>
  <c r="K18" i="45"/>
  <c r="K18" i="46"/>
  <c r="K55" i="45"/>
  <c r="K55" i="46"/>
  <c r="K65" i="45"/>
  <c r="K65" i="46"/>
  <c r="K43" i="45"/>
  <c r="K43" i="46"/>
  <c r="K56" i="45"/>
  <c r="K56" i="46"/>
  <c r="O17" i="48"/>
  <c r="O17" i="47"/>
  <c r="O44" i="95"/>
  <c r="O44" i="96"/>
  <c r="K44" i="95"/>
  <c r="K44" i="96"/>
  <c r="K17" i="48"/>
  <c r="K17" i="47"/>
  <c r="O53" i="95"/>
  <c r="O53" i="96"/>
  <c r="K55" i="95"/>
  <c r="K55" i="96"/>
  <c r="K36" i="96"/>
  <c r="K36" i="95"/>
  <c r="K53" i="95"/>
  <c r="K53" i="96"/>
  <c r="K17" i="96"/>
  <c r="K17" i="95"/>
  <c r="O36" i="96"/>
  <c r="O36" i="95"/>
  <c r="O17" i="96"/>
  <c r="O17" i="95"/>
  <c r="P21" i="52"/>
  <c r="O26" i="95"/>
  <c r="O26" i="96"/>
  <c r="K29" i="95"/>
  <c r="K29" i="96"/>
  <c r="K35" i="95"/>
  <c r="K35" i="96"/>
  <c r="K47" i="95"/>
  <c r="K47" i="96"/>
  <c r="K52" i="95"/>
  <c r="K52" i="96"/>
  <c r="O20" i="95"/>
  <c r="O20" i="96"/>
  <c r="K30" i="95"/>
  <c r="K30" i="96"/>
  <c r="O57" i="95"/>
  <c r="O57" i="96"/>
  <c r="O45" i="95"/>
  <c r="O45" i="96"/>
  <c r="O51" i="95"/>
  <c r="O51" i="96"/>
  <c r="K25" i="96"/>
  <c r="K25" i="95"/>
  <c r="K33" i="95"/>
  <c r="K33" i="96"/>
  <c r="K18" i="95"/>
  <c r="K18" i="96"/>
  <c r="O33" i="95"/>
  <c r="O33" i="96"/>
  <c r="O30" i="95"/>
  <c r="O30" i="96"/>
  <c r="K57" i="95"/>
  <c r="K57" i="96"/>
  <c r="K25" i="52"/>
  <c r="K51" i="95"/>
  <c r="K51" i="96"/>
  <c r="P18" i="11"/>
  <c r="P18" i="96" s="1"/>
  <c r="O18" i="96"/>
  <c r="K20" i="95"/>
  <c r="K20" i="96"/>
  <c r="O52" i="95"/>
  <c r="O52" i="96"/>
  <c r="O29" i="95"/>
  <c r="O29" i="96"/>
  <c r="K26" i="95"/>
  <c r="K26" i="96"/>
  <c r="K45" i="95"/>
  <c r="K45" i="96"/>
  <c r="O34" i="95"/>
  <c r="O34" i="96"/>
  <c r="O38" i="95"/>
  <c r="O38" i="96"/>
  <c r="O37" i="95"/>
  <c r="O37" i="96"/>
  <c r="K48" i="95"/>
  <c r="K48" i="96"/>
  <c r="O23" i="95"/>
  <c r="O23" i="96"/>
  <c r="K39" i="95"/>
  <c r="K39" i="96"/>
  <c r="K58" i="95"/>
  <c r="K58" i="96"/>
  <c r="O56" i="95"/>
  <c r="O56" i="96"/>
  <c r="O32" i="95"/>
  <c r="O32" i="96"/>
  <c r="O49" i="95"/>
  <c r="O49" i="96"/>
  <c r="O54" i="95"/>
  <c r="O54" i="96"/>
  <c r="O28" i="95"/>
  <c r="O28" i="96"/>
  <c r="O48" i="95"/>
  <c r="O48" i="96"/>
  <c r="K38" i="95"/>
  <c r="K38" i="96"/>
  <c r="K37" i="95"/>
  <c r="K37" i="96"/>
  <c r="K41" i="95"/>
  <c r="K41" i="96"/>
  <c r="K54" i="95"/>
  <c r="K54" i="96"/>
  <c r="K50" i="95"/>
  <c r="K50" i="96"/>
  <c r="K56" i="95"/>
  <c r="K56" i="96"/>
  <c r="K42" i="95"/>
  <c r="K42" i="96"/>
  <c r="O58" i="95"/>
  <c r="O58" i="96"/>
  <c r="K32" i="95"/>
  <c r="K32" i="96"/>
  <c r="K40" i="95"/>
  <c r="K40" i="96"/>
  <c r="K49" i="95"/>
  <c r="K49" i="96"/>
  <c r="K22" i="95"/>
  <c r="K22" i="96"/>
  <c r="O22" i="95"/>
  <c r="O22" i="96"/>
  <c r="O46" i="95"/>
  <c r="O46" i="96"/>
  <c r="O21" i="95"/>
  <c r="O21" i="96"/>
  <c r="O50" i="95"/>
  <c r="O50" i="96"/>
  <c r="K34" i="95"/>
  <c r="K34" i="96"/>
  <c r="O42" i="95"/>
  <c r="O42" i="96"/>
  <c r="O40" i="95"/>
  <c r="O40" i="96"/>
  <c r="K46" i="95"/>
  <c r="K46" i="96"/>
  <c r="O41" i="95"/>
  <c r="O41" i="96"/>
  <c r="K23" i="95"/>
  <c r="K23" i="96"/>
  <c r="K28" i="95"/>
  <c r="K28" i="96"/>
  <c r="K21" i="95"/>
  <c r="K21" i="96"/>
  <c r="K15" i="95"/>
  <c r="K15" i="96"/>
  <c r="K15" i="47"/>
  <c r="K15" i="48"/>
  <c r="O15" i="47"/>
  <c r="O15" i="48"/>
  <c r="K15" i="41"/>
  <c r="K15" i="42"/>
  <c r="O15" i="41"/>
  <c r="O15" i="42"/>
  <c r="P15" i="39"/>
  <c r="P15" i="40"/>
  <c r="A15" i="40" s="1"/>
  <c r="K15" i="3"/>
  <c r="K15" i="38"/>
  <c r="O15" i="45"/>
  <c r="O15" i="46"/>
  <c r="K15" i="45"/>
  <c r="K15" i="46"/>
  <c r="P51" i="11"/>
  <c r="O15" i="95"/>
  <c r="P15" i="11"/>
  <c r="P14" i="11"/>
  <c r="O14" i="95"/>
  <c r="O27" i="44"/>
  <c r="O89" i="4"/>
  <c r="P16" i="38"/>
  <c r="O15" i="50"/>
  <c r="O41" i="41"/>
  <c r="P41" i="5"/>
  <c r="O57" i="41"/>
  <c r="P57" i="5"/>
  <c r="O36" i="42"/>
  <c r="O63" i="5"/>
  <c r="O39" i="95"/>
  <c r="P39" i="11"/>
  <c r="O35" i="95"/>
  <c r="P35" i="11"/>
  <c r="P23" i="11"/>
  <c r="O55" i="95"/>
  <c r="P55" i="11"/>
  <c r="P47" i="11"/>
  <c r="O47" i="95"/>
  <c r="G24" i="36"/>
  <c r="O43" i="41"/>
  <c r="P43" i="5"/>
  <c r="M15" i="9"/>
  <c r="F21" i="34" s="1"/>
  <c r="F33" i="2" s="1"/>
  <c r="O27" i="10"/>
  <c r="O25" i="40"/>
  <c r="P25" i="4"/>
  <c r="P25" i="98" s="1"/>
  <c r="O53" i="39"/>
  <c r="P53" i="4"/>
  <c r="P53" i="98" s="1"/>
  <c r="O14" i="3"/>
  <c r="P14" i="3"/>
  <c r="O61" i="39"/>
  <c r="P61" i="4"/>
  <c r="P61" i="98" s="1"/>
  <c r="O29" i="39"/>
  <c r="P29" i="4"/>
  <c r="P29" i="98" s="1"/>
  <c r="M28" i="3"/>
  <c r="F15" i="34" s="1"/>
  <c r="P43" i="7"/>
  <c r="P39" i="7"/>
  <c r="P54" i="7"/>
  <c r="P49" i="7"/>
  <c r="P27" i="7"/>
  <c r="P35" i="7"/>
  <c r="P34" i="7"/>
  <c r="P51" i="7"/>
  <c r="P29" i="7"/>
  <c r="P41" i="11"/>
  <c r="P53" i="11"/>
  <c r="P16" i="8"/>
  <c r="P19" i="7"/>
  <c r="P21" i="11"/>
  <c r="P25" i="10"/>
  <c r="P25" i="51" s="1"/>
  <c r="P55" i="7"/>
  <c r="P14" i="10"/>
  <c r="P14" i="51" s="1"/>
  <c r="P38" i="7"/>
  <c r="P45" i="11"/>
  <c r="P47" i="7"/>
  <c r="O58" i="41"/>
  <c r="P58" i="5"/>
  <c r="O43" i="39"/>
  <c r="P43" i="4"/>
  <c r="P43" i="98" s="1"/>
  <c r="O19" i="39"/>
  <c r="P19" i="4"/>
  <c r="P19" i="98" s="1"/>
  <c r="O59" i="39"/>
  <c r="P59" i="4"/>
  <c r="P59" i="98" s="1"/>
  <c r="O26" i="41"/>
  <c r="P26" i="5"/>
  <c r="O27" i="40"/>
  <c r="P27" i="4"/>
  <c r="P27" i="98" s="1"/>
  <c r="P37" i="7"/>
  <c r="P48" i="11"/>
  <c r="O51" i="39"/>
  <c r="P51" i="4"/>
  <c r="P51" i="98" s="1"/>
  <c r="O67" i="39"/>
  <c r="P67" i="4"/>
  <c r="P67" i="98" s="1"/>
  <c r="P25" i="7"/>
  <c r="P28" i="11"/>
  <c r="P30" i="7"/>
  <c r="P62" i="7"/>
  <c r="P17" i="7"/>
  <c r="P41" i="7"/>
  <c r="P26" i="7"/>
  <c r="P59" i="7"/>
  <c r="P23" i="7"/>
  <c r="P57" i="11"/>
  <c r="P28" i="7"/>
  <c r="P33" i="7"/>
  <c r="P67" i="7"/>
  <c r="O67" i="45"/>
  <c r="P29" i="11"/>
  <c r="P37" i="11"/>
  <c r="P54" i="11"/>
  <c r="P45" i="7"/>
  <c r="P65" i="7"/>
  <c r="P44" i="7"/>
  <c r="P21" i="7"/>
  <c r="P61" i="7"/>
  <c r="O61" i="45"/>
  <c r="P57" i="7"/>
  <c r="P17" i="8"/>
  <c r="P48" i="7"/>
  <c r="P52" i="11"/>
  <c r="P15" i="7"/>
  <c r="P63" i="7"/>
  <c r="P63" i="101" s="1"/>
  <c r="P24" i="7"/>
  <c r="P16" i="7"/>
  <c r="P44" i="11"/>
  <c r="P46" i="7"/>
  <c r="P19" i="8"/>
  <c r="P19" i="102" s="1"/>
  <c r="P49" i="11"/>
  <c r="P46" i="11"/>
  <c r="P50" i="7"/>
  <c r="P56" i="11"/>
  <c r="P32" i="11"/>
  <c r="P33" i="11"/>
  <c r="P32" i="7"/>
  <c r="P30" i="11"/>
  <c r="P64" i="7"/>
  <c r="P64" i="101" s="1"/>
  <c r="A64" i="101" s="1"/>
  <c r="P22" i="11"/>
  <c r="P68" i="7"/>
  <c r="P40" i="7"/>
  <c r="P15" i="8"/>
  <c r="P24" i="11"/>
  <c r="P40" i="11"/>
  <c r="P20" i="11"/>
  <c r="O23" i="3"/>
  <c r="P38" i="11"/>
  <c r="P31" i="7"/>
  <c r="O31" i="45"/>
  <c r="P17" i="11"/>
  <c r="P18" i="7"/>
  <c r="P22" i="7"/>
  <c r="P58" i="7"/>
  <c r="P36" i="11"/>
  <c r="P36" i="7"/>
  <c r="O20" i="3"/>
  <c r="P20" i="3"/>
  <c r="P56" i="7"/>
  <c r="O18" i="95"/>
  <c r="O59" i="11"/>
  <c r="P42" i="11"/>
  <c r="P22" i="3"/>
  <c r="P58" i="11"/>
  <c r="M33" i="47"/>
  <c r="F20" i="34" s="1"/>
  <c r="F30" i="2" s="1"/>
  <c r="P34" i="11"/>
  <c r="P52" i="7"/>
  <c r="M59" i="95"/>
  <c r="F23" i="34" s="1"/>
  <c r="F39" i="2" s="1"/>
  <c r="P50" i="11"/>
  <c r="O15" i="3"/>
  <c r="M72" i="45"/>
  <c r="F19" i="34" s="1"/>
  <c r="F27" i="2" s="1"/>
  <c r="P26" i="11"/>
  <c r="P60" i="7"/>
  <c r="O20" i="45"/>
  <c r="O72" i="7"/>
  <c r="O33" i="8"/>
  <c r="P15" i="41"/>
  <c r="A15" i="41" s="1"/>
  <c r="P21" i="39"/>
  <c r="O17" i="38"/>
  <c r="P17" i="38"/>
  <c r="G15" i="34"/>
  <c r="O21" i="3"/>
  <c r="I15" i="2"/>
  <c r="I43" i="2" s="1"/>
  <c r="D11" i="2" s="1"/>
  <c r="I24" i="34"/>
  <c r="A62" i="99" l="1"/>
  <c r="P33" i="102"/>
  <c r="A19" i="102"/>
  <c r="A63" i="101"/>
  <c r="P72" i="101"/>
  <c r="A20" i="6"/>
  <c r="P28" i="41"/>
  <c r="P21" i="40"/>
  <c r="P21" i="98"/>
  <c r="P40" i="39"/>
  <c r="P40" i="98"/>
  <c r="P68" i="39"/>
  <c r="P68" i="98"/>
  <c r="P41" i="40"/>
  <c r="P41" i="98"/>
  <c r="P39" i="39"/>
  <c r="P39" i="98"/>
  <c r="P64" i="40"/>
  <c r="P64" i="98"/>
  <c r="P20" i="39"/>
  <c r="P20" i="98"/>
  <c r="P24" i="40"/>
  <c r="P24" i="98"/>
  <c r="P28" i="39"/>
  <c r="P28" i="98"/>
  <c r="P32" i="40"/>
  <c r="P32" i="98"/>
  <c r="P26" i="40"/>
  <c r="P26" i="98"/>
  <c r="P14" i="40"/>
  <c r="A14" i="40" s="1"/>
  <c r="P14" i="98"/>
  <c r="P16" i="40"/>
  <c r="A16" i="40" s="1"/>
  <c r="P16" i="98"/>
  <c r="P18" i="39"/>
  <c r="P18" i="98"/>
  <c r="N9" i="99"/>
  <c r="E17" i="117"/>
  <c r="A16" i="41"/>
  <c r="A24" i="41"/>
  <c r="A19" i="6"/>
  <c r="A20" i="51"/>
  <c r="A17" i="51"/>
  <c r="A19" i="41"/>
  <c r="A21" i="41"/>
  <c r="A21" i="43"/>
  <c r="A23" i="41"/>
  <c r="A25" i="41"/>
  <c r="A16" i="51"/>
  <c r="A25" i="51"/>
  <c r="A14" i="3"/>
  <c r="A22" i="41"/>
  <c r="A14" i="41"/>
  <c r="A17" i="41"/>
  <c r="A24" i="51"/>
  <c r="A14" i="51"/>
  <c r="A17" i="40"/>
  <c r="A14" i="48"/>
  <c r="A14" i="9"/>
  <c r="A21" i="6"/>
  <c r="A18" i="41"/>
  <c r="A20" i="41"/>
  <c r="A14" i="47"/>
  <c r="A14" i="42"/>
  <c r="A21" i="51"/>
  <c r="A15" i="51"/>
  <c r="A15" i="42"/>
  <c r="P15" i="52"/>
  <c r="P39" i="40"/>
  <c r="P14" i="39"/>
  <c r="P47" i="42"/>
  <c r="P17" i="52"/>
  <c r="P31" i="41"/>
  <c r="P20" i="52"/>
  <c r="P51" i="42"/>
  <c r="P16" i="95"/>
  <c r="P28" i="40"/>
  <c r="P17" i="42"/>
  <c r="A17" i="42" s="1"/>
  <c r="P48" i="41"/>
  <c r="P66" i="46"/>
  <c r="P40" i="40"/>
  <c r="P39" i="41"/>
  <c r="P52" i="41"/>
  <c r="P32" i="41"/>
  <c r="P24" i="39"/>
  <c r="P20" i="40"/>
  <c r="P18" i="95"/>
  <c r="P26" i="51"/>
  <c r="A26" i="51" s="1"/>
  <c r="P26" i="52"/>
  <c r="P25" i="96"/>
  <c r="P26" i="6"/>
  <c r="P26" i="43"/>
  <c r="O33" i="48"/>
  <c r="H20" i="36" s="1"/>
  <c r="H32" i="2" s="1"/>
  <c r="P20" i="45"/>
  <c r="P62" i="39"/>
  <c r="P62" i="40"/>
  <c r="O28" i="38"/>
  <c r="H15" i="36" s="1"/>
  <c r="H17" i="2" s="1"/>
  <c r="O89" i="40"/>
  <c r="H16" i="36" s="1"/>
  <c r="H20" i="2" s="1"/>
  <c r="O27" i="43"/>
  <c r="H18" i="36" s="1"/>
  <c r="H26" i="2" s="1"/>
  <c r="O15" i="49"/>
  <c r="H21" i="36" s="1"/>
  <c r="H35" i="2" s="1"/>
  <c r="O59" i="96"/>
  <c r="H23" i="36" s="1"/>
  <c r="H41" i="2" s="1"/>
  <c r="O27" i="52"/>
  <c r="H22" i="36" s="1"/>
  <c r="H38" i="2" s="1"/>
  <c r="O63" i="42"/>
  <c r="H17" i="36" s="1"/>
  <c r="H23" i="2" s="1"/>
  <c r="O72" i="46"/>
  <c r="H19" i="36" s="1"/>
  <c r="H29" i="2" s="1"/>
  <c r="P14" i="45"/>
  <c r="P14" i="46"/>
  <c r="P14" i="52"/>
  <c r="P14" i="95"/>
  <c r="P14" i="96"/>
  <c r="P61" i="39"/>
  <c r="P61" i="40"/>
  <c r="P36" i="46"/>
  <c r="P36" i="45"/>
  <c r="P27" i="40"/>
  <c r="P27" i="39"/>
  <c r="P67" i="39"/>
  <c r="P67" i="40"/>
  <c r="P19" i="39"/>
  <c r="A19" i="39" s="1"/>
  <c r="P19" i="40"/>
  <c r="A19" i="40" s="1"/>
  <c r="P29" i="39"/>
  <c r="P29" i="40"/>
  <c r="P23" i="3"/>
  <c r="P23" i="38"/>
  <c r="P53" i="39"/>
  <c r="A53" i="39" s="1"/>
  <c r="P53" i="40"/>
  <c r="P25" i="40"/>
  <c r="P25" i="39"/>
  <c r="P59" i="45"/>
  <c r="P59" i="46"/>
  <c r="P58" i="39"/>
  <c r="P58" i="40"/>
  <c r="P33" i="41"/>
  <c r="P33" i="42"/>
  <c r="P43" i="39"/>
  <c r="P43" i="40"/>
  <c r="P36" i="42"/>
  <c r="A36" i="42" s="1"/>
  <c r="P36" i="41"/>
  <c r="P21" i="45"/>
  <c r="P21" i="46"/>
  <c r="P58" i="41"/>
  <c r="P58" i="42"/>
  <c r="P24" i="46"/>
  <c r="P24" i="45"/>
  <c r="P17" i="46"/>
  <c r="P17" i="45"/>
  <c r="P24" i="96"/>
  <c r="P24" i="95"/>
  <c r="P59" i="39"/>
  <c r="P59" i="40"/>
  <c r="P47" i="45"/>
  <c r="P47" i="46"/>
  <c r="P43" i="41"/>
  <c r="P43" i="42"/>
  <c r="P66" i="39"/>
  <c r="P66" i="40"/>
  <c r="P51" i="39"/>
  <c r="P51" i="40"/>
  <c r="P49" i="45"/>
  <c r="P49" i="46"/>
  <c r="P22" i="45"/>
  <c r="P22" i="46"/>
  <c r="P64" i="45"/>
  <c r="P64" i="46"/>
  <c r="P26" i="41"/>
  <c r="A26" i="41" s="1"/>
  <c r="P26" i="42"/>
  <c r="A26" i="42" s="1"/>
  <c r="P58" i="45"/>
  <c r="P58" i="46"/>
  <c r="P45" i="45"/>
  <c r="P45" i="46"/>
  <c r="P57" i="41"/>
  <c r="P57" i="42"/>
  <c r="P41" i="41"/>
  <c r="P41" i="42"/>
  <c r="A41" i="42" s="1"/>
  <c r="P19" i="45"/>
  <c r="P19" i="46"/>
  <c r="P54" i="45"/>
  <c r="P54" i="46"/>
  <c r="P32" i="45"/>
  <c r="P32" i="46"/>
  <c r="P41" i="45"/>
  <c r="P41" i="46"/>
  <c r="P39" i="45"/>
  <c r="P39" i="46"/>
  <c r="P52" i="45"/>
  <c r="P52" i="46"/>
  <c r="P57" i="45"/>
  <c r="P57" i="46"/>
  <c r="P33" i="45"/>
  <c r="P33" i="46"/>
  <c r="P28" i="45"/>
  <c r="P28" i="46"/>
  <c r="P22" i="6"/>
  <c r="A22" i="6" s="1"/>
  <c r="P22" i="43"/>
  <c r="A22" i="43" s="1"/>
  <c r="P50" i="45"/>
  <c r="P50" i="46"/>
  <c r="P25" i="46"/>
  <c r="P25" i="45"/>
  <c r="P35" i="45"/>
  <c r="P35" i="46"/>
  <c r="P26" i="45"/>
  <c r="P26" i="46"/>
  <c r="P55" i="45"/>
  <c r="P55" i="46"/>
  <c r="P60" i="45"/>
  <c r="P60" i="46"/>
  <c r="P68" i="45"/>
  <c r="P68" i="46"/>
  <c r="P63" i="45"/>
  <c r="P63" i="46"/>
  <c r="P65" i="45"/>
  <c r="P65" i="46"/>
  <c r="P34" i="45"/>
  <c r="P34" i="46"/>
  <c r="P27" i="46"/>
  <c r="P27" i="45"/>
  <c r="P18" i="45"/>
  <c r="P18" i="46"/>
  <c r="P31" i="45"/>
  <c r="P31" i="46"/>
  <c r="P40" i="45"/>
  <c r="P40" i="46"/>
  <c r="P19" i="47"/>
  <c r="P19" i="48"/>
  <c r="P16" i="46"/>
  <c r="P16" i="45"/>
  <c r="P23" i="45"/>
  <c r="P23" i="46"/>
  <c r="P62" i="45"/>
  <c r="P62" i="46"/>
  <c r="P16" i="48"/>
  <c r="P16" i="47"/>
  <c r="P51" i="45"/>
  <c r="P51" i="46"/>
  <c r="P43" i="45"/>
  <c r="P43" i="46"/>
  <c r="P56" i="45"/>
  <c r="P56" i="46"/>
  <c r="P46" i="45"/>
  <c r="P46" i="46"/>
  <c r="P48" i="45"/>
  <c r="P48" i="46"/>
  <c r="P61" i="45"/>
  <c r="P61" i="46"/>
  <c r="P44" i="45"/>
  <c r="P44" i="46"/>
  <c r="P67" i="45"/>
  <c r="P67" i="46"/>
  <c r="P30" i="45"/>
  <c r="P30" i="46"/>
  <c r="P37" i="45"/>
  <c r="P37" i="46"/>
  <c r="P38" i="45"/>
  <c r="P38" i="46"/>
  <c r="P29" i="45"/>
  <c r="P29" i="46"/>
  <c r="P18" i="47"/>
  <c r="P18" i="48"/>
  <c r="P44" i="95"/>
  <c r="P44" i="96"/>
  <c r="P17" i="48"/>
  <c r="P17" i="47"/>
  <c r="P53" i="95"/>
  <c r="P53" i="96"/>
  <c r="P17" i="96"/>
  <c r="P17" i="95"/>
  <c r="P36" i="96"/>
  <c r="P36" i="95"/>
  <c r="P55" i="95"/>
  <c r="P55" i="96"/>
  <c r="P26" i="95"/>
  <c r="P26" i="96"/>
  <c r="P33" i="95"/>
  <c r="P33" i="96"/>
  <c r="P29" i="95"/>
  <c r="P29" i="96"/>
  <c r="P57" i="95"/>
  <c r="P57" i="96"/>
  <c r="P47" i="95"/>
  <c r="P47" i="96"/>
  <c r="P20" i="95"/>
  <c r="P20" i="96"/>
  <c r="P30" i="95"/>
  <c r="P30" i="96"/>
  <c r="P52" i="95"/>
  <c r="P52" i="96"/>
  <c r="P45" i="95"/>
  <c r="P45" i="96"/>
  <c r="P25" i="52"/>
  <c r="P35" i="95"/>
  <c r="P35" i="96"/>
  <c r="P51" i="95"/>
  <c r="P51" i="96"/>
  <c r="P50" i="95"/>
  <c r="P50" i="96"/>
  <c r="P34" i="95"/>
  <c r="P34" i="96"/>
  <c r="P42" i="95"/>
  <c r="P42" i="96"/>
  <c r="P37" i="95"/>
  <c r="P37" i="96"/>
  <c r="P38" i="95"/>
  <c r="P38" i="96"/>
  <c r="P22" i="95"/>
  <c r="P22" i="96"/>
  <c r="P32" i="95"/>
  <c r="P32" i="96"/>
  <c r="P46" i="95"/>
  <c r="P46" i="96"/>
  <c r="P49" i="95"/>
  <c r="P49" i="96"/>
  <c r="P54" i="95"/>
  <c r="P54" i="96"/>
  <c r="P41" i="95"/>
  <c r="P41" i="96"/>
  <c r="P58" i="95"/>
  <c r="P58" i="96"/>
  <c r="P40" i="95"/>
  <c r="P40" i="96"/>
  <c r="P28" i="95"/>
  <c r="P28" i="96"/>
  <c r="P39" i="95"/>
  <c r="P39" i="96"/>
  <c r="P56" i="95"/>
  <c r="P56" i="96"/>
  <c r="P48" i="95"/>
  <c r="P48" i="96"/>
  <c r="P21" i="95"/>
  <c r="P21" i="96"/>
  <c r="P23" i="95"/>
  <c r="P23" i="96"/>
  <c r="P15" i="95"/>
  <c r="P15" i="96"/>
  <c r="A15" i="96" s="1"/>
  <c r="P15" i="47"/>
  <c r="A15" i="47" s="1"/>
  <c r="P15" i="48"/>
  <c r="A15" i="48" s="1"/>
  <c r="P15" i="3"/>
  <c r="A15" i="3" s="1"/>
  <c r="P15" i="38"/>
  <c r="P15" i="45"/>
  <c r="P15" i="46"/>
  <c r="A15" i="46" s="1"/>
  <c r="O63" i="41"/>
  <c r="H17" i="34" s="1"/>
  <c r="H21" i="2" s="1"/>
  <c r="O59" i="95"/>
  <c r="H23" i="34" s="1"/>
  <c r="H39" i="2" s="1"/>
  <c r="P15" i="50"/>
  <c r="O27" i="6"/>
  <c r="H18" i="34" s="1"/>
  <c r="H24" i="2" s="1"/>
  <c r="O89" i="39"/>
  <c r="H16" i="34" s="1"/>
  <c r="H18" i="2" s="1"/>
  <c r="O27" i="51"/>
  <c r="H22" i="34" s="1"/>
  <c r="H36" i="2" s="1"/>
  <c r="P27" i="44"/>
  <c r="N9" i="44" s="1"/>
  <c r="P27" i="10"/>
  <c r="P89" i="4"/>
  <c r="P63" i="5"/>
  <c r="O33" i="47"/>
  <c r="H20" i="34" s="1"/>
  <c r="H30" i="2" s="1"/>
  <c r="O15" i="9"/>
  <c r="H21" i="34" s="1"/>
  <c r="H33" i="2" s="1"/>
  <c r="P33" i="8"/>
  <c r="O72" i="45"/>
  <c r="H19" i="34" s="1"/>
  <c r="H27" i="2" s="1"/>
  <c r="O28" i="3"/>
  <c r="P72" i="7"/>
  <c r="P59" i="11"/>
  <c r="F24" i="36"/>
  <c r="P21" i="3"/>
  <c r="F15" i="2"/>
  <c r="F24" i="34"/>
  <c r="D11" i="34"/>
  <c r="G15" i="2"/>
  <c r="G43" i="2" s="1"/>
  <c r="G24" i="34"/>
  <c r="A15" i="95" l="1"/>
  <c r="A18" i="40"/>
  <c r="A21" i="3"/>
  <c r="A29" i="47"/>
  <c r="A24" i="47"/>
  <c r="A26" i="47"/>
  <c r="A22" i="47"/>
  <c r="A25" i="47"/>
  <c r="A21" i="47"/>
  <c r="A32" i="47"/>
  <c r="A20" i="47"/>
  <c r="A31" i="47"/>
  <c r="A28" i="47"/>
  <c r="A23" i="47"/>
  <c r="A27" i="47"/>
  <c r="A30" i="47"/>
  <c r="N9" i="102"/>
  <c r="E20" i="117"/>
  <c r="A15" i="45"/>
  <c r="N9" i="101"/>
  <c r="E19" i="117"/>
  <c r="A38" i="98"/>
  <c r="A18" i="98"/>
  <c r="A16" i="98"/>
  <c r="A39" i="98"/>
  <c r="A41" i="98"/>
  <c r="A67" i="98"/>
  <c r="A62" i="98"/>
  <c r="A29" i="98"/>
  <c r="A58" i="98"/>
  <c r="A19" i="98"/>
  <c r="A20" i="98"/>
  <c r="A68" i="98"/>
  <c r="A26" i="98"/>
  <c r="A61" i="98"/>
  <c r="A45" i="98"/>
  <c r="A40" i="98"/>
  <c r="A51" i="98"/>
  <c r="A32" i="98"/>
  <c r="A56" i="98"/>
  <c r="A43" i="98"/>
  <c r="A64" i="98"/>
  <c r="A53" i="98"/>
  <c r="A28" i="98"/>
  <c r="A27" i="98"/>
  <c r="A59" i="98"/>
  <c r="A21" i="98"/>
  <c r="A14" i="98"/>
  <c r="P89" i="98"/>
  <c r="A75" i="98"/>
  <c r="A77" i="98"/>
  <c r="A71" i="98"/>
  <c r="A80" i="98"/>
  <c r="A81" i="98"/>
  <c r="A79" i="98"/>
  <c r="A83" i="98"/>
  <c r="A73" i="98"/>
  <c r="A74" i="98"/>
  <c r="A82" i="98"/>
  <c r="A72" i="98"/>
  <c r="A78" i="98"/>
  <c r="A88" i="98"/>
  <c r="A70" i="98"/>
  <c r="A76" i="98"/>
  <c r="A31" i="98"/>
  <c r="A87" i="98"/>
  <c r="A23" i="98"/>
  <c r="A46" i="98"/>
  <c r="A60" i="98"/>
  <c r="A30" i="98"/>
  <c r="A47" i="98"/>
  <c r="A55" i="98"/>
  <c r="A65" i="98"/>
  <c r="A69" i="98"/>
  <c r="A49" i="98"/>
  <c r="A44" i="98"/>
  <c r="A15" i="98"/>
  <c r="A54" i="98"/>
  <c r="A48" i="98"/>
  <c r="A57" i="98"/>
  <c r="A17" i="98"/>
  <c r="A63" i="98"/>
  <c r="A52" i="98"/>
  <c r="A42" i="98"/>
  <c r="A22" i="98"/>
  <c r="A33" i="98"/>
  <c r="A50" i="98"/>
  <c r="A24" i="98"/>
  <c r="A25" i="98"/>
  <c r="E22" i="2"/>
  <c r="A27" i="40"/>
  <c r="A18" i="45"/>
  <c r="A36" i="41"/>
  <c r="A29" i="39"/>
  <c r="A41" i="41"/>
  <c r="A25" i="39"/>
  <c r="A85" i="39"/>
  <c r="A22" i="40"/>
  <c r="A51" i="39"/>
  <c r="A44" i="95"/>
  <c r="A57" i="45"/>
  <c r="A46" i="39"/>
  <c r="A44" i="41"/>
  <c r="A25" i="52"/>
  <c r="A45" i="42"/>
  <c r="A40" i="96"/>
  <c r="A43" i="41"/>
  <c r="A59" i="39"/>
  <c r="A58" i="39"/>
  <c r="A24" i="38"/>
  <c r="A42" i="95"/>
  <c r="A28" i="45"/>
  <c r="A30" i="40"/>
  <c r="A48" i="40"/>
  <c r="A27" i="45"/>
  <c r="A50" i="41"/>
  <c r="A65" i="39"/>
  <c r="A25" i="43"/>
  <c r="A51" i="96"/>
  <c r="A26" i="45"/>
  <c r="A39" i="45"/>
  <c r="A29" i="41"/>
  <c r="A74" i="40"/>
  <c r="A56" i="96"/>
  <c r="A38" i="96"/>
  <c r="A44" i="40"/>
  <c r="A47" i="40"/>
  <c r="A20" i="95"/>
  <c r="A36" i="95"/>
  <c r="A48" i="45"/>
  <c r="A51" i="45"/>
  <c r="A65" i="45"/>
  <c r="A33" i="45"/>
  <c r="A76" i="40"/>
  <c r="A61" i="41"/>
  <c r="A61" i="46"/>
  <c r="A23" i="3"/>
  <c r="A69" i="46"/>
  <c r="A71" i="46"/>
  <c r="A34" i="42"/>
  <c r="A28" i="95"/>
  <c r="A62" i="45"/>
  <c r="A51" i="42"/>
  <c r="A69" i="40"/>
  <c r="A62" i="42"/>
  <c r="A16" i="38"/>
  <c r="A37" i="42"/>
  <c r="A22" i="45"/>
  <c r="A87" i="39"/>
  <c r="A73" i="40"/>
  <c r="A52" i="39"/>
  <c r="A54" i="39"/>
  <c r="A23" i="95"/>
  <c r="A49" i="95"/>
  <c r="A18" i="47"/>
  <c r="A34" i="45"/>
  <c r="A17" i="45"/>
  <c r="A61" i="40"/>
  <c r="A18" i="96"/>
  <c r="A53" i="45"/>
  <c r="A32" i="41"/>
  <c r="A59" i="42"/>
  <c r="A47" i="41"/>
  <c r="A48" i="42"/>
  <c r="A48" i="96"/>
  <c r="A45" i="95"/>
  <c r="A17" i="48"/>
  <c r="A37" i="46"/>
  <c r="A44" i="46"/>
  <c r="A31" i="46"/>
  <c r="A43" i="95"/>
  <c r="A75" i="39"/>
  <c r="A81" i="39"/>
  <c r="A83" i="39"/>
  <c r="A78" i="39"/>
  <c r="A82" i="39"/>
  <c r="A86" i="39"/>
  <c r="A49" i="39"/>
  <c r="A23" i="39"/>
  <c r="A40" i="39"/>
  <c r="A27" i="42"/>
  <c r="A49" i="42"/>
  <c r="A33" i="39"/>
  <c r="A38" i="42"/>
  <c r="A55" i="42"/>
  <c r="A52" i="42"/>
  <c r="A41" i="39"/>
  <c r="A47" i="95"/>
  <c r="A57" i="96"/>
  <c r="A68" i="45"/>
  <c r="A60" i="45"/>
  <c r="A47" i="46"/>
  <c r="A24" i="45"/>
  <c r="A67" i="40"/>
  <c r="A21" i="52"/>
  <c r="A26" i="43"/>
  <c r="A45" i="40"/>
  <c r="A18" i="3"/>
  <c r="A28" i="39"/>
  <c r="A22" i="42"/>
  <c r="A68" i="39"/>
  <c r="A20" i="42"/>
  <c r="A41" i="96"/>
  <c r="A52" i="95"/>
  <c r="A26" i="95"/>
  <c r="A46" i="46"/>
  <c r="A41" i="46"/>
  <c r="A19" i="46"/>
  <c r="A66" i="39"/>
  <c r="A24" i="96"/>
  <c r="A70" i="46"/>
  <c r="A20" i="45"/>
  <c r="A16" i="95"/>
  <c r="A66" i="45"/>
  <c r="A37" i="39"/>
  <c r="A56" i="39"/>
  <c r="A19" i="3"/>
  <c r="A39" i="96"/>
  <c r="A58" i="96"/>
  <c r="A54" i="96"/>
  <c r="A22" i="96"/>
  <c r="A37" i="96"/>
  <c r="A16" i="47"/>
  <c r="A23" i="46"/>
  <c r="A19" i="48"/>
  <c r="A52" i="46"/>
  <c r="A49" i="45"/>
  <c r="A27" i="95"/>
  <c r="A71" i="39"/>
  <c r="A88" i="39"/>
  <c r="A79" i="39"/>
  <c r="A31" i="39"/>
  <c r="A38" i="39"/>
  <c r="A42" i="41"/>
  <c r="A18" i="42"/>
  <c r="A40" i="41"/>
  <c r="A35" i="40"/>
  <c r="A55" i="39"/>
  <c r="A54" i="41"/>
  <c r="A32" i="40"/>
  <c r="A30" i="42"/>
  <c r="A46" i="95"/>
  <c r="A34" i="95"/>
  <c r="A35" i="96"/>
  <c r="A29" i="45"/>
  <c r="A25" i="46"/>
  <c r="A50" i="45"/>
  <c r="A54" i="45"/>
  <c r="A45" i="45"/>
  <c r="A21" i="46"/>
  <c r="A43" i="40"/>
  <c r="A33" i="42"/>
  <c r="A36" i="45"/>
  <c r="A25" i="96"/>
  <c r="A24" i="39"/>
  <c r="A72" i="40"/>
  <c r="A77" i="40"/>
  <c r="A82" i="40"/>
  <c r="A42" i="39"/>
  <c r="A28" i="41"/>
  <c r="A35" i="41"/>
  <c r="A60" i="42"/>
  <c r="A31" i="96"/>
  <c r="A23" i="43"/>
  <c r="A34" i="39"/>
  <c r="A36" i="39"/>
  <c r="A32" i="96"/>
  <c r="A53" i="95"/>
  <c r="A38" i="46"/>
  <c r="A30" i="46"/>
  <c r="A67" i="46"/>
  <c r="A56" i="46"/>
  <c r="A43" i="46"/>
  <c r="A16" i="45"/>
  <c r="A40" i="46"/>
  <c r="A55" i="46"/>
  <c r="A32" i="46"/>
  <c r="A57" i="42"/>
  <c r="A64" i="45"/>
  <c r="A59" i="45"/>
  <c r="A20" i="46"/>
  <c r="A62" i="40"/>
  <c r="A39" i="40"/>
  <c r="A70" i="40"/>
  <c r="A63" i="39"/>
  <c r="A60" i="40"/>
  <c r="A20" i="3"/>
  <c r="A21" i="40"/>
  <c r="A46" i="41"/>
  <c r="A20" i="39"/>
  <c r="A57" i="39"/>
  <c r="A42" i="46"/>
  <c r="A26" i="3"/>
  <c r="A19" i="95"/>
  <c r="A50" i="39"/>
  <c r="A17" i="38"/>
  <c r="A22" i="38"/>
  <c r="A21" i="95"/>
  <c r="A50" i="95"/>
  <c r="A30" i="95"/>
  <c r="A29" i="96"/>
  <c r="A33" i="96"/>
  <c r="A55" i="96"/>
  <c r="A17" i="95"/>
  <c r="A61" i="45"/>
  <c r="A63" i="45"/>
  <c r="A35" i="45"/>
  <c r="A58" i="46"/>
  <c r="A43" i="42"/>
  <c r="A58" i="42"/>
  <c r="A42" i="45"/>
  <c r="A24" i="43"/>
  <c r="A84" i="40"/>
  <c r="A80" i="40"/>
  <c r="A64" i="39"/>
  <c r="A39" i="42"/>
  <c r="A26" i="39"/>
  <c r="A17" i="39"/>
  <c r="A24" i="52"/>
  <c r="A56" i="42"/>
  <c r="A17" i="3"/>
  <c r="A25" i="3"/>
  <c r="A27" i="3"/>
  <c r="A31" i="42"/>
  <c r="A53" i="41"/>
  <c r="A46" i="96"/>
  <c r="A34" i="96"/>
  <c r="A20" i="96"/>
  <c r="A47" i="96"/>
  <c r="A29" i="95"/>
  <c r="A33" i="95"/>
  <c r="A55" i="95"/>
  <c r="A17" i="96"/>
  <c r="A29" i="46"/>
  <c r="A48" i="46"/>
  <c r="A51" i="46"/>
  <c r="A65" i="46"/>
  <c r="A68" i="46"/>
  <c r="A60" i="46"/>
  <c r="A26" i="46"/>
  <c r="A25" i="45"/>
  <c r="A50" i="46"/>
  <c r="A33" i="46"/>
  <c r="A39" i="46"/>
  <c r="A54" i="46"/>
  <c r="A45" i="46"/>
  <c r="A58" i="45"/>
  <c r="A17" i="46"/>
  <c r="A58" i="41"/>
  <c r="A61" i="39"/>
  <c r="A14" i="95"/>
  <c r="A48" i="41"/>
  <c r="A14" i="39"/>
  <c r="A77" i="39"/>
  <c r="A84" i="39"/>
  <c r="A80" i="39"/>
  <c r="A74" i="39"/>
  <c r="A70" i="39"/>
  <c r="A73" i="39"/>
  <c r="A72" i="39"/>
  <c r="A76" i="39"/>
  <c r="A31" i="40"/>
  <c r="A54" i="40"/>
  <c r="A35" i="39"/>
  <c r="A29" i="42"/>
  <c r="A60" i="39"/>
  <c r="A39" i="39"/>
  <c r="A62" i="41"/>
  <c r="A60" i="41"/>
  <c r="A22" i="3"/>
  <c r="A28" i="42"/>
  <c r="A18" i="39"/>
  <c r="A27" i="41"/>
  <c r="A16" i="52"/>
  <c r="A56" i="41"/>
  <c r="A56" i="40"/>
  <c r="A52" i="40"/>
  <c r="A59" i="41"/>
  <c r="A37" i="41"/>
  <c r="A30" i="41"/>
  <c r="A30" i="39"/>
  <c r="A23" i="42"/>
  <c r="A24" i="3"/>
  <c r="A48" i="95"/>
  <c r="A39" i="95"/>
  <c r="A40" i="95"/>
  <c r="A58" i="95"/>
  <c r="A54" i="95"/>
  <c r="A22" i="95"/>
  <c r="A37" i="95"/>
  <c r="A52" i="96"/>
  <c r="A26" i="96"/>
  <c r="A53" i="96"/>
  <c r="A37" i="45"/>
  <c r="A44" i="45"/>
  <c r="A16" i="48"/>
  <c r="A23" i="45"/>
  <c r="A19" i="47"/>
  <c r="A31" i="45"/>
  <c r="A27" i="46"/>
  <c r="A52" i="45"/>
  <c r="A64" i="46"/>
  <c r="A51" i="40"/>
  <c r="A66" i="40"/>
  <c r="A24" i="95"/>
  <c r="A59" i="46"/>
  <c r="A23" i="38"/>
  <c r="A14" i="52"/>
  <c r="A26" i="52"/>
  <c r="A39" i="41"/>
  <c r="A66" i="46"/>
  <c r="A28" i="40"/>
  <c r="A20" i="52"/>
  <c r="A17" i="52"/>
  <c r="A49" i="40"/>
  <c r="A40" i="42"/>
  <c r="A16" i="96"/>
  <c r="A55" i="40"/>
  <c r="A33" i="40"/>
  <c r="A65" i="40"/>
  <c r="A54" i="42"/>
  <c r="A24" i="6"/>
  <c r="A83" i="40"/>
  <c r="A19" i="42"/>
  <c r="A34" i="40"/>
  <c r="A50" i="42"/>
  <c r="A44" i="42"/>
  <c r="A24" i="40"/>
  <c r="A38" i="40"/>
  <c r="A45" i="41"/>
  <c r="A68" i="40"/>
  <c r="A46" i="42"/>
  <c r="A36" i="40"/>
  <c r="A16" i="3"/>
  <c r="A23" i="96"/>
  <c r="A21" i="96"/>
  <c r="A28" i="96"/>
  <c r="A49" i="96"/>
  <c r="A42" i="96"/>
  <c r="A50" i="96"/>
  <c r="A51" i="95"/>
  <c r="A35" i="95"/>
  <c r="A30" i="96"/>
  <c r="A57" i="95"/>
  <c r="A36" i="96"/>
  <c r="A44" i="96"/>
  <c r="A18" i="48"/>
  <c r="A62" i="46"/>
  <c r="A18" i="46"/>
  <c r="A34" i="46"/>
  <c r="A63" i="46"/>
  <c r="A35" i="46"/>
  <c r="A28" i="46"/>
  <c r="A57" i="46"/>
  <c r="A47" i="45"/>
  <c r="A24" i="46"/>
  <c r="A21" i="45"/>
  <c r="A43" i="39"/>
  <c r="A33" i="41"/>
  <c r="A25" i="40"/>
  <c r="A67" i="39"/>
  <c r="A36" i="46"/>
  <c r="A14" i="46"/>
  <c r="A26" i="6"/>
  <c r="A18" i="95"/>
  <c r="A40" i="40"/>
  <c r="A31" i="41"/>
  <c r="A47" i="42"/>
  <c r="A61" i="42"/>
  <c r="A48" i="39"/>
  <c r="A23" i="40"/>
  <c r="A25" i="6"/>
  <c r="A69" i="45"/>
  <c r="A86" i="40"/>
  <c r="A88" i="40"/>
  <c r="A78" i="40"/>
  <c r="A85" i="40"/>
  <c r="A81" i="40"/>
  <c r="A87" i="40"/>
  <c r="A35" i="42"/>
  <c r="A45" i="39"/>
  <c r="A24" i="42"/>
  <c r="A50" i="40"/>
  <c r="A41" i="40"/>
  <c r="A32" i="42"/>
  <c r="A63" i="40"/>
  <c r="A42" i="40"/>
  <c r="A34" i="41"/>
  <c r="A26" i="40"/>
  <c r="A69" i="39"/>
  <c r="A53" i="46"/>
  <c r="A55" i="41"/>
  <c r="A21" i="39"/>
  <c r="A53" i="42"/>
  <c r="A15" i="38"/>
  <c r="A25" i="38"/>
  <c r="A26" i="38"/>
  <c r="A27" i="38"/>
  <c r="A20" i="38"/>
  <c r="A19" i="38"/>
  <c r="A18" i="38"/>
  <c r="A21" i="38"/>
  <c r="A56" i="95"/>
  <c r="A41" i="95"/>
  <c r="A32" i="95"/>
  <c r="A38" i="95"/>
  <c r="A45" i="96"/>
  <c r="A17" i="47"/>
  <c r="A38" i="45"/>
  <c r="A30" i="45"/>
  <c r="A67" i="45"/>
  <c r="A46" i="45"/>
  <c r="A56" i="45"/>
  <c r="A43" i="45"/>
  <c r="A16" i="46"/>
  <c r="A40" i="45"/>
  <c r="A55" i="45"/>
  <c r="A41" i="45"/>
  <c r="A32" i="45"/>
  <c r="A19" i="45"/>
  <c r="A57" i="41"/>
  <c r="A22" i="46"/>
  <c r="A49" i="46"/>
  <c r="A59" i="40"/>
  <c r="A58" i="40"/>
  <c r="A53" i="40"/>
  <c r="A29" i="40"/>
  <c r="A27" i="39"/>
  <c r="A14" i="96"/>
  <c r="A27" i="96"/>
  <c r="A19" i="96"/>
  <c r="A43" i="96"/>
  <c r="A14" i="45"/>
  <c r="A71" i="45"/>
  <c r="A70" i="45"/>
  <c r="A62" i="39"/>
  <c r="A20" i="40"/>
  <c r="A52" i="41"/>
  <c r="A15" i="52"/>
  <c r="A57" i="40"/>
  <c r="A47" i="39"/>
  <c r="A37" i="40"/>
  <c r="A49" i="41"/>
  <c r="A79" i="40"/>
  <c r="A71" i="40"/>
  <c r="A75" i="40"/>
  <c r="A51" i="41"/>
  <c r="A25" i="95"/>
  <c r="A22" i="39"/>
  <c r="A25" i="42"/>
  <c r="A21" i="42"/>
  <c r="A31" i="95"/>
  <c r="A46" i="40"/>
  <c r="A42" i="42"/>
  <c r="A16" i="39"/>
  <c r="A38" i="41"/>
  <c r="A23" i="6"/>
  <c r="A64" i="40"/>
  <c r="A32" i="39"/>
  <c r="A44" i="39"/>
  <c r="A15" i="39"/>
  <c r="P59" i="95"/>
  <c r="P33" i="48"/>
  <c r="P28" i="38"/>
  <c r="P27" i="43"/>
  <c r="P63" i="42"/>
  <c r="P15" i="49"/>
  <c r="P89" i="40"/>
  <c r="P27" i="52"/>
  <c r="P59" i="96"/>
  <c r="P72" i="46"/>
  <c r="P33" i="47"/>
  <c r="P28" i="3"/>
  <c r="P15" i="9"/>
  <c r="P72" i="45"/>
  <c r="P27" i="51"/>
  <c r="P27" i="6"/>
  <c r="P63" i="41"/>
  <c r="P89" i="39"/>
  <c r="N9" i="10"/>
  <c r="N9" i="4"/>
  <c r="N9" i="50"/>
  <c r="N9" i="8"/>
  <c r="N9" i="7"/>
  <c r="N9" i="5"/>
  <c r="F43" i="2"/>
  <c r="H15" i="34"/>
  <c r="H24" i="34" s="1"/>
  <c r="H24" i="36"/>
  <c r="N9" i="11"/>
  <c r="E31" i="2" l="1"/>
  <c r="E28" i="2"/>
  <c r="N9" i="98"/>
  <c r="E16" i="117"/>
  <c r="E23" i="34"/>
  <c r="E20" i="36"/>
  <c r="N9" i="95"/>
  <c r="N9" i="40"/>
  <c r="N9" i="96"/>
  <c r="N9" i="52"/>
  <c r="N9" i="49"/>
  <c r="N9" i="46"/>
  <c r="E18" i="36"/>
  <c r="E16" i="36"/>
  <c r="E19" i="34"/>
  <c r="E17" i="34"/>
  <c r="N9" i="9"/>
  <c r="N9" i="47"/>
  <c r="N9" i="6"/>
  <c r="N9" i="51"/>
  <c r="N9" i="39"/>
  <c r="E22" i="36"/>
  <c r="E23" i="36"/>
  <c r="E41" i="2" s="1"/>
  <c r="A41" i="2" s="1"/>
  <c r="E20" i="34"/>
  <c r="N9" i="45"/>
  <c r="E16" i="34"/>
  <c r="N9" i="48"/>
  <c r="N9" i="41"/>
  <c r="E21" i="36"/>
  <c r="N9" i="3"/>
  <c r="E19" i="36"/>
  <c r="E15" i="34"/>
  <c r="A15" i="34" s="1"/>
  <c r="B15" i="34" s="1"/>
  <c r="B15" i="2" s="1"/>
  <c r="E18" i="34"/>
  <c r="E15" i="36"/>
  <c r="A15" i="36" s="1"/>
  <c r="B15" i="36" s="1"/>
  <c r="B17" i="2" s="1"/>
  <c r="E21" i="34"/>
  <c r="N9" i="43"/>
  <c r="E22" i="34"/>
  <c r="N9" i="38"/>
  <c r="E17" i="36"/>
  <c r="N9" i="42"/>
  <c r="H15" i="2"/>
  <c r="H43" i="2" s="1"/>
  <c r="A20" i="117" l="1"/>
  <c r="B20" i="117" s="1"/>
  <c r="B31" i="2" s="1"/>
  <c r="A22" i="117"/>
  <c r="B22" i="117" s="1"/>
  <c r="B37" i="2" s="1"/>
  <c r="A17" i="117"/>
  <c r="B17" i="117" s="1"/>
  <c r="B22" i="2" s="1"/>
  <c r="A19" i="117"/>
  <c r="B19" i="117" s="1"/>
  <c r="B28" i="2" s="1"/>
  <c r="A16" i="117"/>
  <c r="B16" i="117" s="1"/>
  <c r="B19" i="2" s="1"/>
  <c r="E19" i="2"/>
  <c r="E24" i="117"/>
  <c r="A17" i="36"/>
  <c r="B17" i="36" s="1"/>
  <c r="B23" i="2" s="1"/>
  <c r="A22" i="36"/>
  <c r="B22" i="36" s="1"/>
  <c r="B38" i="2" s="1"/>
  <c r="A16" i="36"/>
  <c r="B16" i="36" s="1"/>
  <c r="B20" i="2" s="1"/>
  <c r="A17" i="34"/>
  <c r="B17" i="34" s="1"/>
  <c r="B21" i="2" s="1"/>
  <c r="A18" i="36"/>
  <c r="B18" i="36" s="1"/>
  <c r="B26" i="2" s="1"/>
  <c r="A21" i="34"/>
  <c r="B21" i="34" s="1"/>
  <c r="B33" i="2" s="1"/>
  <c r="A20" i="34"/>
  <c r="B20" i="34" s="1"/>
  <c r="B30" i="2" s="1"/>
  <c r="A19" i="34"/>
  <c r="B19" i="34" s="1"/>
  <c r="B27" i="2" s="1"/>
  <c r="A21" i="36"/>
  <c r="B21" i="36" s="1"/>
  <c r="B35" i="2" s="1"/>
  <c r="A23" i="36"/>
  <c r="B23" i="36" s="1"/>
  <c r="B41" i="2" s="1"/>
  <c r="A22" i="34"/>
  <c r="B22" i="34" s="1"/>
  <c r="B36" i="2" s="1"/>
  <c r="A18" i="34"/>
  <c r="B18" i="34" s="1"/>
  <c r="B24" i="2" s="1"/>
  <c r="A19" i="36"/>
  <c r="B19" i="36" s="1"/>
  <c r="B29" i="2" s="1"/>
  <c r="A16" i="34"/>
  <c r="B16" i="34" s="1"/>
  <c r="B18" i="2" s="1"/>
  <c r="E32" i="2"/>
  <c r="A20" i="36"/>
  <c r="B20" i="36" s="1"/>
  <c r="B32" i="2" s="1"/>
  <c r="E39" i="2"/>
  <c r="A23" i="34"/>
  <c r="B23" i="34" s="1"/>
  <c r="B39" i="2" s="1"/>
  <c r="E18" i="2"/>
  <c r="E30" i="2"/>
  <c r="E21" i="2"/>
  <c r="E27" i="2"/>
  <c r="E36" i="2"/>
  <c r="E33" i="2"/>
  <c r="E24" i="2"/>
  <c r="E15" i="2"/>
  <c r="E20" i="2"/>
  <c r="E23" i="2"/>
  <c r="E29" i="2"/>
  <c r="E38" i="2"/>
  <c r="E26" i="2"/>
  <c r="E35" i="2"/>
  <c r="E17" i="2"/>
  <c r="E24" i="34"/>
  <c r="E24" i="36"/>
  <c r="A22" i="2" l="1"/>
  <c r="A37" i="2"/>
  <c r="A28" i="2"/>
  <c r="A31" i="2"/>
  <c r="A19" i="2"/>
  <c r="E27" i="117"/>
  <c r="E25" i="117"/>
  <c r="A15" i="2"/>
  <c r="A16" i="2"/>
  <c r="A17" i="2"/>
  <c r="A33" i="2"/>
  <c r="A27" i="2"/>
  <c r="A30" i="2"/>
  <c r="A39" i="2"/>
  <c r="A38" i="2"/>
  <c r="A20" i="2"/>
  <c r="A21" i="2"/>
  <c r="A26" i="2"/>
  <c r="A36" i="2"/>
  <c r="A18" i="2"/>
  <c r="A32" i="2"/>
  <c r="A29" i="2"/>
  <c r="A35" i="2"/>
  <c r="A23" i="2"/>
  <c r="A24" i="2"/>
  <c r="E43" i="2"/>
  <c r="E44" i="2" s="1"/>
  <c r="E25" i="34"/>
  <c r="E26" i="34" s="1"/>
  <c r="E27" i="34"/>
  <c r="E27" i="36"/>
  <c r="E25" i="36"/>
  <c r="E26" i="36" s="1"/>
  <c r="E26" i="117" l="1"/>
  <c r="E28" i="117" s="1"/>
  <c r="E46" i="2"/>
  <c r="E28" i="36"/>
  <c r="E28" i="34"/>
  <c r="E45" i="2"/>
  <c r="D10" i="117" l="1"/>
  <c r="C19" i="118"/>
  <c r="C26" i="118" s="1"/>
  <c r="C28" i="118" s="1"/>
  <c r="C19" i="33"/>
  <c r="D10" i="36"/>
  <c r="C19" i="35"/>
  <c r="C26" i="35" s="1"/>
  <c r="C28" i="35" s="1"/>
  <c r="D10" i="34"/>
  <c r="E47" i="2"/>
  <c r="D10" i="2" s="1"/>
  <c r="C19" i="1" l="1"/>
  <c r="C26" i="1" s="1"/>
  <c r="C28" i="1" s="1"/>
  <c r="C26" i="33"/>
  <c r="C28" i="33" s="1"/>
</calcChain>
</file>

<file path=xl/sharedStrings.xml><?xml version="1.0" encoding="utf-8"?>
<sst xmlns="http://schemas.openxmlformats.org/spreadsheetml/2006/main" count="2285" uniqueCount="312">
  <si>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</si>
  <si>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</si>
  <si>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</si>
  <si>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</si>
  <si>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</si>
  <si>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</si>
  <si>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</si>
  <si>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</si>
  <si>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</si>
  <si>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</si>
  <si>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</si>
  <si>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</si>
  <si>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</si>
  <si>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</si>
  <si>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</si>
  <si>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</si>
  <si>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 xml:space="preserve">Sertifikāta Nr. </t>
  </si>
  <si>
    <t>Attiecināmās izmaksas</t>
  </si>
  <si>
    <t>Citu pasākumu izmaksas</t>
  </si>
  <si>
    <t>Neattiecināmās izmaksas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</si>
  <si>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</si>
  <si>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</si>
  <si>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</si>
  <si>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</si>
  <si>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</si>
  <si>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</si>
  <si>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</si>
  <si>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</si>
  <si>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</si>
  <si>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</si>
  <si>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</si>
  <si>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</si>
  <si>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</si>
  <si>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</si>
  <si>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</si>
  <si>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</si>
  <si>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</si>
  <si>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</si>
  <si>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</si>
  <si>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</si>
  <si>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</si>
  <si>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</si>
  <si>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>Sertifikāta Nr.</t>
  </si>
  <si>
    <t>Sertifikāta Nr. _________________________________</t>
  </si>
  <si>
    <t xml:space="preserve">Lokālā tāme Nr. </t>
  </si>
  <si>
    <t>Tāmes  izmaksas  EUR</t>
  </si>
  <si>
    <t>A</t>
  </si>
  <si>
    <t>C</t>
  </si>
  <si>
    <t>Kods</t>
  </si>
  <si>
    <t>Darba nosaukums</t>
  </si>
  <si>
    <t>Mērvienība</t>
  </si>
  <si>
    <t>Daudzums</t>
  </si>
  <si>
    <t>Vienības izmaksas</t>
  </si>
  <si>
    <t>Kopā uz visu apjomu</t>
  </si>
  <si>
    <t>N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</si>
  <si>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</si>
  <si>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</si>
  <si>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</si>
  <si>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</si>
  <si>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</si>
  <si>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</si>
  <si>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 - C - N</t>
  </si>
  <si>
    <t xml:space="preserve">Tiešās izmaksas kopā, t. sk. darba devēja sociālais nodoklis 23.59% </t>
  </si>
  <si>
    <t>Attiecināmās + citu pasākumu izmaksas + neattiecināmās izmaksas</t>
  </si>
  <si>
    <t>Daudzdzīvokļu dzīvojamās ēkas vienkāršota fasādes atjaunošana</t>
  </si>
  <si>
    <t>Daudzdzīvokļu dzīvojamā ēka</t>
  </si>
  <si>
    <t>Smārdes iela 2C, Tukums</t>
  </si>
  <si>
    <t>11/02/2022-3</t>
  </si>
  <si>
    <t>Tāme sastādīta 2023. gada 26. jūlijā</t>
  </si>
  <si>
    <t>Armands Ūbelis</t>
  </si>
  <si>
    <t>4-02608</t>
  </si>
  <si>
    <t>Būvlaukums</t>
  </si>
  <si>
    <t>Tāme sastādīta  2023. gada tirgus cenās, pamatojoties uz DOP daļas rasējumiem</t>
  </si>
  <si>
    <t>Esošās betona apmales/asfalta demontāža</t>
  </si>
  <si>
    <t>Grunts izstrāde no cokola  apmales, nogādāšana uz atbērtni</t>
  </si>
  <si>
    <t>Virsmas sagatavošana siltināšanai (bojātā apmetuma nokalšana, plaisu aizdare)</t>
  </si>
  <si>
    <t>Hidroizolācijas uzklāšana divās kārtās</t>
  </si>
  <si>
    <t>Vertikālā hidroizolācija</t>
  </si>
  <si>
    <t>Geomembrānas ieklāšana</t>
  </si>
  <si>
    <t>Vēdināšanas profils  ISOSTUD, stiprinājumi, dībeļi</t>
  </si>
  <si>
    <t>Ģeomembrāna</t>
  </si>
  <si>
    <t>Pamatu gruntēšana un siltināšana</t>
  </si>
  <si>
    <t>grunts</t>
  </si>
  <si>
    <t>Ekstrudētais putupolistirols, 100mm, λ≤0,035 W/mK</t>
  </si>
  <si>
    <t>līmjava</t>
  </si>
  <si>
    <t>dībeļi</t>
  </si>
  <si>
    <t>Virsmas armēšana</t>
  </si>
  <si>
    <t>armējamā java</t>
  </si>
  <si>
    <t>pvc siets 160 g/m2</t>
  </si>
  <si>
    <t>pvc stūri</t>
  </si>
  <si>
    <t xml:space="preserve">Virsmas gruntēšana un dekoratīvā apmetuma uzklāšana </t>
  </si>
  <si>
    <t>tonēts dekoratīvais apmetums</t>
  </si>
  <si>
    <t>Palodzes demontāža</t>
  </si>
  <si>
    <t>Durvju, logu aiļu siltināšana, armēšana, gruntēšana, dekoratīvā apmetuma uzklāšana</t>
  </si>
  <si>
    <t>ekstrudētais putupolistirols, λ≤0,035, W/mK, 30-50 mm</t>
  </si>
  <si>
    <t xml:space="preserve">līmjava </t>
  </si>
  <si>
    <t>loga, durvju kārbas  un siltinājuma salaiduma profils</t>
  </si>
  <si>
    <t>pvc stūris ar lāseni</t>
  </si>
  <si>
    <t>palodzes profils</t>
  </si>
  <si>
    <t>Ārējās izolācijas lentas montāža</t>
  </si>
  <si>
    <t>ārējā izolācijas lenta</t>
  </si>
  <si>
    <t>Skārda palodzes montāža</t>
  </si>
  <si>
    <t>skārda palodze</t>
  </si>
  <si>
    <t>Pamatu aizbēršana</t>
  </si>
  <si>
    <t>smilts</t>
  </si>
  <si>
    <t>Betona apmales betonēšana</t>
  </si>
  <si>
    <t>Šķembu slānis, frakcija 0-40 mm, 100 mm</t>
  </si>
  <si>
    <t>Siets ∅6 AI100x100 mm</t>
  </si>
  <si>
    <t>Betons C25/30, XC4</t>
  </si>
  <si>
    <t>Betona sūknis</t>
  </si>
  <si>
    <t>Betona renes uzstādīšana zem lietus ūdens notekām</t>
  </si>
  <si>
    <t xml:space="preserve">betona rene 300x2500mm </t>
  </si>
  <si>
    <t>Pagraba ieejas atbalsienas remonts (bojātā apmetuma nokalšana, plaisu, izdrupumu aizdare, apmešana, krāsošana)</t>
  </si>
  <si>
    <t>Gaismas aku demontāža, veidojot abalsta sienas veidņus, armatūras iestrāde vidēji 80kg/m3 betona, betons C25/30, iestrādājot drenāžas cauruli</t>
  </si>
  <si>
    <t>Cinkota tērauda režģa montāža, gaismas akām</t>
  </si>
  <si>
    <t>Cinkots presēts režģis 34*11/25*2 mm; ~900x1700 mm</t>
  </si>
  <si>
    <t>AS "Sadales tīkls" esošo kabeļu, skapju aizsardzība saskaņā ar AR-24, AR-8, AR-10, DOP-2</t>
  </si>
  <si>
    <t>Būvniecības žoga uzstādīšana, noma</t>
  </si>
  <si>
    <t>t.m</t>
  </si>
  <si>
    <t>Strādnieku sadzīves konteinera uzstādīšana, noma</t>
  </si>
  <si>
    <t>gab</t>
  </si>
  <si>
    <t>Jūras konteinera uzstādīšana noma</t>
  </si>
  <si>
    <t>Ugunsdzēsības stends</t>
  </si>
  <si>
    <t>Būvmateriālu pagaidu novietnes izbūve</t>
  </si>
  <si>
    <t>Biotualetes uzstādīšana, noma</t>
  </si>
  <si>
    <t>Gājēju ieejas jumtiņu izbūve virs ieejām ēkā</t>
  </si>
  <si>
    <t>Būvtāfele</t>
  </si>
  <si>
    <t>Brīdinājuma zīmes</t>
  </si>
  <si>
    <t>Teritorijas sakopšana pēc būvdarbu veikšanas</t>
  </si>
  <si>
    <t>objekts</t>
  </si>
  <si>
    <t>Izmaksas par elektroenerģiju un ūdeni</t>
  </si>
  <si>
    <t>kompl</t>
  </si>
  <si>
    <t>Būvgružu savākšana utilizācija</t>
  </si>
  <si>
    <t>Elektropieslēguma izveide</t>
  </si>
  <si>
    <t>Ūdens pieslēguma izveide</t>
  </si>
  <si>
    <t>Jumts</t>
  </si>
  <si>
    <t>Tāme sastādīta  2023. gada tirgus cenās, pamatojoties uz AR daļas rasējumiem</t>
  </si>
  <si>
    <t>Jumta seguma, latojuma demontāža</t>
  </si>
  <si>
    <t>m2</t>
  </si>
  <si>
    <t>Jumta skārda elementu demontāža</t>
  </si>
  <si>
    <t>Jumta seguma utilizācija</t>
  </si>
  <si>
    <t>Spāru pagarinājumu montāža</t>
  </si>
  <si>
    <t>m3</t>
  </si>
  <si>
    <t>Kokmateriāls</t>
  </si>
  <si>
    <t>Stiprinājumi</t>
  </si>
  <si>
    <t>Jumta konstrukcijas remonts, bojāto elementu nomaiņa</t>
  </si>
  <si>
    <t>Jumta nesošās koka konstrukcijas apstrāde ar komplekso aizsardzības līdzekli</t>
  </si>
  <si>
    <t>Difūzijas plēves uzstādīšana</t>
  </si>
  <si>
    <t xml:space="preserve">Hidroizolācija un aizsardzība no vēja (difūzijas plēve) </t>
  </si>
  <si>
    <t>Kokmateriāls 25x50 mm</t>
  </si>
  <si>
    <t>Koka latojuma montāža</t>
  </si>
  <si>
    <t>Kokmateriāls 50x100 mm</t>
  </si>
  <si>
    <t>Viļņoto lokšņu montāža</t>
  </si>
  <si>
    <t>Jumta segums - viļņotās loksnes Eternit Klasika vai ekviv., ar blīvlenti lokšņu savienojumu vietās</t>
  </si>
  <si>
    <t xml:space="preserve">Esošo lietus ūdens tekņu, noteku demontāža </t>
  </si>
  <si>
    <t>m</t>
  </si>
  <si>
    <t>Jaunu lietus ūdens noteku, tekņu uzstādīšana</t>
  </si>
  <si>
    <t>Teknes d150 ar veidgabaliem, stiprinājumiem, PE pārklājums</t>
  </si>
  <si>
    <t>Notekas d120 ar veidgabaliem, stiprinājumiem, PE pārklājums</t>
  </si>
  <si>
    <t>Vēja kastes/dzegas demontāža</t>
  </si>
  <si>
    <t>Vēja kastes montāža</t>
  </si>
  <si>
    <t>Apdares dēļi</t>
  </si>
  <si>
    <t>Krāsa</t>
  </si>
  <si>
    <t>kg</t>
  </si>
  <si>
    <t>Blīvlentas montāža korē</t>
  </si>
  <si>
    <t>Blīvlenta Eternit vai ekviv.</t>
  </si>
  <si>
    <t>Jumta pieslēgumu montāža</t>
  </si>
  <si>
    <t>Skārda lāsenis, 400 mm, b=0,5 mm, Pural pārklājums</t>
  </si>
  <si>
    <t>Vējmala</t>
  </si>
  <si>
    <t>Kores profils</t>
  </si>
  <si>
    <t>Ventilācijas šahtu galu pārmūrēšana bēniņu un virs jumta daļā</t>
  </si>
  <si>
    <t>Ventilācijas šahtu jumtiņu uzstādīšana</t>
  </si>
  <si>
    <t>gab.</t>
  </si>
  <si>
    <t>Skārda jumtiņš (0,5 m, Pural pārklājums)</t>
  </si>
  <si>
    <t>Ventilācijjas šahtu / jumta pieslēgumu izbūve no skārda</t>
  </si>
  <si>
    <t>Ventilācijas kanālu virsmas armēšana</t>
  </si>
  <si>
    <t xml:space="preserve">armējamā java </t>
  </si>
  <si>
    <t>pvc siets</t>
  </si>
  <si>
    <t>ārējie pvc stūri</t>
  </si>
  <si>
    <t>Lūkas demontāža</t>
  </si>
  <si>
    <t>Skārda lūkas montāža</t>
  </si>
  <si>
    <t>Skārda lūka 600x800 mm, PE pārklājums</t>
  </si>
  <si>
    <t>Jumta nožogojuma ar sniega aiztures barjeru uzstādīšana</t>
  </si>
  <si>
    <t>Jumta nožogojums ar sniega aiztures barjeru</t>
  </si>
  <si>
    <t>Ieejas jumtiņi</t>
  </si>
  <si>
    <t xml:space="preserve">Jumta attīrīšana </t>
  </si>
  <si>
    <t>Slīpumu veidojošā slāņa atjaunošana ar cementa javu</t>
  </si>
  <si>
    <t>Akmens vates stūra montāža</t>
  </si>
  <si>
    <t>Akmens vates stūris</t>
  </si>
  <si>
    <t>Kausējamā jumta materiāla ieklāšana</t>
  </si>
  <si>
    <t>apakšklājs ≥4 kg/m2, biezums ≥3 mm</t>
  </si>
  <si>
    <t>virsklājs ≥5 kg/m2, biezums ≥4 mm</t>
  </si>
  <si>
    <t>Gāze</t>
  </si>
  <si>
    <t>baloni</t>
  </si>
  <si>
    <t xml:space="preserve">Lāseņa montāža </t>
  </si>
  <si>
    <t>Lāsenis 300 mm, 0,5 mm, PE pārklājums</t>
  </si>
  <si>
    <t>Tekņu, noteku uzstādīšana</t>
  </si>
  <si>
    <t>teknes d=120 mm ar stiprinājumiem un veidgabaliem</t>
  </si>
  <si>
    <t>t.m.</t>
  </si>
  <si>
    <t>noteka d=100 mm ar stiprinājumiem un veidgabaliem</t>
  </si>
  <si>
    <t>Skārda lāseņa montāža pagraba ieejas jumtiņa salaidumam ar silinājumu</t>
  </si>
  <si>
    <t>Cokols</t>
  </si>
  <si>
    <r>
      <t>m</t>
    </r>
    <r>
      <rPr>
        <vertAlign val="superscript"/>
        <sz val="8"/>
        <rFont val="Arial"/>
        <family val="2"/>
      </rPr>
      <t>2</t>
    </r>
  </si>
  <si>
    <t xml:space="preserve">gab </t>
  </si>
  <si>
    <t>Bēniņi</t>
  </si>
  <si>
    <t>Bēniņu attīrīšana</t>
  </si>
  <si>
    <t>Koka laipu izbūve</t>
  </si>
  <si>
    <t>Kokmateriāls 100x40 mm</t>
  </si>
  <si>
    <t>Kokmateriāls 100x100 mm</t>
  </si>
  <si>
    <t>Beramā ekovate, λ≤0,041 W/mK, 250 mm pēc rukuma</t>
  </si>
  <si>
    <t>Pretvēja izolācijas montāža</t>
  </si>
  <si>
    <t>Pretvēja izolācija</t>
  </si>
  <si>
    <t>Pretvēja izolācijas stiprinājuma koka lata, ar stiprinājumiem</t>
  </si>
  <si>
    <t>Siltinātas, ugunsdrošas lūkas uzstādīšana</t>
  </si>
  <si>
    <t>Lūka, U≤1,8 W/(m²k), EI30, iekšējais izmērs 800x800 mm</t>
  </si>
  <si>
    <t>2 kārtu ķiegeļu piemūrēšana pa lūkas perimetru</t>
  </si>
  <si>
    <t>Fasāde</t>
  </si>
  <si>
    <t>Sastatņu montāža un demontāža</t>
  </si>
  <si>
    <t>sastatņu noma uz visu būvniecības laiku</t>
  </si>
  <si>
    <t>aizsargsiets</t>
  </si>
  <si>
    <t>Pagaidu jumta izbūve virs sastatnēm, uz būvniecības laiku</t>
  </si>
  <si>
    <t>Esošā siltinājuma 1. stāva līmenī mazgāšana ar augstspiediena mazgātāju (tajā skaitā ailu)</t>
  </si>
  <si>
    <t>Virsmas armēšana (tajā skaitā ailu)</t>
  </si>
  <si>
    <t>Virsmas gruntēšana un dekoratīvā apmetuma uzklāšana (tajā skaitā ailu)</t>
  </si>
  <si>
    <t>Ķieģeļu izvirzījumu nokalšana ap logiem</t>
  </si>
  <si>
    <t>Virsmas sagatavošana siltināšanai (plaisu aizdare stiprinot ar stiegrām, izdrupumu, nelīdzenumu aizdare, bez vertikālas sienu izlīdzināšanas)</t>
  </si>
  <si>
    <t>Lāsenis 250 mm, 0,5 mm, PE pārklājums</t>
  </si>
  <si>
    <t>Cokola profila uzstādīšana</t>
  </si>
  <si>
    <t>cokola profils 150 mm Sakret Mat (vai ekv.)</t>
  </si>
  <si>
    <t xml:space="preserve">Fasādes virsmas gruntēšana  </t>
  </si>
  <si>
    <t xml:space="preserve">Fasādes virsmas siltināšana </t>
  </si>
  <si>
    <t>akmens vate, b=150 mm, λ≤0,037 W/mK</t>
  </si>
  <si>
    <t>Siltinātās virsmas armēšana</t>
  </si>
  <si>
    <t>Fasādes pieslēgumu elementu montāža (numura zīme, karoga turētājs u.t.t</t>
  </si>
  <si>
    <t>elementu montāžas stiprinājumi</t>
  </si>
  <si>
    <t>Apdares demontāža</t>
  </si>
  <si>
    <t>Koka dēļu apdares montāža</t>
  </si>
  <si>
    <t>Lāseņa montāža virs 1. stāva siltinājuma</t>
  </si>
  <si>
    <t>Pagraba izbūves apdares atjaunošana</t>
  </si>
  <si>
    <t>Pagrabs</t>
  </si>
  <si>
    <t>Koka starpsienu augstuma samazināšana starp pagrabiem (kopējā griestu platība)</t>
  </si>
  <si>
    <t>Pagraba griestu sagatavošana siltināšanai, siltināšana</t>
  </si>
  <si>
    <t xml:space="preserve">Akmens vates lamelas, 100 mm,  λ≤0,037 W/mK </t>
  </si>
  <si>
    <t>Elektroinstalācijas nomaiņa, izbūve virs siltumizolācijas, ievietošana PVC penāļos</t>
  </si>
  <si>
    <t>Ēkas ventilācija</t>
  </si>
  <si>
    <t>Ventilācijas kanālu tīrīšana, izpilddokumentācijas sagatavošana</t>
  </si>
  <si>
    <t>Logi, durvis</t>
  </si>
  <si>
    <t>Loga L-11 demontāža, montāža</t>
  </si>
  <si>
    <t>PVC profils, tonis - balti, 610x1040 mm, ar iestrādātu ventilācijas resti 460x510 mm</t>
  </si>
  <si>
    <t>Duvju D-4 demontāža, montāža</t>
  </si>
  <si>
    <t>Duvju D-5 demontāža, montāža</t>
  </si>
  <si>
    <t>Logu, durvju ailu iekšējā apdare</t>
  </si>
  <si>
    <t>Svaiga gaisa pieplūdes vārstu montāža (ar caurumu urbšanu)</t>
  </si>
  <si>
    <t>Svaiga gaisa pieplūdes vārsts ar termostatu, d=100 mm</t>
  </si>
  <si>
    <t>Apkure</t>
  </si>
  <si>
    <t>Tāme sastādīta  2023. gada tirgus cenās, pamatojoties uz AVK daļas rasējumiem</t>
  </si>
  <si>
    <t>Tērauda paneļu radiators Compact ar sānu pieslēgumu, komplektā ar sienas stiprinājuma kronšteiniem, noslēgkorķi un atgaisotāju C11-500-1000 PURMO vai ekv.</t>
  </si>
  <si>
    <t>Tērauda paneļu radiators Compact ar sānu pieslēgumu, komplektā ar sienas stiprinājuma kronšteiniem, noslēgkorķi un atgaisotāju C22-500-1000 PURMO vai ekv.</t>
  </si>
  <si>
    <t>Tērauda paneļu radiators Compact ar sānu pieslēgumu, komplektā ar sienas stiprinājuma kronšteiniem, noslēgkorķi un atgaisotāju C22-500-1200 PURMO vai ekv.</t>
  </si>
  <si>
    <t>Tērauda paneļu radiators Compact ar sānu pieslēgumu, komplektā ar sienas stiprinājuma kronšteiniem, noslēgkorķi un atgaisotāju C22-500-1400 PURMO vai ekv.</t>
  </si>
  <si>
    <t>Tērauda paneļu radiators Compact ar sānu pieslēgumu, komplektā ar sienas stiprinājuma kronšteiniem, noslēgkorķi un atgaisotāju C22-500-800 PURMO vai ekv.</t>
  </si>
  <si>
    <t>Tērauda paneļu radiators Compact ar sānu pieslēgumu, komplektā ar sienas stiprinājuma kronšteiniem, noslēgkorķi un atgaisotāju C22-500-600 PURMO vai ekv.</t>
  </si>
  <si>
    <t>Tērauda paneļu radiators Compact ar sānu pieslēgumu, komplektā ar sienas stiprinājuma kronšteiniem, noslēgkorķi un atgaisotāju C22-500-500 PURMO vai ekv.</t>
  </si>
  <si>
    <t>Tērauda paneļu radiators Compact ar sānu pieslēgumu, komplektā ar sienas stiprinājuma kronšteiniem, noslēgkorķi un atgaisotāju C22-600-1200 PURMO vai ekv.</t>
  </si>
  <si>
    <t>Siltuma maksas sadalītājs (alokators)</t>
  </si>
  <si>
    <t>No spiediena neatkarīgs radiatora vārsts RA-DV DANFOSS vai ekv.</t>
  </si>
  <si>
    <t>Atpakaļgaitas radiatora ventilis RLV-S DANFOSS vai ekv.</t>
  </si>
  <si>
    <t>Termostatiskais sensors ar ierobežotu minimālo temp. 16°C RA2000 DANFOSS vai ekv.</t>
  </si>
  <si>
    <t>Termostatiskais sensors ar trieciendrošu korpusu un aizsardzību pret zādzību RA 2920 DANFOSS vai ekv.</t>
  </si>
  <si>
    <t>Automātiskais atgaisotājs ar pretvārstu</t>
  </si>
  <si>
    <t>Lodveida ventilis  DN20</t>
  </si>
  <si>
    <t>Lodveida ventilis  DN32</t>
  </si>
  <si>
    <t>Lodveida ventilis  DN15</t>
  </si>
  <si>
    <t>Sistēmas tukšošanas komplekts DN15</t>
  </si>
  <si>
    <t>Cinkota tērauda caurule D15x1,2</t>
  </si>
  <si>
    <t>Cinkota tērauda caurule D18x1,2</t>
  </si>
  <si>
    <t>Cinkota tērauda caurule D22x1,5</t>
  </si>
  <si>
    <t>Cinkota tērauda caurule D28x1,5</t>
  </si>
  <si>
    <t>Cinkota tērauda caurule D35x1,5</t>
  </si>
  <si>
    <t>Esošo sildķermeņu demontāža un utilizācija</t>
  </si>
  <si>
    <t>Cauruļvadu demontāža un utilizācija</t>
  </si>
  <si>
    <t>Siltumizolācijas demontāža un utilizācija</t>
  </si>
  <si>
    <t>Cinkotā tērauda cauruļvadu presējamās fasondaļas</t>
  </si>
  <si>
    <t>Cinkotā tērauda cauruļu montāžas materiāli</t>
  </si>
  <si>
    <t>Siltumizolācijas montāža</t>
  </si>
  <si>
    <t>Armētā siltumizolācijas līmlenta</t>
  </si>
  <si>
    <t>PVC pārklājs</t>
  </si>
  <si>
    <t>Cauruļu stiprinājumi</t>
  </si>
  <si>
    <t>Izolācijas stiprinājumi</t>
  </si>
  <si>
    <t>Sistēmas hidrauliskā pārbaude</t>
  </si>
  <si>
    <t>Sistēmas ieregulēšanas darbi</t>
  </si>
  <si>
    <t>Sistēmas marķēšanas materiāli</t>
  </si>
  <si>
    <t>Montāžas palīgmateriāli</t>
  </si>
  <si>
    <t>Atvērumu izveide stāvu pārsegumos</t>
  </si>
  <si>
    <t>Atvēruma izveide pagraba sienās</t>
  </si>
  <si>
    <t>Saskaņošanas darbi ar BK</t>
  </si>
  <si>
    <t>Apdares atjaunošanas dzīvokļos</t>
  </si>
  <si>
    <t>kompl.</t>
  </si>
  <si>
    <t xml:space="preserve">Pagraba / dzīvokļa starpsienas gruntēšana  </t>
  </si>
  <si>
    <t xml:space="preserve">Pagraba / dzīvokļa starpsienas siltināšana </t>
  </si>
  <si>
    <t>Pašaizvēršanās mehānisms</t>
  </si>
  <si>
    <t>Pašaizvēršanās mehānisma montāža durvīm D-4</t>
  </si>
  <si>
    <t>Pašaizvēršanās mehānisma montāža durvīm D-5</t>
  </si>
  <si>
    <t>akmens vate, λ≤0,037, W/mK, 30 mm</t>
  </si>
  <si>
    <t>akmens vate, b=50 mm, λ≤0,037 W/mK</t>
  </si>
  <si>
    <t>Pagraba durvis, metāla, slēdzamas;
Krāsa - RR23; durvju augstums 2000 mm, platums 700 mm</t>
  </si>
  <si>
    <t>Pagraba durvis, metāla, slēdzamas; U/w ≤ 1,6 W/m²K;
Krāsa - RR23; durvju augstums 2000 mm, platums 800 mm</t>
  </si>
  <si>
    <t>Beramās vates iestrāde 250 mm biezumā pēc rukuma</t>
  </si>
  <si>
    <t>Cauruļvadu siltumizolācijas čaulas Hvac Section AluCoat T, b=80mm 15x50 PAROC vai ekv.</t>
  </si>
  <si>
    <t>Cauruļvadu siltumizolācijas čaulas Hvac Section AluCoat T, b=80mm 22x50 PAROC vai ekv.</t>
  </si>
  <si>
    <t>Cauruļvadu siltumizolācijas čaulas Hvac Section AluCoat T, b=80mm 28x50 PAROC vai ekv.</t>
  </si>
  <si>
    <t>Cauruļvadu siltumizolācijas čaulas Hvac Section AluCoat T, b=80mm 35x50 PAROC vai ekv.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</si>
</sst>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;;"/>
    <numFmt numFmtId="165" formatCode="0;;"/>
    <numFmt numFmtId="166" formatCode="0.0%"/>
    <numFmt numFmtId="167" formatCode="0.0"/>
    <numFmt numFmtId="168" formatCode="0.0%;;"/>
  </numFmts>
  <fonts count="14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color theme="0"/>
      <name val="Arial"/>
      <family val="2"/>
      <charset val="186"/>
    </font>
    <font>
      <sz val="8"/>
      <name val="Arial"/>
      <family val="2"/>
    </font>
    <font>
      <sz val="10"/>
      <color indexed="8"/>
      <name val="Arial"/>
      <family val="2"/>
      <charset val="186"/>
    </font>
    <font>
      <sz val="8"/>
      <color rgb="FF000000"/>
      <name val="Arial"/>
      <family val="2"/>
      <charset val="186"/>
    </font>
    <font>
      <sz val="11"/>
      <color indexed="17"/>
      <name val="Calibri"/>
      <family val="2"/>
      <charset val="204"/>
    </font>
    <font>
      <b/>
      <sz val="8"/>
      <name val="Arial"/>
      <family val="2"/>
    </font>
    <font>
      <sz val="11"/>
      <color indexed="20"/>
      <name val="Calibri"/>
      <family val="2"/>
      <charset val="204"/>
    </font>
    <font>
      <vertAlign val="superscript"/>
      <sz val="8"/>
      <name val="Arial"/>
      <family val="2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>
      <alignment vertical="center"/>
    </xf>
    <xf numFmtId="0" fontId="9" fillId="2" borderId="0" applyNumberFormat="0" applyBorder="0" applyAlignment="0" applyProtection="0"/>
    <xf numFmtId="0" fontId="11" fillId="3" borderId="0" applyNumberFormat="0" applyBorder="0" applyAlignment="0" applyProtection="0"/>
  </cellStyleXfs>
  <cellXfs count="3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1" applyFont="1" applyBorder="1" applyAlignment="1">
      <alignment wrapText="1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0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165" fontId="1" fillId="0" borderId="5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5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vertical="top" wrapText="1"/>
    </xf>
    <xf numFmtId="164" fontId="1" fillId="0" borderId="28" xfId="2" applyNumberFormat="1" applyFont="1" applyBorder="1" applyAlignment="1">
      <alignment horizontal="center" vertical="center"/>
    </xf>
    <xf numFmtId="164" fontId="2" fillId="0" borderId="29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0" fontId="1" fillId="0" borderId="31" xfId="0" applyFont="1" applyBorder="1"/>
    <xf numFmtId="0" fontId="1" fillId="0" borderId="41" xfId="0" applyFont="1" applyBorder="1"/>
    <xf numFmtId="2" fontId="1" fillId="0" borderId="30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90" wrapText="1"/>
    </xf>
    <xf numFmtId="164" fontId="1" fillId="0" borderId="2" xfId="2" applyNumberFormat="1" applyFont="1" applyBorder="1" applyAlignment="1">
      <alignment horizontal="center" vertical="center"/>
    </xf>
    <xf numFmtId="164" fontId="1" fillId="0" borderId="20" xfId="2" applyNumberFormat="1" applyFont="1" applyBorder="1" applyAlignment="1">
      <alignment horizontal="center" vertical="center"/>
    </xf>
    <xf numFmtId="164" fontId="2" fillId="0" borderId="21" xfId="2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7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wrapText="1"/>
    </xf>
    <xf numFmtId="164" fontId="1" fillId="0" borderId="6" xfId="0" applyNumberFormat="1" applyFont="1" applyBorder="1"/>
    <xf numFmtId="164" fontId="1" fillId="0" borderId="7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9" fontId="1" fillId="0" borderId="39" xfId="0" applyNumberFormat="1" applyFont="1" applyBorder="1"/>
    <xf numFmtId="167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64" fontId="2" fillId="0" borderId="3" xfId="2" applyNumberFormat="1" applyFont="1" applyBorder="1" applyAlignment="1">
      <alignment horizontal="center" vertical="center"/>
    </xf>
    <xf numFmtId="164" fontId="2" fillId="0" borderId="6" xfId="2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49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9" fontId="2" fillId="0" borderId="0" xfId="0" applyNumberFormat="1" applyFont="1" applyAlignment="1">
      <alignment vertical="center"/>
    </xf>
    <xf numFmtId="168" fontId="2" fillId="0" borderId="4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9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justify"/>
    </xf>
    <xf numFmtId="0" fontId="1" fillId="0" borderId="28" xfId="0" applyFont="1" applyBorder="1" applyAlignment="1">
      <alignment horizontal="right"/>
    </xf>
    <xf numFmtId="0" fontId="6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left" wrapText="1"/>
    </xf>
    <xf numFmtId="0" fontId="6" fillId="0" borderId="28" xfId="0" applyFont="1" applyBorder="1" applyAlignment="1">
      <alignment horizontal="right" wrapText="1"/>
    </xf>
    <xf numFmtId="0" fontId="6" fillId="0" borderId="28" xfId="0" applyFont="1" applyBorder="1" applyAlignment="1">
      <alignment horizontal="right"/>
    </xf>
    <xf numFmtId="0" fontId="1" fillId="0" borderId="28" xfId="0" applyFont="1" applyBorder="1"/>
    <xf numFmtId="0" fontId="6" fillId="0" borderId="28" xfId="0" applyFont="1" applyBorder="1"/>
    <xf numFmtId="0" fontId="6" fillId="0" borderId="28" xfId="4" applyFont="1" applyBorder="1" applyAlignment="1">
      <alignment horizontal="left" vertical="center" wrapText="1"/>
    </xf>
    <xf numFmtId="0" fontId="6" fillId="0" borderId="28" xfId="4" applyFont="1" applyBorder="1" applyAlignment="1">
      <alignment horizontal="right" vertical="center" wrapText="1"/>
    </xf>
    <xf numFmtId="0" fontId="6" fillId="0" borderId="28" xfId="0" applyFont="1" applyBorder="1" applyAlignment="1">
      <alignment horizontal="left"/>
    </xf>
    <xf numFmtId="165" fontId="1" fillId="0" borderId="52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164" fontId="1" fillId="0" borderId="54" xfId="0" applyNumberFormat="1" applyFont="1" applyBorder="1" applyAlignment="1">
      <alignment horizontal="center" vertical="center" wrapText="1"/>
    </xf>
    <xf numFmtId="164" fontId="6" fillId="0" borderId="53" xfId="0" applyNumberFormat="1" applyFont="1" applyBorder="1" applyAlignment="1">
      <alignment vertical="top" wrapText="1"/>
    </xf>
    <xf numFmtId="164" fontId="6" fillId="0" borderId="53" xfId="0" applyNumberFormat="1" applyFont="1" applyBorder="1" applyAlignment="1">
      <alignment horizontal="center" vertical="center" wrapText="1"/>
    </xf>
    <xf numFmtId="164" fontId="6" fillId="0" borderId="54" xfId="0" applyNumberFormat="1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vertical="top" wrapText="1"/>
    </xf>
    <xf numFmtId="164" fontId="6" fillId="0" borderId="28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wrapText="1"/>
    </xf>
    <xf numFmtId="164" fontId="1" fillId="0" borderId="26" xfId="0" applyNumberFormat="1" applyFont="1" applyBorder="1" applyAlignment="1">
      <alignment vertical="top" wrapText="1"/>
    </xf>
    <xf numFmtId="164" fontId="1" fillId="0" borderId="8" xfId="2" applyNumberFormat="1" applyFont="1" applyBorder="1" applyAlignment="1">
      <alignment horizontal="center" vertical="center"/>
    </xf>
    <xf numFmtId="164" fontId="1" fillId="0" borderId="26" xfId="2" applyNumberFormat="1" applyFont="1" applyBorder="1" applyAlignment="1">
      <alignment horizontal="center" vertical="center"/>
    </xf>
    <xf numFmtId="164" fontId="2" fillId="0" borderId="27" xfId="2" applyNumberFormat="1" applyFont="1" applyBorder="1" applyAlignment="1">
      <alignment horizontal="center" vertical="center"/>
    </xf>
    <xf numFmtId="164" fontId="2" fillId="0" borderId="47" xfId="2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left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1" fillId="0" borderId="28" xfId="5" applyNumberFormat="1" applyFont="1" applyFill="1" applyBorder="1" applyAlignment="1" applyProtection="1">
      <alignment horizontal="right" vertical="center" wrapText="1"/>
    </xf>
    <xf numFmtId="0" fontId="1" fillId="0" borderId="28" xfId="5" applyNumberFormat="1" applyFont="1" applyFill="1" applyBorder="1" applyAlignment="1" applyProtection="1">
      <alignment horizontal="center" vertical="center" wrapText="1"/>
    </xf>
    <xf numFmtId="2" fontId="1" fillId="0" borderId="29" xfId="0" applyNumberFormat="1" applyFont="1" applyBorder="1" applyAlignment="1">
      <alignment horizontal="center" vertical="top" wrapText="1"/>
    </xf>
    <xf numFmtId="0" fontId="1" fillId="0" borderId="28" xfId="4" applyFont="1" applyBorder="1" applyAlignment="1">
      <alignment horizontal="left" vertical="center" wrapText="1"/>
    </xf>
    <xf numFmtId="0" fontId="1" fillId="0" borderId="28" xfId="4" applyFont="1" applyBorder="1" applyAlignment="1">
      <alignment horizontal="center" vertical="top" wrapText="1"/>
    </xf>
    <xf numFmtId="2" fontId="1" fillId="0" borderId="29" xfId="4" applyNumberFormat="1" applyFont="1" applyBorder="1" applyAlignment="1">
      <alignment horizontal="center" vertical="top" wrapText="1"/>
    </xf>
    <xf numFmtId="0" fontId="1" fillId="0" borderId="28" xfId="4" applyFont="1" applyBorder="1" applyAlignment="1">
      <alignment horizontal="right" vertical="center" wrapText="1"/>
    </xf>
    <xf numFmtId="1" fontId="1" fillId="0" borderId="29" xfId="4" applyNumberFormat="1" applyFont="1" applyBorder="1" applyAlignment="1">
      <alignment horizontal="center" vertical="top" wrapText="1"/>
    </xf>
    <xf numFmtId="0" fontId="1" fillId="0" borderId="55" xfId="4" applyFont="1" applyBorder="1" applyAlignment="1">
      <alignment horizontal="left" vertical="center" wrapText="1"/>
    </xf>
    <xf numFmtId="2" fontId="1" fillId="0" borderId="56" xfId="4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left" wrapText="1"/>
    </xf>
    <xf numFmtId="164" fontId="6" fillId="0" borderId="29" xfId="0" applyNumberFormat="1" applyFont="1" applyBorder="1" applyAlignment="1">
      <alignment horizontal="center" vertical="center" wrapText="1"/>
    </xf>
    <xf numFmtId="0" fontId="6" fillId="0" borderId="55" xfId="5" applyNumberFormat="1" applyFont="1" applyFill="1" applyBorder="1" applyAlignment="1" applyProtection="1">
      <alignment horizontal="left" vertical="center" wrapText="1"/>
    </xf>
    <xf numFmtId="0" fontId="6" fillId="0" borderId="55" xfId="5" applyNumberFormat="1" applyFont="1" applyFill="1" applyBorder="1" applyAlignment="1" applyProtection="1">
      <alignment horizontal="center" vertical="center" wrapText="1"/>
    </xf>
    <xf numFmtId="2" fontId="6" fillId="0" borderId="57" xfId="0" applyNumberFormat="1" applyFont="1" applyBorder="1" applyAlignment="1">
      <alignment horizontal="center" vertical="top" wrapText="1"/>
    </xf>
    <xf numFmtId="0" fontId="6" fillId="0" borderId="55" xfId="6" applyNumberFormat="1" applyFont="1" applyFill="1" applyBorder="1" applyAlignment="1" applyProtection="1">
      <alignment horizontal="right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8" xfId="6" applyNumberFormat="1" applyFont="1" applyFill="1" applyBorder="1" applyAlignment="1" applyProtection="1">
      <alignment horizontal="right" vertical="center" wrapText="1"/>
    </xf>
    <xf numFmtId="0" fontId="6" fillId="0" borderId="58" xfId="0" applyFont="1" applyBorder="1" applyAlignment="1">
      <alignment horizontal="center" vertical="center" wrapText="1"/>
    </xf>
    <xf numFmtId="2" fontId="6" fillId="0" borderId="59" xfId="0" applyNumberFormat="1" applyFont="1" applyBorder="1" applyAlignment="1">
      <alignment horizontal="center" vertical="top" wrapText="1"/>
    </xf>
    <xf numFmtId="0" fontId="8" fillId="0" borderId="53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2" fontId="1" fillId="0" borderId="54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8" xfId="4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3" xfId="0" applyFont="1" applyBorder="1" applyAlignment="1">
      <alignment vertical="center" wrapText="1"/>
    </xf>
    <xf numFmtId="0" fontId="8" fillId="0" borderId="26" xfId="0" applyFont="1" applyBorder="1" applyAlignment="1">
      <alignment horizontal="righ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right" vertical="center" wrapText="1"/>
    </xf>
    <xf numFmtId="0" fontId="1" fillId="0" borderId="26" xfId="4" applyFont="1" applyBorder="1" applyAlignment="1">
      <alignment horizontal="left" vertical="center" wrapText="1"/>
    </xf>
    <xf numFmtId="165" fontId="1" fillId="0" borderId="61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164" fontId="1" fillId="0" borderId="48" xfId="0" applyNumberFormat="1" applyFont="1" applyBorder="1" applyAlignment="1">
      <alignment horizontal="center" vertical="center" wrapText="1"/>
    </xf>
    <xf numFmtId="164" fontId="1" fillId="0" borderId="62" xfId="2" applyNumberFormat="1" applyFont="1" applyBorder="1" applyAlignment="1">
      <alignment horizontal="center" vertical="center"/>
    </xf>
    <xf numFmtId="164" fontId="1" fillId="0" borderId="16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4" fontId="2" fillId="0" borderId="17" xfId="2" applyNumberFormat="1" applyFont="1" applyBorder="1" applyAlignment="1">
      <alignment horizontal="center" vertical="center"/>
    </xf>
    <xf numFmtId="165" fontId="1" fillId="0" borderId="62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62" xfId="0" applyNumberFormat="1" applyFont="1" applyBorder="1" applyAlignment="1">
      <alignment horizontal="center" vertical="center" wrapText="1"/>
    </xf>
    <xf numFmtId="164" fontId="1" fillId="0" borderId="6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right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164" fontId="1" fillId="0" borderId="53" xfId="0" applyNumberFormat="1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38" xfId="0" applyNumberFormat="1" applyFont="1" applyBorder="1" applyAlignment="1">
      <alignment horizontal="left"/>
    </xf>
    <xf numFmtId="164" fontId="2" fillId="0" borderId="40" xfId="0" applyNumberFormat="1" applyFont="1" applyBorder="1" applyAlignment="1">
      <alignment horizontal="left"/>
    </xf>
    <xf numFmtId="164" fontId="2" fillId="0" borderId="38" xfId="0" applyNumberFormat="1" applyFont="1" applyBorder="1" applyAlignment="1">
      <alignment horizontal="center" wrapText="1"/>
    </xf>
    <xf numFmtId="164" fontId="2" fillId="0" borderId="40" xfId="0" applyNumberFormat="1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0" xfId="0" applyFont="1" applyAlignment="1">
      <alignment horizontal="center" vertical="justify"/>
    </xf>
    <xf numFmtId="164" fontId="1" fillId="0" borderId="28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46" xfId="0" applyNumberFormat="1" applyFont="1" applyBorder="1" applyAlignment="1">
      <alignment horizontal="left" vertical="top" wrapText="1"/>
    </xf>
    <xf numFmtId="164" fontId="1" fillId="0" borderId="20" xfId="0" applyNumberFormat="1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wrapText="1"/>
    </xf>
    <xf numFmtId="164" fontId="1" fillId="0" borderId="32" xfId="0" applyNumberFormat="1" applyFont="1" applyBorder="1" applyAlignment="1">
      <alignment horizontal="left" vertical="top" wrapText="1"/>
    </xf>
    <xf numFmtId="164" fontId="1" fillId="0" borderId="33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9" fontId="1" fillId="0" borderId="39" xfId="0" applyNumberFormat="1" applyFont="1" applyBorder="1" applyAlignment="1">
      <alignment horizontal="left"/>
    </xf>
    <xf numFmtId="9" fontId="1" fillId="0" borderId="0" xfId="0" applyNumberFormat="1" applyFont="1" applyAlignment="1">
      <alignment horizontal="lef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165" fontId="1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38" xfId="0" applyNumberFormat="1" applyFont="1" applyBorder="1" applyAlignment="1">
      <alignment horizontal="left" wrapText="1"/>
    </xf>
    <xf numFmtId="2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7">
    <cellStyle name="Excel_BuiltIn_Bad 2" xfId="6"/>
    <cellStyle name="Excel_BuiltIn_Good 2" xfId="5"/>
    <cellStyle name="Normal" xfId="0" builtinId="0"/>
    <cellStyle name="Normal 2" xfId="2"/>
    <cellStyle name="Normal 3" xfId="4"/>
    <cellStyle name="Обычный_33. OZOLNIEKU NOVADA DOME_OZO SKOLA_TELPU, GAITENU, KAPNU TELPU REMONTS_TAME_VADIMS_2011_02_25_melnraksts" xfId="1"/>
    <cellStyle name="Обычный_saulkrasti_tame" xfId="3"/>
  </cellStyles>
  <dxfs count="30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</sheetPr>
  <dimension ref="A2:C36"/>
  <sheetViews>
    <sheetView tabSelected="1" workbookViewId="0">
      <selection activeCell="C38" sqref="C38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37" t="s">
        <v>1</v>
      </c>
      <c r="C4" s="23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38" t="s">
        <v>3</v>
      </c>
      <c r="C8" s="238"/>
    </row>
    <row r="11" spans="1:3" x14ac:dyDescent="0.2">
      <c r="B11" s="2" t="s">
        <v>4</v>
      </c>
    </row>
    <row r="12" spans="1:3" x14ac:dyDescent="0.2">
      <c r="B12" s="69" t="s">
        <v>63</v>
      </c>
    </row>
    <row r="13" spans="1:3" x14ac:dyDescent="0.2">
      <c r="A13" s="4" t="s">
        <v>5</v>
      </c>
      <c r="B13" s="242" t="s">
        <v>65</v>
      </c>
      <c r="C13" s="242"/>
    </row>
    <row r="14" spans="1:3" x14ac:dyDescent="0.2">
      <c r="A14" s="4" t="s">
        <v>6</v>
      </c>
      <c r="B14" s="243" t="s">
        <v>64</v>
      </c>
      <c r="C14" s="243"/>
    </row>
    <row r="15" spans="1:3" x14ac:dyDescent="0.2">
      <c r="A15" s="4" t="s">
        <v>7</v>
      </c>
      <c r="B15" s="243" t="s">
        <v>66</v>
      </c>
      <c r="C15" s="243"/>
    </row>
    <row r="16" spans="1:3" x14ac:dyDescent="0.2">
      <c r="A16" s="4" t="s">
        <v>8</v>
      </c>
      <c r="B16" s="244" t="s">
        <v>67</v>
      </c>
      <c r="C16" s="244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65">
        <v>1</v>
      </c>
      <c r="B19" s="235" t="s">
        <v>64</v>
      </c>
      <c r="C19" s="10">
        <f>'Kops a+c+n'!E47</f>
        <v>0</v>
      </c>
    </row>
    <row r="20" spans="1:3" x14ac:dyDescent="0.2">
      <c r="A20" s="11"/>
      <c r="B20" s="12"/>
      <c r="C20" s="13"/>
    </row>
    <row r="21" spans="1:3" x14ac:dyDescent="0.2">
      <c r="A21" s="8"/>
      <c r="B21" s="9"/>
      <c r="C21" s="13"/>
    </row>
    <row r="22" spans="1:3" x14ac:dyDescent="0.2">
      <c r="A22" s="8"/>
      <c r="B22" s="9"/>
      <c r="C22" s="13"/>
    </row>
    <row r="23" spans="1:3" x14ac:dyDescent="0.2">
      <c r="A23" s="8"/>
      <c r="B23" s="9"/>
      <c r="C23" s="13"/>
    </row>
    <row r="24" spans="1:3" x14ac:dyDescent="0.2">
      <c r="A24" s="8"/>
      <c r="B24" s="9"/>
      <c r="C24" s="13"/>
    </row>
    <row r="25" spans="1:3" ht="12" thickBot="1" x14ac:dyDescent="0.25">
      <c r="A25" s="54"/>
      <c r="B25" s="55"/>
      <c r="C25" s="56"/>
    </row>
    <row r="26" spans="1:3" ht="12" thickBot="1" x14ac:dyDescent="0.25">
      <c r="A26" s="14"/>
      <c r="B26" s="15" t="s">
        <v>12</v>
      </c>
      <c r="C26" s="16">
        <f>SUM(C19:C25)</f>
        <v>0</v>
      </c>
    </row>
    <row r="27" spans="1:3" ht="12" thickBot="1" x14ac:dyDescent="0.25">
      <c r="B27" s="17"/>
      <c r="C27" s="18"/>
    </row>
    <row r="28" spans="1:3" ht="12" thickBot="1" x14ac:dyDescent="0.25">
      <c r="A28" s="239" t="s">
        <v>13</v>
      </c>
      <c r="B28" s="240"/>
      <c r="C28" s="19">
        <f>ROUND(C26*21%,2)</f>
        <v>0</v>
      </c>
    </row>
    <row r="31" spans="1:3" x14ac:dyDescent="0.2">
      <c r="A31" s="1" t="s">
        <v>14</v>
      </c>
      <c r="B31" s="241" t="s">
        <v>69</v>
      </c>
      <c r="C31" s="241"/>
    </row>
    <row r="32" spans="1:3" x14ac:dyDescent="0.2">
      <c r="B32" s="236" t="s">
        <v>15</v>
      </c>
      <c r="C32" s="236"/>
    </row>
    <row r="34" spans="1:3" x14ac:dyDescent="0.2">
      <c r="A34" s="1" t="s">
        <v>16</v>
      </c>
      <c r="B34" s="93" t="s">
        <v>70</v>
      </c>
      <c r="C34" s="20"/>
    </row>
    <row r="35" spans="1:3" x14ac:dyDescent="0.2">
      <c r="A35" s="20"/>
      <c r="B35" s="20"/>
      <c r="C35" s="20"/>
    </row>
    <row r="36" spans="1:3" x14ac:dyDescent="0.2">
      <c r="A36" s="1" t="s">
        <v>68</v>
      </c>
    </row>
  </sheetData>
  <mergeCells count="9">
    <mergeCell ref="B32:C32"/>
    <mergeCell ref="B4:C4"/>
    <mergeCell ref="B8:C8"/>
    <mergeCell ref="A28:B28"/>
    <mergeCell ref="B31:C31"/>
    <mergeCell ref="B13:C13"/>
    <mergeCell ref="B14:C14"/>
    <mergeCell ref="B15:C15"/>
    <mergeCell ref="B16:C16"/>
  </mergeCells>
  <conditionalFormatting sqref="A36">
    <cfRule type="cellIs" dxfId="306" priority="1" operator="equal">
      <formula>"Tāme sastādīta 20__. gada __. _________"</formula>
    </cfRule>
  </conditionalFormatting>
  <conditionalFormatting sqref="A19:B19">
    <cfRule type="cellIs" dxfId="305" priority="5" operator="equal">
      <formula>0</formula>
    </cfRule>
  </conditionalFormatting>
  <conditionalFormatting sqref="B13:B16">
    <cfRule type="cellIs" dxfId="304" priority="6" operator="equal">
      <formula>0</formula>
    </cfRule>
  </conditionalFormatting>
  <conditionalFormatting sqref="B34">
    <cfRule type="cellIs" dxfId="303" priority="2" operator="equal">
      <formula>0</formula>
    </cfRule>
  </conditionalFormatting>
  <conditionalFormatting sqref="B31:C31">
    <cfRule type="cellIs" dxfId="302" priority="3" operator="equal">
      <formula>0</formula>
    </cfRule>
  </conditionalFormatting>
  <conditionalFormatting sqref="C19 C26 C28">
    <cfRule type="cellIs" dxfId="301" priority="4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</sheetPr>
  <dimension ref="A2:C36"/>
  <sheetViews>
    <sheetView workbookViewId="0">
      <selection activeCell="C12" sqref="C12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84" width="9.140625" style="1"/>
    <col min="185" max="185" width="1.42578125" style="1" customWidth="1"/>
    <col min="186" max="186" width="2.140625" style="1" customWidth="1"/>
    <col min="187" max="187" width="16.85546875" style="1" customWidth="1"/>
    <col min="188" max="188" width="43.42578125" style="1" customWidth="1"/>
    <col min="189" max="189" width="22.42578125" style="1" customWidth="1"/>
    <col min="190" max="190" width="9.140625" style="1"/>
    <col min="191" max="191" width="13.85546875" style="1" bestFit="1" customWidth="1"/>
    <col min="192" max="440" width="9.140625" style="1"/>
    <col min="441" max="441" width="1.42578125" style="1" customWidth="1"/>
    <col min="442" max="442" width="2.140625" style="1" customWidth="1"/>
    <col min="443" max="443" width="16.85546875" style="1" customWidth="1"/>
    <col min="444" max="444" width="43.42578125" style="1" customWidth="1"/>
    <col min="445" max="445" width="22.42578125" style="1" customWidth="1"/>
    <col min="446" max="446" width="9.140625" style="1"/>
    <col min="447" max="447" width="13.85546875" style="1" bestFit="1" customWidth="1"/>
    <col min="448" max="696" width="9.140625" style="1"/>
    <col min="697" max="697" width="1.42578125" style="1" customWidth="1"/>
    <col min="698" max="698" width="2.140625" style="1" customWidth="1"/>
    <col min="699" max="699" width="16.85546875" style="1" customWidth="1"/>
    <col min="700" max="700" width="43.42578125" style="1" customWidth="1"/>
    <col min="701" max="701" width="22.42578125" style="1" customWidth="1"/>
    <col min="702" max="702" width="9.140625" style="1"/>
    <col min="703" max="703" width="13.85546875" style="1" bestFit="1" customWidth="1"/>
    <col min="704" max="952" width="9.140625" style="1"/>
    <col min="953" max="953" width="1.42578125" style="1" customWidth="1"/>
    <col min="954" max="954" width="2.140625" style="1" customWidth="1"/>
    <col min="955" max="955" width="16.85546875" style="1" customWidth="1"/>
    <col min="956" max="956" width="43.42578125" style="1" customWidth="1"/>
    <col min="957" max="957" width="22.42578125" style="1" customWidth="1"/>
    <col min="958" max="958" width="9.140625" style="1"/>
    <col min="959" max="959" width="13.85546875" style="1" bestFit="1" customWidth="1"/>
    <col min="960" max="1208" width="9.140625" style="1"/>
    <col min="1209" max="1209" width="1.42578125" style="1" customWidth="1"/>
    <col min="1210" max="1210" width="2.140625" style="1" customWidth="1"/>
    <col min="1211" max="1211" width="16.85546875" style="1" customWidth="1"/>
    <col min="1212" max="1212" width="43.42578125" style="1" customWidth="1"/>
    <col min="1213" max="1213" width="22.42578125" style="1" customWidth="1"/>
    <col min="1214" max="1214" width="9.140625" style="1"/>
    <col min="1215" max="1215" width="13.85546875" style="1" bestFit="1" customWidth="1"/>
    <col min="1216" max="1464" width="9.140625" style="1"/>
    <col min="1465" max="1465" width="1.42578125" style="1" customWidth="1"/>
    <col min="1466" max="1466" width="2.140625" style="1" customWidth="1"/>
    <col min="1467" max="1467" width="16.85546875" style="1" customWidth="1"/>
    <col min="1468" max="1468" width="43.42578125" style="1" customWidth="1"/>
    <col min="1469" max="1469" width="22.42578125" style="1" customWidth="1"/>
    <col min="1470" max="1470" width="9.140625" style="1"/>
    <col min="1471" max="1471" width="13.85546875" style="1" bestFit="1" customWidth="1"/>
    <col min="1472" max="1720" width="9.140625" style="1"/>
    <col min="1721" max="1721" width="1.42578125" style="1" customWidth="1"/>
    <col min="1722" max="1722" width="2.140625" style="1" customWidth="1"/>
    <col min="1723" max="1723" width="16.85546875" style="1" customWidth="1"/>
    <col min="1724" max="1724" width="43.42578125" style="1" customWidth="1"/>
    <col min="1725" max="1725" width="22.42578125" style="1" customWidth="1"/>
    <col min="1726" max="1726" width="9.140625" style="1"/>
    <col min="1727" max="1727" width="13.85546875" style="1" bestFit="1" customWidth="1"/>
    <col min="1728" max="1976" width="9.140625" style="1"/>
    <col min="1977" max="1977" width="1.42578125" style="1" customWidth="1"/>
    <col min="1978" max="1978" width="2.140625" style="1" customWidth="1"/>
    <col min="1979" max="1979" width="16.85546875" style="1" customWidth="1"/>
    <col min="1980" max="1980" width="43.42578125" style="1" customWidth="1"/>
    <col min="1981" max="1981" width="22.42578125" style="1" customWidth="1"/>
    <col min="1982" max="1982" width="9.140625" style="1"/>
    <col min="1983" max="1983" width="13.85546875" style="1" bestFit="1" customWidth="1"/>
    <col min="1984" max="2232" width="9.140625" style="1"/>
    <col min="2233" max="2233" width="1.42578125" style="1" customWidth="1"/>
    <col min="2234" max="2234" width="2.140625" style="1" customWidth="1"/>
    <col min="2235" max="2235" width="16.85546875" style="1" customWidth="1"/>
    <col min="2236" max="2236" width="43.42578125" style="1" customWidth="1"/>
    <col min="2237" max="2237" width="22.42578125" style="1" customWidth="1"/>
    <col min="2238" max="2238" width="9.140625" style="1"/>
    <col min="2239" max="2239" width="13.85546875" style="1" bestFit="1" customWidth="1"/>
    <col min="2240" max="2488" width="9.140625" style="1"/>
    <col min="2489" max="2489" width="1.42578125" style="1" customWidth="1"/>
    <col min="2490" max="2490" width="2.140625" style="1" customWidth="1"/>
    <col min="2491" max="2491" width="16.85546875" style="1" customWidth="1"/>
    <col min="2492" max="2492" width="43.42578125" style="1" customWidth="1"/>
    <col min="2493" max="2493" width="22.42578125" style="1" customWidth="1"/>
    <col min="2494" max="2494" width="9.140625" style="1"/>
    <col min="2495" max="2495" width="13.85546875" style="1" bestFit="1" customWidth="1"/>
    <col min="2496" max="2744" width="9.140625" style="1"/>
    <col min="2745" max="2745" width="1.42578125" style="1" customWidth="1"/>
    <col min="2746" max="2746" width="2.140625" style="1" customWidth="1"/>
    <col min="2747" max="2747" width="16.85546875" style="1" customWidth="1"/>
    <col min="2748" max="2748" width="43.42578125" style="1" customWidth="1"/>
    <col min="2749" max="2749" width="22.42578125" style="1" customWidth="1"/>
    <col min="2750" max="2750" width="9.140625" style="1"/>
    <col min="2751" max="2751" width="13.85546875" style="1" bestFit="1" customWidth="1"/>
    <col min="2752" max="3000" width="9.140625" style="1"/>
    <col min="3001" max="3001" width="1.42578125" style="1" customWidth="1"/>
    <col min="3002" max="3002" width="2.140625" style="1" customWidth="1"/>
    <col min="3003" max="3003" width="16.85546875" style="1" customWidth="1"/>
    <col min="3004" max="3004" width="43.42578125" style="1" customWidth="1"/>
    <col min="3005" max="3005" width="22.42578125" style="1" customWidth="1"/>
    <col min="3006" max="3006" width="9.140625" style="1"/>
    <col min="3007" max="3007" width="13.85546875" style="1" bestFit="1" customWidth="1"/>
    <col min="3008" max="3256" width="9.140625" style="1"/>
    <col min="3257" max="3257" width="1.42578125" style="1" customWidth="1"/>
    <col min="3258" max="3258" width="2.140625" style="1" customWidth="1"/>
    <col min="3259" max="3259" width="16.85546875" style="1" customWidth="1"/>
    <col min="3260" max="3260" width="43.42578125" style="1" customWidth="1"/>
    <col min="3261" max="3261" width="22.42578125" style="1" customWidth="1"/>
    <col min="3262" max="3262" width="9.140625" style="1"/>
    <col min="3263" max="3263" width="13.85546875" style="1" bestFit="1" customWidth="1"/>
    <col min="3264" max="3512" width="9.140625" style="1"/>
    <col min="3513" max="3513" width="1.42578125" style="1" customWidth="1"/>
    <col min="3514" max="3514" width="2.140625" style="1" customWidth="1"/>
    <col min="3515" max="3515" width="16.85546875" style="1" customWidth="1"/>
    <col min="3516" max="3516" width="43.42578125" style="1" customWidth="1"/>
    <col min="3517" max="3517" width="22.42578125" style="1" customWidth="1"/>
    <col min="3518" max="3518" width="9.140625" style="1"/>
    <col min="3519" max="3519" width="13.85546875" style="1" bestFit="1" customWidth="1"/>
    <col min="3520" max="3768" width="9.140625" style="1"/>
    <col min="3769" max="3769" width="1.42578125" style="1" customWidth="1"/>
    <col min="3770" max="3770" width="2.140625" style="1" customWidth="1"/>
    <col min="3771" max="3771" width="16.85546875" style="1" customWidth="1"/>
    <col min="3772" max="3772" width="43.42578125" style="1" customWidth="1"/>
    <col min="3773" max="3773" width="22.42578125" style="1" customWidth="1"/>
    <col min="3774" max="3774" width="9.140625" style="1"/>
    <col min="3775" max="3775" width="13.85546875" style="1" bestFit="1" customWidth="1"/>
    <col min="3776" max="4024" width="9.140625" style="1"/>
    <col min="4025" max="4025" width="1.42578125" style="1" customWidth="1"/>
    <col min="4026" max="4026" width="2.140625" style="1" customWidth="1"/>
    <col min="4027" max="4027" width="16.85546875" style="1" customWidth="1"/>
    <col min="4028" max="4028" width="43.42578125" style="1" customWidth="1"/>
    <col min="4029" max="4029" width="22.42578125" style="1" customWidth="1"/>
    <col min="4030" max="4030" width="9.140625" style="1"/>
    <col min="4031" max="4031" width="13.85546875" style="1" bestFit="1" customWidth="1"/>
    <col min="4032" max="4280" width="9.140625" style="1"/>
    <col min="4281" max="4281" width="1.42578125" style="1" customWidth="1"/>
    <col min="4282" max="4282" width="2.140625" style="1" customWidth="1"/>
    <col min="4283" max="4283" width="16.85546875" style="1" customWidth="1"/>
    <col min="4284" max="4284" width="43.42578125" style="1" customWidth="1"/>
    <col min="4285" max="4285" width="22.42578125" style="1" customWidth="1"/>
    <col min="4286" max="4286" width="9.140625" style="1"/>
    <col min="4287" max="4287" width="13.85546875" style="1" bestFit="1" customWidth="1"/>
    <col min="4288" max="4536" width="9.140625" style="1"/>
    <col min="4537" max="4537" width="1.42578125" style="1" customWidth="1"/>
    <col min="4538" max="4538" width="2.140625" style="1" customWidth="1"/>
    <col min="4539" max="4539" width="16.85546875" style="1" customWidth="1"/>
    <col min="4540" max="4540" width="43.42578125" style="1" customWidth="1"/>
    <col min="4541" max="4541" width="22.42578125" style="1" customWidth="1"/>
    <col min="4542" max="4542" width="9.140625" style="1"/>
    <col min="4543" max="4543" width="13.85546875" style="1" bestFit="1" customWidth="1"/>
    <col min="4544" max="4792" width="9.140625" style="1"/>
    <col min="4793" max="4793" width="1.42578125" style="1" customWidth="1"/>
    <col min="4794" max="4794" width="2.140625" style="1" customWidth="1"/>
    <col min="4795" max="4795" width="16.85546875" style="1" customWidth="1"/>
    <col min="4796" max="4796" width="43.42578125" style="1" customWidth="1"/>
    <col min="4797" max="4797" width="22.42578125" style="1" customWidth="1"/>
    <col min="4798" max="4798" width="9.140625" style="1"/>
    <col min="4799" max="4799" width="13.85546875" style="1" bestFit="1" customWidth="1"/>
    <col min="4800" max="5048" width="9.140625" style="1"/>
    <col min="5049" max="5049" width="1.42578125" style="1" customWidth="1"/>
    <col min="5050" max="5050" width="2.140625" style="1" customWidth="1"/>
    <col min="5051" max="5051" width="16.85546875" style="1" customWidth="1"/>
    <col min="5052" max="5052" width="43.42578125" style="1" customWidth="1"/>
    <col min="5053" max="5053" width="22.42578125" style="1" customWidth="1"/>
    <col min="5054" max="5054" width="9.140625" style="1"/>
    <col min="5055" max="5055" width="13.85546875" style="1" bestFit="1" customWidth="1"/>
    <col min="5056" max="5304" width="9.140625" style="1"/>
    <col min="5305" max="5305" width="1.42578125" style="1" customWidth="1"/>
    <col min="5306" max="5306" width="2.140625" style="1" customWidth="1"/>
    <col min="5307" max="5307" width="16.85546875" style="1" customWidth="1"/>
    <col min="5308" max="5308" width="43.42578125" style="1" customWidth="1"/>
    <col min="5309" max="5309" width="22.42578125" style="1" customWidth="1"/>
    <col min="5310" max="5310" width="9.140625" style="1"/>
    <col min="5311" max="5311" width="13.85546875" style="1" bestFit="1" customWidth="1"/>
    <col min="5312" max="5560" width="9.140625" style="1"/>
    <col min="5561" max="5561" width="1.42578125" style="1" customWidth="1"/>
    <col min="5562" max="5562" width="2.140625" style="1" customWidth="1"/>
    <col min="5563" max="5563" width="16.85546875" style="1" customWidth="1"/>
    <col min="5564" max="5564" width="43.42578125" style="1" customWidth="1"/>
    <col min="5565" max="5565" width="22.42578125" style="1" customWidth="1"/>
    <col min="5566" max="5566" width="9.140625" style="1"/>
    <col min="5567" max="5567" width="13.85546875" style="1" bestFit="1" customWidth="1"/>
    <col min="5568" max="5816" width="9.140625" style="1"/>
    <col min="5817" max="5817" width="1.42578125" style="1" customWidth="1"/>
    <col min="5818" max="5818" width="2.140625" style="1" customWidth="1"/>
    <col min="5819" max="5819" width="16.85546875" style="1" customWidth="1"/>
    <col min="5820" max="5820" width="43.42578125" style="1" customWidth="1"/>
    <col min="5821" max="5821" width="22.42578125" style="1" customWidth="1"/>
    <col min="5822" max="5822" width="9.140625" style="1"/>
    <col min="5823" max="5823" width="13.85546875" style="1" bestFit="1" customWidth="1"/>
    <col min="5824" max="6072" width="9.140625" style="1"/>
    <col min="6073" max="6073" width="1.42578125" style="1" customWidth="1"/>
    <col min="6074" max="6074" width="2.140625" style="1" customWidth="1"/>
    <col min="6075" max="6075" width="16.85546875" style="1" customWidth="1"/>
    <col min="6076" max="6076" width="43.42578125" style="1" customWidth="1"/>
    <col min="6077" max="6077" width="22.42578125" style="1" customWidth="1"/>
    <col min="6078" max="6078" width="9.140625" style="1"/>
    <col min="6079" max="6079" width="13.85546875" style="1" bestFit="1" customWidth="1"/>
    <col min="6080" max="6328" width="9.140625" style="1"/>
    <col min="6329" max="6329" width="1.42578125" style="1" customWidth="1"/>
    <col min="6330" max="6330" width="2.140625" style="1" customWidth="1"/>
    <col min="6331" max="6331" width="16.85546875" style="1" customWidth="1"/>
    <col min="6332" max="6332" width="43.42578125" style="1" customWidth="1"/>
    <col min="6333" max="6333" width="22.42578125" style="1" customWidth="1"/>
    <col min="6334" max="6334" width="9.140625" style="1"/>
    <col min="6335" max="6335" width="13.85546875" style="1" bestFit="1" customWidth="1"/>
    <col min="6336" max="6584" width="9.140625" style="1"/>
    <col min="6585" max="6585" width="1.42578125" style="1" customWidth="1"/>
    <col min="6586" max="6586" width="2.140625" style="1" customWidth="1"/>
    <col min="6587" max="6587" width="16.85546875" style="1" customWidth="1"/>
    <col min="6588" max="6588" width="43.42578125" style="1" customWidth="1"/>
    <col min="6589" max="6589" width="22.42578125" style="1" customWidth="1"/>
    <col min="6590" max="6590" width="9.140625" style="1"/>
    <col min="6591" max="6591" width="13.85546875" style="1" bestFit="1" customWidth="1"/>
    <col min="6592" max="6840" width="9.140625" style="1"/>
    <col min="6841" max="6841" width="1.42578125" style="1" customWidth="1"/>
    <col min="6842" max="6842" width="2.140625" style="1" customWidth="1"/>
    <col min="6843" max="6843" width="16.85546875" style="1" customWidth="1"/>
    <col min="6844" max="6844" width="43.42578125" style="1" customWidth="1"/>
    <col min="6845" max="6845" width="22.42578125" style="1" customWidth="1"/>
    <col min="6846" max="6846" width="9.140625" style="1"/>
    <col min="6847" max="6847" width="13.85546875" style="1" bestFit="1" customWidth="1"/>
    <col min="6848" max="7096" width="9.140625" style="1"/>
    <col min="7097" max="7097" width="1.42578125" style="1" customWidth="1"/>
    <col min="7098" max="7098" width="2.140625" style="1" customWidth="1"/>
    <col min="7099" max="7099" width="16.85546875" style="1" customWidth="1"/>
    <col min="7100" max="7100" width="43.42578125" style="1" customWidth="1"/>
    <col min="7101" max="7101" width="22.42578125" style="1" customWidth="1"/>
    <col min="7102" max="7102" width="9.140625" style="1"/>
    <col min="7103" max="7103" width="13.85546875" style="1" bestFit="1" customWidth="1"/>
    <col min="7104" max="7352" width="9.140625" style="1"/>
    <col min="7353" max="7353" width="1.42578125" style="1" customWidth="1"/>
    <col min="7354" max="7354" width="2.140625" style="1" customWidth="1"/>
    <col min="7355" max="7355" width="16.85546875" style="1" customWidth="1"/>
    <col min="7356" max="7356" width="43.42578125" style="1" customWidth="1"/>
    <col min="7357" max="7357" width="22.42578125" style="1" customWidth="1"/>
    <col min="7358" max="7358" width="9.140625" style="1"/>
    <col min="7359" max="7359" width="13.85546875" style="1" bestFit="1" customWidth="1"/>
    <col min="7360" max="7608" width="9.140625" style="1"/>
    <col min="7609" max="7609" width="1.42578125" style="1" customWidth="1"/>
    <col min="7610" max="7610" width="2.140625" style="1" customWidth="1"/>
    <col min="7611" max="7611" width="16.85546875" style="1" customWidth="1"/>
    <col min="7612" max="7612" width="43.42578125" style="1" customWidth="1"/>
    <col min="7613" max="7613" width="22.42578125" style="1" customWidth="1"/>
    <col min="7614" max="7614" width="9.140625" style="1"/>
    <col min="7615" max="7615" width="13.85546875" style="1" bestFit="1" customWidth="1"/>
    <col min="7616" max="7864" width="9.140625" style="1"/>
    <col min="7865" max="7865" width="1.42578125" style="1" customWidth="1"/>
    <col min="7866" max="7866" width="2.140625" style="1" customWidth="1"/>
    <col min="7867" max="7867" width="16.85546875" style="1" customWidth="1"/>
    <col min="7868" max="7868" width="43.42578125" style="1" customWidth="1"/>
    <col min="7869" max="7869" width="22.42578125" style="1" customWidth="1"/>
    <col min="7870" max="7870" width="9.140625" style="1"/>
    <col min="7871" max="7871" width="13.85546875" style="1" bestFit="1" customWidth="1"/>
    <col min="7872" max="8120" width="9.140625" style="1"/>
    <col min="8121" max="8121" width="1.42578125" style="1" customWidth="1"/>
    <col min="8122" max="8122" width="2.140625" style="1" customWidth="1"/>
    <col min="8123" max="8123" width="16.85546875" style="1" customWidth="1"/>
    <col min="8124" max="8124" width="43.42578125" style="1" customWidth="1"/>
    <col min="8125" max="8125" width="22.42578125" style="1" customWidth="1"/>
    <col min="8126" max="8126" width="9.140625" style="1"/>
    <col min="8127" max="8127" width="13.85546875" style="1" bestFit="1" customWidth="1"/>
    <col min="8128" max="8376" width="9.140625" style="1"/>
    <col min="8377" max="8377" width="1.42578125" style="1" customWidth="1"/>
    <col min="8378" max="8378" width="2.140625" style="1" customWidth="1"/>
    <col min="8379" max="8379" width="16.85546875" style="1" customWidth="1"/>
    <col min="8380" max="8380" width="43.42578125" style="1" customWidth="1"/>
    <col min="8381" max="8381" width="22.42578125" style="1" customWidth="1"/>
    <col min="8382" max="8382" width="9.140625" style="1"/>
    <col min="8383" max="8383" width="13.85546875" style="1" bestFit="1" customWidth="1"/>
    <col min="8384" max="8632" width="9.140625" style="1"/>
    <col min="8633" max="8633" width="1.42578125" style="1" customWidth="1"/>
    <col min="8634" max="8634" width="2.140625" style="1" customWidth="1"/>
    <col min="8635" max="8635" width="16.85546875" style="1" customWidth="1"/>
    <col min="8636" max="8636" width="43.42578125" style="1" customWidth="1"/>
    <col min="8637" max="8637" width="22.42578125" style="1" customWidth="1"/>
    <col min="8638" max="8638" width="9.140625" style="1"/>
    <col min="8639" max="8639" width="13.85546875" style="1" bestFit="1" customWidth="1"/>
    <col min="8640" max="8888" width="9.140625" style="1"/>
    <col min="8889" max="8889" width="1.42578125" style="1" customWidth="1"/>
    <col min="8890" max="8890" width="2.140625" style="1" customWidth="1"/>
    <col min="8891" max="8891" width="16.85546875" style="1" customWidth="1"/>
    <col min="8892" max="8892" width="43.42578125" style="1" customWidth="1"/>
    <col min="8893" max="8893" width="22.42578125" style="1" customWidth="1"/>
    <col min="8894" max="8894" width="9.140625" style="1"/>
    <col min="8895" max="8895" width="13.85546875" style="1" bestFit="1" customWidth="1"/>
    <col min="8896" max="9144" width="9.140625" style="1"/>
    <col min="9145" max="9145" width="1.42578125" style="1" customWidth="1"/>
    <col min="9146" max="9146" width="2.140625" style="1" customWidth="1"/>
    <col min="9147" max="9147" width="16.85546875" style="1" customWidth="1"/>
    <col min="9148" max="9148" width="43.42578125" style="1" customWidth="1"/>
    <col min="9149" max="9149" width="22.42578125" style="1" customWidth="1"/>
    <col min="9150" max="9150" width="9.140625" style="1"/>
    <col min="9151" max="9151" width="13.85546875" style="1" bestFit="1" customWidth="1"/>
    <col min="9152" max="9400" width="9.140625" style="1"/>
    <col min="9401" max="9401" width="1.42578125" style="1" customWidth="1"/>
    <col min="9402" max="9402" width="2.140625" style="1" customWidth="1"/>
    <col min="9403" max="9403" width="16.85546875" style="1" customWidth="1"/>
    <col min="9404" max="9404" width="43.42578125" style="1" customWidth="1"/>
    <col min="9405" max="9405" width="22.42578125" style="1" customWidth="1"/>
    <col min="9406" max="9406" width="9.140625" style="1"/>
    <col min="9407" max="9407" width="13.85546875" style="1" bestFit="1" customWidth="1"/>
    <col min="9408" max="9656" width="9.140625" style="1"/>
    <col min="9657" max="9657" width="1.42578125" style="1" customWidth="1"/>
    <col min="9658" max="9658" width="2.140625" style="1" customWidth="1"/>
    <col min="9659" max="9659" width="16.85546875" style="1" customWidth="1"/>
    <col min="9660" max="9660" width="43.42578125" style="1" customWidth="1"/>
    <col min="9661" max="9661" width="22.42578125" style="1" customWidth="1"/>
    <col min="9662" max="9662" width="9.140625" style="1"/>
    <col min="9663" max="9663" width="13.85546875" style="1" bestFit="1" customWidth="1"/>
    <col min="9664" max="9912" width="9.140625" style="1"/>
    <col min="9913" max="9913" width="1.42578125" style="1" customWidth="1"/>
    <col min="9914" max="9914" width="2.140625" style="1" customWidth="1"/>
    <col min="9915" max="9915" width="16.85546875" style="1" customWidth="1"/>
    <col min="9916" max="9916" width="43.42578125" style="1" customWidth="1"/>
    <col min="9917" max="9917" width="22.42578125" style="1" customWidth="1"/>
    <col min="9918" max="9918" width="9.140625" style="1"/>
    <col min="9919" max="9919" width="13.85546875" style="1" bestFit="1" customWidth="1"/>
    <col min="9920" max="10168" width="9.140625" style="1"/>
    <col min="10169" max="10169" width="1.42578125" style="1" customWidth="1"/>
    <col min="10170" max="10170" width="2.140625" style="1" customWidth="1"/>
    <col min="10171" max="10171" width="16.85546875" style="1" customWidth="1"/>
    <col min="10172" max="10172" width="43.42578125" style="1" customWidth="1"/>
    <col min="10173" max="10173" width="22.42578125" style="1" customWidth="1"/>
    <col min="10174" max="10174" width="9.140625" style="1"/>
    <col min="10175" max="10175" width="13.85546875" style="1" bestFit="1" customWidth="1"/>
    <col min="10176" max="10424" width="9.140625" style="1"/>
    <col min="10425" max="10425" width="1.42578125" style="1" customWidth="1"/>
    <col min="10426" max="10426" width="2.140625" style="1" customWidth="1"/>
    <col min="10427" max="10427" width="16.85546875" style="1" customWidth="1"/>
    <col min="10428" max="10428" width="43.42578125" style="1" customWidth="1"/>
    <col min="10429" max="10429" width="22.42578125" style="1" customWidth="1"/>
    <col min="10430" max="10430" width="9.140625" style="1"/>
    <col min="10431" max="10431" width="13.85546875" style="1" bestFit="1" customWidth="1"/>
    <col min="10432" max="10680" width="9.140625" style="1"/>
    <col min="10681" max="10681" width="1.42578125" style="1" customWidth="1"/>
    <col min="10682" max="10682" width="2.140625" style="1" customWidth="1"/>
    <col min="10683" max="10683" width="16.85546875" style="1" customWidth="1"/>
    <col min="10684" max="10684" width="43.42578125" style="1" customWidth="1"/>
    <col min="10685" max="10685" width="22.42578125" style="1" customWidth="1"/>
    <col min="10686" max="10686" width="9.140625" style="1"/>
    <col min="10687" max="10687" width="13.85546875" style="1" bestFit="1" customWidth="1"/>
    <col min="10688" max="10936" width="9.140625" style="1"/>
    <col min="10937" max="10937" width="1.42578125" style="1" customWidth="1"/>
    <col min="10938" max="10938" width="2.140625" style="1" customWidth="1"/>
    <col min="10939" max="10939" width="16.85546875" style="1" customWidth="1"/>
    <col min="10940" max="10940" width="43.42578125" style="1" customWidth="1"/>
    <col min="10941" max="10941" width="22.42578125" style="1" customWidth="1"/>
    <col min="10942" max="10942" width="9.140625" style="1"/>
    <col min="10943" max="10943" width="13.85546875" style="1" bestFit="1" customWidth="1"/>
    <col min="10944" max="11192" width="9.140625" style="1"/>
    <col min="11193" max="11193" width="1.42578125" style="1" customWidth="1"/>
    <col min="11194" max="11194" width="2.140625" style="1" customWidth="1"/>
    <col min="11195" max="11195" width="16.85546875" style="1" customWidth="1"/>
    <col min="11196" max="11196" width="43.42578125" style="1" customWidth="1"/>
    <col min="11197" max="11197" width="22.42578125" style="1" customWidth="1"/>
    <col min="11198" max="11198" width="9.140625" style="1"/>
    <col min="11199" max="11199" width="13.85546875" style="1" bestFit="1" customWidth="1"/>
    <col min="11200" max="11448" width="9.140625" style="1"/>
    <col min="11449" max="11449" width="1.42578125" style="1" customWidth="1"/>
    <col min="11450" max="11450" width="2.140625" style="1" customWidth="1"/>
    <col min="11451" max="11451" width="16.85546875" style="1" customWidth="1"/>
    <col min="11452" max="11452" width="43.42578125" style="1" customWidth="1"/>
    <col min="11453" max="11453" width="22.42578125" style="1" customWidth="1"/>
    <col min="11454" max="11454" width="9.140625" style="1"/>
    <col min="11455" max="11455" width="13.85546875" style="1" bestFit="1" customWidth="1"/>
    <col min="11456" max="11704" width="9.140625" style="1"/>
    <col min="11705" max="11705" width="1.42578125" style="1" customWidth="1"/>
    <col min="11706" max="11706" width="2.140625" style="1" customWidth="1"/>
    <col min="11707" max="11707" width="16.85546875" style="1" customWidth="1"/>
    <col min="11708" max="11708" width="43.42578125" style="1" customWidth="1"/>
    <col min="11709" max="11709" width="22.42578125" style="1" customWidth="1"/>
    <col min="11710" max="11710" width="9.140625" style="1"/>
    <col min="11711" max="11711" width="13.85546875" style="1" bestFit="1" customWidth="1"/>
    <col min="11712" max="11960" width="9.140625" style="1"/>
    <col min="11961" max="11961" width="1.42578125" style="1" customWidth="1"/>
    <col min="11962" max="11962" width="2.140625" style="1" customWidth="1"/>
    <col min="11963" max="11963" width="16.85546875" style="1" customWidth="1"/>
    <col min="11964" max="11964" width="43.42578125" style="1" customWidth="1"/>
    <col min="11965" max="11965" width="22.42578125" style="1" customWidth="1"/>
    <col min="11966" max="11966" width="9.140625" style="1"/>
    <col min="11967" max="11967" width="13.85546875" style="1" bestFit="1" customWidth="1"/>
    <col min="11968" max="12216" width="9.140625" style="1"/>
    <col min="12217" max="12217" width="1.42578125" style="1" customWidth="1"/>
    <col min="12218" max="12218" width="2.140625" style="1" customWidth="1"/>
    <col min="12219" max="12219" width="16.85546875" style="1" customWidth="1"/>
    <col min="12220" max="12220" width="43.42578125" style="1" customWidth="1"/>
    <col min="12221" max="12221" width="22.42578125" style="1" customWidth="1"/>
    <col min="12222" max="12222" width="9.140625" style="1"/>
    <col min="12223" max="12223" width="13.85546875" style="1" bestFit="1" customWidth="1"/>
    <col min="12224" max="12472" width="9.140625" style="1"/>
    <col min="12473" max="12473" width="1.42578125" style="1" customWidth="1"/>
    <col min="12474" max="12474" width="2.140625" style="1" customWidth="1"/>
    <col min="12475" max="12475" width="16.85546875" style="1" customWidth="1"/>
    <col min="12476" max="12476" width="43.42578125" style="1" customWidth="1"/>
    <col min="12477" max="12477" width="22.42578125" style="1" customWidth="1"/>
    <col min="12478" max="12478" width="9.140625" style="1"/>
    <col min="12479" max="12479" width="13.85546875" style="1" bestFit="1" customWidth="1"/>
    <col min="12480" max="12728" width="9.140625" style="1"/>
    <col min="12729" max="12729" width="1.42578125" style="1" customWidth="1"/>
    <col min="12730" max="12730" width="2.140625" style="1" customWidth="1"/>
    <col min="12731" max="12731" width="16.85546875" style="1" customWidth="1"/>
    <col min="12732" max="12732" width="43.42578125" style="1" customWidth="1"/>
    <col min="12733" max="12733" width="22.42578125" style="1" customWidth="1"/>
    <col min="12734" max="12734" width="9.140625" style="1"/>
    <col min="12735" max="12735" width="13.85546875" style="1" bestFit="1" customWidth="1"/>
    <col min="12736" max="12984" width="9.140625" style="1"/>
    <col min="12985" max="12985" width="1.42578125" style="1" customWidth="1"/>
    <col min="12986" max="12986" width="2.140625" style="1" customWidth="1"/>
    <col min="12987" max="12987" width="16.85546875" style="1" customWidth="1"/>
    <col min="12988" max="12988" width="43.42578125" style="1" customWidth="1"/>
    <col min="12989" max="12989" width="22.42578125" style="1" customWidth="1"/>
    <col min="12990" max="12990" width="9.140625" style="1"/>
    <col min="12991" max="12991" width="13.85546875" style="1" bestFit="1" customWidth="1"/>
    <col min="12992" max="13240" width="9.140625" style="1"/>
    <col min="13241" max="13241" width="1.42578125" style="1" customWidth="1"/>
    <col min="13242" max="13242" width="2.140625" style="1" customWidth="1"/>
    <col min="13243" max="13243" width="16.85546875" style="1" customWidth="1"/>
    <col min="13244" max="13244" width="43.42578125" style="1" customWidth="1"/>
    <col min="13245" max="13245" width="22.42578125" style="1" customWidth="1"/>
    <col min="13246" max="13246" width="9.140625" style="1"/>
    <col min="13247" max="13247" width="13.85546875" style="1" bestFit="1" customWidth="1"/>
    <col min="13248" max="13496" width="9.140625" style="1"/>
    <col min="13497" max="13497" width="1.42578125" style="1" customWidth="1"/>
    <col min="13498" max="13498" width="2.140625" style="1" customWidth="1"/>
    <col min="13499" max="13499" width="16.85546875" style="1" customWidth="1"/>
    <col min="13500" max="13500" width="43.42578125" style="1" customWidth="1"/>
    <col min="13501" max="13501" width="22.42578125" style="1" customWidth="1"/>
    <col min="13502" max="13502" width="9.140625" style="1"/>
    <col min="13503" max="13503" width="13.85546875" style="1" bestFit="1" customWidth="1"/>
    <col min="13504" max="13752" width="9.140625" style="1"/>
    <col min="13753" max="13753" width="1.42578125" style="1" customWidth="1"/>
    <col min="13754" max="13754" width="2.140625" style="1" customWidth="1"/>
    <col min="13755" max="13755" width="16.85546875" style="1" customWidth="1"/>
    <col min="13756" max="13756" width="43.42578125" style="1" customWidth="1"/>
    <col min="13757" max="13757" width="22.42578125" style="1" customWidth="1"/>
    <col min="13758" max="13758" width="9.140625" style="1"/>
    <col min="13759" max="13759" width="13.85546875" style="1" bestFit="1" customWidth="1"/>
    <col min="13760" max="14008" width="9.140625" style="1"/>
    <col min="14009" max="14009" width="1.42578125" style="1" customWidth="1"/>
    <col min="14010" max="14010" width="2.140625" style="1" customWidth="1"/>
    <col min="14011" max="14011" width="16.85546875" style="1" customWidth="1"/>
    <col min="14012" max="14012" width="43.42578125" style="1" customWidth="1"/>
    <col min="14013" max="14013" width="22.42578125" style="1" customWidth="1"/>
    <col min="14014" max="14014" width="9.140625" style="1"/>
    <col min="14015" max="14015" width="13.85546875" style="1" bestFit="1" customWidth="1"/>
    <col min="14016" max="14264" width="9.140625" style="1"/>
    <col min="14265" max="14265" width="1.42578125" style="1" customWidth="1"/>
    <col min="14266" max="14266" width="2.140625" style="1" customWidth="1"/>
    <col min="14267" max="14267" width="16.85546875" style="1" customWidth="1"/>
    <col min="14268" max="14268" width="43.42578125" style="1" customWidth="1"/>
    <col min="14269" max="14269" width="22.42578125" style="1" customWidth="1"/>
    <col min="14270" max="14270" width="9.140625" style="1"/>
    <col min="14271" max="14271" width="13.85546875" style="1" bestFit="1" customWidth="1"/>
    <col min="14272" max="14520" width="9.140625" style="1"/>
    <col min="14521" max="14521" width="1.42578125" style="1" customWidth="1"/>
    <col min="14522" max="14522" width="2.140625" style="1" customWidth="1"/>
    <col min="14523" max="14523" width="16.85546875" style="1" customWidth="1"/>
    <col min="14524" max="14524" width="43.42578125" style="1" customWidth="1"/>
    <col min="14525" max="14525" width="22.42578125" style="1" customWidth="1"/>
    <col min="14526" max="14526" width="9.140625" style="1"/>
    <col min="14527" max="14527" width="13.85546875" style="1" bestFit="1" customWidth="1"/>
    <col min="14528" max="14776" width="9.140625" style="1"/>
    <col min="14777" max="14777" width="1.42578125" style="1" customWidth="1"/>
    <col min="14778" max="14778" width="2.140625" style="1" customWidth="1"/>
    <col min="14779" max="14779" width="16.85546875" style="1" customWidth="1"/>
    <col min="14780" max="14780" width="43.42578125" style="1" customWidth="1"/>
    <col min="14781" max="14781" width="22.42578125" style="1" customWidth="1"/>
    <col min="14782" max="14782" width="9.140625" style="1"/>
    <col min="14783" max="14783" width="13.85546875" style="1" bestFit="1" customWidth="1"/>
    <col min="14784" max="15032" width="9.140625" style="1"/>
    <col min="15033" max="15033" width="1.42578125" style="1" customWidth="1"/>
    <col min="15034" max="15034" width="2.140625" style="1" customWidth="1"/>
    <col min="15035" max="15035" width="16.85546875" style="1" customWidth="1"/>
    <col min="15036" max="15036" width="43.42578125" style="1" customWidth="1"/>
    <col min="15037" max="15037" width="22.42578125" style="1" customWidth="1"/>
    <col min="15038" max="15038" width="9.140625" style="1"/>
    <col min="15039" max="15039" width="13.85546875" style="1" bestFit="1" customWidth="1"/>
    <col min="15040" max="15288" width="9.140625" style="1"/>
    <col min="15289" max="15289" width="1.42578125" style="1" customWidth="1"/>
    <col min="15290" max="15290" width="2.140625" style="1" customWidth="1"/>
    <col min="15291" max="15291" width="16.85546875" style="1" customWidth="1"/>
    <col min="15292" max="15292" width="43.42578125" style="1" customWidth="1"/>
    <col min="15293" max="15293" width="22.42578125" style="1" customWidth="1"/>
    <col min="15294" max="15294" width="9.140625" style="1"/>
    <col min="15295" max="15295" width="13.85546875" style="1" bestFit="1" customWidth="1"/>
    <col min="15296" max="15544" width="9.140625" style="1"/>
    <col min="15545" max="15545" width="1.42578125" style="1" customWidth="1"/>
    <col min="15546" max="15546" width="2.140625" style="1" customWidth="1"/>
    <col min="15547" max="15547" width="16.85546875" style="1" customWidth="1"/>
    <col min="15548" max="15548" width="43.42578125" style="1" customWidth="1"/>
    <col min="15549" max="15549" width="22.42578125" style="1" customWidth="1"/>
    <col min="15550" max="15550" width="9.140625" style="1"/>
    <col min="15551" max="15551" width="13.85546875" style="1" bestFit="1" customWidth="1"/>
    <col min="15552" max="15800" width="9.140625" style="1"/>
    <col min="15801" max="15801" width="1.42578125" style="1" customWidth="1"/>
    <col min="15802" max="15802" width="2.140625" style="1" customWidth="1"/>
    <col min="15803" max="15803" width="16.85546875" style="1" customWidth="1"/>
    <col min="15804" max="15804" width="43.42578125" style="1" customWidth="1"/>
    <col min="15805" max="15805" width="22.42578125" style="1" customWidth="1"/>
    <col min="15806" max="15806" width="9.140625" style="1"/>
    <col min="15807" max="15807" width="13.85546875" style="1" bestFit="1" customWidth="1"/>
    <col min="15808" max="16056" width="9.140625" style="1"/>
    <col min="16057" max="16057" width="1.42578125" style="1" customWidth="1"/>
    <col min="16058" max="16058" width="2.140625" style="1" customWidth="1"/>
    <col min="16059" max="16059" width="16.85546875" style="1" customWidth="1"/>
    <col min="16060" max="16060" width="43.42578125" style="1" customWidth="1"/>
    <col min="16061" max="16061" width="22.42578125" style="1" customWidth="1"/>
    <col min="16062" max="16062" width="9.140625" style="1"/>
    <col min="16063" max="16063" width="13.85546875" style="1" bestFit="1" customWidth="1"/>
    <col min="16064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37" t="s">
        <v>1</v>
      </c>
      <c r="C4" s="23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38" t="s">
        <v>3</v>
      </c>
      <c r="C8" s="238"/>
    </row>
    <row r="11" spans="1:3" x14ac:dyDescent="0.2">
      <c r="B11" s="2" t="s">
        <v>4</v>
      </c>
    </row>
    <row r="12" spans="1:3" x14ac:dyDescent="0.2">
      <c r="B12" s="69" t="s">
        <v>17</v>
      </c>
    </row>
    <row r="13" spans="1:3" x14ac:dyDescent="0.2">
      <c r="A13" s="4" t="s">
        <v>5</v>
      </c>
      <c r="B13" s="246" t="str">
        <f>'Kopt a+c+n'!B13</f>
        <v>Daudzdzīvokļu dzīvojamā ēka</v>
      </c>
      <c r="C13" s="246"/>
    </row>
    <row r="14" spans="1:3" x14ac:dyDescent="0.2">
      <c r="A14" s="4" t="s">
        <v>6</v>
      </c>
      <c r="B14" s="247" t="str">
        <f>'Kopt a+c+n'!B14</f>
        <v>Daudzdzīvokļu dzīvojamās ēkas vienkāršota fasādes atjaunošana</v>
      </c>
      <c r="C14" s="247"/>
    </row>
    <row r="15" spans="1:3" x14ac:dyDescent="0.2">
      <c r="A15" s="4" t="s">
        <v>7</v>
      </c>
      <c r="B15" s="247" t="str">
        <f>'Kopt a+c+n'!B15</f>
        <v>Smārdes iela 2C, Tukums</v>
      </c>
      <c r="C15" s="247"/>
    </row>
    <row r="16" spans="1:3" x14ac:dyDescent="0.2">
      <c r="A16" s="4" t="s">
        <v>8</v>
      </c>
      <c r="B16" s="247" t="str">
        <f>'Kopt a+c+n'!B16</f>
        <v>11/02/2022-3</v>
      </c>
      <c r="C16" s="247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65">
        <f>'Kopt a+c+n'!A19</f>
        <v>1</v>
      </c>
      <c r="B19" s="99" t="str">
        <f>'Kopt a+c+n'!B19</f>
        <v>Daudzdzīvokļu dzīvojamās ēkas vienkāršota fasādes atjaunošana</v>
      </c>
      <c r="C19" s="100">
        <f>'Kops a'!E28</f>
        <v>0</v>
      </c>
    </row>
    <row r="20" spans="1:3" x14ac:dyDescent="0.2">
      <c r="A20" s="11"/>
      <c r="B20" s="12"/>
      <c r="C20" s="95"/>
    </row>
    <row r="21" spans="1:3" x14ac:dyDescent="0.2">
      <c r="A21" s="8"/>
      <c r="B21" s="9"/>
      <c r="C21" s="95"/>
    </row>
    <row r="22" spans="1:3" x14ac:dyDescent="0.2">
      <c r="A22" s="8"/>
      <c r="B22" s="9"/>
      <c r="C22" s="95"/>
    </row>
    <row r="23" spans="1:3" x14ac:dyDescent="0.2">
      <c r="A23" s="8"/>
      <c r="B23" s="9"/>
      <c r="C23" s="95"/>
    </row>
    <row r="24" spans="1:3" x14ac:dyDescent="0.2">
      <c r="A24" s="8"/>
      <c r="B24" s="9"/>
      <c r="C24" s="95"/>
    </row>
    <row r="25" spans="1:3" ht="12" thickBot="1" x14ac:dyDescent="0.25">
      <c r="A25" s="54"/>
      <c r="B25" s="55"/>
      <c r="C25" s="96"/>
    </row>
    <row r="26" spans="1:3" ht="12" thickBot="1" x14ac:dyDescent="0.25">
      <c r="A26" s="14"/>
      <c r="B26" s="15" t="s">
        <v>12</v>
      </c>
      <c r="C26" s="101">
        <f>SUM(C19:C25)</f>
        <v>0</v>
      </c>
    </row>
    <row r="27" spans="1:3" ht="12" thickBot="1" x14ac:dyDescent="0.25">
      <c r="B27" s="17"/>
      <c r="C27" s="97"/>
    </row>
    <row r="28" spans="1:3" ht="12" thickBot="1" x14ac:dyDescent="0.25">
      <c r="A28" s="239" t="s">
        <v>13</v>
      </c>
      <c r="B28" s="240"/>
      <c r="C28" s="102">
        <f>ROUND(C26*21%,2)</f>
        <v>0</v>
      </c>
    </row>
    <row r="31" spans="1:3" x14ac:dyDescent="0.2">
      <c r="A31" s="1" t="s">
        <v>14</v>
      </c>
      <c r="B31" s="245" t="str">
        <f>'Kopt a+c+n'!B31:C31</f>
        <v>Armands Ūbelis</v>
      </c>
      <c r="C31" s="245"/>
    </row>
    <row r="32" spans="1:3" x14ac:dyDescent="0.2">
      <c r="B32" s="236" t="s">
        <v>15</v>
      </c>
      <c r="C32" s="236"/>
    </row>
    <row r="34" spans="1:3" x14ac:dyDescent="0.2">
      <c r="A34" s="1" t="s">
        <v>16</v>
      </c>
      <c r="B34" s="94" t="str">
        <f>'Kopt a+c+n'!B34</f>
        <v>4-02608</v>
      </c>
      <c r="C34" s="20"/>
    </row>
    <row r="35" spans="1:3" x14ac:dyDescent="0.2">
      <c r="A35" s="20"/>
      <c r="B35" s="98"/>
      <c r="C35" s="20"/>
    </row>
    <row r="36" spans="1:3" x14ac:dyDescent="0.2">
      <c r="A36" s="1" t="str">
        <f>'Kopt a+c+n'!A36</f>
        <v>Tāme sastādīta 2023. gada 26. jūlijā</v>
      </c>
    </row>
  </sheetData>
  <mergeCells count="9">
    <mergeCell ref="B4:C4"/>
    <mergeCell ref="B8:C8"/>
    <mergeCell ref="A28:B28"/>
    <mergeCell ref="B31:C31"/>
    <mergeCell ref="B32:C32"/>
    <mergeCell ref="B13:C13"/>
    <mergeCell ref="B14:C14"/>
    <mergeCell ref="B15:C15"/>
    <mergeCell ref="B16:C16"/>
  </mergeCells>
  <conditionalFormatting sqref="A36">
    <cfRule type="cellIs" dxfId="300" priority="4" operator="equal">
      <formula>"Tāme sastādīta 20__. gada __. _________"</formula>
    </cfRule>
  </conditionalFormatting>
  <conditionalFormatting sqref="B34">
    <cfRule type="cellIs" dxfId="299" priority="2" operator="equal">
      <formula>0</formula>
    </cfRule>
  </conditionalFormatting>
  <conditionalFormatting sqref="B13:C16 A19:C19 C26 C28 B31:C31 B34">
    <cfRule type="cellIs" dxfId="298" priority="1" operator="equal">
      <formula>0</formula>
    </cfRule>
  </conditionalFormatting>
  <conditionalFormatting sqref="B31:C31">
    <cfRule type="cellIs" dxfId="297" priority="3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C36"/>
  <sheetViews>
    <sheetView workbookViewId="0"/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37" t="s">
        <v>1</v>
      </c>
      <c r="C4" s="23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38" t="s">
        <v>3</v>
      </c>
      <c r="C8" s="238"/>
    </row>
    <row r="11" spans="1:3" x14ac:dyDescent="0.2">
      <c r="B11" s="2" t="s">
        <v>4</v>
      </c>
    </row>
    <row r="12" spans="1:3" x14ac:dyDescent="0.2">
      <c r="B12" s="69" t="s">
        <v>18</v>
      </c>
    </row>
    <row r="13" spans="1:3" x14ac:dyDescent="0.2">
      <c r="A13" s="4" t="s">
        <v>5</v>
      </c>
      <c r="B13" s="248" t="str">
        <f>'Kopt a '!B13:C13</f>
        <v>Daudzdzīvokļu dzīvojamā ēka</v>
      </c>
      <c r="C13" s="248"/>
    </row>
    <row r="14" spans="1:3" x14ac:dyDescent="0.2">
      <c r="A14" s="4" t="s">
        <v>6</v>
      </c>
      <c r="B14" s="249" t="str">
        <f>'Kopt a '!B14:C14</f>
        <v>Daudzdzīvokļu dzīvojamās ēkas vienkāršota fasādes atjaunošana</v>
      </c>
      <c r="C14" s="249"/>
    </row>
    <row r="15" spans="1:3" x14ac:dyDescent="0.2">
      <c r="A15" s="4" t="s">
        <v>7</v>
      </c>
      <c r="B15" s="249" t="str">
        <f>'Kopt a '!B15:C15</f>
        <v>Smārdes iela 2C, Tukums</v>
      </c>
      <c r="C15" s="249"/>
    </row>
    <row r="16" spans="1:3" x14ac:dyDescent="0.2">
      <c r="A16" s="4" t="s">
        <v>8</v>
      </c>
      <c r="B16" s="249" t="str">
        <f>'Kopt a '!B16:C16</f>
        <v>11/02/2022-3</v>
      </c>
      <c r="C16" s="249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65">
        <f>'Kopt a+c+n'!A19</f>
        <v>1</v>
      </c>
      <c r="B19" s="99" t="str">
        <f>'Kopt a+c+n'!B19</f>
        <v>Daudzdzīvokļu dzīvojamās ēkas vienkāršota fasādes atjaunošana</v>
      </c>
      <c r="C19" s="100">
        <f>'Kops c'!E28</f>
        <v>0</v>
      </c>
    </row>
    <row r="20" spans="1:3" x14ac:dyDescent="0.2">
      <c r="A20" s="11"/>
      <c r="B20" s="12"/>
      <c r="C20" s="13"/>
    </row>
    <row r="21" spans="1:3" x14ac:dyDescent="0.2">
      <c r="A21" s="8"/>
      <c r="B21" s="9"/>
      <c r="C21" s="13"/>
    </row>
    <row r="22" spans="1:3" x14ac:dyDescent="0.2">
      <c r="A22" s="8"/>
      <c r="B22" s="9"/>
      <c r="C22" s="13"/>
    </row>
    <row r="23" spans="1:3" x14ac:dyDescent="0.2">
      <c r="A23" s="8"/>
      <c r="B23" s="9"/>
      <c r="C23" s="13"/>
    </row>
    <row r="24" spans="1:3" x14ac:dyDescent="0.2">
      <c r="A24" s="8"/>
      <c r="B24" s="9"/>
      <c r="C24" s="13"/>
    </row>
    <row r="25" spans="1:3" ht="12" thickBot="1" x14ac:dyDescent="0.25">
      <c r="A25" s="54"/>
      <c r="B25" s="55"/>
      <c r="C25" s="56"/>
    </row>
    <row r="26" spans="1:3" ht="12" thickBot="1" x14ac:dyDescent="0.25">
      <c r="A26" s="14"/>
      <c r="B26" s="15" t="s">
        <v>12</v>
      </c>
      <c r="C26" s="101">
        <f>SUM(C19:C25)</f>
        <v>0</v>
      </c>
    </row>
    <row r="27" spans="1:3" ht="12" thickBot="1" x14ac:dyDescent="0.25">
      <c r="B27" s="17"/>
      <c r="C27" s="18"/>
    </row>
    <row r="28" spans="1:3" ht="12" thickBot="1" x14ac:dyDescent="0.25">
      <c r="A28" s="239" t="s">
        <v>13</v>
      </c>
      <c r="B28" s="240"/>
      <c r="C28" s="102">
        <f>ROUND(C26*21%,2)</f>
        <v>0</v>
      </c>
    </row>
    <row r="31" spans="1:3" x14ac:dyDescent="0.2">
      <c r="A31" s="1" t="s">
        <v>14</v>
      </c>
      <c r="B31" s="245" t="str">
        <f>'Kopt a+c+n'!B31:C31</f>
        <v>Armands Ūbelis</v>
      </c>
      <c r="C31" s="245"/>
    </row>
    <row r="32" spans="1:3" x14ac:dyDescent="0.2">
      <c r="B32" s="236" t="s">
        <v>15</v>
      </c>
      <c r="C32" s="236"/>
    </row>
    <row r="34" spans="1:3" x14ac:dyDescent="0.2">
      <c r="A34" s="1" t="s">
        <v>16</v>
      </c>
      <c r="B34" s="94" t="str">
        <f>'Kopt a+c+n'!B34</f>
        <v>4-02608</v>
      </c>
      <c r="C34" s="20"/>
    </row>
    <row r="35" spans="1:3" x14ac:dyDescent="0.2">
      <c r="A35" s="20"/>
      <c r="B35" s="20"/>
      <c r="C35" s="20"/>
    </row>
    <row r="36" spans="1:3" x14ac:dyDescent="0.2">
      <c r="A36" s="1" t="str">
        <f>'Kopt a+c+n'!A36</f>
        <v>Tāme sastādīta 2023. gada 26. jūlijā</v>
      </c>
    </row>
  </sheetData>
  <mergeCells count="9">
    <mergeCell ref="A28:B28"/>
    <mergeCell ref="B31:C31"/>
    <mergeCell ref="B32:C32"/>
    <mergeCell ref="B4:C4"/>
    <mergeCell ref="B8:C8"/>
    <mergeCell ref="B13:C13"/>
    <mergeCell ref="B14:C14"/>
    <mergeCell ref="B15:C15"/>
    <mergeCell ref="B16:C16"/>
  </mergeCells>
  <conditionalFormatting sqref="A36">
    <cfRule type="cellIs" dxfId="296" priority="6" operator="equal">
      <formula>"Tāme sastādīta 20__. gada __. _________"</formula>
    </cfRule>
  </conditionalFormatting>
  <conditionalFormatting sqref="B13:B16 A19:C19 C26 C28 B31:C31 B34">
    <cfRule type="cellIs" dxfId="295" priority="2" operator="equal">
      <formula>68757.18</formula>
    </cfRule>
  </conditionalFormatting>
  <conditionalFormatting sqref="B13:B16 A19:C19 C26 C28">
    <cfRule type="cellIs" dxfId="294" priority="1" operator="equal">
      <formula>0</formula>
    </cfRule>
  </conditionalFormatting>
  <conditionalFormatting sqref="B34">
    <cfRule type="cellIs" dxfId="293" priority="4" operator="equal">
      <formula>0</formula>
    </cfRule>
  </conditionalFormatting>
  <conditionalFormatting sqref="B31:C31 B34">
    <cfRule type="cellIs" dxfId="292" priority="3" operator="equal">
      <formula>0</formula>
    </cfRule>
  </conditionalFormatting>
  <conditionalFormatting sqref="B31:C31">
    <cfRule type="cellIs" dxfId="291" priority="5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2:C36"/>
  <sheetViews>
    <sheetView workbookViewId="0"/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37" t="s">
        <v>1</v>
      </c>
      <c r="C4" s="23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38" t="s">
        <v>3</v>
      </c>
      <c r="C8" s="238"/>
    </row>
    <row r="11" spans="1:3" x14ac:dyDescent="0.2">
      <c r="B11" s="2" t="s">
        <v>4</v>
      </c>
    </row>
    <row r="12" spans="1:3" x14ac:dyDescent="0.2">
      <c r="B12" s="69" t="s">
        <v>19</v>
      </c>
    </row>
    <row r="13" spans="1:3" x14ac:dyDescent="0.2">
      <c r="A13" s="4" t="s">
        <v>5</v>
      </c>
      <c r="B13" s="248" t="str">
        <f>'Kopt a '!B13:C13</f>
        <v>Daudzdzīvokļu dzīvojamā ēka</v>
      </c>
      <c r="C13" s="248"/>
    </row>
    <row r="14" spans="1:3" x14ac:dyDescent="0.2">
      <c r="A14" s="4" t="s">
        <v>6</v>
      </c>
      <c r="B14" s="249" t="str">
        <f>'Kopt a '!B14:C14</f>
        <v>Daudzdzīvokļu dzīvojamās ēkas vienkāršota fasādes atjaunošana</v>
      </c>
      <c r="C14" s="249"/>
    </row>
    <row r="15" spans="1:3" x14ac:dyDescent="0.2">
      <c r="A15" s="4" t="s">
        <v>7</v>
      </c>
      <c r="B15" s="249" t="str">
        <f>'Kopt a '!B15:C15</f>
        <v>Smārdes iela 2C, Tukums</v>
      </c>
      <c r="C15" s="249"/>
    </row>
    <row r="16" spans="1:3" x14ac:dyDescent="0.2">
      <c r="A16" s="4" t="s">
        <v>8</v>
      </c>
      <c r="B16" s="249" t="str">
        <f>'Kopt a '!B16:C16</f>
        <v>11/02/2022-3</v>
      </c>
      <c r="C16" s="249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65">
        <f>'Kopt a+c+n'!A19</f>
        <v>1</v>
      </c>
      <c r="B19" s="99" t="str">
        <f>'Kopt a+c+n'!B19</f>
        <v>Daudzdzīvokļu dzīvojamās ēkas vienkāršota fasādes atjaunošana</v>
      </c>
      <c r="C19" s="100">
        <f>'Kops n'!E28</f>
        <v>0</v>
      </c>
    </row>
    <row r="20" spans="1:3" x14ac:dyDescent="0.2">
      <c r="A20" s="11"/>
      <c r="B20" s="12"/>
      <c r="C20" s="13"/>
    </row>
    <row r="21" spans="1:3" x14ac:dyDescent="0.2">
      <c r="A21" s="8"/>
      <c r="B21" s="9"/>
      <c r="C21" s="13"/>
    </row>
    <row r="22" spans="1:3" x14ac:dyDescent="0.2">
      <c r="A22" s="8"/>
      <c r="B22" s="9"/>
      <c r="C22" s="13"/>
    </row>
    <row r="23" spans="1:3" x14ac:dyDescent="0.2">
      <c r="A23" s="8"/>
      <c r="B23" s="9"/>
      <c r="C23" s="13"/>
    </row>
    <row r="24" spans="1:3" x14ac:dyDescent="0.2">
      <c r="A24" s="8"/>
      <c r="B24" s="9"/>
      <c r="C24" s="13"/>
    </row>
    <row r="25" spans="1:3" ht="12" thickBot="1" x14ac:dyDescent="0.25">
      <c r="A25" s="54"/>
      <c r="B25" s="55"/>
      <c r="C25" s="56"/>
    </row>
    <row r="26" spans="1:3" ht="12" thickBot="1" x14ac:dyDescent="0.25">
      <c r="A26" s="14"/>
      <c r="B26" s="15" t="s">
        <v>12</v>
      </c>
      <c r="C26" s="101">
        <f>SUM(C19:C25)</f>
        <v>0</v>
      </c>
    </row>
    <row r="27" spans="1:3" ht="12" thickBot="1" x14ac:dyDescent="0.25">
      <c r="B27" s="17"/>
      <c r="C27" s="18"/>
    </row>
    <row r="28" spans="1:3" ht="12" thickBot="1" x14ac:dyDescent="0.25">
      <c r="A28" s="239" t="s">
        <v>13</v>
      </c>
      <c r="B28" s="240"/>
      <c r="C28" s="102">
        <f>ROUND(C26*21%,2)</f>
        <v>0</v>
      </c>
    </row>
    <row r="31" spans="1:3" x14ac:dyDescent="0.2">
      <c r="A31" s="1" t="s">
        <v>14</v>
      </c>
      <c r="B31" s="245" t="str">
        <f>'Kopt a+c+n'!B31:C31</f>
        <v>Armands Ūbelis</v>
      </c>
      <c r="C31" s="245"/>
    </row>
    <row r="32" spans="1:3" x14ac:dyDescent="0.2">
      <c r="B32" s="236" t="s">
        <v>15</v>
      </c>
      <c r="C32" s="236"/>
    </row>
    <row r="34" spans="1:3" x14ac:dyDescent="0.2">
      <c r="A34" s="1" t="s">
        <v>16</v>
      </c>
      <c r="B34" s="94" t="str">
        <f>'Kopt a+c+n'!B34</f>
        <v>4-02608</v>
      </c>
      <c r="C34" s="20"/>
    </row>
    <row r="35" spans="1:3" x14ac:dyDescent="0.2">
      <c r="A35" s="20"/>
      <c r="B35" s="20"/>
      <c r="C35" s="20"/>
    </row>
    <row r="36" spans="1:3" x14ac:dyDescent="0.2">
      <c r="A36" s="1" t="str">
        <f>'Kopt a+c+n'!A36</f>
        <v>Tāme sastādīta 2023. gada 26. jūlijā</v>
      </c>
    </row>
  </sheetData>
  <mergeCells count="9">
    <mergeCell ref="B4:C4"/>
    <mergeCell ref="B8:C8"/>
    <mergeCell ref="A28:B28"/>
    <mergeCell ref="B31:C31"/>
    <mergeCell ref="B32:C32"/>
    <mergeCell ref="B13:C13"/>
    <mergeCell ref="B14:C14"/>
    <mergeCell ref="B15:C15"/>
    <mergeCell ref="B16:C16"/>
  </mergeCells>
  <conditionalFormatting sqref="A36">
    <cfRule type="cellIs" dxfId="290" priority="6" operator="equal">
      <formula>"Tāme sastādīta 20__. gada __. _________"</formula>
    </cfRule>
  </conditionalFormatting>
  <conditionalFormatting sqref="B13:B16 A19:C19 C26 C28 B31:C31 B34">
    <cfRule type="cellIs" dxfId="289" priority="2" operator="equal">
      <formula>68757.18</formula>
    </cfRule>
  </conditionalFormatting>
  <conditionalFormatting sqref="B13:B16 A19:C19 C26 C28">
    <cfRule type="cellIs" dxfId="288" priority="1" operator="equal">
      <formula>0</formula>
    </cfRule>
  </conditionalFormatting>
  <conditionalFormatting sqref="B34">
    <cfRule type="cellIs" dxfId="287" priority="4" operator="equal">
      <formula>0</formula>
    </cfRule>
  </conditionalFormatting>
  <conditionalFormatting sqref="B31:C31 B34">
    <cfRule type="cellIs" dxfId="286" priority="3" operator="equal">
      <formula>0</formula>
    </cfRule>
  </conditionalFormatting>
  <conditionalFormatting sqref="B31:C31">
    <cfRule type="cellIs" dxfId="285" priority="5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A1:I70"/>
  <sheetViews>
    <sheetView workbookViewId="0">
      <selection activeCell="N41" sqref="N41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62" width="9.140625" style="1" customWidth="1"/>
    <col min="163" max="163" width="3.7109375" style="1"/>
    <col min="164" max="164" width="4.5703125" style="1" customWidth="1"/>
    <col min="165" max="165" width="5.85546875" style="1" customWidth="1"/>
    <col min="166" max="166" width="36" style="1" customWidth="1"/>
    <col min="167" max="167" width="9.7109375" style="1" customWidth="1"/>
    <col min="168" max="168" width="11.85546875" style="1" customWidth="1"/>
    <col min="169" max="169" width="9" style="1" customWidth="1"/>
    <col min="170" max="170" width="9.7109375" style="1" customWidth="1"/>
    <col min="171" max="171" width="9.28515625" style="1" customWidth="1"/>
    <col min="172" max="172" width="8.7109375" style="1" customWidth="1"/>
    <col min="173" max="173" width="6.85546875" style="1" customWidth="1"/>
    <col min="174" max="418" width="9.140625" style="1" customWidth="1"/>
    <col min="419" max="419" width="3.7109375" style="1"/>
    <col min="420" max="420" width="4.5703125" style="1" customWidth="1"/>
    <col min="421" max="421" width="5.85546875" style="1" customWidth="1"/>
    <col min="422" max="422" width="36" style="1" customWidth="1"/>
    <col min="423" max="423" width="9.7109375" style="1" customWidth="1"/>
    <col min="424" max="424" width="11.85546875" style="1" customWidth="1"/>
    <col min="425" max="425" width="9" style="1" customWidth="1"/>
    <col min="426" max="426" width="9.7109375" style="1" customWidth="1"/>
    <col min="427" max="427" width="9.28515625" style="1" customWidth="1"/>
    <col min="428" max="428" width="8.7109375" style="1" customWidth="1"/>
    <col min="429" max="429" width="6.85546875" style="1" customWidth="1"/>
    <col min="430" max="674" width="9.140625" style="1" customWidth="1"/>
    <col min="675" max="675" width="3.7109375" style="1"/>
    <col min="676" max="676" width="4.5703125" style="1" customWidth="1"/>
    <col min="677" max="677" width="5.85546875" style="1" customWidth="1"/>
    <col min="678" max="678" width="36" style="1" customWidth="1"/>
    <col min="679" max="679" width="9.7109375" style="1" customWidth="1"/>
    <col min="680" max="680" width="11.85546875" style="1" customWidth="1"/>
    <col min="681" max="681" width="9" style="1" customWidth="1"/>
    <col min="682" max="682" width="9.7109375" style="1" customWidth="1"/>
    <col min="683" max="683" width="9.28515625" style="1" customWidth="1"/>
    <col min="684" max="684" width="8.7109375" style="1" customWidth="1"/>
    <col min="685" max="685" width="6.85546875" style="1" customWidth="1"/>
    <col min="686" max="930" width="9.140625" style="1" customWidth="1"/>
    <col min="931" max="931" width="3.7109375" style="1"/>
    <col min="932" max="932" width="4.5703125" style="1" customWidth="1"/>
    <col min="933" max="933" width="5.85546875" style="1" customWidth="1"/>
    <col min="934" max="934" width="36" style="1" customWidth="1"/>
    <col min="935" max="935" width="9.7109375" style="1" customWidth="1"/>
    <col min="936" max="936" width="11.85546875" style="1" customWidth="1"/>
    <col min="937" max="937" width="9" style="1" customWidth="1"/>
    <col min="938" max="938" width="9.7109375" style="1" customWidth="1"/>
    <col min="939" max="939" width="9.28515625" style="1" customWidth="1"/>
    <col min="940" max="940" width="8.7109375" style="1" customWidth="1"/>
    <col min="941" max="941" width="6.85546875" style="1" customWidth="1"/>
    <col min="942" max="1186" width="9.140625" style="1" customWidth="1"/>
    <col min="1187" max="1187" width="3.7109375" style="1"/>
    <col min="1188" max="1188" width="4.5703125" style="1" customWidth="1"/>
    <col min="1189" max="1189" width="5.85546875" style="1" customWidth="1"/>
    <col min="1190" max="1190" width="36" style="1" customWidth="1"/>
    <col min="1191" max="1191" width="9.7109375" style="1" customWidth="1"/>
    <col min="1192" max="1192" width="11.85546875" style="1" customWidth="1"/>
    <col min="1193" max="1193" width="9" style="1" customWidth="1"/>
    <col min="1194" max="1194" width="9.7109375" style="1" customWidth="1"/>
    <col min="1195" max="1195" width="9.28515625" style="1" customWidth="1"/>
    <col min="1196" max="1196" width="8.7109375" style="1" customWidth="1"/>
    <col min="1197" max="1197" width="6.85546875" style="1" customWidth="1"/>
    <col min="1198" max="1442" width="9.140625" style="1" customWidth="1"/>
    <col min="1443" max="1443" width="3.7109375" style="1"/>
    <col min="1444" max="1444" width="4.5703125" style="1" customWidth="1"/>
    <col min="1445" max="1445" width="5.85546875" style="1" customWidth="1"/>
    <col min="1446" max="1446" width="36" style="1" customWidth="1"/>
    <col min="1447" max="1447" width="9.7109375" style="1" customWidth="1"/>
    <col min="1448" max="1448" width="11.85546875" style="1" customWidth="1"/>
    <col min="1449" max="1449" width="9" style="1" customWidth="1"/>
    <col min="1450" max="1450" width="9.7109375" style="1" customWidth="1"/>
    <col min="1451" max="1451" width="9.28515625" style="1" customWidth="1"/>
    <col min="1452" max="1452" width="8.7109375" style="1" customWidth="1"/>
    <col min="1453" max="1453" width="6.85546875" style="1" customWidth="1"/>
    <col min="1454" max="1698" width="9.140625" style="1" customWidth="1"/>
    <col min="1699" max="1699" width="3.7109375" style="1"/>
    <col min="1700" max="1700" width="4.5703125" style="1" customWidth="1"/>
    <col min="1701" max="1701" width="5.85546875" style="1" customWidth="1"/>
    <col min="1702" max="1702" width="36" style="1" customWidth="1"/>
    <col min="1703" max="1703" width="9.7109375" style="1" customWidth="1"/>
    <col min="1704" max="1704" width="11.85546875" style="1" customWidth="1"/>
    <col min="1705" max="1705" width="9" style="1" customWidth="1"/>
    <col min="1706" max="1706" width="9.7109375" style="1" customWidth="1"/>
    <col min="1707" max="1707" width="9.28515625" style="1" customWidth="1"/>
    <col min="1708" max="1708" width="8.7109375" style="1" customWidth="1"/>
    <col min="1709" max="1709" width="6.85546875" style="1" customWidth="1"/>
    <col min="1710" max="1954" width="9.140625" style="1" customWidth="1"/>
    <col min="1955" max="1955" width="3.7109375" style="1"/>
    <col min="1956" max="1956" width="4.5703125" style="1" customWidth="1"/>
    <col min="1957" max="1957" width="5.85546875" style="1" customWidth="1"/>
    <col min="1958" max="1958" width="36" style="1" customWidth="1"/>
    <col min="1959" max="1959" width="9.7109375" style="1" customWidth="1"/>
    <col min="1960" max="1960" width="11.85546875" style="1" customWidth="1"/>
    <col min="1961" max="1961" width="9" style="1" customWidth="1"/>
    <col min="1962" max="1962" width="9.7109375" style="1" customWidth="1"/>
    <col min="1963" max="1963" width="9.28515625" style="1" customWidth="1"/>
    <col min="1964" max="1964" width="8.7109375" style="1" customWidth="1"/>
    <col min="1965" max="1965" width="6.85546875" style="1" customWidth="1"/>
    <col min="1966" max="2210" width="9.140625" style="1" customWidth="1"/>
    <col min="2211" max="2211" width="3.7109375" style="1"/>
    <col min="2212" max="2212" width="4.5703125" style="1" customWidth="1"/>
    <col min="2213" max="2213" width="5.85546875" style="1" customWidth="1"/>
    <col min="2214" max="2214" width="36" style="1" customWidth="1"/>
    <col min="2215" max="2215" width="9.7109375" style="1" customWidth="1"/>
    <col min="2216" max="2216" width="11.85546875" style="1" customWidth="1"/>
    <col min="2217" max="2217" width="9" style="1" customWidth="1"/>
    <col min="2218" max="2218" width="9.7109375" style="1" customWidth="1"/>
    <col min="2219" max="2219" width="9.28515625" style="1" customWidth="1"/>
    <col min="2220" max="2220" width="8.7109375" style="1" customWidth="1"/>
    <col min="2221" max="2221" width="6.85546875" style="1" customWidth="1"/>
    <col min="2222" max="2466" width="9.140625" style="1" customWidth="1"/>
    <col min="2467" max="2467" width="3.7109375" style="1"/>
    <col min="2468" max="2468" width="4.5703125" style="1" customWidth="1"/>
    <col min="2469" max="2469" width="5.85546875" style="1" customWidth="1"/>
    <col min="2470" max="2470" width="36" style="1" customWidth="1"/>
    <col min="2471" max="2471" width="9.7109375" style="1" customWidth="1"/>
    <col min="2472" max="2472" width="11.85546875" style="1" customWidth="1"/>
    <col min="2473" max="2473" width="9" style="1" customWidth="1"/>
    <col min="2474" max="2474" width="9.7109375" style="1" customWidth="1"/>
    <col min="2475" max="2475" width="9.28515625" style="1" customWidth="1"/>
    <col min="2476" max="2476" width="8.7109375" style="1" customWidth="1"/>
    <col min="2477" max="2477" width="6.85546875" style="1" customWidth="1"/>
    <col min="2478" max="2722" width="9.140625" style="1" customWidth="1"/>
    <col min="2723" max="2723" width="3.7109375" style="1"/>
    <col min="2724" max="2724" width="4.5703125" style="1" customWidth="1"/>
    <col min="2725" max="2725" width="5.85546875" style="1" customWidth="1"/>
    <col min="2726" max="2726" width="36" style="1" customWidth="1"/>
    <col min="2727" max="2727" width="9.7109375" style="1" customWidth="1"/>
    <col min="2728" max="2728" width="11.85546875" style="1" customWidth="1"/>
    <col min="2729" max="2729" width="9" style="1" customWidth="1"/>
    <col min="2730" max="2730" width="9.7109375" style="1" customWidth="1"/>
    <col min="2731" max="2731" width="9.28515625" style="1" customWidth="1"/>
    <col min="2732" max="2732" width="8.7109375" style="1" customWidth="1"/>
    <col min="2733" max="2733" width="6.85546875" style="1" customWidth="1"/>
    <col min="2734" max="2978" width="9.140625" style="1" customWidth="1"/>
    <col min="2979" max="2979" width="3.7109375" style="1"/>
    <col min="2980" max="2980" width="4.5703125" style="1" customWidth="1"/>
    <col min="2981" max="2981" width="5.85546875" style="1" customWidth="1"/>
    <col min="2982" max="2982" width="36" style="1" customWidth="1"/>
    <col min="2983" max="2983" width="9.7109375" style="1" customWidth="1"/>
    <col min="2984" max="2984" width="11.85546875" style="1" customWidth="1"/>
    <col min="2985" max="2985" width="9" style="1" customWidth="1"/>
    <col min="2986" max="2986" width="9.7109375" style="1" customWidth="1"/>
    <col min="2987" max="2987" width="9.28515625" style="1" customWidth="1"/>
    <col min="2988" max="2988" width="8.7109375" style="1" customWidth="1"/>
    <col min="2989" max="2989" width="6.85546875" style="1" customWidth="1"/>
    <col min="2990" max="3234" width="9.140625" style="1" customWidth="1"/>
    <col min="3235" max="3235" width="3.7109375" style="1"/>
    <col min="3236" max="3236" width="4.5703125" style="1" customWidth="1"/>
    <col min="3237" max="3237" width="5.85546875" style="1" customWidth="1"/>
    <col min="3238" max="3238" width="36" style="1" customWidth="1"/>
    <col min="3239" max="3239" width="9.7109375" style="1" customWidth="1"/>
    <col min="3240" max="3240" width="11.85546875" style="1" customWidth="1"/>
    <col min="3241" max="3241" width="9" style="1" customWidth="1"/>
    <col min="3242" max="3242" width="9.7109375" style="1" customWidth="1"/>
    <col min="3243" max="3243" width="9.28515625" style="1" customWidth="1"/>
    <col min="3244" max="3244" width="8.7109375" style="1" customWidth="1"/>
    <col min="3245" max="3245" width="6.85546875" style="1" customWidth="1"/>
    <col min="3246" max="3490" width="9.140625" style="1" customWidth="1"/>
    <col min="3491" max="3491" width="3.7109375" style="1"/>
    <col min="3492" max="3492" width="4.5703125" style="1" customWidth="1"/>
    <col min="3493" max="3493" width="5.85546875" style="1" customWidth="1"/>
    <col min="3494" max="3494" width="36" style="1" customWidth="1"/>
    <col min="3495" max="3495" width="9.7109375" style="1" customWidth="1"/>
    <col min="3496" max="3496" width="11.85546875" style="1" customWidth="1"/>
    <col min="3497" max="3497" width="9" style="1" customWidth="1"/>
    <col min="3498" max="3498" width="9.7109375" style="1" customWidth="1"/>
    <col min="3499" max="3499" width="9.28515625" style="1" customWidth="1"/>
    <col min="3500" max="3500" width="8.7109375" style="1" customWidth="1"/>
    <col min="3501" max="3501" width="6.85546875" style="1" customWidth="1"/>
    <col min="3502" max="3746" width="9.140625" style="1" customWidth="1"/>
    <col min="3747" max="3747" width="3.7109375" style="1"/>
    <col min="3748" max="3748" width="4.5703125" style="1" customWidth="1"/>
    <col min="3749" max="3749" width="5.85546875" style="1" customWidth="1"/>
    <col min="3750" max="3750" width="36" style="1" customWidth="1"/>
    <col min="3751" max="3751" width="9.7109375" style="1" customWidth="1"/>
    <col min="3752" max="3752" width="11.85546875" style="1" customWidth="1"/>
    <col min="3753" max="3753" width="9" style="1" customWidth="1"/>
    <col min="3754" max="3754" width="9.7109375" style="1" customWidth="1"/>
    <col min="3755" max="3755" width="9.28515625" style="1" customWidth="1"/>
    <col min="3756" max="3756" width="8.7109375" style="1" customWidth="1"/>
    <col min="3757" max="3757" width="6.85546875" style="1" customWidth="1"/>
    <col min="3758" max="4002" width="9.140625" style="1" customWidth="1"/>
    <col min="4003" max="4003" width="3.7109375" style="1"/>
    <col min="4004" max="4004" width="4.5703125" style="1" customWidth="1"/>
    <col min="4005" max="4005" width="5.85546875" style="1" customWidth="1"/>
    <col min="4006" max="4006" width="36" style="1" customWidth="1"/>
    <col min="4007" max="4007" width="9.7109375" style="1" customWidth="1"/>
    <col min="4008" max="4008" width="11.85546875" style="1" customWidth="1"/>
    <col min="4009" max="4009" width="9" style="1" customWidth="1"/>
    <col min="4010" max="4010" width="9.7109375" style="1" customWidth="1"/>
    <col min="4011" max="4011" width="9.28515625" style="1" customWidth="1"/>
    <col min="4012" max="4012" width="8.7109375" style="1" customWidth="1"/>
    <col min="4013" max="4013" width="6.85546875" style="1" customWidth="1"/>
    <col min="4014" max="4258" width="9.140625" style="1" customWidth="1"/>
    <col min="4259" max="4259" width="3.7109375" style="1"/>
    <col min="4260" max="4260" width="4.5703125" style="1" customWidth="1"/>
    <col min="4261" max="4261" width="5.85546875" style="1" customWidth="1"/>
    <col min="4262" max="4262" width="36" style="1" customWidth="1"/>
    <col min="4263" max="4263" width="9.7109375" style="1" customWidth="1"/>
    <col min="4264" max="4264" width="11.85546875" style="1" customWidth="1"/>
    <col min="4265" max="4265" width="9" style="1" customWidth="1"/>
    <col min="4266" max="4266" width="9.7109375" style="1" customWidth="1"/>
    <col min="4267" max="4267" width="9.28515625" style="1" customWidth="1"/>
    <col min="4268" max="4268" width="8.7109375" style="1" customWidth="1"/>
    <col min="4269" max="4269" width="6.85546875" style="1" customWidth="1"/>
    <col min="4270" max="4514" width="9.140625" style="1" customWidth="1"/>
    <col min="4515" max="4515" width="3.7109375" style="1"/>
    <col min="4516" max="4516" width="4.5703125" style="1" customWidth="1"/>
    <col min="4517" max="4517" width="5.85546875" style="1" customWidth="1"/>
    <col min="4518" max="4518" width="36" style="1" customWidth="1"/>
    <col min="4519" max="4519" width="9.7109375" style="1" customWidth="1"/>
    <col min="4520" max="4520" width="11.85546875" style="1" customWidth="1"/>
    <col min="4521" max="4521" width="9" style="1" customWidth="1"/>
    <col min="4522" max="4522" width="9.7109375" style="1" customWidth="1"/>
    <col min="4523" max="4523" width="9.28515625" style="1" customWidth="1"/>
    <col min="4524" max="4524" width="8.7109375" style="1" customWidth="1"/>
    <col min="4525" max="4525" width="6.85546875" style="1" customWidth="1"/>
    <col min="4526" max="4770" width="9.140625" style="1" customWidth="1"/>
    <col min="4771" max="4771" width="3.7109375" style="1"/>
    <col min="4772" max="4772" width="4.5703125" style="1" customWidth="1"/>
    <col min="4773" max="4773" width="5.85546875" style="1" customWidth="1"/>
    <col min="4774" max="4774" width="36" style="1" customWidth="1"/>
    <col min="4775" max="4775" width="9.7109375" style="1" customWidth="1"/>
    <col min="4776" max="4776" width="11.85546875" style="1" customWidth="1"/>
    <col min="4777" max="4777" width="9" style="1" customWidth="1"/>
    <col min="4778" max="4778" width="9.7109375" style="1" customWidth="1"/>
    <col min="4779" max="4779" width="9.28515625" style="1" customWidth="1"/>
    <col min="4780" max="4780" width="8.7109375" style="1" customWidth="1"/>
    <col min="4781" max="4781" width="6.85546875" style="1" customWidth="1"/>
    <col min="4782" max="5026" width="9.140625" style="1" customWidth="1"/>
    <col min="5027" max="5027" width="3.7109375" style="1"/>
    <col min="5028" max="5028" width="4.5703125" style="1" customWidth="1"/>
    <col min="5029" max="5029" width="5.85546875" style="1" customWidth="1"/>
    <col min="5030" max="5030" width="36" style="1" customWidth="1"/>
    <col min="5031" max="5031" width="9.7109375" style="1" customWidth="1"/>
    <col min="5032" max="5032" width="11.85546875" style="1" customWidth="1"/>
    <col min="5033" max="5033" width="9" style="1" customWidth="1"/>
    <col min="5034" max="5034" width="9.7109375" style="1" customWidth="1"/>
    <col min="5035" max="5035" width="9.28515625" style="1" customWidth="1"/>
    <col min="5036" max="5036" width="8.7109375" style="1" customWidth="1"/>
    <col min="5037" max="5037" width="6.85546875" style="1" customWidth="1"/>
    <col min="5038" max="5282" width="9.140625" style="1" customWidth="1"/>
    <col min="5283" max="5283" width="3.7109375" style="1"/>
    <col min="5284" max="5284" width="4.5703125" style="1" customWidth="1"/>
    <col min="5285" max="5285" width="5.85546875" style="1" customWidth="1"/>
    <col min="5286" max="5286" width="36" style="1" customWidth="1"/>
    <col min="5287" max="5287" width="9.7109375" style="1" customWidth="1"/>
    <col min="5288" max="5288" width="11.85546875" style="1" customWidth="1"/>
    <col min="5289" max="5289" width="9" style="1" customWidth="1"/>
    <col min="5290" max="5290" width="9.7109375" style="1" customWidth="1"/>
    <col min="5291" max="5291" width="9.28515625" style="1" customWidth="1"/>
    <col min="5292" max="5292" width="8.7109375" style="1" customWidth="1"/>
    <col min="5293" max="5293" width="6.85546875" style="1" customWidth="1"/>
    <col min="5294" max="5538" width="9.140625" style="1" customWidth="1"/>
    <col min="5539" max="5539" width="3.7109375" style="1"/>
    <col min="5540" max="5540" width="4.5703125" style="1" customWidth="1"/>
    <col min="5541" max="5541" width="5.85546875" style="1" customWidth="1"/>
    <col min="5542" max="5542" width="36" style="1" customWidth="1"/>
    <col min="5543" max="5543" width="9.7109375" style="1" customWidth="1"/>
    <col min="5544" max="5544" width="11.85546875" style="1" customWidth="1"/>
    <col min="5545" max="5545" width="9" style="1" customWidth="1"/>
    <col min="5546" max="5546" width="9.7109375" style="1" customWidth="1"/>
    <col min="5547" max="5547" width="9.28515625" style="1" customWidth="1"/>
    <col min="5548" max="5548" width="8.7109375" style="1" customWidth="1"/>
    <col min="5549" max="5549" width="6.85546875" style="1" customWidth="1"/>
    <col min="5550" max="5794" width="9.140625" style="1" customWidth="1"/>
    <col min="5795" max="5795" width="3.7109375" style="1"/>
    <col min="5796" max="5796" width="4.5703125" style="1" customWidth="1"/>
    <col min="5797" max="5797" width="5.85546875" style="1" customWidth="1"/>
    <col min="5798" max="5798" width="36" style="1" customWidth="1"/>
    <col min="5799" max="5799" width="9.7109375" style="1" customWidth="1"/>
    <col min="5800" max="5800" width="11.85546875" style="1" customWidth="1"/>
    <col min="5801" max="5801" width="9" style="1" customWidth="1"/>
    <col min="5802" max="5802" width="9.7109375" style="1" customWidth="1"/>
    <col min="5803" max="5803" width="9.28515625" style="1" customWidth="1"/>
    <col min="5804" max="5804" width="8.7109375" style="1" customWidth="1"/>
    <col min="5805" max="5805" width="6.85546875" style="1" customWidth="1"/>
    <col min="5806" max="6050" width="9.140625" style="1" customWidth="1"/>
    <col min="6051" max="6051" width="3.7109375" style="1"/>
    <col min="6052" max="6052" width="4.5703125" style="1" customWidth="1"/>
    <col min="6053" max="6053" width="5.85546875" style="1" customWidth="1"/>
    <col min="6054" max="6054" width="36" style="1" customWidth="1"/>
    <col min="6055" max="6055" width="9.7109375" style="1" customWidth="1"/>
    <col min="6056" max="6056" width="11.85546875" style="1" customWidth="1"/>
    <col min="6057" max="6057" width="9" style="1" customWidth="1"/>
    <col min="6058" max="6058" width="9.7109375" style="1" customWidth="1"/>
    <col min="6059" max="6059" width="9.28515625" style="1" customWidth="1"/>
    <col min="6060" max="6060" width="8.7109375" style="1" customWidth="1"/>
    <col min="6061" max="6061" width="6.85546875" style="1" customWidth="1"/>
    <col min="6062" max="6306" width="9.140625" style="1" customWidth="1"/>
    <col min="6307" max="6307" width="3.7109375" style="1"/>
    <col min="6308" max="6308" width="4.5703125" style="1" customWidth="1"/>
    <col min="6309" max="6309" width="5.85546875" style="1" customWidth="1"/>
    <col min="6310" max="6310" width="36" style="1" customWidth="1"/>
    <col min="6311" max="6311" width="9.7109375" style="1" customWidth="1"/>
    <col min="6312" max="6312" width="11.85546875" style="1" customWidth="1"/>
    <col min="6313" max="6313" width="9" style="1" customWidth="1"/>
    <col min="6314" max="6314" width="9.7109375" style="1" customWidth="1"/>
    <col min="6315" max="6315" width="9.28515625" style="1" customWidth="1"/>
    <col min="6316" max="6316" width="8.7109375" style="1" customWidth="1"/>
    <col min="6317" max="6317" width="6.85546875" style="1" customWidth="1"/>
    <col min="6318" max="6562" width="9.140625" style="1" customWidth="1"/>
    <col min="6563" max="6563" width="3.7109375" style="1"/>
    <col min="6564" max="6564" width="4.5703125" style="1" customWidth="1"/>
    <col min="6565" max="6565" width="5.85546875" style="1" customWidth="1"/>
    <col min="6566" max="6566" width="36" style="1" customWidth="1"/>
    <col min="6567" max="6567" width="9.7109375" style="1" customWidth="1"/>
    <col min="6568" max="6568" width="11.85546875" style="1" customWidth="1"/>
    <col min="6569" max="6569" width="9" style="1" customWidth="1"/>
    <col min="6570" max="6570" width="9.7109375" style="1" customWidth="1"/>
    <col min="6571" max="6571" width="9.28515625" style="1" customWidth="1"/>
    <col min="6572" max="6572" width="8.7109375" style="1" customWidth="1"/>
    <col min="6573" max="6573" width="6.85546875" style="1" customWidth="1"/>
    <col min="6574" max="6818" width="9.140625" style="1" customWidth="1"/>
    <col min="6819" max="6819" width="3.7109375" style="1"/>
    <col min="6820" max="6820" width="4.5703125" style="1" customWidth="1"/>
    <col min="6821" max="6821" width="5.85546875" style="1" customWidth="1"/>
    <col min="6822" max="6822" width="36" style="1" customWidth="1"/>
    <col min="6823" max="6823" width="9.7109375" style="1" customWidth="1"/>
    <col min="6824" max="6824" width="11.85546875" style="1" customWidth="1"/>
    <col min="6825" max="6825" width="9" style="1" customWidth="1"/>
    <col min="6826" max="6826" width="9.7109375" style="1" customWidth="1"/>
    <col min="6827" max="6827" width="9.28515625" style="1" customWidth="1"/>
    <col min="6828" max="6828" width="8.7109375" style="1" customWidth="1"/>
    <col min="6829" max="6829" width="6.85546875" style="1" customWidth="1"/>
    <col min="6830" max="7074" width="9.140625" style="1" customWidth="1"/>
    <col min="7075" max="7075" width="3.7109375" style="1"/>
    <col min="7076" max="7076" width="4.5703125" style="1" customWidth="1"/>
    <col min="7077" max="7077" width="5.85546875" style="1" customWidth="1"/>
    <col min="7078" max="7078" width="36" style="1" customWidth="1"/>
    <col min="7079" max="7079" width="9.7109375" style="1" customWidth="1"/>
    <col min="7080" max="7080" width="11.85546875" style="1" customWidth="1"/>
    <col min="7081" max="7081" width="9" style="1" customWidth="1"/>
    <col min="7082" max="7082" width="9.7109375" style="1" customWidth="1"/>
    <col min="7083" max="7083" width="9.28515625" style="1" customWidth="1"/>
    <col min="7084" max="7084" width="8.7109375" style="1" customWidth="1"/>
    <col min="7085" max="7085" width="6.85546875" style="1" customWidth="1"/>
    <col min="7086" max="7330" width="9.140625" style="1" customWidth="1"/>
    <col min="7331" max="7331" width="3.7109375" style="1"/>
    <col min="7332" max="7332" width="4.5703125" style="1" customWidth="1"/>
    <col min="7333" max="7333" width="5.85546875" style="1" customWidth="1"/>
    <col min="7334" max="7334" width="36" style="1" customWidth="1"/>
    <col min="7335" max="7335" width="9.7109375" style="1" customWidth="1"/>
    <col min="7336" max="7336" width="11.85546875" style="1" customWidth="1"/>
    <col min="7337" max="7337" width="9" style="1" customWidth="1"/>
    <col min="7338" max="7338" width="9.7109375" style="1" customWidth="1"/>
    <col min="7339" max="7339" width="9.28515625" style="1" customWidth="1"/>
    <col min="7340" max="7340" width="8.7109375" style="1" customWidth="1"/>
    <col min="7341" max="7341" width="6.85546875" style="1" customWidth="1"/>
    <col min="7342" max="7586" width="9.140625" style="1" customWidth="1"/>
    <col min="7587" max="7587" width="3.7109375" style="1"/>
    <col min="7588" max="7588" width="4.5703125" style="1" customWidth="1"/>
    <col min="7589" max="7589" width="5.85546875" style="1" customWidth="1"/>
    <col min="7590" max="7590" width="36" style="1" customWidth="1"/>
    <col min="7591" max="7591" width="9.7109375" style="1" customWidth="1"/>
    <col min="7592" max="7592" width="11.85546875" style="1" customWidth="1"/>
    <col min="7593" max="7593" width="9" style="1" customWidth="1"/>
    <col min="7594" max="7594" width="9.7109375" style="1" customWidth="1"/>
    <col min="7595" max="7595" width="9.28515625" style="1" customWidth="1"/>
    <col min="7596" max="7596" width="8.7109375" style="1" customWidth="1"/>
    <col min="7597" max="7597" width="6.85546875" style="1" customWidth="1"/>
    <col min="7598" max="7842" width="9.140625" style="1" customWidth="1"/>
    <col min="7843" max="7843" width="3.7109375" style="1"/>
    <col min="7844" max="7844" width="4.5703125" style="1" customWidth="1"/>
    <col min="7845" max="7845" width="5.85546875" style="1" customWidth="1"/>
    <col min="7846" max="7846" width="36" style="1" customWidth="1"/>
    <col min="7847" max="7847" width="9.7109375" style="1" customWidth="1"/>
    <col min="7848" max="7848" width="11.85546875" style="1" customWidth="1"/>
    <col min="7849" max="7849" width="9" style="1" customWidth="1"/>
    <col min="7850" max="7850" width="9.7109375" style="1" customWidth="1"/>
    <col min="7851" max="7851" width="9.28515625" style="1" customWidth="1"/>
    <col min="7852" max="7852" width="8.7109375" style="1" customWidth="1"/>
    <col min="7853" max="7853" width="6.85546875" style="1" customWidth="1"/>
    <col min="7854" max="8098" width="9.140625" style="1" customWidth="1"/>
    <col min="8099" max="8099" width="3.7109375" style="1"/>
    <col min="8100" max="8100" width="4.5703125" style="1" customWidth="1"/>
    <col min="8101" max="8101" width="5.85546875" style="1" customWidth="1"/>
    <col min="8102" max="8102" width="36" style="1" customWidth="1"/>
    <col min="8103" max="8103" width="9.7109375" style="1" customWidth="1"/>
    <col min="8104" max="8104" width="11.85546875" style="1" customWidth="1"/>
    <col min="8105" max="8105" width="9" style="1" customWidth="1"/>
    <col min="8106" max="8106" width="9.7109375" style="1" customWidth="1"/>
    <col min="8107" max="8107" width="9.28515625" style="1" customWidth="1"/>
    <col min="8108" max="8108" width="8.7109375" style="1" customWidth="1"/>
    <col min="8109" max="8109" width="6.85546875" style="1" customWidth="1"/>
    <col min="8110" max="8354" width="9.140625" style="1" customWidth="1"/>
    <col min="8355" max="8355" width="3.7109375" style="1"/>
    <col min="8356" max="8356" width="4.5703125" style="1" customWidth="1"/>
    <col min="8357" max="8357" width="5.85546875" style="1" customWidth="1"/>
    <col min="8358" max="8358" width="36" style="1" customWidth="1"/>
    <col min="8359" max="8359" width="9.7109375" style="1" customWidth="1"/>
    <col min="8360" max="8360" width="11.85546875" style="1" customWidth="1"/>
    <col min="8361" max="8361" width="9" style="1" customWidth="1"/>
    <col min="8362" max="8362" width="9.7109375" style="1" customWidth="1"/>
    <col min="8363" max="8363" width="9.28515625" style="1" customWidth="1"/>
    <col min="8364" max="8364" width="8.7109375" style="1" customWidth="1"/>
    <col min="8365" max="8365" width="6.85546875" style="1" customWidth="1"/>
    <col min="8366" max="8610" width="9.140625" style="1" customWidth="1"/>
    <col min="8611" max="8611" width="3.7109375" style="1"/>
    <col min="8612" max="8612" width="4.5703125" style="1" customWidth="1"/>
    <col min="8613" max="8613" width="5.85546875" style="1" customWidth="1"/>
    <col min="8614" max="8614" width="36" style="1" customWidth="1"/>
    <col min="8615" max="8615" width="9.7109375" style="1" customWidth="1"/>
    <col min="8616" max="8616" width="11.85546875" style="1" customWidth="1"/>
    <col min="8617" max="8617" width="9" style="1" customWidth="1"/>
    <col min="8618" max="8618" width="9.7109375" style="1" customWidth="1"/>
    <col min="8619" max="8619" width="9.28515625" style="1" customWidth="1"/>
    <col min="8620" max="8620" width="8.7109375" style="1" customWidth="1"/>
    <col min="8621" max="8621" width="6.85546875" style="1" customWidth="1"/>
    <col min="8622" max="8866" width="9.140625" style="1" customWidth="1"/>
    <col min="8867" max="8867" width="3.7109375" style="1"/>
    <col min="8868" max="8868" width="4.5703125" style="1" customWidth="1"/>
    <col min="8869" max="8869" width="5.85546875" style="1" customWidth="1"/>
    <col min="8870" max="8870" width="36" style="1" customWidth="1"/>
    <col min="8871" max="8871" width="9.7109375" style="1" customWidth="1"/>
    <col min="8872" max="8872" width="11.85546875" style="1" customWidth="1"/>
    <col min="8873" max="8873" width="9" style="1" customWidth="1"/>
    <col min="8874" max="8874" width="9.7109375" style="1" customWidth="1"/>
    <col min="8875" max="8875" width="9.28515625" style="1" customWidth="1"/>
    <col min="8876" max="8876" width="8.7109375" style="1" customWidth="1"/>
    <col min="8877" max="8877" width="6.85546875" style="1" customWidth="1"/>
    <col min="8878" max="9122" width="9.140625" style="1" customWidth="1"/>
    <col min="9123" max="9123" width="3.7109375" style="1"/>
    <col min="9124" max="9124" width="4.5703125" style="1" customWidth="1"/>
    <col min="9125" max="9125" width="5.85546875" style="1" customWidth="1"/>
    <col min="9126" max="9126" width="36" style="1" customWidth="1"/>
    <col min="9127" max="9127" width="9.7109375" style="1" customWidth="1"/>
    <col min="9128" max="9128" width="11.85546875" style="1" customWidth="1"/>
    <col min="9129" max="9129" width="9" style="1" customWidth="1"/>
    <col min="9130" max="9130" width="9.7109375" style="1" customWidth="1"/>
    <col min="9131" max="9131" width="9.28515625" style="1" customWidth="1"/>
    <col min="9132" max="9132" width="8.7109375" style="1" customWidth="1"/>
    <col min="9133" max="9133" width="6.85546875" style="1" customWidth="1"/>
    <col min="9134" max="9378" width="9.140625" style="1" customWidth="1"/>
    <col min="9379" max="9379" width="3.7109375" style="1"/>
    <col min="9380" max="9380" width="4.5703125" style="1" customWidth="1"/>
    <col min="9381" max="9381" width="5.85546875" style="1" customWidth="1"/>
    <col min="9382" max="9382" width="36" style="1" customWidth="1"/>
    <col min="9383" max="9383" width="9.7109375" style="1" customWidth="1"/>
    <col min="9384" max="9384" width="11.85546875" style="1" customWidth="1"/>
    <col min="9385" max="9385" width="9" style="1" customWidth="1"/>
    <col min="9386" max="9386" width="9.7109375" style="1" customWidth="1"/>
    <col min="9387" max="9387" width="9.28515625" style="1" customWidth="1"/>
    <col min="9388" max="9388" width="8.7109375" style="1" customWidth="1"/>
    <col min="9389" max="9389" width="6.85546875" style="1" customWidth="1"/>
    <col min="9390" max="9634" width="9.140625" style="1" customWidth="1"/>
    <col min="9635" max="9635" width="3.7109375" style="1"/>
    <col min="9636" max="9636" width="4.5703125" style="1" customWidth="1"/>
    <col min="9637" max="9637" width="5.85546875" style="1" customWidth="1"/>
    <col min="9638" max="9638" width="36" style="1" customWidth="1"/>
    <col min="9639" max="9639" width="9.7109375" style="1" customWidth="1"/>
    <col min="9640" max="9640" width="11.85546875" style="1" customWidth="1"/>
    <col min="9641" max="9641" width="9" style="1" customWidth="1"/>
    <col min="9642" max="9642" width="9.7109375" style="1" customWidth="1"/>
    <col min="9643" max="9643" width="9.28515625" style="1" customWidth="1"/>
    <col min="9644" max="9644" width="8.7109375" style="1" customWidth="1"/>
    <col min="9645" max="9645" width="6.85546875" style="1" customWidth="1"/>
    <col min="9646" max="9890" width="9.140625" style="1" customWidth="1"/>
    <col min="9891" max="9891" width="3.7109375" style="1"/>
    <col min="9892" max="9892" width="4.5703125" style="1" customWidth="1"/>
    <col min="9893" max="9893" width="5.85546875" style="1" customWidth="1"/>
    <col min="9894" max="9894" width="36" style="1" customWidth="1"/>
    <col min="9895" max="9895" width="9.7109375" style="1" customWidth="1"/>
    <col min="9896" max="9896" width="11.85546875" style="1" customWidth="1"/>
    <col min="9897" max="9897" width="9" style="1" customWidth="1"/>
    <col min="9898" max="9898" width="9.7109375" style="1" customWidth="1"/>
    <col min="9899" max="9899" width="9.28515625" style="1" customWidth="1"/>
    <col min="9900" max="9900" width="8.7109375" style="1" customWidth="1"/>
    <col min="9901" max="9901" width="6.85546875" style="1" customWidth="1"/>
    <col min="9902" max="10146" width="9.140625" style="1" customWidth="1"/>
    <col min="10147" max="10147" width="3.7109375" style="1"/>
    <col min="10148" max="10148" width="4.5703125" style="1" customWidth="1"/>
    <col min="10149" max="10149" width="5.85546875" style="1" customWidth="1"/>
    <col min="10150" max="10150" width="36" style="1" customWidth="1"/>
    <col min="10151" max="10151" width="9.7109375" style="1" customWidth="1"/>
    <col min="10152" max="10152" width="11.85546875" style="1" customWidth="1"/>
    <col min="10153" max="10153" width="9" style="1" customWidth="1"/>
    <col min="10154" max="10154" width="9.7109375" style="1" customWidth="1"/>
    <col min="10155" max="10155" width="9.28515625" style="1" customWidth="1"/>
    <col min="10156" max="10156" width="8.7109375" style="1" customWidth="1"/>
    <col min="10157" max="10157" width="6.85546875" style="1" customWidth="1"/>
    <col min="10158" max="10402" width="9.140625" style="1" customWidth="1"/>
    <col min="10403" max="10403" width="3.7109375" style="1"/>
    <col min="10404" max="10404" width="4.5703125" style="1" customWidth="1"/>
    <col min="10405" max="10405" width="5.85546875" style="1" customWidth="1"/>
    <col min="10406" max="10406" width="36" style="1" customWidth="1"/>
    <col min="10407" max="10407" width="9.7109375" style="1" customWidth="1"/>
    <col min="10408" max="10408" width="11.85546875" style="1" customWidth="1"/>
    <col min="10409" max="10409" width="9" style="1" customWidth="1"/>
    <col min="10410" max="10410" width="9.7109375" style="1" customWidth="1"/>
    <col min="10411" max="10411" width="9.28515625" style="1" customWidth="1"/>
    <col min="10412" max="10412" width="8.7109375" style="1" customWidth="1"/>
    <col min="10413" max="10413" width="6.85546875" style="1" customWidth="1"/>
    <col min="10414" max="10658" width="9.140625" style="1" customWidth="1"/>
    <col min="10659" max="10659" width="3.7109375" style="1"/>
    <col min="10660" max="10660" width="4.5703125" style="1" customWidth="1"/>
    <col min="10661" max="10661" width="5.85546875" style="1" customWidth="1"/>
    <col min="10662" max="10662" width="36" style="1" customWidth="1"/>
    <col min="10663" max="10663" width="9.7109375" style="1" customWidth="1"/>
    <col min="10664" max="10664" width="11.85546875" style="1" customWidth="1"/>
    <col min="10665" max="10665" width="9" style="1" customWidth="1"/>
    <col min="10666" max="10666" width="9.7109375" style="1" customWidth="1"/>
    <col min="10667" max="10667" width="9.28515625" style="1" customWidth="1"/>
    <col min="10668" max="10668" width="8.7109375" style="1" customWidth="1"/>
    <col min="10669" max="10669" width="6.85546875" style="1" customWidth="1"/>
    <col min="10670" max="10914" width="9.140625" style="1" customWidth="1"/>
    <col min="10915" max="10915" width="3.7109375" style="1"/>
    <col min="10916" max="10916" width="4.5703125" style="1" customWidth="1"/>
    <col min="10917" max="10917" width="5.85546875" style="1" customWidth="1"/>
    <col min="10918" max="10918" width="36" style="1" customWidth="1"/>
    <col min="10919" max="10919" width="9.7109375" style="1" customWidth="1"/>
    <col min="10920" max="10920" width="11.85546875" style="1" customWidth="1"/>
    <col min="10921" max="10921" width="9" style="1" customWidth="1"/>
    <col min="10922" max="10922" width="9.7109375" style="1" customWidth="1"/>
    <col min="10923" max="10923" width="9.28515625" style="1" customWidth="1"/>
    <col min="10924" max="10924" width="8.7109375" style="1" customWidth="1"/>
    <col min="10925" max="10925" width="6.85546875" style="1" customWidth="1"/>
    <col min="10926" max="11170" width="9.140625" style="1" customWidth="1"/>
    <col min="11171" max="11171" width="3.7109375" style="1"/>
    <col min="11172" max="11172" width="4.5703125" style="1" customWidth="1"/>
    <col min="11173" max="11173" width="5.85546875" style="1" customWidth="1"/>
    <col min="11174" max="11174" width="36" style="1" customWidth="1"/>
    <col min="11175" max="11175" width="9.7109375" style="1" customWidth="1"/>
    <col min="11176" max="11176" width="11.85546875" style="1" customWidth="1"/>
    <col min="11177" max="11177" width="9" style="1" customWidth="1"/>
    <col min="11178" max="11178" width="9.7109375" style="1" customWidth="1"/>
    <col min="11179" max="11179" width="9.28515625" style="1" customWidth="1"/>
    <col min="11180" max="11180" width="8.7109375" style="1" customWidth="1"/>
    <col min="11181" max="11181" width="6.85546875" style="1" customWidth="1"/>
    <col min="11182" max="11426" width="9.140625" style="1" customWidth="1"/>
    <col min="11427" max="11427" width="3.7109375" style="1"/>
    <col min="11428" max="11428" width="4.5703125" style="1" customWidth="1"/>
    <col min="11429" max="11429" width="5.85546875" style="1" customWidth="1"/>
    <col min="11430" max="11430" width="36" style="1" customWidth="1"/>
    <col min="11431" max="11431" width="9.7109375" style="1" customWidth="1"/>
    <col min="11432" max="11432" width="11.85546875" style="1" customWidth="1"/>
    <col min="11433" max="11433" width="9" style="1" customWidth="1"/>
    <col min="11434" max="11434" width="9.7109375" style="1" customWidth="1"/>
    <col min="11435" max="11435" width="9.28515625" style="1" customWidth="1"/>
    <col min="11436" max="11436" width="8.7109375" style="1" customWidth="1"/>
    <col min="11437" max="11437" width="6.85546875" style="1" customWidth="1"/>
    <col min="11438" max="11682" width="9.140625" style="1" customWidth="1"/>
    <col min="11683" max="11683" width="3.7109375" style="1"/>
    <col min="11684" max="11684" width="4.5703125" style="1" customWidth="1"/>
    <col min="11685" max="11685" width="5.85546875" style="1" customWidth="1"/>
    <col min="11686" max="11686" width="36" style="1" customWidth="1"/>
    <col min="11687" max="11687" width="9.7109375" style="1" customWidth="1"/>
    <col min="11688" max="11688" width="11.85546875" style="1" customWidth="1"/>
    <col min="11689" max="11689" width="9" style="1" customWidth="1"/>
    <col min="11690" max="11690" width="9.7109375" style="1" customWidth="1"/>
    <col min="11691" max="11691" width="9.28515625" style="1" customWidth="1"/>
    <col min="11692" max="11692" width="8.7109375" style="1" customWidth="1"/>
    <col min="11693" max="11693" width="6.85546875" style="1" customWidth="1"/>
    <col min="11694" max="11938" width="9.140625" style="1" customWidth="1"/>
    <col min="11939" max="11939" width="3.7109375" style="1"/>
    <col min="11940" max="11940" width="4.5703125" style="1" customWidth="1"/>
    <col min="11941" max="11941" width="5.85546875" style="1" customWidth="1"/>
    <col min="11942" max="11942" width="36" style="1" customWidth="1"/>
    <col min="11943" max="11943" width="9.7109375" style="1" customWidth="1"/>
    <col min="11944" max="11944" width="11.85546875" style="1" customWidth="1"/>
    <col min="11945" max="11945" width="9" style="1" customWidth="1"/>
    <col min="11946" max="11946" width="9.7109375" style="1" customWidth="1"/>
    <col min="11947" max="11947" width="9.28515625" style="1" customWidth="1"/>
    <col min="11948" max="11948" width="8.7109375" style="1" customWidth="1"/>
    <col min="11949" max="11949" width="6.85546875" style="1" customWidth="1"/>
    <col min="11950" max="12194" width="9.140625" style="1" customWidth="1"/>
    <col min="12195" max="12195" width="3.7109375" style="1"/>
    <col min="12196" max="12196" width="4.5703125" style="1" customWidth="1"/>
    <col min="12197" max="12197" width="5.85546875" style="1" customWidth="1"/>
    <col min="12198" max="12198" width="36" style="1" customWidth="1"/>
    <col min="12199" max="12199" width="9.7109375" style="1" customWidth="1"/>
    <col min="12200" max="12200" width="11.85546875" style="1" customWidth="1"/>
    <col min="12201" max="12201" width="9" style="1" customWidth="1"/>
    <col min="12202" max="12202" width="9.7109375" style="1" customWidth="1"/>
    <col min="12203" max="12203" width="9.28515625" style="1" customWidth="1"/>
    <col min="12204" max="12204" width="8.7109375" style="1" customWidth="1"/>
    <col min="12205" max="12205" width="6.85546875" style="1" customWidth="1"/>
    <col min="12206" max="12450" width="9.140625" style="1" customWidth="1"/>
    <col min="12451" max="12451" width="3.7109375" style="1"/>
    <col min="12452" max="12452" width="4.5703125" style="1" customWidth="1"/>
    <col min="12453" max="12453" width="5.85546875" style="1" customWidth="1"/>
    <col min="12454" max="12454" width="36" style="1" customWidth="1"/>
    <col min="12455" max="12455" width="9.7109375" style="1" customWidth="1"/>
    <col min="12456" max="12456" width="11.85546875" style="1" customWidth="1"/>
    <col min="12457" max="12457" width="9" style="1" customWidth="1"/>
    <col min="12458" max="12458" width="9.7109375" style="1" customWidth="1"/>
    <col min="12459" max="12459" width="9.28515625" style="1" customWidth="1"/>
    <col min="12460" max="12460" width="8.7109375" style="1" customWidth="1"/>
    <col min="12461" max="12461" width="6.85546875" style="1" customWidth="1"/>
    <col min="12462" max="12706" width="9.140625" style="1" customWidth="1"/>
    <col min="12707" max="12707" width="3.7109375" style="1"/>
    <col min="12708" max="12708" width="4.5703125" style="1" customWidth="1"/>
    <col min="12709" max="12709" width="5.85546875" style="1" customWidth="1"/>
    <col min="12710" max="12710" width="36" style="1" customWidth="1"/>
    <col min="12711" max="12711" width="9.7109375" style="1" customWidth="1"/>
    <col min="12712" max="12712" width="11.85546875" style="1" customWidth="1"/>
    <col min="12713" max="12713" width="9" style="1" customWidth="1"/>
    <col min="12714" max="12714" width="9.7109375" style="1" customWidth="1"/>
    <col min="12715" max="12715" width="9.28515625" style="1" customWidth="1"/>
    <col min="12716" max="12716" width="8.7109375" style="1" customWidth="1"/>
    <col min="12717" max="12717" width="6.85546875" style="1" customWidth="1"/>
    <col min="12718" max="12962" width="9.140625" style="1" customWidth="1"/>
    <col min="12963" max="12963" width="3.7109375" style="1"/>
    <col min="12964" max="12964" width="4.5703125" style="1" customWidth="1"/>
    <col min="12965" max="12965" width="5.85546875" style="1" customWidth="1"/>
    <col min="12966" max="12966" width="36" style="1" customWidth="1"/>
    <col min="12967" max="12967" width="9.7109375" style="1" customWidth="1"/>
    <col min="12968" max="12968" width="11.85546875" style="1" customWidth="1"/>
    <col min="12969" max="12969" width="9" style="1" customWidth="1"/>
    <col min="12970" max="12970" width="9.7109375" style="1" customWidth="1"/>
    <col min="12971" max="12971" width="9.28515625" style="1" customWidth="1"/>
    <col min="12972" max="12972" width="8.7109375" style="1" customWidth="1"/>
    <col min="12973" max="12973" width="6.85546875" style="1" customWidth="1"/>
    <col min="12974" max="13218" width="9.140625" style="1" customWidth="1"/>
    <col min="13219" max="13219" width="3.7109375" style="1"/>
    <col min="13220" max="13220" width="4.5703125" style="1" customWidth="1"/>
    <col min="13221" max="13221" width="5.85546875" style="1" customWidth="1"/>
    <col min="13222" max="13222" width="36" style="1" customWidth="1"/>
    <col min="13223" max="13223" width="9.7109375" style="1" customWidth="1"/>
    <col min="13224" max="13224" width="11.85546875" style="1" customWidth="1"/>
    <col min="13225" max="13225" width="9" style="1" customWidth="1"/>
    <col min="13226" max="13226" width="9.7109375" style="1" customWidth="1"/>
    <col min="13227" max="13227" width="9.28515625" style="1" customWidth="1"/>
    <col min="13228" max="13228" width="8.7109375" style="1" customWidth="1"/>
    <col min="13229" max="13229" width="6.85546875" style="1" customWidth="1"/>
    <col min="13230" max="13474" width="9.140625" style="1" customWidth="1"/>
    <col min="13475" max="13475" width="3.7109375" style="1"/>
    <col min="13476" max="13476" width="4.5703125" style="1" customWidth="1"/>
    <col min="13477" max="13477" width="5.85546875" style="1" customWidth="1"/>
    <col min="13478" max="13478" width="36" style="1" customWidth="1"/>
    <col min="13479" max="13479" width="9.7109375" style="1" customWidth="1"/>
    <col min="13480" max="13480" width="11.85546875" style="1" customWidth="1"/>
    <col min="13481" max="13481" width="9" style="1" customWidth="1"/>
    <col min="13482" max="13482" width="9.7109375" style="1" customWidth="1"/>
    <col min="13483" max="13483" width="9.28515625" style="1" customWidth="1"/>
    <col min="13484" max="13484" width="8.7109375" style="1" customWidth="1"/>
    <col min="13485" max="13485" width="6.85546875" style="1" customWidth="1"/>
    <col min="13486" max="13730" width="9.140625" style="1" customWidth="1"/>
    <col min="13731" max="13731" width="3.7109375" style="1"/>
    <col min="13732" max="13732" width="4.5703125" style="1" customWidth="1"/>
    <col min="13733" max="13733" width="5.85546875" style="1" customWidth="1"/>
    <col min="13734" max="13734" width="36" style="1" customWidth="1"/>
    <col min="13735" max="13735" width="9.7109375" style="1" customWidth="1"/>
    <col min="13736" max="13736" width="11.85546875" style="1" customWidth="1"/>
    <col min="13737" max="13737" width="9" style="1" customWidth="1"/>
    <col min="13738" max="13738" width="9.7109375" style="1" customWidth="1"/>
    <col min="13739" max="13739" width="9.28515625" style="1" customWidth="1"/>
    <col min="13740" max="13740" width="8.7109375" style="1" customWidth="1"/>
    <col min="13741" max="13741" width="6.85546875" style="1" customWidth="1"/>
    <col min="13742" max="13986" width="9.140625" style="1" customWidth="1"/>
    <col min="13987" max="13987" width="3.7109375" style="1"/>
    <col min="13988" max="13988" width="4.5703125" style="1" customWidth="1"/>
    <col min="13989" max="13989" width="5.85546875" style="1" customWidth="1"/>
    <col min="13990" max="13990" width="36" style="1" customWidth="1"/>
    <col min="13991" max="13991" width="9.7109375" style="1" customWidth="1"/>
    <col min="13992" max="13992" width="11.85546875" style="1" customWidth="1"/>
    <col min="13993" max="13993" width="9" style="1" customWidth="1"/>
    <col min="13994" max="13994" width="9.7109375" style="1" customWidth="1"/>
    <col min="13995" max="13995" width="9.28515625" style="1" customWidth="1"/>
    <col min="13996" max="13996" width="8.7109375" style="1" customWidth="1"/>
    <col min="13997" max="13997" width="6.85546875" style="1" customWidth="1"/>
    <col min="13998" max="14242" width="9.140625" style="1" customWidth="1"/>
    <col min="14243" max="14243" width="3.7109375" style="1"/>
    <col min="14244" max="14244" width="4.5703125" style="1" customWidth="1"/>
    <col min="14245" max="14245" width="5.85546875" style="1" customWidth="1"/>
    <col min="14246" max="14246" width="36" style="1" customWidth="1"/>
    <col min="14247" max="14247" width="9.7109375" style="1" customWidth="1"/>
    <col min="14248" max="14248" width="11.85546875" style="1" customWidth="1"/>
    <col min="14249" max="14249" width="9" style="1" customWidth="1"/>
    <col min="14250" max="14250" width="9.7109375" style="1" customWidth="1"/>
    <col min="14251" max="14251" width="9.28515625" style="1" customWidth="1"/>
    <col min="14252" max="14252" width="8.7109375" style="1" customWidth="1"/>
    <col min="14253" max="14253" width="6.85546875" style="1" customWidth="1"/>
    <col min="14254" max="14498" width="9.140625" style="1" customWidth="1"/>
    <col min="14499" max="14499" width="3.7109375" style="1"/>
    <col min="14500" max="14500" width="4.5703125" style="1" customWidth="1"/>
    <col min="14501" max="14501" width="5.85546875" style="1" customWidth="1"/>
    <col min="14502" max="14502" width="36" style="1" customWidth="1"/>
    <col min="14503" max="14503" width="9.7109375" style="1" customWidth="1"/>
    <col min="14504" max="14504" width="11.85546875" style="1" customWidth="1"/>
    <col min="14505" max="14505" width="9" style="1" customWidth="1"/>
    <col min="14506" max="14506" width="9.7109375" style="1" customWidth="1"/>
    <col min="14507" max="14507" width="9.28515625" style="1" customWidth="1"/>
    <col min="14508" max="14508" width="8.7109375" style="1" customWidth="1"/>
    <col min="14509" max="14509" width="6.85546875" style="1" customWidth="1"/>
    <col min="14510" max="14754" width="9.140625" style="1" customWidth="1"/>
    <col min="14755" max="14755" width="3.7109375" style="1"/>
    <col min="14756" max="14756" width="4.5703125" style="1" customWidth="1"/>
    <col min="14757" max="14757" width="5.85546875" style="1" customWidth="1"/>
    <col min="14758" max="14758" width="36" style="1" customWidth="1"/>
    <col min="14759" max="14759" width="9.7109375" style="1" customWidth="1"/>
    <col min="14760" max="14760" width="11.85546875" style="1" customWidth="1"/>
    <col min="14761" max="14761" width="9" style="1" customWidth="1"/>
    <col min="14762" max="14762" width="9.7109375" style="1" customWidth="1"/>
    <col min="14763" max="14763" width="9.28515625" style="1" customWidth="1"/>
    <col min="14764" max="14764" width="8.7109375" style="1" customWidth="1"/>
    <col min="14765" max="14765" width="6.85546875" style="1" customWidth="1"/>
    <col min="14766" max="15010" width="9.140625" style="1" customWidth="1"/>
    <col min="15011" max="15011" width="3.7109375" style="1"/>
    <col min="15012" max="15012" width="4.5703125" style="1" customWidth="1"/>
    <col min="15013" max="15013" width="5.85546875" style="1" customWidth="1"/>
    <col min="15014" max="15014" width="36" style="1" customWidth="1"/>
    <col min="15015" max="15015" width="9.7109375" style="1" customWidth="1"/>
    <col min="15016" max="15016" width="11.85546875" style="1" customWidth="1"/>
    <col min="15017" max="15017" width="9" style="1" customWidth="1"/>
    <col min="15018" max="15018" width="9.7109375" style="1" customWidth="1"/>
    <col min="15019" max="15019" width="9.28515625" style="1" customWidth="1"/>
    <col min="15020" max="15020" width="8.7109375" style="1" customWidth="1"/>
    <col min="15021" max="15021" width="6.85546875" style="1" customWidth="1"/>
    <col min="15022" max="15266" width="9.140625" style="1" customWidth="1"/>
    <col min="15267" max="15267" width="3.7109375" style="1"/>
    <col min="15268" max="15268" width="4.5703125" style="1" customWidth="1"/>
    <col min="15269" max="15269" width="5.85546875" style="1" customWidth="1"/>
    <col min="15270" max="15270" width="36" style="1" customWidth="1"/>
    <col min="15271" max="15271" width="9.7109375" style="1" customWidth="1"/>
    <col min="15272" max="15272" width="11.85546875" style="1" customWidth="1"/>
    <col min="15273" max="15273" width="9" style="1" customWidth="1"/>
    <col min="15274" max="15274" width="9.7109375" style="1" customWidth="1"/>
    <col min="15275" max="15275" width="9.28515625" style="1" customWidth="1"/>
    <col min="15276" max="15276" width="8.7109375" style="1" customWidth="1"/>
    <col min="15277" max="15277" width="6.85546875" style="1" customWidth="1"/>
    <col min="15278" max="15522" width="9.140625" style="1" customWidth="1"/>
    <col min="15523" max="15523" width="3.7109375" style="1"/>
    <col min="15524" max="15524" width="4.5703125" style="1" customWidth="1"/>
    <col min="15525" max="15525" width="5.85546875" style="1" customWidth="1"/>
    <col min="15526" max="15526" width="36" style="1" customWidth="1"/>
    <col min="15527" max="15527" width="9.7109375" style="1" customWidth="1"/>
    <col min="15528" max="15528" width="11.85546875" style="1" customWidth="1"/>
    <col min="15529" max="15529" width="9" style="1" customWidth="1"/>
    <col min="15530" max="15530" width="9.7109375" style="1" customWidth="1"/>
    <col min="15531" max="15531" width="9.28515625" style="1" customWidth="1"/>
    <col min="15532" max="15532" width="8.7109375" style="1" customWidth="1"/>
    <col min="15533" max="15533" width="6.85546875" style="1" customWidth="1"/>
    <col min="15534" max="15778" width="9.140625" style="1" customWidth="1"/>
    <col min="15779" max="15779" width="3.7109375" style="1"/>
    <col min="15780" max="15780" width="4.5703125" style="1" customWidth="1"/>
    <col min="15781" max="15781" width="5.85546875" style="1" customWidth="1"/>
    <col min="15782" max="15782" width="36" style="1" customWidth="1"/>
    <col min="15783" max="15783" width="9.7109375" style="1" customWidth="1"/>
    <col min="15784" max="15784" width="11.85546875" style="1" customWidth="1"/>
    <col min="15785" max="15785" width="9" style="1" customWidth="1"/>
    <col min="15786" max="15786" width="9.7109375" style="1" customWidth="1"/>
    <col min="15787" max="15787" width="9.28515625" style="1" customWidth="1"/>
    <col min="15788" max="15788" width="8.7109375" style="1" customWidth="1"/>
    <col min="15789" max="15789" width="6.85546875" style="1" customWidth="1"/>
    <col min="15790" max="16034" width="9.140625" style="1" customWidth="1"/>
    <col min="16035" max="16035" width="3.7109375" style="1"/>
    <col min="16036" max="16036" width="4.5703125" style="1" customWidth="1"/>
    <col min="16037" max="16037" width="5.85546875" style="1" customWidth="1"/>
    <col min="16038" max="16038" width="36" style="1" customWidth="1"/>
    <col min="16039" max="16039" width="9.7109375" style="1" customWidth="1"/>
    <col min="16040" max="16040" width="11.85546875" style="1" customWidth="1"/>
    <col min="16041" max="16041" width="9" style="1" customWidth="1"/>
    <col min="16042" max="16042" width="9.7109375" style="1" customWidth="1"/>
    <col min="16043" max="16043" width="9.28515625" style="1" customWidth="1"/>
    <col min="16044" max="16044" width="8.7109375" style="1" customWidth="1"/>
    <col min="16045" max="16045" width="6.85546875" style="1" customWidth="1"/>
    <col min="16046" max="16290" width="9.140625" style="1" customWidth="1"/>
    <col min="16291" max="16384" width="3.7109375" style="1"/>
  </cols>
  <sheetData>
    <row r="1" spans="1:9" x14ac:dyDescent="0.2">
      <c r="C1" s="4"/>
      <c r="G1" s="238"/>
      <c r="H1" s="238"/>
      <c r="I1" s="238"/>
    </row>
    <row r="2" spans="1:9" x14ac:dyDescent="0.2">
      <c r="A2" s="267" t="s">
        <v>20</v>
      </c>
      <c r="B2" s="267"/>
      <c r="C2" s="267"/>
      <c r="D2" s="267"/>
      <c r="E2" s="267"/>
      <c r="F2" s="267"/>
      <c r="G2" s="267"/>
      <c r="H2" s="267"/>
      <c r="I2" s="267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68" t="s">
        <v>21</v>
      </c>
      <c r="D4" s="268"/>
      <c r="E4" s="268"/>
      <c r="F4" s="268"/>
      <c r="G4" s="268"/>
      <c r="H4" s="268"/>
      <c r="I4" s="268"/>
    </row>
    <row r="5" spans="1:9" ht="11.25" customHeight="1" x14ac:dyDescent="0.2">
      <c r="A5" s="130"/>
      <c r="B5" s="130"/>
      <c r="C5" s="269" t="s">
        <v>63</v>
      </c>
      <c r="D5" s="269"/>
      <c r="E5" s="269"/>
      <c r="F5" s="269"/>
      <c r="G5" s="269"/>
      <c r="H5" s="269"/>
      <c r="I5" s="269"/>
    </row>
    <row r="6" spans="1:9" x14ac:dyDescent="0.2">
      <c r="A6" s="250" t="s">
        <v>22</v>
      </c>
      <c r="B6" s="250"/>
      <c r="C6" s="250"/>
      <c r="D6" s="246" t="str">
        <f>'Kopt a+c+n'!B13</f>
        <v>Daudzdzīvokļu dzīvojamā ēka</v>
      </c>
      <c r="E6" s="246"/>
      <c r="F6" s="246"/>
      <c r="G6" s="246"/>
      <c r="H6" s="246"/>
      <c r="I6" s="246"/>
    </row>
    <row r="7" spans="1:9" x14ac:dyDescent="0.2">
      <c r="A7" s="250" t="s">
        <v>6</v>
      </c>
      <c r="B7" s="250"/>
      <c r="C7" s="250"/>
      <c r="D7" s="247" t="str">
        <f>'Kopt a+c+n'!B14</f>
        <v>Daudzdzīvokļu dzīvojamās ēkas vienkāršota fasādes atjaunošana</v>
      </c>
      <c r="E7" s="247"/>
      <c r="F7" s="247"/>
      <c r="G7" s="247"/>
      <c r="H7" s="247"/>
      <c r="I7" s="247"/>
    </row>
    <row r="8" spans="1:9" x14ac:dyDescent="0.2">
      <c r="A8" s="255" t="s">
        <v>23</v>
      </c>
      <c r="B8" s="255"/>
      <c r="C8" s="255"/>
      <c r="D8" s="247" t="str">
        <f>'Kopt a+c+n'!B15</f>
        <v>Smārdes iela 2C, Tukums</v>
      </c>
      <c r="E8" s="247"/>
      <c r="F8" s="247"/>
      <c r="G8" s="247"/>
      <c r="H8" s="247"/>
      <c r="I8" s="247"/>
    </row>
    <row r="9" spans="1:9" x14ac:dyDescent="0.2">
      <c r="A9" s="255" t="s">
        <v>24</v>
      </c>
      <c r="B9" s="255"/>
      <c r="C9" s="255"/>
      <c r="D9" s="247" t="str">
        <f>'Kopt a+c+n'!B16</f>
        <v>11/02/2022-3</v>
      </c>
      <c r="E9" s="247"/>
      <c r="F9" s="247"/>
      <c r="G9" s="247"/>
      <c r="H9" s="247"/>
      <c r="I9" s="247"/>
    </row>
    <row r="10" spans="1:9" x14ac:dyDescent="0.2">
      <c r="C10" s="4" t="s">
        <v>25</v>
      </c>
      <c r="D10" s="256">
        <f>E47</f>
        <v>0</v>
      </c>
      <c r="E10" s="256"/>
      <c r="F10" s="68"/>
      <c r="G10" s="68"/>
      <c r="H10" s="68"/>
      <c r="I10" s="68"/>
    </row>
    <row r="11" spans="1:9" x14ac:dyDescent="0.2">
      <c r="C11" s="4" t="s">
        <v>26</v>
      </c>
      <c r="D11" s="256">
        <f>I43</f>
        <v>0</v>
      </c>
      <c r="E11" s="256"/>
      <c r="F11" s="68"/>
      <c r="G11" s="68"/>
      <c r="H11" s="68"/>
      <c r="I11" s="68"/>
    </row>
    <row r="12" spans="1:9" ht="12" thickBot="1" x14ac:dyDescent="0.25">
      <c r="F12" s="21"/>
      <c r="G12" s="21"/>
      <c r="H12" s="21"/>
      <c r="I12" s="21"/>
    </row>
    <row r="13" spans="1:9" x14ac:dyDescent="0.2">
      <c r="A13" s="259" t="s">
        <v>27</v>
      </c>
      <c r="B13" s="261" t="s">
        <v>28</v>
      </c>
      <c r="C13" s="263" t="s">
        <v>29</v>
      </c>
      <c r="D13" s="264"/>
      <c r="E13" s="257" t="s">
        <v>30</v>
      </c>
      <c r="F13" s="251" t="s">
        <v>31</v>
      </c>
      <c r="G13" s="252"/>
      <c r="H13" s="252"/>
      <c r="I13" s="253" t="s">
        <v>32</v>
      </c>
    </row>
    <row r="14" spans="1:9" ht="23.25" thickBot="1" x14ac:dyDescent="0.25">
      <c r="A14" s="260"/>
      <c r="B14" s="262"/>
      <c r="C14" s="265"/>
      <c r="D14" s="266"/>
      <c r="E14" s="258"/>
      <c r="F14" s="22" t="s">
        <v>33</v>
      </c>
      <c r="G14" s="23" t="s">
        <v>34</v>
      </c>
      <c r="H14" s="23" t="s">
        <v>35</v>
      </c>
      <c r="I14" s="254"/>
    </row>
    <row r="15" spans="1:9" x14ac:dyDescent="0.2">
      <c r="A15" s="64">
        <f>IF(E15=0,0,IF(COUNTBLANK(E15)=1,0,COUNTA($E$15:E15)))</f>
        <v>0</v>
      </c>
      <c r="B15" s="84">
        <f>'Kops a'!B15</f>
        <v>0</v>
      </c>
      <c r="C15" s="274" t="str">
        <f>'Kops a'!C15:D15</f>
        <v>Būvlaukums</v>
      </c>
      <c r="D15" s="275"/>
      <c r="E15" s="120">
        <f>'Kops a'!E15</f>
        <v>0</v>
      </c>
      <c r="F15" s="78">
        <f>'Kops a'!F15</f>
        <v>0</v>
      </c>
      <c r="G15" s="27">
        <f>'Kops a'!G15</f>
        <v>0</v>
      </c>
      <c r="H15" s="27">
        <f>'Kops a'!H15</f>
        <v>0</v>
      </c>
      <c r="I15" s="58">
        <f>'Kops a'!I15</f>
        <v>0</v>
      </c>
    </row>
    <row r="16" spans="1:9" x14ac:dyDescent="0.2">
      <c r="A16" s="65">
        <f>IF(E16=0,0,IF(COUNTBLANK(E16)=1,0,COUNTA($E$15:E16)))</f>
        <v>0</v>
      </c>
      <c r="B16" s="83">
        <f>'Kops c'!B15</f>
        <v>0</v>
      </c>
      <c r="C16" s="272" t="str">
        <f>'Kops c'!C15:D15</f>
        <v>Būvlaukums</v>
      </c>
      <c r="D16" s="273"/>
      <c r="E16" s="121">
        <f>'Kops c'!E15</f>
        <v>0</v>
      </c>
      <c r="F16" s="80">
        <f>'Kops c'!F15</f>
        <v>0</v>
      </c>
      <c r="G16" s="28">
        <f>'Kops c'!G15</f>
        <v>0</v>
      </c>
      <c r="H16" s="28">
        <f>'Kops c'!H15</f>
        <v>0</v>
      </c>
      <c r="I16" s="60">
        <f>'Kops c'!I15</f>
        <v>0</v>
      </c>
    </row>
    <row r="17" spans="1:9" x14ac:dyDescent="0.2">
      <c r="A17" s="65">
        <f>IF(E17=0,0,IF(COUNTBLANK(E17)=1,0,COUNTA($E$15:E17)))</f>
        <v>0</v>
      </c>
      <c r="B17" s="83">
        <f>'Kops n'!B15</f>
        <v>0</v>
      </c>
      <c r="C17" s="272" t="str">
        <f>'Kops n'!C15:D15</f>
        <v>Būvlaukums</v>
      </c>
      <c r="D17" s="273"/>
      <c r="E17" s="121">
        <f>'Kops n'!E15</f>
        <v>0</v>
      </c>
      <c r="F17" s="80">
        <f>'Kops n'!F15</f>
        <v>0</v>
      </c>
      <c r="G17" s="28">
        <f>'Kops n'!G15</f>
        <v>0</v>
      </c>
      <c r="H17" s="28">
        <f>'Kops n'!H15</f>
        <v>0</v>
      </c>
      <c r="I17" s="60">
        <f>'Kops n'!I15</f>
        <v>0</v>
      </c>
    </row>
    <row r="18" spans="1:9" x14ac:dyDescent="0.2">
      <c r="A18" s="65">
        <f>IF(E18=0,0,IF(COUNTBLANK(E18)=1,0,COUNTA($E$15:E18)))</f>
        <v>0</v>
      </c>
      <c r="B18" s="83">
        <f>'Kops a'!B16</f>
        <v>0</v>
      </c>
      <c r="C18" s="270" t="str">
        <f>'Kops a'!C16:D16</f>
        <v>Jumts</v>
      </c>
      <c r="D18" s="271"/>
      <c r="E18" s="121">
        <f>'Kops a'!E16</f>
        <v>0</v>
      </c>
      <c r="F18" s="80">
        <f>'Kops a'!F16</f>
        <v>0</v>
      </c>
      <c r="G18" s="28">
        <f>'Kops a'!G16</f>
        <v>0</v>
      </c>
      <c r="H18" s="28">
        <f>'Kops a'!H16</f>
        <v>0</v>
      </c>
      <c r="I18" s="60">
        <f>'Kops a'!I16</f>
        <v>0</v>
      </c>
    </row>
    <row r="19" spans="1:9" ht="11.25" customHeight="1" x14ac:dyDescent="0.2">
      <c r="A19" s="65">
        <f>IF(E19=0,0,IF(COUNTBLANK(E19)=1,0,COUNTA($E$15:E19)))</f>
        <v>0</v>
      </c>
      <c r="B19" s="83">
        <f>'Kops c'!B16</f>
        <v>0</v>
      </c>
      <c r="C19" s="270" t="str">
        <f>'Kops c'!C16:D16</f>
        <v>Jumts</v>
      </c>
      <c r="D19" s="271"/>
      <c r="E19" s="121">
        <f>'Kops c'!E16</f>
        <v>0</v>
      </c>
      <c r="F19" s="80">
        <f>'Kops c'!F16</f>
        <v>0</v>
      </c>
      <c r="G19" s="28">
        <f>'Kops c'!G16</f>
        <v>0</v>
      </c>
      <c r="H19" s="28">
        <f>'Kops c'!H16</f>
        <v>0</v>
      </c>
      <c r="I19" s="60">
        <f>'Kops c'!I16</f>
        <v>0</v>
      </c>
    </row>
    <row r="20" spans="1:9" ht="11.25" customHeight="1" x14ac:dyDescent="0.2">
      <c r="A20" s="65">
        <f>IF(E20=0,0,IF(COUNTBLANK(E20)=1,0,COUNTA($E$15:E20)))</f>
        <v>0</v>
      </c>
      <c r="B20" s="83">
        <f>'Kops n'!B16</f>
        <v>0</v>
      </c>
      <c r="C20" s="270" t="str">
        <f>'Kops n'!C16:D16</f>
        <v>Jumts</v>
      </c>
      <c r="D20" s="271"/>
      <c r="E20" s="121">
        <f>'Kops n'!E16</f>
        <v>0</v>
      </c>
      <c r="F20" s="80">
        <f>'Kops n'!F16</f>
        <v>0</v>
      </c>
      <c r="G20" s="28">
        <f>'Kops n'!G16</f>
        <v>0</v>
      </c>
      <c r="H20" s="28">
        <f>'Kops n'!H16</f>
        <v>0</v>
      </c>
      <c r="I20" s="60">
        <f>'Kops n'!I16</f>
        <v>0</v>
      </c>
    </row>
    <row r="21" spans="1:9" x14ac:dyDescent="0.2">
      <c r="A21" s="65">
        <f>IF(E21=0,0,IF(COUNTBLANK(E21)=1,0,COUNTA($E$15:E21)))</f>
        <v>0</v>
      </c>
      <c r="B21" s="83">
        <f>'Kops a'!B17</f>
        <v>0</v>
      </c>
      <c r="C21" s="270" t="str">
        <f>'Kops a'!C17:D17</f>
        <v>Cokols</v>
      </c>
      <c r="D21" s="271"/>
      <c r="E21" s="121">
        <f>'Kops a'!E17</f>
        <v>0</v>
      </c>
      <c r="F21" s="80">
        <f>'Kops a'!F17</f>
        <v>0</v>
      </c>
      <c r="G21" s="28">
        <f>'Kops a'!G17</f>
        <v>0</v>
      </c>
      <c r="H21" s="28">
        <f>'Kops a'!H17</f>
        <v>0</v>
      </c>
      <c r="I21" s="60">
        <f>'Kops a'!I17</f>
        <v>0</v>
      </c>
    </row>
    <row r="22" spans="1:9" x14ac:dyDescent="0.2">
      <c r="A22" s="65">
        <f>IF(E22=0,0,IF(COUNTBLANK(E22)=1,0,COUNTA($E$15:E22)))</f>
        <v>0</v>
      </c>
      <c r="B22" s="83">
        <f>'Kops c'!B17</f>
        <v>0</v>
      </c>
      <c r="C22" s="270" t="str">
        <f>'Kops c'!C17:D17</f>
        <v>Cokols</v>
      </c>
      <c r="D22" s="271"/>
      <c r="E22" s="121">
        <f>'Kops c'!E17</f>
        <v>0</v>
      </c>
      <c r="F22" s="80">
        <f>'Kops c'!F17</f>
        <v>0</v>
      </c>
      <c r="G22" s="28">
        <f>'Kops c'!G17</f>
        <v>0</v>
      </c>
      <c r="H22" s="28">
        <f>'Kops c'!H17</f>
        <v>0</v>
      </c>
      <c r="I22" s="60">
        <f>'Kops c'!I17</f>
        <v>0</v>
      </c>
    </row>
    <row r="23" spans="1:9" x14ac:dyDescent="0.2">
      <c r="A23" s="65">
        <f>IF(E23=0,0,IF(COUNTBLANK(E23)=1,0,COUNTA($E$15:E23)))</f>
        <v>0</v>
      </c>
      <c r="B23" s="83">
        <f>'Kops n'!B17</f>
        <v>0</v>
      </c>
      <c r="C23" s="270" t="str">
        <f>'Kops n'!C17:D17</f>
        <v>Cokols</v>
      </c>
      <c r="D23" s="271"/>
      <c r="E23" s="121">
        <f>'Kops n'!E17</f>
        <v>0</v>
      </c>
      <c r="F23" s="80">
        <f>'Kops n'!F17</f>
        <v>0</v>
      </c>
      <c r="G23" s="28">
        <f>'Kops n'!G17</f>
        <v>0</v>
      </c>
      <c r="H23" s="28">
        <f>'Kops n'!H17</f>
        <v>0</v>
      </c>
      <c r="I23" s="60">
        <f>'Kops n'!I17</f>
        <v>0</v>
      </c>
    </row>
    <row r="24" spans="1:9" x14ac:dyDescent="0.2">
      <c r="A24" s="65">
        <f>IF(E24=0,0,IF(COUNTBLANK(E24)=1,0,COUNTA($E$15:E24)))</f>
        <v>0</v>
      </c>
      <c r="B24" s="83">
        <f>'Kops a'!B18</f>
        <v>0</v>
      </c>
      <c r="C24" s="270" t="str">
        <f>'Kops a'!C18:D18</f>
        <v>Bēniņi</v>
      </c>
      <c r="D24" s="271"/>
      <c r="E24" s="121">
        <f>'Kops a'!E18</f>
        <v>0</v>
      </c>
      <c r="F24" s="80">
        <f>'Kops a'!F18</f>
        <v>0</v>
      </c>
      <c r="G24" s="28">
        <f>'Kops a'!G18</f>
        <v>0</v>
      </c>
      <c r="H24" s="28">
        <f>'Kops a'!H18</f>
        <v>0</v>
      </c>
      <c r="I24" s="60">
        <f>'Kops a'!I18</f>
        <v>0</v>
      </c>
    </row>
    <row r="25" spans="1:9" x14ac:dyDescent="0.2">
      <c r="A25" s="65">
        <f>IF(E25=0,0,IF(COUNTBLANK(E25)=1,0,COUNTA($E$15:E25)))</f>
        <v>0</v>
      </c>
      <c r="B25" s="83">
        <f>'Kops c'!B18</f>
        <v>0</v>
      </c>
      <c r="C25" s="270" t="str">
        <f>'Kops c'!C18:D18</f>
        <v>Bēniņi</v>
      </c>
      <c r="D25" s="271"/>
      <c r="E25" s="121">
        <f>'Kops c'!E18</f>
        <v>0</v>
      </c>
      <c r="F25" s="80">
        <f>'Kops c'!F18</f>
        <v>0</v>
      </c>
      <c r="G25" s="28">
        <f>'Kops c'!G18</f>
        <v>0</v>
      </c>
      <c r="H25" s="28">
        <f>'Kops c'!H18</f>
        <v>0</v>
      </c>
      <c r="I25" s="60">
        <f>'Kops c'!I18</f>
        <v>0</v>
      </c>
    </row>
    <row r="26" spans="1:9" x14ac:dyDescent="0.2">
      <c r="A26" s="65">
        <f>IF(E26=0,0,IF(COUNTBLANK(E26)=1,0,COUNTA($E$15:E26)))</f>
        <v>0</v>
      </c>
      <c r="B26" s="83">
        <f>'Kops n'!B18</f>
        <v>0</v>
      </c>
      <c r="C26" s="270" t="str">
        <f>'Kops n'!C18:D18</f>
        <v>Bēniņi</v>
      </c>
      <c r="D26" s="271"/>
      <c r="E26" s="121">
        <f>'Kops n'!E18</f>
        <v>0</v>
      </c>
      <c r="F26" s="80">
        <f>'Kops n'!F18</f>
        <v>0</v>
      </c>
      <c r="G26" s="28">
        <f>'Kops n'!G18</f>
        <v>0</v>
      </c>
      <c r="H26" s="28">
        <f>'Kops n'!H18</f>
        <v>0</v>
      </c>
      <c r="I26" s="60">
        <f>'Kops n'!I18</f>
        <v>0</v>
      </c>
    </row>
    <row r="27" spans="1:9" x14ac:dyDescent="0.2">
      <c r="A27" s="65">
        <f>IF(E27=0,0,IF(COUNTBLANK(E27)=1,0,COUNTA($E$15:E27)))</f>
        <v>0</v>
      </c>
      <c r="B27" s="83">
        <f>'Kops a'!B19</f>
        <v>0</v>
      </c>
      <c r="C27" s="270" t="str">
        <f>'Kops a'!C19:D19</f>
        <v>Fasāde</v>
      </c>
      <c r="D27" s="271"/>
      <c r="E27" s="121">
        <f>'Kops a'!E19</f>
        <v>0</v>
      </c>
      <c r="F27" s="80">
        <f>'Kops a'!F19</f>
        <v>0</v>
      </c>
      <c r="G27" s="28">
        <f>'Kops a'!G19</f>
        <v>0</v>
      </c>
      <c r="H27" s="28">
        <f>'Kops a'!H19</f>
        <v>0</v>
      </c>
      <c r="I27" s="60">
        <f>'Kops a'!I19</f>
        <v>0</v>
      </c>
    </row>
    <row r="28" spans="1:9" x14ac:dyDescent="0.2">
      <c r="A28" s="65">
        <f>IF(E28=0,0,IF(COUNTBLANK(E28)=1,0,COUNTA($E$15:E28)))</f>
        <v>0</v>
      </c>
      <c r="B28" s="83">
        <f>'Kops c'!B19</f>
        <v>0</v>
      </c>
      <c r="C28" s="270" t="str">
        <f>'Kops c'!C19:D19</f>
        <v>Fasāde</v>
      </c>
      <c r="D28" s="271"/>
      <c r="E28" s="121">
        <f>'Kops c'!E19</f>
        <v>0</v>
      </c>
      <c r="F28" s="80">
        <f>'Kops c'!F19</f>
        <v>0</v>
      </c>
      <c r="G28" s="28">
        <f>'Kops c'!G19</f>
        <v>0</v>
      </c>
      <c r="H28" s="28">
        <f>'Kops c'!H19</f>
        <v>0</v>
      </c>
      <c r="I28" s="60">
        <f>'Kops c'!I19</f>
        <v>0</v>
      </c>
    </row>
    <row r="29" spans="1:9" x14ac:dyDescent="0.2">
      <c r="A29" s="65">
        <f>IF(E29=0,0,IF(COUNTBLANK(E29)=1,0,COUNTA($E$15:E29)))</f>
        <v>0</v>
      </c>
      <c r="B29" s="83">
        <f>'Kops n'!B19</f>
        <v>0</v>
      </c>
      <c r="C29" s="270" t="str">
        <f>'Kops n'!C19:D19</f>
        <v>Fasāde</v>
      </c>
      <c r="D29" s="271"/>
      <c r="E29" s="121">
        <f>'Kops n'!E19</f>
        <v>0</v>
      </c>
      <c r="F29" s="80">
        <f>'Kops n'!F19</f>
        <v>0</v>
      </c>
      <c r="G29" s="28">
        <f>'Kops n'!G19</f>
        <v>0</v>
      </c>
      <c r="H29" s="28">
        <f>'Kops n'!H19</f>
        <v>0</v>
      </c>
      <c r="I29" s="60">
        <f>'Kops n'!I19</f>
        <v>0</v>
      </c>
    </row>
    <row r="30" spans="1:9" x14ac:dyDescent="0.2">
      <c r="A30" s="65">
        <f>IF(E30=0,0,IF(COUNTBLANK(E30)=1,0,COUNTA($E$15:E30)))</f>
        <v>0</v>
      </c>
      <c r="B30" s="83">
        <f>'Kops a'!B20</f>
        <v>0</v>
      </c>
      <c r="C30" s="270" t="str">
        <f>'Kops a'!C20:D20</f>
        <v>Pagrabs</v>
      </c>
      <c r="D30" s="271"/>
      <c r="E30" s="121">
        <f>'Kops a'!E20</f>
        <v>0</v>
      </c>
      <c r="F30" s="80">
        <f>'Kops a'!F20</f>
        <v>0</v>
      </c>
      <c r="G30" s="28">
        <f>'Kops a'!G20</f>
        <v>0</v>
      </c>
      <c r="H30" s="28">
        <f>'Kops a'!H20</f>
        <v>0</v>
      </c>
      <c r="I30" s="60">
        <f>'Kops a'!I20</f>
        <v>0</v>
      </c>
    </row>
    <row r="31" spans="1:9" x14ac:dyDescent="0.2">
      <c r="A31" s="65">
        <f>IF(E31=0,0,IF(COUNTBLANK(E31)=1,0,COUNTA($E$15:E31)))</f>
        <v>0</v>
      </c>
      <c r="B31" s="83">
        <f>'Kops c'!B20</f>
        <v>0</v>
      </c>
      <c r="C31" s="270" t="str">
        <f>'Kops c'!C20:D20</f>
        <v>Pagrabs</v>
      </c>
      <c r="D31" s="271"/>
      <c r="E31" s="121">
        <f>'Kops c'!E20</f>
        <v>0</v>
      </c>
      <c r="F31" s="80">
        <f>'Kops c'!F20</f>
        <v>0</v>
      </c>
      <c r="G31" s="28">
        <f>'Kops c'!G20</f>
        <v>0</v>
      </c>
      <c r="H31" s="28">
        <f>'Kops c'!H20</f>
        <v>0</v>
      </c>
      <c r="I31" s="60">
        <f>'Kops c'!I20</f>
        <v>0</v>
      </c>
    </row>
    <row r="32" spans="1:9" x14ac:dyDescent="0.2">
      <c r="A32" s="65">
        <f>IF(E32=0,0,IF(COUNTBLANK(E32)=1,0,COUNTA($E$15:E32)))</f>
        <v>0</v>
      </c>
      <c r="B32" s="83">
        <f>'Kops n'!B20</f>
        <v>0</v>
      </c>
      <c r="C32" s="270" t="str">
        <f>'Kops n'!C20:D20</f>
        <v>Pagrabs</v>
      </c>
      <c r="D32" s="271"/>
      <c r="E32" s="121">
        <f>'Kops n'!E20</f>
        <v>0</v>
      </c>
      <c r="F32" s="80">
        <f>'Kops n'!F20</f>
        <v>0</v>
      </c>
      <c r="G32" s="28">
        <f>'Kops n'!G20</f>
        <v>0</v>
      </c>
      <c r="H32" s="28">
        <f>'Kops n'!H20</f>
        <v>0</v>
      </c>
      <c r="I32" s="60">
        <f>'Kops n'!I20</f>
        <v>0</v>
      </c>
    </row>
    <row r="33" spans="1:9" x14ac:dyDescent="0.2">
      <c r="A33" s="65">
        <f>IF(E33=0,0,IF(COUNTBLANK(E33)=1,0,COUNTA($E$15:E33)))</f>
        <v>0</v>
      </c>
      <c r="B33" s="83">
        <f>'Kops a'!B21</f>
        <v>0</v>
      </c>
      <c r="C33" s="270" t="str">
        <f>'Kops a'!C21:D21</f>
        <v>Ēkas ventilācija</v>
      </c>
      <c r="D33" s="271"/>
      <c r="E33" s="121">
        <f>'Kops a'!E21</f>
        <v>0</v>
      </c>
      <c r="F33" s="80">
        <f>'Kops a'!F21</f>
        <v>0</v>
      </c>
      <c r="G33" s="28">
        <f>'Kops a'!G21</f>
        <v>0</v>
      </c>
      <c r="H33" s="28">
        <f>'Kops a'!H21</f>
        <v>0</v>
      </c>
      <c r="I33" s="60">
        <f>'Kops a'!I21</f>
        <v>0</v>
      </c>
    </row>
    <row r="34" spans="1:9" x14ac:dyDescent="0.2">
      <c r="A34" s="65">
        <f>IF(E34=0,0,IF(COUNTBLANK(E34)=1,0,COUNTA($E$15:E34)))</f>
        <v>0</v>
      </c>
      <c r="B34" s="83">
        <f>'Kops c'!B21</f>
        <v>0</v>
      </c>
      <c r="C34" s="270" t="str">
        <f>'Kops c'!C21:D21</f>
        <v>Ēkas ventilācija</v>
      </c>
      <c r="D34" s="271"/>
      <c r="E34" s="121">
        <f>'Kops c'!E21</f>
        <v>0</v>
      </c>
      <c r="F34" s="80">
        <f>'Kops c'!F21</f>
        <v>0</v>
      </c>
      <c r="G34" s="28">
        <f>'Kops c'!G21</f>
        <v>0</v>
      </c>
      <c r="H34" s="28">
        <f>'Kops c'!H21</f>
        <v>0</v>
      </c>
      <c r="I34" s="60">
        <f>'Kops c'!I21</f>
        <v>0</v>
      </c>
    </row>
    <row r="35" spans="1:9" x14ac:dyDescent="0.2">
      <c r="A35" s="65">
        <f>IF(E35=0,0,IF(COUNTBLANK(E35)=1,0,COUNTA($E$15:E35)))</f>
        <v>0</v>
      </c>
      <c r="B35" s="83">
        <f>'Kops n'!B21</f>
        <v>0</v>
      </c>
      <c r="C35" s="270" t="str">
        <f>'Kops n'!C21:D21</f>
        <v>Ēkas ventilācija</v>
      </c>
      <c r="D35" s="271"/>
      <c r="E35" s="121">
        <f>'Kops n'!E21</f>
        <v>0</v>
      </c>
      <c r="F35" s="80">
        <f>'Kops n'!F21</f>
        <v>0</v>
      </c>
      <c r="G35" s="28">
        <f>'Kops n'!G21</f>
        <v>0</v>
      </c>
      <c r="H35" s="28">
        <f>'Kops n'!H21</f>
        <v>0</v>
      </c>
      <c r="I35" s="60">
        <f>'Kops n'!I21</f>
        <v>0</v>
      </c>
    </row>
    <row r="36" spans="1:9" x14ac:dyDescent="0.2">
      <c r="A36" s="65">
        <f>IF(E36=0,0,IF(COUNTBLANK(E36)=1,0,COUNTA($E$15:E36)))</f>
        <v>0</v>
      </c>
      <c r="B36" s="83">
        <f>'Kops a'!B22</f>
        <v>0</v>
      </c>
      <c r="C36" s="270" t="str">
        <f>'Kops a'!C22:D22</f>
        <v>Logi, durvis</v>
      </c>
      <c r="D36" s="271"/>
      <c r="E36" s="121">
        <f>'Kops a'!E22</f>
        <v>0</v>
      </c>
      <c r="F36" s="80">
        <f>'Kops a'!F22</f>
        <v>0</v>
      </c>
      <c r="G36" s="28">
        <f>'Kops a'!G22</f>
        <v>0</v>
      </c>
      <c r="H36" s="28">
        <f>'Kops a'!H22</f>
        <v>0</v>
      </c>
      <c r="I36" s="60">
        <f>'Kops a'!I22</f>
        <v>0</v>
      </c>
    </row>
    <row r="37" spans="1:9" x14ac:dyDescent="0.2">
      <c r="A37" s="65">
        <f>IF(E37=0,0,IF(COUNTBLANK(E37)=1,0,COUNTA($E$15:E37)))</f>
        <v>0</v>
      </c>
      <c r="B37" s="83">
        <f>'Kops c'!B22</f>
        <v>0</v>
      </c>
      <c r="C37" s="270" t="str">
        <f>'Kops c'!C22:D22</f>
        <v>Logi, durvis</v>
      </c>
      <c r="D37" s="271"/>
      <c r="E37" s="121">
        <f>'Kops c'!E22</f>
        <v>0</v>
      </c>
      <c r="F37" s="80">
        <f>'Kops c'!F22</f>
        <v>0</v>
      </c>
      <c r="G37" s="28">
        <f>'Kops c'!G22</f>
        <v>0</v>
      </c>
      <c r="H37" s="28">
        <f>'Kops c'!H22</f>
        <v>0</v>
      </c>
      <c r="I37" s="60">
        <f>'Kops c'!I22</f>
        <v>0</v>
      </c>
    </row>
    <row r="38" spans="1:9" x14ac:dyDescent="0.2">
      <c r="A38" s="65">
        <f>IF(E38=0,0,IF(COUNTBLANK(E38)=1,0,COUNTA($E$15:E38)))</f>
        <v>0</v>
      </c>
      <c r="B38" s="83">
        <f>'Kops n'!B22</f>
        <v>0</v>
      </c>
      <c r="C38" s="270" t="str">
        <f>'Kops n'!C22:D22</f>
        <v>Logi, durvis</v>
      </c>
      <c r="D38" s="271"/>
      <c r="E38" s="121">
        <f>'Kops n'!E22</f>
        <v>0</v>
      </c>
      <c r="F38" s="80">
        <f>'Kops n'!F22</f>
        <v>0</v>
      </c>
      <c r="G38" s="28">
        <f>'Kops n'!G22</f>
        <v>0</v>
      </c>
      <c r="H38" s="28">
        <f>'Kops n'!H22</f>
        <v>0</v>
      </c>
      <c r="I38" s="60">
        <f>'Kops n'!I22</f>
        <v>0</v>
      </c>
    </row>
    <row r="39" spans="1:9" x14ac:dyDescent="0.2">
      <c r="A39" s="65">
        <f>IF(E39=0,0,IF(COUNTBLANK(E39)=1,0,COUNTA($E$15:E39)))</f>
        <v>0</v>
      </c>
      <c r="B39" s="83">
        <f>'Kops a'!B23</f>
        <v>0</v>
      </c>
      <c r="C39" s="270" t="str">
        <f>'Kops a'!C23:D23</f>
        <v>Apkure</v>
      </c>
      <c r="D39" s="271"/>
      <c r="E39" s="121">
        <f>'Kops a'!E23</f>
        <v>0</v>
      </c>
      <c r="F39" s="80">
        <f>'Kops a'!F23</f>
        <v>0</v>
      </c>
      <c r="G39" s="28">
        <f>'Kops a'!G23</f>
        <v>0</v>
      </c>
      <c r="H39" s="28">
        <f>'Kops a'!H23</f>
        <v>0</v>
      </c>
      <c r="I39" s="60">
        <f>'Kops a'!I23</f>
        <v>0</v>
      </c>
    </row>
    <row r="40" spans="1:9" x14ac:dyDescent="0.2">
      <c r="A40" s="65">
        <f>IF(E40=0,0,IF(COUNTBLANK(E40)=1,0,COUNTA($E$15:E40)))</f>
        <v>0</v>
      </c>
      <c r="B40" s="83">
        <f>'Kops c'!B23</f>
        <v>0</v>
      </c>
      <c r="C40" s="272" t="str">
        <f>'Kops c'!C23:D23</f>
        <v>Apkure</v>
      </c>
      <c r="D40" s="273"/>
      <c r="E40" s="121">
        <f>'Kops c'!E23</f>
        <v>0</v>
      </c>
      <c r="F40" s="80">
        <f>'Kops c'!F23</f>
        <v>0</v>
      </c>
      <c r="G40" s="28">
        <f>'Kops c'!G23</f>
        <v>0</v>
      </c>
      <c r="H40" s="28">
        <f>'Kops c'!H23</f>
        <v>0</v>
      </c>
      <c r="I40" s="60">
        <f>'Kops c'!I23</f>
        <v>0</v>
      </c>
    </row>
    <row r="41" spans="1:9" x14ac:dyDescent="0.2">
      <c r="A41" s="65">
        <f>IF(E41=0,0,IF(COUNTBLANK(E41)=1,0,COUNTA($E$15:E41)))</f>
        <v>0</v>
      </c>
      <c r="B41" s="83">
        <f>'Kops n'!B23</f>
        <v>0</v>
      </c>
      <c r="C41" s="272" t="str">
        <f>'Kops n'!C23:D23</f>
        <v>Apkure</v>
      </c>
      <c r="D41" s="273"/>
      <c r="E41" s="121">
        <f>'Kops n'!E23</f>
        <v>0</v>
      </c>
      <c r="F41" s="80">
        <f>'Kops n'!F23</f>
        <v>0</v>
      </c>
      <c r="G41" s="28">
        <f>'Kops n'!G23</f>
        <v>0</v>
      </c>
      <c r="H41" s="28">
        <f>'Kops n'!H23</f>
        <v>0</v>
      </c>
      <c r="I41" s="60">
        <f>'Kops n'!I23</f>
        <v>0</v>
      </c>
    </row>
    <row r="42" spans="1:9" ht="12" thickBot="1" x14ac:dyDescent="0.25">
      <c r="A42" s="66"/>
      <c r="B42" s="29"/>
      <c r="C42" s="277"/>
      <c r="D42" s="278"/>
      <c r="E42" s="122"/>
      <c r="F42" s="85"/>
      <c r="G42" s="86"/>
      <c r="H42" s="86"/>
      <c r="I42" s="42"/>
    </row>
    <row r="43" spans="1:9" ht="12" thickBot="1" x14ac:dyDescent="0.25">
      <c r="A43" s="282" t="s">
        <v>36</v>
      </c>
      <c r="B43" s="283"/>
      <c r="C43" s="283"/>
      <c r="D43" s="283"/>
      <c r="E43" s="82">
        <f>SUM(E15:E42)</f>
        <v>0</v>
      </c>
      <c r="F43" s="81">
        <f>SUM(F15:F42)</f>
        <v>0</v>
      </c>
      <c r="G43" s="81">
        <f>SUM(G15:G42)</f>
        <v>0</v>
      </c>
      <c r="H43" s="81">
        <f>SUM(H15:H42)</f>
        <v>0</v>
      </c>
      <c r="I43" s="82">
        <f>SUM(I15:I42)</f>
        <v>0</v>
      </c>
    </row>
    <row r="44" spans="1:9" x14ac:dyDescent="0.2">
      <c r="A44" s="284" t="s">
        <v>37</v>
      </c>
      <c r="B44" s="285"/>
      <c r="C44" s="286"/>
      <c r="D44" s="61"/>
      <c r="E44" s="45">
        <f>ROUND(E43*$D44,2)</f>
        <v>0</v>
      </c>
      <c r="F44" s="46"/>
      <c r="G44" s="46"/>
      <c r="H44" s="46"/>
      <c r="I44" s="46"/>
    </row>
    <row r="45" spans="1:9" x14ac:dyDescent="0.2">
      <c r="A45" s="287" t="s">
        <v>38</v>
      </c>
      <c r="B45" s="288"/>
      <c r="C45" s="289"/>
      <c r="D45" s="62"/>
      <c r="E45" s="47">
        <f>ROUND(E44*$D45,2)</f>
        <v>0</v>
      </c>
      <c r="F45" s="46"/>
      <c r="G45" s="46"/>
      <c r="H45" s="46"/>
      <c r="I45" s="46"/>
    </row>
    <row r="46" spans="1:9" x14ac:dyDescent="0.2">
      <c r="A46" s="290" t="s">
        <v>39</v>
      </c>
      <c r="B46" s="291"/>
      <c r="C46" s="292"/>
      <c r="D46" s="63"/>
      <c r="E46" s="47">
        <f>ROUND(E43*$D46,2)</f>
        <v>0</v>
      </c>
      <c r="F46" s="46"/>
      <c r="G46" s="46"/>
      <c r="H46" s="46"/>
      <c r="I46" s="46"/>
    </row>
    <row r="47" spans="1:9" ht="12" thickBot="1" x14ac:dyDescent="0.25">
      <c r="A47" s="293" t="s">
        <v>40</v>
      </c>
      <c r="B47" s="294"/>
      <c r="C47" s="295"/>
      <c r="D47" s="25"/>
      <c r="E47" s="48">
        <f>SUM(E43:E46)-E45</f>
        <v>0</v>
      </c>
      <c r="F47" s="46"/>
      <c r="G47" s="46"/>
      <c r="H47" s="46"/>
      <c r="I47" s="46"/>
    </row>
    <row r="48" spans="1:9" x14ac:dyDescent="0.2">
      <c r="G48" s="24"/>
    </row>
    <row r="49" spans="1:9" x14ac:dyDescent="0.2">
      <c r="C49" s="20"/>
      <c r="D49" s="20"/>
      <c r="E49" s="20"/>
      <c r="F49" s="26"/>
      <c r="G49" s="26"/>
      <c r="H49" s="26"/>
      <c r="I49" s="26"/>
    </row>
    <row r="52" spans="1:9" x14ac:dyDescent="0.2">
      <c r="A52" s="1" t="s">
        <v>14</v>
      </c>
      <c r="B52" s="20"/>
      <c r="C52" s="276" t="s">
        <v>69</v>
      </c>
      <c r="D52" s="276"/>
      <c r="E52" s="276"/>
      <c r="F52" s="276"/>
      <c r="G52" s="276"/>
      <c r="H52" s="276"/>
    </row>
    <row r="53" spans="1:9" x14ac:dyDescent="0.2">
      <c r="A53" s="20"/>
      <c r="B53" s="20"/>
      <c r="C53" s="236" t="s">
        <v>15</v>
      </c>
      <c r="D53" s="236"/>
      <c r="E53" s="236"/>
      <c r="F53" s="236"/>
      <c r="G53" s="236"/>
      <c r="H53" s="236"/>
    </row>
    <row r="54" spans="1:9" x14ac:dyDescent="0.2">
      <c r="A54" s="20"/>
      <c r="B54" s="20"/>
      <c r="C54" s="20"/>
      <c r="D54" s="20"/>
      <c r="E54" s="20"/>
      <c r="F54" s="20"/>
      <c r="G54" s="20"/>
      <c r="H54" s="20"/>
    </row>
    <row r="55" spans="1:9" x14ac:dyDescent="0.2">
      <c r="A55" s="280" t="str">
        <f>'Kopt a+c+n'!A36</f>
        <v>Tāme sastādīta 2023. gada 26. jūlijā</v>
      </c>
      <c r="B55" s="281"/>
      <c r="C55" s="281"/>
      <c r="D55" s="281"/>
      <c r="F55" s="20"/>
      <c r="G55" s="20"/>
      <c r="H55" s="20"/>
    </row>
    <row r="56" spans="1:9" x14ac:dyDescent="0.2">
      <c r="A56" s="20"/>
      <c r="B56" s="20"/>
      <c r="C56" s="20"/>
      <c r="D56" s="20"/>
      <c r="E56" s="20"/>
      <c r="F56" s="20"/>
      <c r="G56" s="20"/>
      <c r="H56" s="20"/>
    </row>
    <row r="57" spans="1:9" x14ac:dyDescent="0.2">
      <c r="A57" s="1" t="s">
        <v>41</v>
      </c>
      <c r="B57" s="20"/>
      <c r="C57" s="279"/>
      <c r="D57" s="279"/>
      <c r="E57" s="279"/>
      <c r="F57" s="279"/>
      <c r="G57" s="279"/>
      <c r="H57" s="279"/>
    </row>
    <row r="58" spans="1:9" x14ac:dyDescent="0.2">
      <c r="A58" s="20"/>
      <c r="B58" s="20"/>
      <c r="C58" s="236" t="s">
        <v>15</v>
      </c>
      <c r="D58" s="236"/>
      <c r="E58" s="236"/>
      <c r="F58" s="236"/>
      <c r="G58" s="236"/>
      <c r="H58" s="236"/>
    </row>
    <row r="59" spans="1:9" x14ac:dyDescent="0.2">
      <c r="A59" s="20"/>
      <c r="B59" s="20"/>
      <c r="C59" s="20"/>
      <c r="D59" s="20"/>
      <c r="E59" s="20"/>
      <c r="F59" s="20"/>
      <c r="G59" s="20"/>
      <c r="H59" s="20"/>
    </row>
    <row r="60" spans="1:9" x14ac:dyDescent="0.2">
      <c r="A60" s="103" t="s">
        <v>42</v>
      </c>
      <c r="B60" s="53"/>
      <c r="C60" s="116" t="str">
        <f>'Kopt a+c+n'!B34</f>
        <v>4-02608</v>
      </c>
      <c r="D60" s="53"/>
      <c r="F60" s="20"/>
      <c r="G60" s="20"/>
      <c r="H60" s="20"/>
    </row>
    <row r="70" spans="5:9" x14ac:dyDescent="0.2">
      <c r="E70" s="24"/>
      <c r="F70" s="24"/>
      <c r="G70" s="24"/>
      <c r="H70" s="24"/>
      <c r="I70" s="24"/>
    </row>
  </sheetData>
  <mergeCells count="58">
    <mergeCell ref="C52:H52"/>
    <mergeCell ref="C42:D42"/>
    <mergeCell ref="C53:H53"/>
    <mergeCell ref="C57:H57"/>
    <mergeCell ref="C58:H58"/>
    <mergeCell ref="A55:D55"/>
    <mergeCell ref="A43:D43"/>
    <mergeCell ref="A44:C44"/>
    <mergeCell ref="A45:C45"/>
    <mergeCell ref="A46:C46"/>
    <mergeCell ref="A47:C47"/>
    <mergeCell ref="C32:D32"/>
    <mergeCell ref="C33:D33"/>
    <mergeCell ref="C35:D35"/>
    <mergeCell ref="C21:D21"/>
    <mergeCell ref="C36:D36"/>
    <mergeCell ref="C22:D22"/>
    <mergeCell ref="C25:D25"/>
    <mergeCell ref="C28:D28"/>
    <mergeCell ref="C31:D31"/>
    <mergeCell ref="C34:D34"/>
    <mergeCell ref="C23:D23"/>
    <mergeCell ref="C24:D24"/>
    <mergeCell ref="C26:D26"/>
    <mergeCell ref="C27:D27"/>
    <mergeCell ref="C29:D29"/>
    <mergeCell ref="C30:D30"/>
    <mergeCell ref="C15:D15"/>
    <mergeCell ref="C17:D17"/>
    <mergeCell ref="C18:D18"/>
    <mergeCell ref="C20:D20"/>
    <mergeCell ref="C16:D16"/>
    <mergeCell ref="C19:D19"/>
    <mergeCell ref="C38:D38"/>
    <mergeCell ref="C39:D39"/>
    <mergeCell ref="C41:D41"/>
    <mergeCell ref="C37:D37"/>
    <mergeCell ref="C40:D40"/>
    <mergeCell ref="G1:I1"/>
    <mergeCell ref="A2:I2"/>
    <mergeCell ref="C4:I4"/>
    <mergeCell ref="A6:C6"/>
    <mergeCell ref="D6:I6"/>
    <mergeCell ref="C5:I5"/>
    <mergeCell ref="A7:C7"/>
    <mergeCell ref="D7:I7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</mergeCells>
  <conditionalFormatting sqref="A15:I42">
    <cfRule type="cellIs" dxfId="284" priority="1" operator="equal">
      <formula>0</formula>
    </cfRule>
  </conditionalFormatting>
  <conditionalFormatting sqref="C60">
    <cfRule type="cellIs" dxfId="283" priority="26" operator="equal">
      <formula>0</formula>
    </cfRule>
  </conditionalFormatting>
  <conditionalFormatting sqref="C52:H52">
    <cfRule type="cellIs" dxfId="282" priority="21" operator="equal">
      <formula>0</formula>
    </cfRule>
  </conditionalFormatting>
  <conditionalFormatting sqref="C57:H57">
    <cfRule type="cellIs" dxfId="281" priority="22" operator="equal">
      <formula>0</formula>
    </cfRule>
  </conditionalFormatting>
  <conditionalFormatting sqref="D44:D46">
    <cfRule type="cellIs" dxfId="280" priority="25" operator="equal">
      <formula>0</formula>
    </cfRule>
  </conditionalFormatting>
  <conditionalFormatting sqref="D6:I9 D10:E11 F43:I43 E43:E47">
    <cfRule type="cellIs" dxfId="279" priority="24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</sheetPr>
  <dimension ref="A1:I64"/>
  <sheetViews>
    <sheetView topLeftCell="A14" workbookViewId="0">
      <selection activeCell="I47" sqref="I47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54" width="9.140625" style="1" customWidth="1"/>
    <col min="155" max="155" width="3.7109375" style="1"/>
    <col min="156" max="156" width="4.5703125" style="1" customWidth="1"/>
    <col min="157" max="157" width="5.85546875" style="1" customWidth="1"/>
    <col min="158" max="158" width="36" style="1" customWidth="1"/>
    <col min="159" max="159" width="9.7109375" style="1" customWidth="1"/>
    <col min="160" max="160" width="11.85546875" style="1" customWidth="1"/>
    <col min="161" max="161" width="9" style="1" customWidth="1"/>
    <col min="162" max="162" width="9.7109375" style="1" customWidth="1"/>
    <col min="163" max="163" width="9.28515625" style="1" customWidth="1"/>
    <col min="164" max="164" width="8.7109375" style="1" customWidth="1"/>
    <col min="165" max="165" width="6.85546875" style="1" customWidth="1"/>
    <col min="166" max="410" width="9.140625" style="1" customWidth="1"/>
    <col min="411" max="411" width="3.7109375" style="1"/>
    <col min="412" max="412" width="4.5703125" style="1" customWidth="1"/>
    <col min="413" max="413" width="5.85546875" style="1" customWidth="1"/>
    <col min="414" max="414" width="36" style="1" customWidth="1"/>
    <col min="415" max="415" width="9.7109375" style="1" customWidth="1"/>
    <col min="416" max="416" width="11.85546875" style="1" customWidth="1"/>
    <col min="417" max="417" width="9" style="1" customWidth="1"/>
    <col min="418" max="418" width="9.7109375" style="1" customWidth="1"/>
    <col min="419" max="419" width="9.28515625" style="1" customWidth="1"/>
    <col min="420" max="420" width="8.7109375" style="1" customWidth="1"/>
    <col min="421" max="421" width="6.85546875" style="1" customWidth="1"/>
    <col min="422" max="666" width="9.140625" style="1" customWidth="1"/>
    <col min="667" max="667" width="3.7109375" style="1"/>
    <col min="668" max="668" width="4.5703125" style="1" customWidth="1"/>
    <col min="669" max="669" width="5.85546875" style="1" customWidth="1"/>
    <col min="670" max="670" width="36" style="1" customWidth="1"/>
    <col min="671" max="671" width="9.7109375" style="1" customWidth="1"/>
    <col min="672" max="672" width="11.85546875" style="1" customWidth="1"/>
    <col min="673" max="673" width="9" style="1" customWidth="1"/>
    <col min="674" max="674" width="9.7109375" style="1" customWidth="1"/>
    <col min="675" max="675" width="9.28515625" style="1" customWidth="1"/>
    <col min="676" max="676" width="8.7109375" style="1" customWidth="1"/>
    <col min="677" max="677" width="6.85546875" style="1" customWidth="1"/>
    <col min="678" max="922" width="9.140625" style="1" customWidth="1"/>
    <col min="923" max="923" width="3.7109375" style="1"/>
    <col min="924" max="924" width="4.5703125" style="1" customWidth="1"/>
    <col min="925" max="925" width="5.85546875" style="1" customWidth="1"/>
    <col min="926" max="926" width="36" style="1" customWidth="1"/>
    <col min="927" max="927" width="9.7109375" style="1" customWidth="1"/>
    <col min="928" max="928" width="11.85546875" style="1" customWidth="1"/>
    <col min="929" max="929" width="9" style="1" customWidth="1"/>
    <col min="930" max="930" width="9.7109375" style="1" customWidth="1"/>
    <col min="931" max="931" width="9.28515625" style="1" customWidth="1"/>
    <col min="932" max="932" width="8.7109375" style="1" customWidth="1"/>
    <col min="933" max="933" width="6.85546875" style="1" customWidth="1"/>
    <col min="934" max="1178" width="9.140625" style="1" customWidth="1"/>
    <col min="1179" max="1179" width="3.7109375" style="1"/>
    <col min="1180" max="1180" width="4.5703125" style="1" customWidth="1"/>
    <col min="1181" max="1181" width="5.85546875" style="1" customWidth="1"/>
    <col min="1182" max="1182" width="36" style="1" customWidth="1"/>
    <col min="1183" max="1183" width="9.7109375" style="1" customWidth="1"/>
    <col min="1184" max="1184" width="11.85546875" style="1" customWidth="1"/>
    <col min="1185" max="1185" width="9" style="1" customWidth="1"/>
    <col min="1186" max="1186" width="9.7109375" style="1" customWidth="1"/>
    <col min="1187" max="1187" width="9.28515625" style="1" customWidth="1"/>
    <col min="1188" max="1188" width="8.7109375" style="1" customWidth="1"/>
    <col min="1189" max="1189" width="6.85546875" style="1" customWidth="1"/>
    <col min="1190" max="1434" width="9.140625" style="1" customWidth="1"/>
    <col min="1435" max="1435" width="3.7109375" style="1"/>
    <col min="1436" max="1436" width="4.5703125" style="1" customWidth="1"/>
    <col min="1437" max="1437" width="5.85546875" style="1" customWidth="1"/>
    <col min="1438" max="1438" width="36" style="1" customWidth="1"/>
    <col min="1439" max="1439" width="9.7109375" style="1" customWidth="1"/>
    <col min="1440" max="1440" width="11.85546875" style="1" customWidth="1"/>
    <col min="1441" max="1441" width="9" style="1" customWidth="1"/>
    <col min="1442" max="1442" width="9.7109375" style="1" customWidth="1"/>
    <col min="1443" max="1443" width="9.28515625" style="1" customWidth="1"/>
    <col min="1444" max="1444" width="8.7109375" style="1" customWidth="1"/>
    <col min="1445" max="1445" width="6.85546875" style="1" customWidth="1"/>
    <col min="1446" max="1690" width="9.140625" style="1" customWidth="1"/>
    <col min="1691" max="1691" width="3.7109375" style="1"/>
    <col min="1692" max="1692" width="4.5703125" style="1" customWidth="1"/>
    <col min="1693" max="1693" width="5.85546875" style="1" customWidth="1"/>
    <col min="1694" max="1694" width="36" style="1" customWidth="1"/>
    <col min="1695" max="1695" width="9.7109375" style="1" customWidth="1"/>
    <col min="1696" max="1696" width="11.85546875" style="1" customWidth="1"/>
    <col min="1697" max="1697" width="9" style="1" customWidth="1"/>
    <col min="1698" max="1698" width="9.7109375" style="1" customWidth="1"/>
    <col min="1699" max="1699" width="9.28515625" style="1" customWidth="1"/>
    <col min="1700" max="1700" width="8.7109375" style="1" customWidth="1"/>
    <col min="1701" max="1701" width="6.85546875" style="1" customWidth="1"/>
    <col min="1702" max="1946" width="9.140625" style="1" customWidth="1"/>
    <col min="1947" max="1947" width="3.7109375" style="1"/>
    <col min="1948" max="1948" width="4.5703125" style="1" customWidth="1"/>
    <col min="1949" max="1949" width="5.85546875" style="1" customWidth="1"/>
    <col min="1950" max="1950" width="36" style="1" customWidth="1"/>
    <col min="1951" max="1951" width="9.7109375" style="1" customWidth="1"/>
    <col min="1952" max="1952" width="11.85546875" style="1" customWidth="1"/>
    <col min="1953" max="1953" width="9" style="1" customWidth="1"/>
    <col min="1954" max="1954" width="9.7109375" style="1" customWidth="1"/>
    <col min="1955" max="1955" width="9.28515625" style="1" customWidth="1"/>
    <col min="1956" max="1956" width="8.7109375" style="1" customWidth="1"/>
    <col min="1957" max="1957" width="6.85546875" style="1" customWidth="1"/>
    <col min="1958" max="2202" width="9.140625" style="1" customWidth="1"/>
    <col min="2203" max="2203" width="3.7109375" style="1"/>
    <col min="2204" max="2204" width="4.5703125" style="1" customWidth="1"/>
    <col min="2205" max="2205" width="5.85546875" style="1" customWidth="1"/>
    <col min="2206" max="2206" width="36" style="1" customWidth="1"/>
    <col min="2207" max="2207" width="9.7109375" style="1" customWidth="1"/>
    <col min="2208" max="2208" width="11.85546875" style="1" customWidth="1"/>
    <col min="2209" max="2209" width="9" style="1" customWidth="1"/>
    <col min="2210" max="2210" width="9.7109375" style="1" customWidth="1"/>
    <col min="2211" max="2211" width="9.28515625" style="1" customWidth="1"/>
    <col min="2212" max="2212" width="8.7109375" style="1" customWidth="1"/>
    <col min="2213" max="2213" width="6.85546875" style="1" customWidth="1"/>
    <col min="2214" max="2458" width="9.140625" style="1" customWidth="1"/>
    <col min="2459" max="2459" width="3.7109375" style="1"/>
    <col min="2460" max="2460" width="4.5703125" style="1" customWidth="1"/>
    <col min="2461" max="2461" width="5.85546875" style="1" customWidth="1"/>
    <col min="2462" max="2462" width="36" style="1" customWidth="1"/>
    <col min="2463" max="2463" width="9.7109375" style="1" customWidth="1"/>
    <col min="2464" max="2464" width="11.85546875" style="1" customWidth="1"/>
    <col min="2465" max="2465" width="9" style="1" customWidth="1"/>
    <col min="2466" max="2466" width="9.7109375" style="1" customWidth="1"/>
    <col min="2467" max="2467" width="9.28515625" style="1" customWidth="1"/>
    <col min="2468" max="2468" width="8.7109375" style="1" customWidth="1"/>
    <col min="2469" max="2469" width="6.85546875" style="1" customWidth="1"/>
    <col min="2470" max="2714" width="9.140625" style="1" customWidth="1"/>
    <col min="2715" max="2715" width="3.7109375" style="1"/>
    <col min="2716" max="2716" width="4.5703125" style="1" customWidth="1"/>
    <col min="2717" max="2717" width="5.85546875" style="1" customWidth="1"/>
    <col min="2718" max="2718" width="36" style="1" customWidth="1"/>
    <col min="2719" max="2719" width="9.7109375" style="1" customWidth="1"/>
    <col min="2720" max="2720" width="11.85546875" style="1" customWidth="1"/>
    <col min="2721" max="2721" width="9" style="1" customWidth="1"/>
    <col min="2722" max="2722" width="9.7109375" style="1" customWidth="1"/>
    <col min="2723" max="2723" width="9.28515625" style="1" customWidth="1"/>
    <col min="2724" max="2724" width="8.7109375" style="1" customWidth="1"/>
    <col min="2725" max="2725" width="6.85546875" style="1" customWidth="1"/>
    <col min="2726" max="2970" width="9.140625" style="1" customWidth="1"/>
    <col min="2971" max="2971" width="3.7109375" style="1"/>
    <col min="2972" max="2972" width="4.5703125" style="1" customWidth="1"/>
    <col min="2973" max="2973" width="5.85546875" style="1" customWidth="1"/>
    <col min="2974" max="2974" width="36" style="1" customWidth="1"/>
    <col min="2975" max="2975" width="9.7109375" style="1" customWidth="1"/>
    <col min="2976" max="2976" width="11.85546875" style="1" customWidth="1"/>
    <col min="2977" max="2977" width="9" style="1" customWidth="1"/>
    <col min="2978" max="2978" width="9.7109375" style="1" customWidth="1"/>
    <col min="2979" max="2979" width="9.28515625" style="1" customWidth="1"/>
    <col min="2980" max="2980" width="8.7109375" style="1" customWidth="1"/>
    <col min="2981" max="2981" width="6.85546875" style="1" customWidth="1"/>
    <col min="2982" max="3226" width="9.140625" style="1" customWidth="1"/>
    <col min="3227" max="3227" width="3.7109375" style="1"/>
    <col min="3228" max="3228" width="4.5703125" style="1" customWidth="1"/>
    <col min="3229" max="3229" width="5.85546875" style="1" customWidth="1"/>
    <col min="3230" max="3230" width="36" style="1" customWidth="1"/>
    <col min="3231" max="3231" width="9.7109375" style="1" customWidth="1"/>
    <col min="3232" max="3232" width="11.85546875" style="1" customWidth="1"/>
    <col min="3233" max="3233" width="9" style="1" customWidth="1"/>
    <col min="3234" max="3234" width="9.7109375" style="1" customWidth="1"/>
    <col min="3235" max="3235" width="9.28515625" style="1" customWidth="1"/>
    <col min="3236" max="3236" width="8.7109375" style="1" customWidth="1"/>
    <col min="3237" max="3237" width="6.85546875" style="1" customWidth="1"/>
    <col min="3238" max="3482" width="9.140625" style="1" customWidth="1"/>
    <col min="3483" max="3483" width="3.7109375" style="1"/>
    <col min="3484" max="3484" width="4.5703125" style="1" customWidth="1"/>
    <col min="3485" max="3485" width="5.85546875" style="1" customWidth="1"/>
    <col min="3486" max="3486" width="36" style="1" customWidth="1"/>
    <col min="3487" max="3487" width="9.7109375" style="1" customWidth="1"/>
    <col min="3488" max="3488" width="11.85546875" style="1" customWidth="1"/>
    <col min="3489" max="3489" width="9" style="1" customWidth="1"/>
    <col min="3490" max="3490" width="9.7109375" style="1" customWidth="1"/>
    <col min="3491" max="3491" width="9.28515625" style="1" customWidth="1"/>
    <col min="3492" max="3492" width="8.7109375" style="1" customWidth="1"/>
    <col min="3493" max="3493" width="6.85546875" style="1" customWidth="1"/>
    <col min="3494" max="3738" width="9.140625" style="1" customWidth="1"/>
    <col min="3739" max="3739" width="3.7109375" style="1"/>
    <col min="3740" max="3740" width="4.5703125" style="1" customWidth="1"/>
    <col min="3741" max="3741" width="5.85546875" style="1" customWidth="1"/>
    <col min="3742" max="3742" width="36" style="1" customWidth="1"/>
    <col min="3743" max="3743" width="9.7109375" style="1" customWidth="1"/>
    <col min="3744" max="3744" width="11.85546875" style="1" customWidth="1"/>
    <col min="3745" max="3745" width="9" style="1" customWidth="1"/>
    <col min="3746" max="3746" width="9.7109375" style="1" customWidth="1"/>
    <col min="3747" max="3747" width="9.28515625" style="1" customWidth="1"/>
    <col min="3748" max="3748" width="8.7109375" style="1" customWidth="1"/>
    <col min="3749" max="3749" width="6.85546875" style="1" customWidth="1"/>
    <col min="3750" max="3994" width="9.140625" style="1" customWidth="1"/>
    <col min="3995" max="3995" width="3.7109375" style="1"/>
    <col min="3996" max="3996" width="4.5703125" style="1" customWidth="1"/>
    <col min="3997" max="3997" width="5.85546875" style="1" customWidth="1"/>
    <col min="3998" max="3998" width="36" style="1" customWidth="1"/>
    <col min="3999" max="3999" width="9.7109375" style="1" customWidth="1"/>
    <col min="4000" max="4000" width="11.85546875" style="1" customWidth="1"/>
    <col min="4001" max="4001" width="9" style="1" customWidth="1"/>
    <col min="4002" max="4002" width="9.7109375" style="1" customWidth="1"/>
    <col min="4003" max="4003" width="9.28515625" style="1" customWidth="1"/>
    <col min="4004" max="4004" width="8.7109375" style="1" customWidth="1"/>
    <col min="4005" max="4005" width="6.85546875" style="1" customWidth="1"/>
    <col min="4006" max="4250" width="9.140625" style="1" customWidth="1"/>
    <col min="4251" max="4251" width="3.7109375" style="1"/>
    <col min="4252" max="4252" width="4.5703125" style="1" customWidth="1"/>
    <col min="4253" max="4253" width="5.85546875" style="1" customWidth="1"/>
    <col min="4254" max="4254" width="36" style="1" customWidth="1"/>
    <col min="4255" max="4255" width="9.7109375" style="1" customWidth="1"/>
    <col min="4256" max="4256" width="11.85546875" style="1" customWidth="1"/>
    <col min="4257" max="4257" width="9" style="1" customWidth="1"/>
    <col min="4258" max="4258" width="9.7109375" style="1" customWidth="1"/>
    <col min="4259" max="4259" width="9.28515625" style="1" customWidth="1"/>
    <col min="4260" max="4260" width="8.7109375" style="1" customWidth="1"/>
    <col min="4261" max="4261" width="6.85546875" style="1" customWidth="1"/>
    <col min="4262" max="4506" width="9.140625" style="1" customWidth="1"/>
    <col min="4507" max="4507" width="3.7109375" style="1"/>
    <col min="4508" max="4508" width="4.5703125" style="1" customWidth="1"/>
    <col min="4509" max="4509" width="5.85546875" style="1" customWidth="1"/>
    <col min="4510" max="4510" width="36" style="1" customWidth="1"/>
    <col min="4511" max="4511" width="9.7109375" style="1" customWidth="1"/>
    <col min="4512" max="4512" width="11.85546875" style="1" customWidth="1"/>
    <col min="4513" max="4513" width="9" style="1" customWidth="1"/>
    <col min="4514" max="4514" width="9.7109375" style="1" customWidth="1"/>
    <col min="4515" max="4515" width="9.28515625" style="1" customWidth="1"/>
    <col min="4516" max="4516" width="8.7109375" style="1" customWidth="1"/>
    <col min="4517" max="4517" width="6.85546875" style="1" customWidth="1"/>
    <col min="4518" max="4762" width="9.140625" style="1" customWidth="1"/>
    <col min="4763" max="4763" width="3.7109375" style="1"/>
    <col min="4764" max="4764" width="4.5703125" style="1" customWidth="1"/>
    <col min="4765" max="4765" width="5.85546875" style="1" customWidth="1"/>
    <col min="4766" max="4766" width="36" style="1" customWidth="1"/>
    <col min="4767" max="4767" width="9.7109375" style="1" customWidth="1"/>
    <col min="4768" max="4768" width="11.85546875" style="1" customWidth="1"/>
    <col min="4769" max="4769" width="9" style="1" customWidth="1"/>
    <col min="4770" max="4770" width="9.7109375" style="1" customWidth="1"/>
    <col min="4771" max="4771" width="9.28515625" style="1" customWidth="1"/>
    <col min="4772" max="4772" width="8.7109375" style="1" customWidth="1"/>
    <col min="4773" max="4773" width="6.85546875" style="1" customWidth="1"/>
    <col min="4774" max="5018" width="9.140625" style="1" customWidth="1"/>
    <col min="5019" max="5019" width="3.7109375" style="1"/>
    <col min="5020" max="5020" width="4.5703125" style="1" customWidth="1"/>
    <col min="5021" max="5021" width="5.85546875" style="1" customWidth="1"/>
    <col min="5022" max="5022" width="36" style="1" customWidth="1"/>
    <col min="5023" max="5023" width="9.7109375" style="1" customWidth="1"/>
    <col min="5024" max="5024" width="11.85546875" style="1" customWidth="1"/>
    <col min="5025" max="5025" width="9" style="1" customWidth="1"/>
    <col min="5026" max="5026" width="9.7109375" style="1" customWidth="1"/>
    <col min="5027" max="5027" width="9.28515625" style="1" customWidth="1"/>
    <col min="5028" max="5028" width="8.7109375" style="1" customWidth="1"/>
    <col min="5029" max="5029" width="6.85546875" style="1" customWidth="1"/>
    <col min="5030" max="5274" width="9.140625" style="1" customWidth="1"/>
    <col min="5275" max="5275" width="3.7109375" style="1"/>
    <col min="5276" max="5276" width="4.5703125" style="1" customWidth="1"/>
    <col min="5277" max="5277" width="5.85546875" style="1" customWidth="1"/>
    <col min="5278" max="5278" width="36" style="1" customWidth="1"/>
    <col min="5279" max="5279" width="9.7109375" style="1" customWidth="1"/>
    <col min="5280" max="5280" width="11.85546875" style="1" customWidth="1"/>
    <col min="5281" max="5281" width="9" style="1" customWidth="1"/>
    <col min="5282" max="5282" width="9.7109375" style="1" customWidth="1"/>
    <col min="5283" max="5283" width="9.28515625" style="1" customWidth="1"/>
    <col min="5284" max="5284" width="8.7109375" style="1" customWidth="1"/>
    <col min="5285" max="5285" width="6.85546875" style="1" customWidth="1"/>
    <col min="5286" max="5530" width="9.140625" style="1" customWidth="1"/>
    <col min="5531" max="5531" width="3.7109375" style="1"/>
    <col min="5532" max="5532" width="4.5703125" style="1" customWidth="1"/>
    <col min="5533" max="5533" width="5.85546875" style="1" customWidth="1"/>
    <col min="5534" max="5534" width="36" style="1" customWidth="1"/>
    <col min="5535" max="5535" width="9.7109375" style="1" customWidth="1"/>
    <col min="5536" max="5536" width="11.85546875" style="1" customWidth="1"/>
    <col min="5537" max="5537" width="9" style="1" customWidth="1"/>
    <col min="5538" max="5538" width="9.7109375" style="1" customWidth="1"/>
    <col min="5539" max="5539" width="9.28515625" style="1" customWidth="1"/>
    <col min="5540" max="5540" width="8.7109375" style="1" customWidth="1"/>
    <col min="5541" max="5541" width="6.85546875" style="1" customWidth="1"/>
    <col min="5542" max="5786" width="9.140625" style="1" customWidth="1"/>
    <col min="5787" max="5787" width="3.7109375" style="1"/>
    <col min="5788" max="5788" width="4.5703125" style="1" customWidth="1"/>
    <col min="5789" max="5789" width="5.85546875" style="1" customWidth="1"/>
    <col min="5790" max="5790" width="36" style="1" customWidth="1"/>
    <col min="5791" max="5791" width="9.7109375" style="1" customWidth="1"/>
    <col min="5792" max="5792" width="11.85546875" style="1" customWidth="1"/>
    <col min="5793" max="5793" width="9" style="1" customWidth="1"/>
    <col min="5794" max="5794" width="9.7109375" style="1" customWidth="1"/>
    <col min="5795" max="5795" width="9.28515625" style="1" customWidth="1"/>
    <col min="5796" max="5796" width="8.7109375" style="1" customWidth="1"/>
    <col min="5797" max="5797" width="6.85546875" style="1" customWidth="1"/>
    <col min="5798" max="6042" width="9.140625" style="1" customWidth="1"/>
    <col min="6043" max="6043" width="3.7109375" style="1"/>
    <col min="6044" max="6044" width="4.5703125" style="1" customWidth="1"/>
    <col min="6045" max="6045" width="5.85546875" style="1" customWidth="1"/>
    <col min="6046" max="6046" width="36" style="1" customWidth="1"/>
    <col min="6047" max="6047" width="9.7109375" style="1" customWidth="1"/>
    <col min="6048" max="6048" width="11.85546875" style="1" customWidth="1"/>
    <col min="6049" max="6049" width="9" style="1" customWidth="1"/>
    <col min="6050" max="6050" width="9.7109375" style="1" customWidth="1"/>
    <col min="6051" max="6051" width="9.28515625" style="1" customWidth="1"/>
    <col min="6052" max="6052" width="8.7109375" style="1" customWidth="1"/>
    <col min="6053" max="6053" width="6.85546875" style="1" customWidth="1"/>
    <col min="6054" max="6298" width="9.140625" style="1" customWidth="1"/>
    <col min="6299" max="6299" width="3.7109375" style="1"/>
    <col min="6300" max="6300" width="4.5703125" style="1" customWidth="1"/>
    <col min="6301" max="6301" width="5.85546875" style="1" customWidth="1"/>
    <col min="6302" max="6302" width="36" style="1" customWidth="1"/>
    <col min="6303" max="6303" width="9.7109375" style="1" customWidth="1"/>
    <col min="6304" max="6304" width="11.85546875" style="1" customWidth="1"/>
    <col min="6305" max="6305" width="9" style="1" customWidth="1"/>
    <col min="6306" max="6306" width="9.7109375" style="1" customWidth="1"/>
    <col min="6307" max="6307" width="9.28515625" style="1" customWidth="1"/>
    <col min="6308" max="6308" width="8.7109375" style="1" customWidth="1"/>
    <col min="6309" max="6309" width="6.85546875" style="1" customWidth="1"/>
    <col min="6310" max="6554" width="9.140625" style="1" customWidth="1"/>
    <col min="6555" max="6555" width="3.7109375" style="1"/>
    <col min="6556" max="6556" width="4.5703125" style="1" customWidth="1"/>
    <col min="6557" max="6557" width="5.85546875" style="1" customWidth="1"/>
    <col min="6558" max="6558" width="36" style="1" customWidth="1"/>
    <col min="6559" max="6559" width="9.7109375" style="1" customWidth="1"/>
    <col min="6560" max="6560" width="11.85546875" style="1" customWidth="1"/>
    <col min="6561" max="6561" width="9" style="1" customWidth="1"/>
    <col min="6562" max="6562" width="9.7109375" style="1" customWidth="1"/>
    <col min="6563" max="6563" width="9.28515625" style="1" customWidth="1"/>
    <col min="6564" max="6564" width="8.7109375" style="1" customWidth="1"/>
    <col min="6565" max="6565" width="6.85546875" style="1" customWidth="1"/>
    <col min="6566" max="6810" width="9.140625" style="1" customWidth="1"/>
    <col min="6811" max="6811" width="3.7109375" style="1"/>
    <col min="6812" max="6812" width="4.5703125" style="1" customWidth="1"/>
    <col min="6813" max="6813" width="5.85546875" style="1" customWidth="1"/>
    <col min="6814" max="6814" width="36" style="1" customWidth="1"/>
    <col min="6815" max="6815" width="9.7109375" style="1" customWidth="1"/>
    <col min="6816" max="6816" width="11.85546875" style="1" customWidth="1"/>
    <col min="6817" max="6817" width="9" style="1" customWidth="1"/>
    <col min="6818" max="6818" width="9.7109375" style="1" customWidth="1"/>
    <col min="6819" max="6819" width="9.28515625" style="1" customWidth="1"/>
    <col min="6820" max="6820" width="8.7109375" style="1" customWidth="1"/>
    <col min="6821" max="6821" width="6.85546875" style="1" customWidth="1"/>
    <col min="6822" max="7066" width="9.140625" style="1" customWidth="1"/>
    <col min="7067" max="7067" width="3.7109375" style="1"/>
    <col min="7068" max="7068" width="4.5703125" style="1" customWidth="1"/>
    <col min="7069" max="7069" width="5.85546875" style="1" customWidth="1"/>
    <col min="7070" max="7070" width="36" style="1" customWidth="1"/>
    <col min="7071" max="7071" width="9.7109375" style="1" customWidth="1"/>
    <col min="7072" max="7072" width="11.85546875" style="1" customWidth="1"/>
    <col min="7073" max="7073" width="9" style="1" customWidth="1"/>
    <col min="7074" max="7074" width="9.7109375" style="1" customWidth="1"/>
    <col min="7075" max="7075" width="9.28515625" style="1" customWidth="1"/>
    <col min="7076" max="7076" width="8.7109375" style="1" customWidth="1"/>
    <col min="7077" max="7077" width="6.85546875" style="1" customWidth="1"/>
    <col min="7078" max="7322" width="9.140625" style="1" customWidth="1"/>
    <col min="7323" max="7323" width="3.7109375" style="1"/>
    <col min="7324" max="7324" width="4.5703125" style="1" customWidth="1"/>
    <col min="7325" max="7325" width="5.85546875" style="1" customWidth="1"/>
    <col min="7326" max="7326" width="36" style="1" customWidth="1"/>
    <col min="7327" max="7327" width="9.7109375" style="1" customWidth="1"/>
    <col min="7328" max="7328" width="11.85546875" style="1" customWidth="1"/>
    <col min="7329" max="7329" width="9" style="1" customWidth="1"/>
    <col min="7330" max="7330" width="9.7109375" style="1" customWidth="1"/>
    <col min="7331" max="7331" width="9.28515625" style="1" customWidth="1"/>
    <col min="7332" max="7332" width="8.7109375" style="1" customWidth="1"/>
    <col min="7333" max="7333" width="6.85546875" style="1" customWidth="1"/>
    <col min="7334" max="7578" width="9.140625" style="1" customWidth="1"/>
    <col min="7579" max="7579" width="3.7109375" style="1"/>
    <col min="7580" max="7580" width="4.5703125" style="1" customWidth="1"/>
    <col min="7581" max="7581" width="5.85546875" style="1" customWidth="1"/>
    <col min="7582" max="7582" width="36" style="1" customWidth="1"/>
    <col min="7583" max="7583" width="9.7109375" style="1" customWidth="1"/>
    <col min="7584" max="7584" width="11.85546875" style="1" customWidth="1"/>
    <col min="7585" max="7585" width="9" style="1" customWidth="1"/>
    <col min="7586" max="7586" width="9.7109375" style="1" customWidth="1"/>
    <col min="7587" max="7587" width="9.28515625" style="1" customWidth="1"/>
    <col min="7588" max="7588" width="8.7109375" style="1" customWidth="1"/>
    <col min="7589" max="7589" width="6.85546875" style="1" customWidth="1"/>
    <col min="7590" max="7834" width="9.140625" style="1" customWidth="1"/>
    <col min="7835" max="7835" width="3.7109375" style="1"/>
    <col min="7836" max="7836" width="4.5703125" style="1" customWidth="1"/>
    <col min="7837" max="7837" width="5.85546875" style="1" customWidth="1"/>
    <col min="7838" max="7838" width="36" style="1" customWidth="1"/>
    <col min="7839" max="7839" width="9.7109375" style="1" customWidth="1"/>
    <col min="7840" max="7840" width="11.85546875" style="1" customWidth="1"/>
    <col min="7841" max="7841" width="9" style="1" customWidth="1"/>
    <col min="7842" max="7842" width="9.7109375" style="1" customWidth="1"/>
    <col min="7843" max="7843" width="9.28515625" style="1" customWidth="1"/>
    <col min="7844" max="7844" width="8.7109375" style="1" customWidth="1"/>
    <col min="7845" max="7845" width="6.85546875" style="1" customWidth="1"/>
    <col min="7846" max="8090" width="9.140625" style="1" customWidth="1"/>
    <col min="8091" max="8091" width="3.7109375" style="1"/>
    <col min="8092" max="8092" width="4.5703125" style="1" customWidth="1"/>
    <col min="8093" max="8093" width="5.85546875" style="1" customWidth="1"/>
    <col min="8094" max="8094" width="36" style="1" customWidth="1"/>
    <col min="8095" max="8095" width="9.7109375" style="1" customWidth="1"/>
    <col min="8096" max="8096" width="11.85546875" style="1" customWidth="1"/>
    <col min="8097" max="8097" width="9" style="1" customWidth="1"/>
    <col min="8098" max="8098" width="9.7109375" style="1" customWidth="1"/>
    <col min="8099" max="8099" width="9.28515625" style="1" customWidth="1"/>
    <col min="8100" max="8100" width="8.7109375" style="1" customWidth="1"/>
    <col min="8101" max="8101" width="6.85546875" style="1" customWidth="1"/>
    <col min="8102" max="8346" width="9.140625" style="1" customWidth="1"/>
    <col min="8347" max="8347" width="3.7109375" style="1"/>
    <col min="8348" max="8348" width="4.5703125" style="1" customWidth="1"/>
    <col min="8349" max="8349" width="5.85546875" style="1" customWidth="1"/>
    <col min="8350" max="8350" width="36" style="1" customWidth="1"/>
    <col min="8351" max="8351" width="9.7109375" style="1" customWidth="1"/>
    <col min="8352" max="8352" width="11.85546875" style="1" customWidth="1"/>
    <col min="8353" max="8353" width="9" style="1" customWidth="1"/>
    <col min="8354" max="8354" width="9.7109375" style="1" customWidth="1"/>
    <col min="8355" max="8355" width="9.28515625" style="1" customWidth="1"/>
    <col min="8356" max="8356" width="8.7109375" style="1" customWidth="1"/>
    <col min="8357" max="8357" width="6.85546875" style="1" customWidth="1"/>
    <col min="8358" max="8602" width="9.140625" style="1" customWidth="1"/>
    <col min="8603" max="8603" width="3.7109375" style="1"/>
    <col min="8604" max="8604" width="4.5703125" style="1" customWidth="1"/>
    <col min="8605" max="8605" width="5.85546875" style="1" customWidth="1"/>
    <col min="8606" max="8606" width="36" style="1" customWidth="1"/>
    <col min="8607" max="8607" width="9.7109375" style="1" customWidth="1"/>
    <col min="8608" max="8608" width="11.85546875" style="1" customWidth="1"/>
    <col min="8609" max="8609" width="9" style="1" customWidth="1"/>
    <col min="8610" max="8610" width="9.7109375" style="1" customWidth="1"/>
    <col min="8611" max="8611" width="9.28515625" style="1" customWidth="1"/>
    <col min="8612" max="8612" width="8.7109375" style="1" customWidth="1"/>
    <col min="8613" max="8613" width="6.85546875" style="1" customWidth="1"/>
    <col min="8614" max="8858" width="9.140625" style="1" customWidth="1"/>
    <col min="8859" max="8859" width="3.7109375" style="1"/>
    <col min="8860" max="8860" width="4.5703125" style="1" customWidth="1"/>
    <col min="8861" max="8861" width="5.85546875" style="1" customWidth="1"/>
    <col min="8862" max="8862" width="36" style="1" customWidth="1"/>
    <col min="8863" max="8863" width="9.7109375" style="1" customWidth="1"/>
    <col min="8864" max="8864" width="11.85546875" style="1" customWidth="1"/>
    <col min="8865" max="8865" width="9" style="1" customWidth="1"/>
    <col min="8866" max="8866" width="9.7109375" style="1" customWidth="1"/>
    <col min="8867" max="8867" width="9.28515625" style="1" customWidth="1"/>
    <col min="8868" max="8868" width="8.7109375" style="1" customWidth="1"/>
    <col min="8869" max="8869" width="6.85546875" style="1" customWidth="1"/>
    <col min="8870" max="9114" width="9.140625" style="1" customWidth="1"/>
    <col min="9115" max="9115" width="3.7109375" style="1"/>
    <col min="9116" max="9116" width="4.5703125" style="1" customWidth="1"/>
    <col min="9117" max="9117" width="5.85546875" style="1" customWidth="1"/>
    <col min="9118" max="9118" width="36" style="1" customWidth="1"/>
    <col min="9119" max="9119" width="9.7109375" style="1" customWidth="1"/>
    <col min="9120" max="9120" width="11.85546875" style="1" customWidth="1"/>
    <col min="9121" max="9121" width="9" style="1" customWidth="1"/>
    <col min="9122" max="9122" width="9.7109375" style="1" customWidth="1"/>
    <col min="9123" max="9123" width="9.28515625" style="1" customWidth="1"/>
    <col min="9124" max="9124" width="8.7109375" style="1" customWidth="1"/>
    <col min="9125" max="9125" width="6.85546875" style="1" customWidth="1"/>
    <col min="9126" max="9370" width="9.140625" style="1" customWidth="1"/>
    <col min="9371" max="9371" width="3.7109375" style="1"/>
    <col min="9372" max="9372" width="4.5703125" style="1" customWidth="1"/>
    <col min="9373" max="9373" width="5.85546875" style="1" customWidth="1"/>
    <col min="9374" max="9374" width="36" style="1" customWidth="1"/>
    <col min="9375" max="9375" width="9.7109375" style="1" customWidth="1"/>
    <col min="9376" max="9376" width="11.85546875" style="1" customWidth="1"/>
    <col min="9377" max="9377" width="9" style="1" customWidth="1"/>
    <col min="9378" max="9378" width="9.7109375" style="1" customWidth="1"/>
    <col min="9379" max="9379" width="9.28515625" style="1" customWidth="1"/>
    <col min="9380" max="9380" width="8.7109375" style="1" customWidth="1"/>
    <col min="9381" max="9381" width="6.85546875" style="1" customWidth="1"/>
    <col min="9382" max="9626" width="9.140625" style="1" customWidth="1"/>
    <col min="9627" max="9627" width="3.7109375" style="1"/>
    <col min="9628" max="9628" width="4.5703125" style="1" customWidth="1"/>
    <col min="9629" max="9629" width="5.85546875" style="1" customWidth="1"/>
    <col min="9630" max="9630" width="36" style="1" customWidth="1"/>
    <col min="9631" max="9631" width="9.7109375" style="1" customWidth="1"/>
    <col min="9632" max="9632" width="11.85546875" style="1" customWidth="1"/>
    <col min="9633" max="9633" width="9" style="1" customWidth="1"/>
    <col min="9634" max="9634" width="9.7109375" style="1" customWidth="1"/>
    <col min="9635" max="9635" width="9.28515625" style="1" customWidth="1"/>
    <col min="9636" max="9636" width="8.7109375" style="1" customWidth="1"/>
    <col min="9637" max="9637" width="6.85546875" style="1" customWidth="1"/>
    <col min="9638" max="9882" width="9.140625" style="1" customWidth="1"/>
    <col min="9883" max="9883" width="3.7109375" style="1"/>
    <col min="9884" max="9884" width="4.5703125" style="1" customWidth="1"/>
    <col min="9885" max="9885" width="5.85546875" style="1" customWidth="1"/>
    <col min="9886" max="9886" width="36" style="1" customWidth="1"/>
    <col min="9887" max="9887" width="9.7109375" style="1" customWidth="1"/>
    <col min="9888" max="9888" width="11.85546875" style="1" customWidth="1"/>
    <col min="9889" max="9889" width="9" style="1" customWidth="1"/>
    <col min="9890" max="9890" width="9.7109375" style="1" customWidth="1"/>
    <col min="9891" max="9891" width="9.28515625" style="1" customWidth="1"/>
    <col min="9892" max="9892" width="8.7109375" style="1" customWidth="1"/>
    <col min="9893" max="9893" width="6.85546875" style="1" customWidth="1"/>
    <col min="9894" max="10138" width="9.140625" style="1" customWidth="1"/>
    <col min="10139" max="10139" width="3.7109375" style="1"/>
    <col min="10140" max="10140" width="4.5703125" style="1" customWidth="1"/>
    <col min="10141" max="10141" width="5.85546875" style="1" customWidth="1"/>
    <col min="10142" max="10142" width="36" style="1" customWidth="1"/>
    <col min="10143" max="10143" width="9.7109375" style="1" customWidth="1"/>
    <col min="10144" max="10144" width="11.85546875" style="1" customWidth="1"/>
    <col min="10145" max="10145" width="9" style="1" customWidth="1"/>
    <col min="10146" max="10146" width="9.7109375" style="1" customWidth="1"/>
    <col min="10147" max="10147" width="9.28515625" style="1" customWidth="1"/>
    <col min="10148" max="10148" width="8.7109375" style="1" customWidth="1"/>
    <col min="10149" max="10149" width="6.85546875" style="1" customWidth="1"/>
    <col min="10150" max="10394" width="9.140625" style="1" customWidth="1"/>
    <col min="10395" max="10395" width="3.7109375" style="1"/>
    <col min="10396" max="10396" width="4.5703125" style="1" customWidth="1"/>
    <col min="10397" max="10397" width="5.85546875" style="1" customWidth="1"/>
    <col min="10398" max="10398" width="36" style="1" customWidth="1"/>
    <col min="10399" max="10399" width="9.7109375" style="1" customWidth="1"/>
    <col min="10400" max="10400" width="11.85546875" style="1" customWidth="1"/>
    <col min="10401" max="10401" width="9" style="1" customWidth="1"/>
    <col min="10402" max="10402" width="9.7109375" style="1" customWidth="1"/>
    <col min="10403" max="10403" width="9.28515625" style="1" customWidth="1"/>
    <col min="10404" max="10404" width="8.7109375" style="1" customWidth="1"/>
    <col min="10405" max="10405" width="6.85546875" style="1" customWidth="1"/>
    <col min="10406" max="10650" width="9.140625" style="1" customWidth="1"/>
    <col min="10651" max="10651" width="3.7109375" style="1"/>
    <col min="10652" max="10652" width="4.5703125" style="1" customWidth="1"/>
    <col min="10653" max="10653" width="5.85546875" style="1" customWidth="1"/>
    <col min="10654" max="10654" width="36" style="1" customWidth="1"/>
    <col min="10655" max="10655" width="9.7109375" style="1" customWidth="1"/>
    <col min="10656" max="10656" width="11.85546875" style="1" customWidth="1"/>
    <col min="10657" max="10657" width="9" style="1" customWidth="1"/>
    <col min="10658" max="10658" width="9.7109375" style="1" customWidth="1"/>
    <col min="10659" max="10659" width="9.28515625" style="1" customWidth="1"/>
    <col min="10660" max="10660" width="8.7109375" style="1" customWidth="1"/>
    <col min="10661" max="10661" width="6.85546875" style="1" customWidth="1"/>
    <col min="10662" max="10906" width="9.140625" style="1" customWidth="1"/>
    <col min="10907" max="10907" width="3.7109375" style="1"/>
    <col min="10908" max="10908" width="4.5703125" style="1" customWidth="1"/>
    <col min="10909" max="10909" width="5.85546875" style="1" customWidth="1"/>
    <col min="10910" max="10910" width="36" style="1" customWidth="1"/>
    <col min="10911" max="10911" width="9.7109375" style="1" customWidth="1"/>
    <col min="10912" max="10912" width="11.85546875" style="1" customWidth="1"/>
    <col min="10913" max="10913" width="9" style="1" customWidth="1"/>
    <col min="10914" max="10914" width="9.7109375" style="1" customWidth="1"/>
    <col min="10915" max="10915" width="9.28515625" style="1" customWidth="1"/>
    <col min="10916" max="10916" width="8.7109375" style="1" customWidth="1"/>
    <col min="10917" max="10917" width="6.85546875" style="1" customWidth="1"/>
    <col min="10918" max="11162" width="9.140625" style="1" customWidth="1"/>
    <col min="11163" max="11163" width="3.7109375" style="1"/>
    <col min="11164" max="11164" width="4.5703125" style="1" customWidth="1"/>
    <col min="11165" max="11165" width="5.85546875" style="1" customWidth="1"/>
    <col min="11166" max="11166" width="36" style="1" customWidth="1"/>
    <col min="11167" max="11167" width="9.7109375" style="1" customWidth="1"/>
    <col min="11168" max="11168" width="11.85546875" style="1" customWidth="1"/>
    <col min="11169" max="11169" width="9" style="1" customWidth="1"/>
    <col min="11170" max="11170" width="9.7109375" style="1" customWidth="1"/>
    <col min="11171" max="11171" width="9.28515625" style="1" customWidth="1"/>
    <col min="11172" max="11172" width="8.7109375" style="1" customWidth="1"/>
    <col min="11173" max="11173" width="6.85546875" style="1" customWidth="1"/>
    <col min="11174" max="11418" width="9.140625" style="1" customWidth="1"/>
    <col min="11419" max="11419" width="3.7109375" style="1"/>
    <col min="11420" max="11420" width="4.5703125" style="1" customWidth="1"/>
    <col min="11421" max="11421" width="5.85546875" style="1" customWidth="1"/>
    <col min="11422" max="11422" width="36" style="1" customWidth="1"/>
    <col min="11423" max="11423" width="9.7109375" style="1" customWidth="1"/>
    <col min="11424" max="11424" width="11.85546875" style="1" customWidth="1"/>
    <col min="11425" max="11425" width="9" style="1" customWidth="1"/>
    <col min="11426" max="11426" width="9.7109375" style="1" customWidth="1"/>
    <col min="11427" max="11427" width="9.28515625" style="1" customWidth="1"/>
    <col min="11428" max="11428" width="8.7109375" style="1" customWidth="1"/>
    <col min="11429" max="11429" width="6.85546875" style="1" customWidth="1"/>
    <col min="11430" max="11674" width="9.140625" style="1" customWidth="1"/>
    <col min="11675" max="11675" width="3.7109375" style="1"/>
    <col min="11676" max="11676" width="4.5703125" style="1" customWidth="1"/>
    <col min="11677" max="11677" width="5.85546875" style="1" customWidth="1"/>
    <col min="11678" max="11678" width="36" style="1" customWidth="1"/>
    <col min="11679" max="11679" width="9.7109375" style="1" customWidth="1"/>
    <col min="11680" max="11680" width="11.85546875" style="1" customWidth="1"/>
    <col min="11681" max="11681" width="9" style="1" customWidth="1"/>
    <col min="11682" max="11682" width="9.7109375" style="1" customWidth="1"/>
    <col min="11683" max="11683" width="9.28515625" style="1" customWidth="1"/>
    <col min="11684" max="11684" width="8.7109375" style="1" customWidth="1"/>
    <col min="11685" max="11685" width="6.85546875" style="1" customWidth="1"/>
    <col min="11686" max="11930" width="9.140625" style="1" customWidth="1"/>
    <col min="11931" max="11931" width="3.7109375" style="1"/>
    <col min="11932" max="11932" width="4.5703125" style="1" customWidth="1"/>
    <col min="11933" max="11933" width="5.85546875" style="1" customWidth="1"/>
    <col min="11934" max="11934" width="36" style="1" customWidth="1"/>
    <col min="11935" max="11935" width="9.7109375" style="1" customWidth="1"/>
    <col min="11936" max="11936" width="11.85546875" style="1" customWidth="1"/>
    <col min="11937" max="11937" width="9" style="1" customWidth="1"/>
    <col min="11938" max="11938" width="9.7109375" style="1" customWidth="1"/>
    <col min="11939" max="11939" width="9.28515625" style="1" customWidth="1"/>
    <col min="11940" max="11940" width="8.7109375" style="1" customWidth="1"/>
    <col min="11941" max="11941" width="6.85546875" style="1" customWidth="1"/>
    <col min="11942" max="12186" width="9.140625" style="1" customWidth="1"/>
    <col min="12187" max="12187" width="3.7109375" style="1"/>
    <col min="12188" max="12188" width="4.5703125" style="1" customWidth="1"/>
    <col min="12189" max="12189" width="5.85546875" style="1" customWidth="1"/>
    <col min="12190" max="12190" width="36" style="1" customWidth="1"/>
    <col min="12191" max="12191" width="9.7109375" style="1" customWidth="1"/>
    <col min="12192" max="12192" width="11.85546875" style="1" customWidth="1"/>
    <col min="12193" max="12193" width="9" style="1" customWidth="1"/>
    <col min="12194" max="12194" width="9.7109375" style="1" customWidth="1"/>
    <col min="12195" max="12195" width="9.28515625" style="1" customWidth="1"/>
    <col min="12196" max="12196" width="8.7109375" style="1" customWidth="1"/>
    <col min="12197" max="12197" width="6.85546875" style="1" customWidth="1"/>
    <col min="12198" max="12442" width="9.140625" style="1" customWidth="1"/>
    <col min="12443" max="12443" width="3.7109375" style="1"/>
    <col min="12444" max="12444" width="4.5703125" style="1" customWidth="1"/>
    <col min="12445" max="12445" width="5.85546875" style="1" customWidth="1"/>
    <col min="12446" max="12446" width="36" style="1" customWidth="1"/>
    <col min="12447" max="12447" width="9.7109375" style="1" customWidth="1"/>
    <col min="12448" max="12448" width="11.85546875" style="1" customWidth="1"/>
    <col min="12449" max="12449" width="9" style="1" customWidth="1"/>
    <col min="12450" max="12450" width="9.7109375" style="1" customWidth="1"/>
    <col min="12451" max="12451" width="9.28515625" style="1" customWidth="1"/>
    <col min="12452" max="12452" width="8.7109375" style="1" customWidth="1"/>
    <col min="12453" max="12453" width="6.85546875" style="1" customWidth="1"/>
    <col min="12454" max="12698" width="9.140625" style="1" customWidth="1"/>
    <col min="12699" max="12699" width="3.7109375" style="1"/>
    <col min="12700" max="12700" width="4.5703125" style="1" customWidth="1"/>
    <col min="12701" max="12701" width="5.85546875" style="1" customWidth="1"/>
    <col min="12702" max="12702" width="36" style="1" customWidth="1"/>
    <col min="12703" max="12703" width="9.7109375" style="1" customWidth="1"/>
    <col min="12704" max="12704" width="11.85546875" style="1" customWidth="1"/>
    <col min="12705" max="12705" width="9" style="1" customWidth="1"/>
    <col min="12706" max="12706" width="9.7109375" style="1" customWidth="1"/>
    <col min="12707" max="12707" width="9.28515625" style="1" customWidth="1"/>
    <col min="12708" max="12708" width="8.7109375" style="1" customWidth="1"/>
    <col min="12709" max="12709" width="6.85546875" style="1" customWidth="1"/>
    <col min="12710" max="12954" width="9.140625" style="1" customWidth="1"/>
    <col min="12955" max="12955" width="3.7109375" style="1"/>
    <col min="12956" max="12956" width="4.5703125" style="1" customWidth="1"/>
    <col min="12957" max="12957" width="5.85546875" style="1" customWidth="1"/>
    <col min="12958" max="12958" width="36" style="1" customWidth="1"/>
    <col min="12959" max="12959" width="9.7109375" style="1" customWidth="1"/>
    <col min="12960" max="12960" width="11.85546875" style="1" customWidth="1"/>
    <col min="12961" max="12961" width="9" style="1" customWidth="1"/>
    <col min="12962" max="12962" width="9.7109375" style="1" customWidth="1"/>
    <col min="12963" max="12963" width="9.28515625" style="1" customWidth="1"/>
    <col min="12964" max="12964" width="8.7109375" style="1" customWidth="1"/>
    <col min="12965" max="12965" width="6.85546875" style="1" customWidth="1"/>
    <col min="12966" max="13210" width="9.140625" style="1" customWidth="1"/>
    <col min="13211" max="13211" width="3.7109375" style="1"/>
    <col min="13212" max="13212" width="4.5703125" style="1" customWidth="1"/>
    <col min="13213" max="13213" width="5.85546875" style="1" customWidth="1"/>
    <col min="13214" max="13214" width="36" style="1" customWidth="1"/>
    <col min="13215" max="13215" width="9.7109375" style="1" customWidth="1"/>
    <col min="13216" max="13216" width="11.85546875" style="1" customWidth="1"/>
    <col min="13217" max="13217" width="9" style="1" customWidth="1"/>
    <col min="13218" max="13218" width="9.7109375" style="1" customWidth="1"/>
    <col min="13219" max="13219" width="9.28515625" style="1" customWidth="1"/>
    <col min="13220" max="13220" width="8.7109375" style="1" customWidth="1"/>
    <col min="13221" max="13221" width="6.85546875" style="1" customWidth="1"/>
    <col min="13222" max="13466" width="9.140625" style="1" customWidth="1"/>
    <col min="13467" max="13467" width="3.7109375" style="1"/>
    <col min="13468" max="13468" width="4.5703125" style="1" customWidth="1"/>
    <col min="13469" max="13469" width="5.85546875" style="1" customWidth="1"/>
    <col min="13470" max="13470" width="36" style="1" customWidth="1"/>
    <col min="13471" max="13471" width="9.7109375" style="1" customWidth="1"/>
    <col min="13472" max="13472" width="11.85546875" style="1" customWidth="1"/>
    <col min="13473" max="13473" width="9" style="1" customWidth="1"/>
    <col min="13474" max="13474" width="9.7109375" style="1" customWidth="1"/>
    <col min="13475" max="13475" width="9.28515625" style="1" customWidth="1"/>
    <col min="13476" max="13476" width="8.7109375" style="1" customWidth="1"/>
    <col min="13477" max="13477" width="6.85546875" style="1" customWidth="1"/>
    <col min="13478" max="13722" width="9.140625" style="1" customWidth="1"/>
    <col min="13723" max="13723" width="3.7109375" style="1"/>
    <col min="13724" max="13724" width="4.5703125" style="1" customWidth="1"/>
    <col min="13725" max="13725" width="5.85546875" style="1" customWidth="1"/>
    <col min="13726" max="13726" width="36" style="1" customWidth="1"/>
    <col min="13727" max="13727" width="9.7109375" style="1" customWidth="1"/>
    <col min="13728" max="13728" width="11.85546875" style="1" customWidth="1"/>
    <col min="13729" max="13729" width="9" style="1" customWidth="1"/>
    <col min="13730" max="13730" width="9.7109375" style="1" customWidth="1"/>
    <col min="13731" max="13731" width="9.28515625" style="1" customWidth="1"/>
    <col min="13732" max="13732" width="8.7109375" style="1" customWidth="1"/>
    <col min="13733" max="13733" width="6.85546875" style="1" customWidth="1"/>
    <col min="13734" max="13978" width="9.140625" style="1" customWidth="1"/>
    <col min="13979" max="13979" width="3.7109375" style="1"/>
    <col min="13980" max="13980" width="4.5703125" style="1" customWidth="1"/>
    <col min="13981" max="13981" width="5.85546875" style="1" customWidth="1"/>
    <col min="13982" max="13982" width="36" style="1" customWidth="1"/>
    <col min="13983" max="13983" width="9.7109375" style="1" customWidth="1"/>
    <col min="13984" max="13984" width="11.85546875" style="1" customWidth="1"/>
    <col min="13985" max="13985" width="9" style="1" customWidth="1"/>
    <col min="13986" max="13986" width="9.7109375" style="1" customWidth="1"/>
    <col min="13987" max="13987" width="9.28515625" style="1" customWidth="1"/>
    <col min="13988" max="13988" width="8.7109375" style="1" customWidth="1"/>
    <col min="13989" max="13989" width="6.85546875" style="1" customWidth="1"/>
    <col min="13990" max="14234" width="9.140625" style="1" customWidth="1"/>
    <col min="14235" max="14235" width="3.7109375" style="1"/>
    <col min="14236" max="14236" width="4.5703125" style="1" customWidth="1"/>
    <col min="14237" max="14237" width="5.85546875" style="1" customWidth="1"/>
    <col min="14238" max="14238" width="36" style="1" customWidth="1"/>
    <col min="14239" max="14239" width="9.7109375" style="1" customWidth="1"/>
    <col min="14240" max="14240" width="11.85546875" style="1" customWidth="1"/>
    <col min="14241" max="14241" width="9" style="1" customWidth="1"/>
    <col min="14242" max="14242" width="9.7109375" style="1" customWidth="1"/>
    <col min="14243" max="14243" width="9.28515625" style="1" customWidth="1"/>
    <col min="14244" max="14244" width="8.7109375" style="1" customWidth="1"/>
    <col min="14245" max="14245" width="6.85546875" style="1" customWidth="1"/>
    <col min="14246" max="14490" width="9.140625" style="1" customWidth="1"/>
    <col min="14491" max="14491" width="3.7109375" style="1"/>
    <col min="14492" max="14492" width="4.5703125" style="1" customWidth="1"/>
    <col min="14493" max="14493" width="5.85546875" style="1" customWidth="1"/>
    <col min="14494" max="14494" width="36" style="1" customWidth="1"/>
    <col min="14495" max="14495" width="9.7109375" style="1" customWidth="1"/>
    <col min="14496" max="14496" width="11.85546875" style="1" customWidth="1"/>
    <col min="14497" max="14497" width="9" style="1" customWidth="1"/>
    <col min="14498" max="14498" width="9.7109375" style="1" customWidth="1"/>
    <col min="14499" max="14499" width="9.28515625" style="1" customWidth="1"/>
    <col min="14500" max="14500" width="8.7109375" style="1" customWidth="1"/>
    <col min="14501" max="14501" width="6.85546875" style="1" customWidth="1"/>
    <col min="14502" max="14746" width="9.140625" style="1" customWidth="1"/>
    <col min="14747" max="14747" width="3.7109375" style="1"/>
    <col min="14748" max="14748" width="4.5703125" style="1" customWidth="1"/>
    <col min="14749" max="14749" width="5.85546875" style="1" customWidth="1"/>
    <col min="14750" max="14750" width="36" style="1" customWidth="1"/>
    <col min="14751" max="14751" width="9.7109375" style="1" customWidth="1"/>
    <col min="14752" max="14752" width="11.85546875" style="1" customWidth="1"/>
    <col min="14753" max="14753" width="9" style="1" customWidth="1"/>
    <col min="14754" max="14754" width="9.7109375" style="1" customWidth="1"/>
    <col min="14755" max="14755" width="9.28515625" style="1" customWidth="1"/>
    <col min="14756" max="14756" width="8.7109375" style="1" customWidth="1"/>
    <col min="14757" max="14757" width="6.85546875" style="1" customWidth="1"/>
    <col min="14758" max="15002" width="9.140625" style="1" customWidth="1"/>
    <col min="15003" max="15003" width="3.7109375" style="1"/>
    <col min="15004" max="15004" width="4.5703125" style="1" customWidth="1"/>
    <col min="15005" max="15005" width="5.85546875" style="1" customWidth="1"/>
    <col min="15006" max="15006" width="36" style="1" customWidth="1"/>
    <col min="15007" max="15007" width="9.7109375" style="1" customWidth="1"/>
    <col min="15008" max="15008" width="11.85546875" style="1" customWidth="1"/>
    <col min="15009" max="15009" width="9" style="1" customWidth="1"/>
    <col min="15010" max="15010" width="9.7109375" style="1" customWidth="1"/>
    <col min="15011" max="15011" width="9.28515625" style="1" customWidth="1"/>
    <col min="15012" max="15012" width="8.7109375" style="1" customWidth="1"/>
    <col min="15013" max="15013" width="6.85546875" style="1" customWidth="1"/>
    <col min="15014" max="15258" width="9.140625" style="1" customWidth="1"/>
    <col min="15259" max="15259" width="3.7109375" style="1"/>
    <col min="15260" max="15260" width="4.5703125" style="1" customWidth="1"/>
    <col min="15261" max="15261" width="5.85546875" style="1" customWidth="1"/>
    <col min="15262" max="15262" width="36" style="1" customWidth="1"/>
    <col min="15263" max="15263" width="9.7109375" style="1" customWidth="1"/>
    <col min="15264" max="15264" width="11.85546875" style="1" customWidth="1"/>
    <col min="15265" max="15265" width="9" style="1" customWidth="1"/>
    <col min="15266" max="15266" width="9.7109375" style="1" customWidth="1"/>
    <col min="15267" max="15267" width="9.28515625" style="1" customWidth="1"/>
    <col min="15268" max="15268" width="8.7109375" style="1" customWidth="1"/>
    <col min="15269" max="15269" width="6.85546875" style="1" customWidth="1"/>
    <col min="15270" max="15514" width="9.140625" style="1" customWidth="1"/>
    <col min="15515" max="15515" width="3.7109375" style="1"/>
    <col min="15516" max="15516" width="4.5703125" style="1" customWidth="1"/>
    <col min="15517" max="15517" width="5.85546875" style="1" customWidth="1"/>
    <col min="15518" max="15518" width="36" style="1" customWidth="1"/>
    <col min="15519" max="15519" width="9.7109375" style="1" customWidth="1"/>
    <col min="15520" max="15520" width="11.85546875" style="1" customWidth="1"/>
    <col min="15521" max="15521" width="9" style="1" customWidth="1"/>
    <col min="15522" max="15522" width="9.7109375" style="1" customWidth="1"/>
    <col min="15523" max="15523" width="9.28515625" style="1" customWidth="1"/>
    <col min="15524" max="15524" width="8.7109375" style="1" customWidth="1"/>
    <col min="15525" max="15525" width="6.85546875" style="1" customWidth="1"/>
    <col min="15526" max="15770" width="9.140625" style="1" customWidth="1"/>
    <col min="15771" max="15771" width="3.7109375" style="1"/>
    <col min="15772" max="15772" width="4.5703125" style="1" customWidth="1"/>
    <col min="15773" max="15773" width="5.85546875" style="1" customWidth="1"/>
    <col min="15774" max="15774" width="36" style="1" customWidth="1"/>
    <col min="15775" max="15775" width="9.7109375" style="1" customWidth="1"/>
    <col min="15776" max="15776" width="11.85546875" style="1" customWidth="1"/>
    <col min="15777" max="15777" width="9" style="1" customWidth="1"/>
    <col min="15778" max="15778" width="9.7109375" style="1" customWidth="1"/>
    <col min="15779" max="15779" width="9.28515625" style="1" customWidth="1"/>
    <col min="15780" max="15780" width="8.7109375" style="1" customWidth="1"/>
    <col min="15781" max="15781" width="6.85546875" style="1" customWidth="1"/>
    <col min="15782" max="16026" width="9.140625" style="1" customWidth="1"/>
    <col min="16027" max="16027" width="3.7109375" style="1"/>
    <col min="16028" max="16028" width="4.5703125" style="1" customWidth="1"/>
    <col min="16029" max="16029" width="5.85546875" style="1" customWidth="1"/>
    <col min="16030" max="16030" width="36" style="1" customWidth="1"/>
    <col min="16031" max="16031" width="9.7109375" style="1" customWidth="1"/>
    <col min="16032" max="16032" width="11.85546875" style="1" customWidth="1"/>
    <col min="16033" max="16033" width="9" style="1" customWidth="1"/>
    <col min="16034" max="16034" width="9.7109375" style="1" customWidth="1"/>
    <col min="16035" max="16035" width="9.28515625" style="1" customWidth="1"/>
    <col min="16036" max="16036" width="8.7109375" style="1" customWidth="1"/>
    <col min="16037" max="16037" width="6.85546875" style="1" customWidth="1"/>
    <col min="16038" max="16282" width="9.140625" style="1" customWidth="1"/>
    <col min="16283" max="16384" width="3.7109375" style="1"/>
  </cols>
  <sheetData>
    <row r="1" spans="1:9" x14ac:dyDescent="0.2">
      <c r="C1" s="4"/>
      <c r="G1" s="238"/>
      <c r="H1" s="238"/>
      <c r="I1" s="238"/>
    </row>
    <row r="2" spans="1:9" x14ac:dyDescent="0.2">
      <c r="A2" s="267" t="s">
        <v>20</v>
      </c>
      <c r="B2" s="267"/>
      <c r="C2" s="267"/>
      <c r="D2" s="267"/>
      <c r="E2" s="267"/>
      <c r="F2" s="267"/>
      <c r="G2" s="267"/>
      <c r="H2" s="267"/>
      <c r="I2" s="267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68" t="s">
        <v>21</v>
      </c>
      <c r="D4" s="268"/>
      <c r="E4" s="268"/>
      <c r="F4" s="268"/>
      <c r="G4" s="268"/>
      <c r="H4" s="268"/>
      <c r="I4" s="268"/>
    </row>
    <row r="5" spans="1:9" ht="11.25" customHeight="1" x14ac:dyDescent="0.2">
      <c r="A5" s="130"/>
      <c r="B5" s="130"/>
      <c r="C5" s="269" t="s">
        <v>17</v>
      </c>
      <c r="D5" s="269"/>
      <c r="E5" s="269"/>
      <c r="F5" s="269"/>
      <c r="G5" s="269"/>
      <c r="H5" s="269"/>
      <c r="I5" s="269"/>
    </row>
    <row r="6" spans="1:9" x14ac:dyDescent="0.2">
      <c r="A6" s="250" t="s">
        <v>22</v>
      </c>
      <c r="B6" s="250"/>
      <c r="C6" s="250"/>
      <c r="D6" s="246" t="str">
        <f>'Kopt a+c+n'!B13</f>
        <v>Daudzdzīvokļu dzīvojamā ēka</v>
      </c>
      <c r="E6" s="246"/>
      <c r="F6" s="246"/>
      <c r="G6" s="246"/>
      <c r="H6" s="246"/>
      <c r="I6" s="246"/>
    </row>
    <row r="7" spans="1:9" x14ac:dyDescent="0.2">
      <c r="A7" s="250" t="s">
        <v>6</v>
      </c>
      <c r="B7" s="250"/>
      <c r="C7" s="250"/>
      <c r="D7" s="247" t="str">
        <f>'Kopt a+c+n'!B14</f>
        <v>Daudzdzīvokļu dzīvojamās ēkas vienkāršota fasādes atjaunošana</v>
      </c>
      <c r="E7" s="247"/>
      <c r="F7" s="247"/>
      <c r="G7" s="247"/>
      <c r="H7" s="247"/>
      <c r="I7" s="247"/>
    </row>
    <row r="8" spans="1:9" x14ac:dyDescent="0.2">
      <c r="A8" s="255" t="s">
        <v>23</v>
      </c>
      <c r="B8" s="255"/>
      <c r="C8" s="255"/>
      <c r="D8" s="247" t="str">
        <f>'Kopt a+c+n'!B15</f>
        <v>Smārdes iela 2C, Tukums</v>
      </c>
      <c r="E8" s="247"/>
      <c r="F8" s="247"/>
      <c r="G8" s="247"/>
      <c r="H8" s="247"/>
      <c r="I8" s="247"/>
    </row>
    <row r="9" spans="1:9" x14ac:dyDescent="0.2">
      <c r="A9" s="255" t="s">
        <v>24</v>
      </c>
      <c r="B9" s="255"/>
      <c r="C9" s="255"/>
      <c r="D9" s="247" t="str">
        <f>'Kopt a+c+n'!B16</f>
        <v>11/02/2022-3</v>
      </c>
      <c r="E9" s="247"/>
      <c r="F9" s="247"/>
      <c r="G9" s="247"/>
      <c r="H9" s="247"/>
      <c r="I9" s="247"/>
    </row>
    <row r="10" spans="1:9" x14ac:dyDescent="0.2">
      <c r="C10" s="4" t="s">
        <v>25</v>
      </c>
      <c r="D10" s="256">
        <f>E28</f>
        <v>0</v>
      </c>
      <c r="E10" s="256"/>
      <c r="F10" s="68"/>
      <c r="G10" s="68"/>
      <c r="H10" s="68"/>
      <c r="I10" s="68"/>
    </row>
    <row r="11" spans="1:9" x14ac:dyDescent="0.2">
      <c r="C11" s="4" t="s">
        <v>26</v>
      </c>
      <c r="D11" s="256">
        <f>I24</f>
        <v>0</v>
      </c>
      <c r="E11" s="256"/>
      <c r="F11" s="68"/>
      <c r="G11" s="68"/>
      <c r="H11" s="68"/>
      <c r="I11" s="68"/>
    </row>
    <row r="12" spans="1:9" ht="12" thickBot="1" x14ac:dyDescent="0.25">
      <c r="F12" s="21"/>
      <c r="G12" s="21"/>
      <c r="H12" s="21"/>
      <c r="I12" s="21"/>
    </row>
    <row r="13" spans="1:9" x14ac:dyDescent="0.2">
      <c r="A13" s="259" t="s">
        <v>27</v>
      </c>
      <c r="B13" s="261" t="s">
        <v>28</v>
      </c>
      <c r="C13" s="263" t="s">
        <v>29</v>
      </c>
      <c r="D13" s="264"/>
      <c r="E13" s="257" t="s">
        <v>30</v>
      </c>
      <c r="F13" s="251" t="s">
        <v>31</v>
      </c>
      <c r="G13" s="252"/>
      <c r="H13" s="252"/>
      <c r="I13" s="253" t="s">
        <v>32</v>
      </c>
    </row>
    <row r="14" spans="1:9" ht="23.25" thickBot="1" x14ac:dyDescent="0.25">
      <c r="A14" s="260"/>
      <c r="B14" s="262"/>
      <c r="C14" s="265"/>
      <c r="D14" s="266"/>
      <c r="E14" s="258"/>
      <c r="F14" s="22" t="s">
        <v>33</v>
      </c>
      <c r="G14" s="23" t="s">
        <v>34</v>
      </c>
      <c r="H14" s="23" t="s">
        <v>35</v>
      </c>
      <c r="I14" s="254"/>
    </row>
    <row r="15" spans="1:9" x14ac:dyDescent="0.2">
      <c r="A15" s="64">
        <f>IF(E15=0,0,IF(COUNTBLANK(E15)=1,0,COUNTA($E$15:E15)))</f>
        <v>0</v>
      </c>
      <c r="B15" s="27">
        <f>IF(A15=0,0,CONCATENATE("A-",A15))</f>
        <v>0</v>
      </c>
      <c r="C15" s="274" t="str">
        <f>'1a'!C2:I2</f>
        <v>Būvlaukums</v>
      </c>
      <c r="D15" s="275"/>
      <c r="E15" s="71">
        <f>'1a'!P28</f>
        <v>0</v>
      </c>
      <c r="F15" s="124">
        <f>'1a'!M28</f>
        <v>0</v>
      </c>
      <c r="G15" s="57">
        <f>'1a'!N28</f>
        <v>0</v>
      </c>
      <c r="H15" s="57">
        <f>'1a'!O28</f>
        <v>0</v>
      </c>
      <c r="I15" s="58">
        <f>'1a'!L28</f>
        <v>0</v>
      </c>
    </row>
    <row r="16" spans="1:9" x14ac:dyDescent="0.2">
      <c r="A16" s="65">
        <f>IF(E16=0,0,IF(COUNTBLANK(E16)=1,0,COUNTA($E$15:E16)))</f>
        <v>0</v>
      </c>
      <c r="B16" s="28">
        <f t="shared" ref="B16:B23" si="0">IF(A16=0,0,CONCATENATE("A-",A16))</f>
        <v>0</v>
      </c>
      <c r="C16" s="270" t="str">
        <f>'2a'!C2:I2</f>
        <v>Jumts</v>
      </c>
      <c r="D16" s="271"/>
      <c r="E16" s="127">
        <f>'2a'!P89</f>
        <v>0</v>
      </c>
      <c r="F16" s="125">
        <f>'2a'!M89</f>
        <v>0</v>
      </c>
      <c r="G16" s="59">
        <f>'2a'!N89</f>
        <v>0</v>
      </c>
      <c r="H16" s="59">
        <f>'2a'!O89</f>
        <v>0</v>
      </c>
      <c r="I16" s="60">
        <f>'2a'!L89</f>
        <v>0</v>
      </c>
    </row>
    <row r="17" spans="1:9" x14ac:dyDescent="0.2">
      <c r="A17" s="65">
        <f>IF(E17=0,0,IF(COUNTBLANK(E17)=1,0,COUNTA($E$15:E17)))</f>
        <v>0</v>
      </c>
      <c r="B17" s="28">
        <f t="shared" si="0"/>
        <v>0</v>
      </c>
      <c r="C17" s="270" t="str">
        <f>'3a'!C2:I2</f>
        <v>Cokols</v>
      </c>
      <c r="D17" s="271"/>
      <c r="E17" s="128">
        <f>'3a'!P63</f>
        <v>0</v>
      </c>
      <c r="F17" s="125">
        <f>'3a'!M63</f>
        <v>0</v>
      </c>
      <c r="G17" s="59">
        <f>'3a'!N63</f>
        <v>0</v>
      </c>
      <c r="H17" s="59">
        <f>'3a'!O63</f>
        <v>0</v>
      </c>
      <c r="I17" s="60">
        <f>'3a'!L63</f>
        <v>0</v>
      </c>
    </row>
    <row r="18" spans="1:9" ht="11.25" customHeight="1" x14ac:dyDescent="0.2">
      <c r="A18" s="65">
        <f>IF(E18=0,0,IF(COUNTBLANK(E18)=1,0,COUNTA($E$15:E18)))</f>
        <v>0</v>
      </c>
      <c r="B18" s="28">
        <f t="shared" si="0"/>
        <v>0</v>
      </c>
      <c r="C18" s="270" t="str">
        <f>'4a'!C2:I2</f>
        <v>Bēniņi</v>
      </c>
      <c r="D18" s="271"/>
      <c r="E18" s="128">
        <f>'4a'!P27</f>
        <v>0</v>
      </c>
      <c r="F18" s="125">
        <f>'4a'!M27</f>
        <v>0</v>
      </c>
      <c r="G18" s="59">
        <f>'4a'!N27</f>
        <v>0</v>
      </c>
      <c r="H18" s="59">
        <f>'4a'!O27</f>
        <v>0</v>
      </c>
      <c r="I18" s="60">
        <f>'4a'!L27</f>
        <v>0</v>
      </c>
    </row>
    <row r="19" spans="1:9" x14ac:dyDescent="0.2">
      <c r="A19" s="65">
        <f>IF(E19=0,0,IF(COUNTBLANK(E19)=1,0,COUNTA($E$15:E19)))</f>
        <v>0</v>
      </c>
      <c r="B19" s="28">
        <f t="shared" si="0"/>
        <v>0</v>
      </c>
      <c r="C19" s="270" t="str">
        <f>'5a'!C2:I2</f>
        <v>Fasāde</v>
      </c>
      <c r="D19" s="271"/>
      <c r="E19" s="128">
        <f>'5a'!P72</f>
        <v>0</v>
      </c>
      <c r="F19" s="125">
        <f>'5a'!M72</f>
        <v>0</v>
      </c>
      <c r="G19" s="59">
        <f>'5a'!N72</f>
        <v>0</v>
      </c>
      <c r="H19" s="59">
        <f>'5a'!O72</f>
        <v>0</v>
      </c>
      <c r="I19" s="60">
        <f>'5a'!L72</f>
        <v>0</v>
      </c>
    </row>
    <row r="20" spans="1:9" x14ac:dyDescent="0.2">
      <c r="A20" s="65">
        <f>IF(E20=0,0,IF(COUNTBLANK(E20)=1,0,COUNTA($E$15:E20)))</f>
        <v>0</v>
      </c>
      <c r="B20" s="28">
        <f t="shared" si="0"/>
        <v>0</v>
      </c>
      <c r="C20" s="270" t="str">
        <f>'6a'!C2:I2</f>
        <v>Pagrabs</v>
      </c>
      <c r="D20" s="271"/>
      <c r="E20" s="128">
        <f>'6a'!P33</f>
        <v>0</v>
      </c>
      <c r="F20" s="125">
        <f>'6a'!M33</f>
        <v>0</v>
      </c>
      <c r="G20" s="59">
        <f>'6a'!N33</f>
        <v>0</v>
      </c>
      <c r="H20" s="59">
        <f>'6a'!O33</f>
        <v>0</v>
      </c>
      <c r="I20" s="60">
        <f>'6a'!L33</f>
        <v>0</v>
      </c>
    </row>
    <row r="21" spans="1:9" x14ac:dyDescent="0.2">
      <c r="A21" s="65">
        <f>IF(E21=0,0,IF(COUNTBLANK(E21)=1,0,COUNTA($E$15:E21)))</f>
        <v>0</v>
      </c>
      <c r="B21" s="28">
        <f t="shared" si="0"/>
        <v>0</v>
      </c>
      <c r="C21" s="270" t="str">
        <f>'7a'!C2:I2</f>
        <v>Ēkas ventilācija</v>
      </c>
      <c r="D21" s="271"/>
      <c r="E21" s="128">
        <f>'7a'!P15</f>
        <v>0</v>
      </c>
      <c r="F21" s="125">
        <f>'7a'!M15</f>
        <v>0</v>
      </c>
      <c r="G21" s="59">
        <f>'7a'!N15</f>
        <v>0</v>
      </c>
      <c r="H21" s="59">
        <f>'7a'!O15</f>
        <v>0</v>
      </c>
      <c r="I21" s="60">
        <f>'7a'!L15</f>
        <v>0</v>
      </c>
    </row>
    <row r="22" spans="1:9" x14ac:dyDescent="0.2">
      <c r="A22" s="65">
        <f>IF(E22=0,0,IF(COUNTBLANK(E22)=1,0,COUNTA($E$15:E22)))</f>
        <v>0</v>
      </c>
      <c r="B22" s="28">
        <f t="shared" si="0"/>
        <v>0</v>
      </c>
      <c r="C22" s="270" t="str">
        <f>'8a'!C2:I2</f>
        <v>Logi, durvis</v>
      </c>
      <c r="D22" s="271"/>
      <c r="E22" s="128">
        <f>'8a'!P27</f>
        <v>0</v>
      </c>
      <c r="F22" s="125">
        <f>'8a'!M27</f>
        <v>0</v>
      </c>
      <c r="G22" s="59">
        <f>'8a'!N27</f>
        <v>0</v>
      </c>
      <c r="H22" s="59">
        <f>'8a'!O27</f>
        <v>0</v>
      </c>
      <c r="I22" s="60">
        <f>'8a'!L27</f>
        <v>0</v>
      </c>
    </row>
    <row r="23" spans="1:9" ht="12" thickBot="1" x14ac:dyDescent="0.25">
      <c r="A23" s="65">
        <f>IF(E23=0,0,IF(COUNTBLANK(E23)=1,0,COUNTA($E$15:E23)))</f>
        <v>0</v>
      </c>
      <c r="B23" s="28">
        <f t="shared" si="0"/>
        <v>0</v>
      </c>
      <c r="C23" s="270" t="str">
        <f>'9a'!C2:I2</f>
        <v>Apkure</v>
      </c>
      <c r="D23" s="271"/>
      <c r="E23" s="128">
        <f>'9a'!P59</f>
        <v>0</v>
      </c>
      <c r="F23" s="125">
        <f>'9a'!M59</f>
        <v>0</v>
      </c>
      <c r="G23" s="59">
        <f>'9a'!N59</f>
        <v>0</v>
      </c>
      <c r="H23" s="59">
        <f>'9a'!O59</f>
        <v>0</v>
      </c>
      <c r="I23" s="60">
        <f>'9a'!L59</f>
        <v>0</v>
      </c>
    </row>
    <row r="24" spans="1:9" ht="12" thickBot="1" x14ac:dyDescent="0.25">
      <c r="A24" s="282" t="s">
        <v>36</v>
      </c>
      <c r="B24" s="283"/>
      <c r="C24" s="283"/>
      <c r="D24" s="255"/>
      <c r="E24" s="44">
        <f>SUM(E15:E23)</f>
        <v>0</v>
      </c>
      <c r="F24" s="126">
        <f>SUM(F15:F23)</f>
        <v>0</v>
      </c>
      <c r="G24" s="43">
        <f>SUM(G15:G23)</f>
        <v>0</v>
      </c>
      <c r="H24" s="43">
        <f>SUM(H15:H23)</f>
        <v>0</v>
      </c>
      <c r="I24" s="44">
        <f>SUM(I15:I23)</f>
        <v>0</v>
      </c>
    </row>
    <row r="25" spans="1:9" x14ac:dyDescent="0.2">
      <c r="A25" s="284" t="s">
        <v>37</v>
      </c>
      <c r="B25" s="285"/>
      <c r="C25" s="296"/>
      <c r="D25" s="118">
        <f>'Kops a+c+n'!D44</f>
        <v>0</v>
      </c>
      <c r="E25" s="45">
        <f>ROUND(E24*$D25,2)</f>
        <v>0</v>
      </c>
      <c r="F25" s="46"/>
      <c r="G25" s="46"/>
      <c r="H25" s="46"/>
      <c r="I25" s="46"/>
    </row>
    <row r="26" spans="1:9" x14ac:dyDescent="0.2">
      <c r="A26" s="287" t="s">
        <v>38</v>
      </c>
      <c r="B26" s="288"/>
      <c r="C26" s="298"/>
      <c r="D26" s="119">
        <f>'Kops a+c+n'!D45</f>
        <v>0</v>
      </c>
      <c r="E26" s="47">
        <f>ROUND(E25*$D26,2)</f>
        <v>0</v>
      </c>
      <c r="F26" s="46"/>
      <c r="G26" s="46"/>
      <c r="H26" s="46"/>
      <c r="I26" s="46"/>
    </row>
    <row r="27" spans="1:9" x14ac:dyDescent="0.2">
      <c r="A27" s="290" t="s">
        <v>39</v>
      </c>
      <c r="B27" s="291"/>
      <c r="C27" s="299"/>
      <c r="D27" s="119">
        <f>'Kops a+c+n'!D46</f>
        <v>0</v>
      </c>
      <c r="E27" s="47">
        <f>ROUND(E24*$D27,2)</f>
        <v>0</v>
      </c>
      <c r="F27" s="46"/>
      <c r="G27" s="46"/>
      <c r="H27" s="46"/>
      <c r="I27" s="46"/>
    </row>
    <row r="28" spans="1:9" ht="12" thickBot="1" x14ac:dyDescent="0.25">
      <c r="A28" s="293" t="s">
        <v>40</v>
      </c>
      <c r="B28" s="294"/>
      <c r="C28" s="300"/>
      <c r="D28" s="25"/>
      <c r="E28" s="48">
        <f>SUM(E24:E27)-E26</f>
        <v>0</v>
      </c>
      <c r="F28" s="46"/>
      <c r="G28" s="46"/>
      <c r="H28" s="46"/>
      <c r="I28" s="46"/>
    </row>
    <row r="29" spans="1:9" x14ac:dyDescent="0.2">
      <c r="G29" s="24"/>
    </row>
    <row r="30" spans="1:9" x14ac:dyDescent="0.2">
      <c r="C30" s="20"/>
      <c r="D30" s="20"/>
      <c r="E30" s="20"/>
      <c r="F30" s="26"/>
      <c r="G30" s="26"/>
      <c r="H30" s="26"/>
      <c r="I30" s="26"/>
    </row>
    <row r="33" spans="1:8" x14ac:dyDescent="0.2">
      <c r="A33" s="1" t="s">
        <v>14</v>
      </c>
      <c r="B33" s="20"/>
      <c r="C33" s="301" t="str">
        <f>'Kops a+c+n'!C52:H52</f>
        <v>Armands Ūbelis</v>
      </c>
      <c r="D33" s="301"/>
      <c r="E33" s="301"/>
      <c r="F33" s="301"/>
      <c r="G33" s="301"/>
      <c r="H33" s="301"/>
    </row>
    <row r="34" spans="1:8" x14ac:dyDescent="0.2">
      <c r="A34" s="20"/>
      <c r="B34" s="20"/>
      <c r="C34" s="236" t="s">
        <v>15</v>
      </c>
      <c r="D34" s="236"/>
      <c r="E34" s="236"/>
      <c r="F34" s="236"/>
      <c r="G34" s="236"/>
      <c r="H34" s="236"/>
    </row>
    <row r="35" spans="1:8" x14ac:dyDescent="0.2">
      <c r="A35" s="20"/>
      <c r="B35" s="20"/>
      <c r="C35" s="20"/>
      <c r="D35" s="20"/>
      <c r="E35" s="20"/>
      <c r="F35" s="20"/>
      <c r="G35" s="20"/>
      <c r="H35" s="20"/>
    </row>
    <row r="36" spans="1:8" x14ac:dyDescent="0.2">
      <c r="A36" s="280" t="str">
        <f>'Kops a+c+n'!A55:D55</f>
        <v>Tāme sastādīta 2023. gada 26. jūlijā</v>
      </c>
      <c r="B36" s="281"/>
      <c r="C36" s="281"/>
      <c r="D36" s="281"/>
      <c r="F36" s="20"/>
      <c r="G36" s="20"/>
      <c r="H36" s="20"/>
    </row>
    <row r="37" spans="1:8" x14ac:dyDescent="0.2">
      <c r="A37" s="20"/>
      <c r="B37" s="20"/>
      <c r="C37" s="20"/>
      <c r="D37" s="20"/>
      <c r="E37" s="20"/>
      <c r="F37" s="20"/>
      <c r="G37" s="20"/>
      <c r="H37" s="20"/>
    </row>
    <row r="38" spans="1:8" x14ac:dyDescent="0.2">
      <c r="A38" s="1" t="s">
        <v>41</v>
      </c>
      <c r="B38" s="20"/>
      <c r="C38" s="297">
        <f>'Kops a+c+n'!C57:H57</f>
        <v>0</v>
      </c>
      <c r="D38" s="297"/>
      <c r="E38" s="297"/>
      <c r="F38" s="297"/>
      <c r="G38" s="297"/>
      <c r="H38" s="297"/>
    </row>
    <row r="39" spans="1:8" x14ac:dyDescent="0.2">
      <c r="A39" s="20"/>
      <c r="B39" s="20"/>
      <c r="C39" s="236" t="s">
        <v>15</v>
      </c>
      <c r="D39" s="236"/>
      <c r="E39" s="236"/>
      <c r="F39" s="236"/>
      <c r="G39" s="236"/>
      <c r="H39" s="236"/>
    </row>
    <row r="40" spans="1:8" x14ac:dyDescent="0.2">
      <c r="A40" s="20"/>
      <c r="B40" s="20"/>
      <c r="C40" s="20"/>
      <c r="D40" s="20"/>
      <c r="E40" s="20"/>
      <c r="F40" s="20"/>
      <c r="G40" s="20"/>
      <c r="H40" s="20"/>
    </row>
    <row r="41" spans="1:8" x14ac:dyDescent="0.2">
      <c r="A41" s="103" t="s">
        <v>43</v>
      </c>
      <c r="B41" s="53"/>
      <c r="C41" s="116" t="str">
        <f>'Kops a+c+n'!C60</f>
        <v>4-02608</v>
      </c>
      <c r="D41" s="53"/>
      <c r="F41" s="20"/>
      <c r="G41" s="20"/>
      <c r="H41" s="20"/>
    </row>
    <row r="51" spans="3:9" x14ac:dyDescent="0.2">
      <c r="E51" s="24"/>
      <c r="F51" s="24"/>
      <c r="G51" s="24"/>
      <c r="H51" s="24"/>
      <c r="I51" s="24"/>
    </row>
    <row r="64" spans="3:9" x14ac:dyDescent="0.2">
      <c r="C64" s="1">
        <f>'Kopt a+c+n'!B31:C31</f>
        <v>0</v>
      </c>
    </row>
  </sheetData>
  <mergeCells count="39">
    <mergeCell ref="C34:H34"/>
    <mergeCell ref="A36:D36"/>
    <mergeCell ref="C38:H38"/>
    <mergeCell ref="C39:H39"/>
    <mergeCell ref="A26:C26"/>
    <mergeCell ref="A27:C27"/>
    <mergeCell ref="A28:C28"/>
    <mergeCell ref="C33:H33"/>
    <mergeCell ref="A25:C25"/>
    <mergeCell ref="A24:D24"/>
    <mergeCell ref="C16:D16"/>
    <mergeCell ref="C17:D17"/>
    <mergeCell ref="C18:D18"/>
    <mergeCell ref="C21:D21"/>
    <mergeCell ref="C20:D20"/>
    <mergeCell ref="C19:D19"/>
    <mergeCell ref="C22:D22"/>
    <mergeCell ref="C23:D23"/>
    <mergeCell ref="D11:E11"/>
    <mergeCell ref="E13:E14"/>
    <mergeCell ref="A13:A14"/>
    <mergeCell ref="B13:B14"/>
    <mergeCell ref="C13:D14"/>
    <mergeCell ref="C5:I5"/>
    <mergeCell ref="C15:D15"/>
    <mergeCell ref="A7:C7"/>
    <mergeCell ref="D7:I7"/>
    <mergeCell ref="G1:I1"/>
    <mergeCell ref="A2:I2"/>
    <mergeCell ref="C4:I4"/>
    <mergeCell ref="A6:C6"/>
    <mergeCell ref="D6:I6"/>
    <mergeCell ref="F13:H13"/>
    <mergeCell ref="I13:I14"/>
    <mergeCell ref="A8:C8"/>
    <mergeCell ref="D8:I8"/>
    <mergeCell ref="A9:C9"/>
    <mergeCell ref="D9:I9"/>
    <mergeCell ref="D10:E10"/>
  </mergeCells>
  <conditionalFormatting sqref="A15:B23">
    <cfRule type="cellIs" dxfId="278" priority="2" operator="equal">
      <formula>0</formula>
    </cfRule>
  </conditionalFormatting>
  <conditionalFormatting sqref="A36:D36">
    <cfRule type="cellIs" dxfId="277" priority="5" operator="equal">
      <formula>"0__"</formula>
    </cfRule>
  </conditionalFormatting>
  <conditionalFormatting sqref="A15:I23">
    <cfRule type="cellIs" dxfId="276" priority="1" operator="equal">
      <formula>0</formula>
    </cfRule>
  </conditionalFormatting>
  <conditionalFormatting sqref="C33:H33 C38:H38 C41">
    <cfRule type="cellIs" dxfId="275" priority="6" operator="equal">
      <formula>0</formula>
    </cfRule>
  </conditionalFormatting>
  <conditionalFormatting sqref="C38:H38">
    <cfRule type="cellIs" dxfId="274" priority="7" operator="equal">
      <formula>0</formula>
    </cfRule>
  </conditionalFormatting>
  <conditionalFormatting sqref="D25:D27">
    <cfRule type="cellIs" dxfId="273" priority="12" operator="equal">
      <formula>0</formula>
    </cfRule>
    <cfRule type="cellIs" dxfId="272" priority="13" operator="equal">
      <formula>0.075</formula>
    </cfRule>
  </conditionalFormatting>
  <conditionalFormatting sqref="D10:E11">
    <cfRule type="cellIs" dxfId="271" priority="11" operator="equal">
      <formula>0</formula>
    </cfRule>
  </conditionalFormatting>
  <conditionalFormatting sqref="D6:I9">
    <cfRule type="cellIs" dxfId="270" priority="10" operator="equal">
      <formula>0</formula>
    </cfRule>
  </conditionalFormatting>
  <conditionalFormatting sqref="E24:I24 E25:E28">
    <cfRule type="cellIs" dxfId="269" priority="14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64"/>
  <sheetViews>
    <sheetView zoomScaleNormal="100" workbookViewId="0">
      <selection activeCell="J40" sqref="J40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238"/>
      <c r="H1" s="238"/>
      <c r="I1" s="238"/>
    </row>
    <row r="2" spans="1:9" x14ac:dyDescent="0.2">
      <c r="A2" s="267" t="s">
        <v>20</v>
      </c>
      <c r="B2" s="267"/>
      <c r="C2" s="267"/>
      <c r="D2" s="267"/>
      <c r="E2" s="267"/>
      <c r="F2" s="267"/>
      <c r="G2" s="267"/>
      <c r="H2" s="267"/>
      <c r="I2" s="267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68" t="s">
        <v>21</v>
      </c>
      <c r="D4" s="268"/>
      <c r="E4" s="268"/>
      <c r="F4" s="268"/>
      <c r="G4" s="268"/>
      <c r="H4" s="268"/>
      <c r="I4" s="268"/>
    </row>
    <row r="5" spans="1:9" ht="11.25" customHeight="1" x14ac:dyDescent="0.2">
      <c r="A5" s="130"/>
      <c r="B5" s="130"/>
      <c r="C5" s="269" t="s">
        <v>18</v>
      </c>
      <c r="D5" s="269"/>
      <c r="E5" s="269"/>
      <c r="F5" s="269"/>
      <c r="G5" s="269"/>
      <c r="H5" s="269"/>
      <c r="I5" s="269"/>
    </row>
    <row r="6" spans="1:9" x14ac:dyDescent="0.2">
      <c r="A6" s="250" t="s">
        <v>22</v>
      </c>
      <c r="B6" s="250"/>
      <c r="C6" s="250"/>
      <c r="D6" s="246" t="str">
        <f>'Kopt a+c+n'!B13</f>
        <v>Daudzdzīvokļu dzīvojamā ēka</v>
      </c>
      <c r="E6" s="246"/>
      <c r="F6" s="246"/>
      <c r="G6" s="246"/>
      <c r="H6" s="246"/>
      <c r="I6" s="246"/>
    </row>
    <row r="7" spans="1:9" x14ac:dyDescent="0.2">
      <c r="A7" s="250" t="s">
        <v>6</v>
      </c>
      <c r="B7" s="250"/>
      <c r="C7" s="250"/>
      <c r="D7" s="247" t="str">
        <f>'Kopt a+c+n'!B14</f>
        <v>Daudzdzīvokļu dzīvojamās ēkas vienkāršota fasādes atjaunošana</v>
      </c>
      <c r="E7" s="247"/>
      <c r="F7" s="247"/>
      <c r="G7" s="247"/>
      <c r="H7" s="247"/>
      <c r="I7" s="247"/>
    </row>
    <row r="8" spans="1:9" x14ac:dyDescent="0.2">
      <c r="A8" s="255" t="s">
        <v>23</v>
      </c>
      <c r="B8" s="255"/>
      <c r="C8" s="255"/>
      <c r="D8" s="247" t="str">
        <f>'Kopt a+c+n'!B15</f>
        <v>Smārdes iela 2C, Tukums</v>
      </c>
      <c r="E8" s="247"/>
      <c r="F8" s="247"/>
      <c r="G8" s="247"/>
      <c r="H8" s="247"/>
      <c r="I8" s="247"/>
    </row>
    <row r="9" spans="1:9" x14ac:dyDescent="0.2">
      <c r="A9" s="255" t="s">
        <v>24</v>
      </c>
      <c r="B9" s="255"/>
      <c r="C9" s="255"/>
      <c r="D9" s="247" t="str">
        <f>'Kopt a+c+n'!B16</f>
        <v>11/02/2022-3</v>
      </c>
      <c r="E9" s="247"/>
      <c r="F9" s="247"/>
      <c r="G9" s="247"/>
      <c r="H9" s="247"/>
      <c r="I9" s="247"/>
    </row>
    <row r="10" spans="1:9" x14ac:dyDescent="0.2">
      <c r="C10" s="4" t="s">
        <v>25</v>
      </c>
      <c r="D10" s="256">
        <f>E28</f>
        <v>0</v>
      </c>
      <c r="E10" s="256"/>
      <c r="F10" s="68"/>
      <c r="G10" s="68"/>
      <c r="H10" s="68"/>
      <c r="I10" s="68"/>
    </row>
    <row r="11" spans="1:9" x14ac:dyDescent="0.2">
      <c r="C11" s="4" t="s">
        <v>26</v>
      </c>
      <c r="D11" s="256">
        <f>I24</f>
        <v>0</v>
      </c>
      <c r="E11" s="256"/>
      <c r="F11" s="68"/>
      <c r="G11" s="68"/>
      <c r="H11" s="68"/>
      <c r="I11" s="68"/>
    </row>
    <row r="12" spans="1:9" ht="12" thickBot="1" x14ac:dyDescent="0.25">
      <c r="F12" s="21"/>
      <c r="G12" s="21"/>
      <c r="H12" s="21"/>
      <c r="I12" s="21"/>
    </row>
    <row r="13" spans="1:9" x14ac:dyDescent="0.2">
      <c r="A13" s="259" t="s">
        <v>27</v>
      </c>
      <c r="B13" s="261" t="s">
        <v>28</v>
      </c>
      <c r="C13" s="263" t="s">
        <v>29</v>
      </c>
      <c r="D13" s="264"/>
      <c r="E13" s="257" t="s">
        <v>30</v>
      </c>
      <c r="F13" s="251" t="s">
        <v>31</v>
      </c>
      <c r="G13" s="252"/>
      <c r="H13" s="252"/>
      <c r="I13" s="253" t="s">
        <v>32</v>
      </c>
    </row>
    <row r="14" spans="1:9" ht="23.25" thickBot="1" x14ac:dyDescent="0.25">
      <c r="A14" s="260"/>
      <c r="B14" s="262"/>
      <c r="C14" s="265"/>
      <c r="D14" s="266"/>
      <c r="E14" s="258"/>
      <c r="F14" s="22" t="s">
        <v>33</v>
      </c>
      <c r="G14" s="23" t="s">
        <v>34</v>
      </c>
      <c r="H14" s="23" t="s">
        <v>35</v>
      </c>
      <c r="I14" s="254"/>
    </row>
    <row r="15" spans="1:9" x14ac:dyDescent="0.2">
      <c r="A15" s="64">
        <f>IF(E15=0,0,IF(COUNTBLANK(E15)=1,0,COUNTA($E$15:E15)))</f>
        <v>0</v>
      </c>
      <c r="B15" s="27">
        <f t="shared" ref="B15:B23" si="0">IF(A15=0,0,CONCATENATE("C-",A15))</f>
        <v>0</v>
      </c>
      <c r="C15" s="274" t="str">
        <f>'1c'!C2:I2</f>
        <v>Būvlaukums</v>
      </c>
      <c r="D15" s="275"/>
      <c r="E15" s="71">
        <f>'1c'!P28</f>
        <v>0</v>
      </c>
      <c r="F15" s="124">
        <f>'1c'!M28</f>
        <v>0</v>
      </c>
      <c r="G15" s="57">
        <f>'1c'!N28</f>
        <v>0</v>
      </c>
      <c r="H15" s="57">
        <f>'1c'!O28</f>
        <v>0</v>
      </c>
      <c r="I15" s="58">
        <f>'1c'!L28</f>
        <v>0</v>
      </c>
    </row>
    <row r="16" spans="1:9" x14ac:dyDescent="0.2">
      <c r="A16" s="65">
        <f>IF(E16=0,0,IF(COUNTBLANK(E16)=1,0,COUNTA($E$15:E16)))</f>
        <v>0</v>
      </c>
      <c r="B16" s="28">
        <f t="shared" si="0"/>
        <v>0</v>
      </c>
      <c r="C16" s="270" t="str">
        <f>'2c'!C2:I2</f>
        <v>Jumts</v>
      </c>
      <c r="D16" s="271"/>
      <c r="E16" s="127">
        <f>'2c'!P89</f>
        <v>0</v>
      </c>
      <c r="F16" s="125">
        <f>'2c'!M89</f>
        <v>0</v>
      </c>
      <c r="G16" s="59">
        <f>'2c'!N89</f>
        <v>0</v>
      </c>
      <c r="H16" s="59">
        <f>'2c'!O89</f>
        <v>0</v>
      </c>
      <c r="I16" s="60">
        <f>'2c'!L89</f>
        <v>0</v>
      </c>
    </row>
    <row r="17" spans="1:9" x14ac:dyDescent="0.2">
      <c r="A17" s="65">
        <f>IF(E17=0,0,IF(COUNTBLANK(E17)=1,0,COUNTA($E$15:E17)))</f>
        <v>0</v>
      </c>
      <c r="B17" s="28">
        <f t="shared" si="0"/>
        <v>0</v>
      </c>
      <c r="C17" s="270" t="str">
        <f>'3c'!C2:I2</f>
        <v>Cokols</v>
      </c>
      <c r="D17" s="271"/>
      <c r="E17" s="128">
        <f>'3c'!P63</f>
        <v>0</v>
      </c>
      <c r="F17" s="125">
        <f>'3c'!M63</f>
        <v>0</v>
      </c>
      <c r="G17" s="59">
        <f>'3c'!N63</f>
        <v>0</v>
      </c>
      <c r="H17" s="59">
        <f>'3c'!O63</f>
        <v>0</v>
      </c>
      <c r="I17" s="60">
        <f>'3c'!L63</f>
        <v>0</v>
      </c>
    </row>
    <row r="18" spans="1:9" x14ac:dyDescent="0.2">
      <c r="A18" s="65">
        <f>IF(E18=0,0,IF(COUNTBLANK(E18)=1,0,COUNTA($E$15:E18)))</f>
        <v>0</v>
      </c>
      <c r="B18" s="28">
        <f t="shared" si="0"/>
        <v>0</v>
      </c>
      <c r="C18" s="270" t="str">
        <f>'4c'!C2:I2</f>
        <v>Bēniņi</v>
      </c>
      <c r="D18" s="271"/>
      <c r="E18" s="128">
        <f>'4c'!P27</f>
        <v>0</v>
      </c>
      <c r="F18" s="125">
        <f>'4c'!M27</f>
        <v>0</v>
      </c>
      <c r="G18" s="59">
        <f>'4c'!N27</f>
        <v>0</v>
      </c>
      <c r="H18" s="59">
        <f>'4c'!O27</f>
        <v>0</v>
      </c>
      <c r="I18" s="60">
        <f>'4c'!L27</f>
        <v>0</v>
      </c>
    </row>
    <row r="19" spans="1:9" x14ac:dyDescent="0.2">
      <c r="A19" s="65">
        <f>IF(E19=0,0,IF(COUNTBLANK(E19)=1,0,COUNTA($E$15:E19)))</f>
        <v>0</v>
      </c>
      <c r="B19" s="28">
        <f t="shared" si="0"/>
        <v>0</v>
      </c>
      <c r="C19" s="270" t="str">
        <f>'5c'!C2:I2</f>
        <v>Fasāde</v>
      </c>
      <c r="D19" s="271"/>
      <c r="E19" s="128">
        <f>'5c'!P72</f>
        <v>0</v>
      </c>
      <c r="F19" s="125">
        <f>'5c'!M72</f>
        <v>0</v>
      </c>
      <c r="G19" s="59">
        <f>'5c'!N72</f>
        <v>0</v>
      </c>
      <c r="H19" s="59">
        <f>'5c'!O72</f>
        <v>0</v>
      </c>
      <c r="I19" s="60">
        <f>'5c'!L72</f>
        <v>0</v>
      </c>
    </row>
    <row r="20" spans="1:9" x14ac:dyDescent="0.2">
      <c r="A20" s="65">
        <f>IF(E20=0,0,IF(COUNTBLANK(E20)=1,0,COUNTA($E$15:E20)))</f>
        <v>0</v>
      </c>
      <c r="B20" s="28">
        <f t="shared" si="0"/>
        <v>0</v>
      </c>
      <c r="C20" s="270" t="str">
        <f>'6c'!C2:I2</f>
        <v>Pagrabs</v>
      </c>
      <c r="D20" s="271"/>
      <c r="E20" s="128">
        <f>'6c'!P33</f>
        <v>0</v>
      </c>
      <c r="F20" s="125">
        <f>'6c'!M33</f>
        <v>0</v>
      </c>
      <c r="G20" s="59">
        <f>'6c'!N33</f>
        <v>0</v>
      </c>
      <c r="H20" s="59">
        <f>'6c'!O33</f>
        <v>0</v>
      </c>
      <c r="I20" s="60">
        <f>'6c'!L33</f>
        <v>0</v>
      </c>
    </row>
    <row r="21" spans="1:9" x14ac:dyDescent="0.2">
      <c r="A21" s="65">
        <f>IF(E21=0,0,IF(COUNTBLANK(E21)=1,0,COUNTA($E$15:E21)))</f>
        <v>0</v>
      </c>
      <c r="B21" s="28">
        <f t="shared" si="0"/>
        <v>0</v>
      </c>
      <c r="C21" s="270" t="str">
        <f>'7c'!C2:I2</f>
        <v>Ēkas ventilācija</v>
      </c>
      <c r="D21" s="271"/>
      <c r="E21" s="128">
        <f>'7c'!P15</f>
        <v>0</v>
      </c>
      <c r="F21" s="125">
        <f>'7c'!M15</f>
        <v>0</v>
      </c>
      <c r="G21" s="59">
        <f>'7c'!N15</f>
        <v>0</v>
      </c>
      <c r="H21" s="59">
        <f>'7c'!O15</f>
        <v>0</v>
      </c>
      <c r="I21" s="60">
        <f>'7c'!L15</f>
        <v>0</v>
      </c>
    </row>
    <row r="22" spans="1:9" x14ac:dyDescent="0.2">
      <c r="A22" s="65">
        <f>IF(E22=0,0,IF(COUNTBLANK(E22)=1,0,COUNTA($E$15:E22)))</f>
        <v>0</v>
      </c>
      <c r="B22" s="28">
        <f t="shared" si="0"/>
        <v>0</v>
      </c>
      <c r="C22" s="270" t="str">
        <f>'8c'!C2:I2</f>
        <v>Logi, durvis</v>
      </c>
      <c r="D22" s="271"/>
      <c r="E22" s="128">
        <f>'8c'!P27</f>
        <v>0</v>
      </c>
      <c r="F22" s="125">
        <f>'8c'!M27</f>
        <v>0</v>
      </c>
      <c r="G22" s="59">
        <f>'8c'!N27</f>
        <v>0</v>
      </c>
      <c r="H22" s="59">
        <f>'8c'!O27</f>
        <v>0</v>
      </c>
      <c r="I22" s="60">
        <f>'8c'!L27</f>
        <v>0</v>
      </c>
    </row>
    <row r="23" spans="1:9" ht="12" thickBot="1" x14ac:dyDescent="0.25">
      <c r="A23" s="65">
        <f>IF(E23=0,0,IF(COUNTBLANK(E23)=1,0,COUNTA($E$15:E23)))</f>
        <v>0</v>
      </c>
      <c r="B23" s="28">
        <f t="shared" si="0"/>
        <v>0</v>
      </c>
      <c r="C23" s="270" t="str">
        <f>'9c'!C2:I2</f>
        <v>Apkure</v>
      </c>
      <c r="D23" s="271"/>
      <c r="E23" s="128">
        <f>'9c'!P59</f>
        <v>0</v>
      </c>
      <c r="F23" s="125">
        <f>'9c'!M59</f>
        <v>0</v>
      </c>
      <c r="G23" s="59">
        <f>'9c'!N59</f>
        <v>0</v>
      </c>
      <c r="H23" s="59">
        <f>'9c'!O59</f>
        <v>0</v>
      </c>
      <c r="I23" s="60">
        <f>'9c'!L59</f>
        <v>0</v>
      </c>
    </row>
    <row r="24" spans="1:9" ht="12" thickBot="1" x14ac:dyDescent="0.25">
      <c r="A24" s="282" t="s">
        <v>36</v>
      </c>
      <c r="B24" s="283"/>
      <c r="C24" s="283"/>
      <c r="D24" s="255"/>
      <c r="E24" s="44">
        <f>SUM(E15:E23)</f>
        <v>0</v>
      </c>
      <c r="F24" s="126">
        <f>SUM(F15:F23)</f>
        <v>0</v>
      </c>
      <c r="G24" s="43">
        <f>SUM(G15:G23)</f>
        <v>0</v>
      </c>
      <c r="H24" s="43">
        <f>SUM(H15:H23)</f>
        <v>0</v>
      </c>
      <c r="I24" s="44">
        <f>SUM(I15:I23)</f>
        <v>0</v>
      </c>
    </row>
    <row r="25" spans="1:9" x14ac:dyDescent="0.2">
      <c r="A25" s="284" t="s">
        <v>37</v>
      </c>
      <c r="B25" s="285"/>
      <c r="C25" s="296"/>
      <c r="D25" s="118">
        <f>'Kops a+c+n'!D44</f>
        <v>0</v>
      </c>
      <c r="E25" s="45">
        <f>ROUND(E24*$D25,2)</f>
        <v>0</v>
      </c>
      <c r="F25" s="46"/>
      <c r="G25" s="46"/>
      <c r="H25" s="46"/>
      <c r="I25" s="46"/>
    </row>
    <row r="26" spans="1:9" x14ac:dyDescent="0.2">
      <c r="A26" s="287" t="s">
        <v>38</v>
      </c>
      <c r="B26" s="288"/>
      <c r="C26" s="298"/>
      <c r="D26" s="119">
        <f>'Kops a+c+n'!D45</f>
        <v>0</v>
      </c>
      <c r="E26" s="47">
        <f>ROUND(E25*$D26,2)</f>
        <v>0</v>
      </c>
      <c r="F26" s="46"/>
      <c r="G26" s="46"/>
      <c r="H26" s="46"/>
      <c r="I26" s="46"/>
    </row>
    <row r="27" spans="1:9" x14ac:dyDescent="0.2">
      <c r="A27" s="290" t="s">
        <v>39</v>
      </c>
      <c r="B27" s="291"/>
      <c r="C27" s="299"/>
      <c r="D27" s="119">
        <f>'Kops a+c+n'!D46</f>
        <v>0</v>
      </c>
      <c r="E27" s="47">
        <f>ROUND(E24*$D27,2)</f>
        <v>0</v>
      </c>
      <c r="F27" s="46"/>
      <c r="G27" s="46"/>
      <c r="H27" s="46"/>
      <c r="I27" s="46"/>
    </row>
    <row r="28" spans="1:9" ht="12" thickBot="1" x14ac:dyDescent="0.25">
      <c r="A28" s="293" t="s">
        <v>40</v>
      </c>
      <c r="B28" s="294"/>
      <c r="C28" s="300"/>
      <c r="D28" s="25"/>
      <c r="E28" s="48">
        <f>SUM(E24:E27)-E26</f>
        <v>0</v>
      </c>
      <c r="F28" s="46"/>
      <c r="G28" s="46"/>
      <c r="H28" s="46"/>
      <c r="I28" s="46"/>
    </row>
    <row r="29" spans="1:9" x14ac:dyDescent="0.2">
      <c r="G29" s="24"/>
    </row>
    <row r="30" spans="1:9" x14ac:dyDescent="0.2">
      <c r="C30" s="20"/>
      <c r="D30" s="20"/>
      <c r="E30" s="20"/>
      <c r="F30" s="26"/>
      <c r="G30" s="26"/>
      <c r="H30" s="26"/>
      <c r="I30" s="26"/>
    </row>
    <row r="33" spans="1:8" x14ac:dyDescent="0.2">
      <c r="A33" s="1" t="s">
        <v>14</v>
      </c>
      <c r="B33" s="20"/>
      <c r="C33" s="301" t="str">
        <f>'Kops a+c+n'!C52:H52</f>
        <v>Armands Ūbelis</v>
      </c>
      <c r="D33" s="301"/>
      <c r="E33" s="301"/>
      <c r="F33" s="301"/>
      <c r="G33" s="301"/>
      <c r="H33" s="301"/>
    </row>
    <row r="34" spans="1:8" x14ac:dyDescent="0.2">
      <c r="A34" s="20"/>
      <c r="B34" s="20"/>
      <c r="C34" s="236" t="s">
        <v>15</v>
      </c>
      <c r="D34" s="236"/>
      <c r="E34" s="236"/>
      <c r="F34" s="236"/>
      <c r="G34" s="236"/>
      <c r="H34" s="236"/>
    </row>
    <row r="35" spans="1:8" x14ac:dyDescent="0.2">
      <c r="A35" s="20"/>
      <c r="B35" s="20"/>
      <c r="C35" s="20"/>
      <c r="D35" s="20"/>
      <c r="E35" s="20"/>
      <c r="F35" s="20"/>
      <c r="G35" s="20"/>
      <c r="H35" s="20"/>
    </row>
    <row r="36" spans="1:8" x14ac:dyDescent="0.2">
      <c r="A36" s="280" t="str">
        <f>'Kops a+c+n'!A55:D55</f>
        <v>Tāme sastādīta 2023. gada 26. jūlijā</v>
      </c>
      <c r="B36" s="281"/>
      <c r="C36" s="281"/>
      <c r="D36" s="281"/>
      <c r="F36" s="20"/>
      <c r="G36" s="20"/>
      <c r="H36" s="20"/>
    </row>
    <row r="37" spans="1:8" x14ac:dyDescent="0.2">
      <c r="A37" s="20"/>
      <c r="B37" s="20"/>
      <c r="C37" s="20"/>
      <c r="D37" s="20"/>
      <c r="E37" s="20"/>
      <c r="F37" s="20"/>
      <c r="G37" s="20"/>
      <c r="H37" s="20"/>
    </row>
    <row r="38" spans="1:8" x14ac:dyDescent="0.2">
      <c r="A38" s="1" t="s">
        <v>41</v>
      </c>
      <c r="B38" s="20"/>
      <c r="C38" s="297">
        <f>'Kops a+c+n'!C57:H57</f>
        <v>0</v>
      </c>
      <c r="D38" s="297"/>
      <c r="E38" s="297"/>
      <c r="F38" s="297"/>
      <c r="G38" s="297"/>
      <c r="H38" s="297"/>
    </row>
    <row r="39" spans="1:8" x14ac:dyDescent="0.2">
      <c r="A39" s="20"/>
      <c r="B39" s="20"/>
      <c r="C39" s="236" t="s">
        <v>15</v>
      </c>
      <c r="D39" s="236"/>
      <c r="E39" s="236"/>
      <c r="F39" s="236"/>
      <c r="G39" s="236"/>
      <c r="H39" s="236"/>
    </row>
    <row r="40" spans="1:8" x14ac:dyDescent="0.2">
      <c r="A40" s="20"/>
      <c r="B40" s="20"/>
      <c r="C40" s="20"/>
      <c r="D40" s="20"/>
      <c r="E40" s="20"/>
      <c r="F40" s="20"/>
      <c r="G40" s="20"/>
      <c r="H40" s="20"/>
    </row>
    <row r="41" spans="1:8" x14ac:dyDescent="0.2">
      <c r="A41" s="103" t="s">
        <v>43</v>
      </c>
      <c r="B41" s="53"/>
      <c r="C41" s="116" t="str">
        <f>'Kops a+c+n'!C60</f>
        <v>4-02608</v>
      </c>
      <c r="D41" s="53"/>
      <c r="F41" s="20"/>
      <c r="G41" s="20"/>
      <c r="H41" s="20"/>
    </row>
    <row r="51" spans="3:9" x14ac:dyDescent="0.2">
      <c r="E51" s="24"/>
      <c r="F51" s="24"/>
      <c r="G51" s="104"/>
      <c r="H51" s="24"/>
      <c r="I51" s="24"/>
    </row>
    <row r="64" spans="3:9" x14ac:dyDescent="0.2">
      <c r="C64" s="1">
        <f>'Kopt a+c+n'!B31:C31</f>
        <v>0</v>
      </c>
    </row>
  </sheetData>
  <mergeCells count="39">
    <mergeCell ref="C38:H38"/>
    <mergeCell ref="C39:H39"/>
    <mergeCell ref="A26:C26"/>
    <mergeCell ref="A27:C27"/>
    <mergeCell ref="A28:C28"/>
    <mergeCell ref="C33:H33"/>
    <mergeCell ref="C34:H34"/>
    <mergeCell ref="A36:D36"/>
    <mergeCell ref="A25:C25"/>
    <mergeCell ref="A24:D24"/>
    <mergeCell ref="F13:H13"/>
    <mergeCell ref="I13:I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D10:E10"/>
    <mergeCell ref="D11:E11"/>
    <mergeCell ref="A13:A14"/>
    <mergeCell ref="B13:B14"/>
    <mergeCell ref="C13:D14"/>
    <mergeCell ref="E13:E14"/>
    <mergeCell ref="A7:C7"/>
    <mergeCell ref="D7:I7"/>
    <mergeCell ref="A8:C8"/>
    <mergeCell ref="D8:I8"/>
    <mergeCell ref="A9:C9"/>
    <mergeCell ref="D9:I9"/>
    <mergeCell ref="G1:I1"/>
    <mergeCell ref="A2:I2"/>
    <mergeCell ref="C4:I4"/>
    <mergeCell ref="C5:I5"/>
    <mergeCell ref="A6:C6"/>
    <mergeCell ref="D6:I6"/>
  </mergeCells>
  <conditionalFormatting sqref="A15:B23">
    <cfRule type="cellIs" dxfId="268" priority="5" operator="equal">
      <formula>0</formula>
    </cfRule>
  </conditionalFormatting>
  <conditionalFormatting sqref="A15:I23 E24:I24 D25:D27 E25:E28">
    <cfRule type="cellIs" dxfId="267" priority="2" operator="equal">
      <formula>0</formula>
    </cfRule>
  </conditionalFormatting>
  <conditionalFormatting sqref="C33:H33 C38:H38 C41">
    <cfRule type="cellIs" dxfId="266" priority="7" operator="equal">
      <formula>0</formula>
    </cfRule>
  </conditionalFormatting>
  <conditionalFormatting sqref="C38:H38">
    <cfRule type="cellIs" dxfId="265" priority="8" operator="equal">
      <formula>0</formula>
    </cfRule>
  </conditionalFormatting>
  <conditionalFormatting sqref="D6:I9 D10:E11">
    <cfRule type="cellIs" dxfId="264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I64"/>
  <sheetViews>
    <sheetView zoomScaleNormal="100" workbookViewId="0">
      <selection activeCell="K34" sqref="K34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238"/>
      <c r="H1" s="238"/>
      <c r="I1" s="238"/>
    </row>
    <row r="2" spans="1:9" x14ac:dyDescent="0.2">
      <c r="A2" s="267" t="s">
        <v>20</v>
      </c>
      <c r="B2" s="267"/>
      <c r="C2" s="267"/>
      <c r="D2" s="267"/>
      <c r="E2" s="267"/>
      <c r="F2" s="267"/>
      <c r="G2" s="267"/>
      <c r="H2" s="267"/>
      <c r="I2" s="267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68" t="s">
        <v>21</v>
      </c>
      <c r="D4" s="268"/>
      <c r="E4" s="268"/>
      <c r="F4" s="268"/>
      <c r="G4" s="268"/>
      <c r="H4" s="268"/>
      <c r="I4" s="268"/>
    </row>
    <row r="5" spans="1:9" ht="11.25" customHeight="1" x14ac:dyDescent="0.2">
      <c r="A5" s="130"/>
      <c r="B5" s="130"/>
      <c r="C5" s="269" t="s">
        <v>19</v>
      </c>
      <c r="D5" s="269"/>
      <c r="E5" s="269"/>
      <c r="F5" s="269"/>
      <c r="G5" s="269"/>
      <c r="H5" s="269"/>
      <c r="I5" s="269"/>
    </row>
    <row r="6" spans="1:9" x14ac:dyDescent="0.2">
      <c r="A6" s="250" t="s">
        <v>22</v>
      </c>
      <c r="B6" s="250"/>
      <c r="C6" s="250"/>
      <c r="D6" s="246" t="str">
        <f>'Kopt a+c+n'!B13</f>
        <v>Daudzdzīvokļu dzīvojamā ēka</v>
      </c>
      <c r="E6" s="246"/>
      <c r="F6" s="246"/>
      <c r="G6" s="246"/>
      <c r="H6" s="246"/>
      <c r="I6" s="246"/>
    </row>
    <row r="7" spans="1:9" x14ac:dyDescent="0.2">
      <c r="A7" s="250" t="s">
        <v>6</v>
      </c>
      <c r="B7" s="250"/>
      <c r="C7" s="250"/>
      <c r="D7" s="247" t="str">
        <f>'Kopt a+c+n'!B14</f>
        <v>Daudzdzīvokļu dzīvojamās ēkas vienkāršota fasādes atjaunošana</v>
      </c>
      <c r="E7" s="247"/>
      <c r="F7" s="247"/>
      <c r="G7" s="247"/>
      <c r="H7" s="247"/>
      <c r="I7" s="247"/>
    </row>
    <row r="8" spans="1:9" x14ac:dyDescent="0.2">
      <c r="A8" s="255" t="s">
        <v>23</v>
      </c>
      <c r="B8" s="255"/>
      <c r="C8" s="255"/>
      <c r="D8" s="247" t="str">
        <f>'Kopt a+c+n'!B15</f>
        <v>Smārdes iela 2C, Tukums</v>
      </c>
      <c r="E8" s="247"/>
      <c r="F8" s="247"/>
      <c r="G8" s="247"/>
      <c r="H8" s="247"/>
      <c r="I8" s="247"/>
    </row>
    <row r="9" spans="1:9" x14ac:dyDescent="0.2">
      <c r="A9" s="255" t="s">
        <v>24</v>
      </c>
      <c r="B9" s="255"/>
      <c r="C9" s="255"/>
      <c r="D9" s="247" t="str">
        <f>'Kopt a+c+n'!B16</f>
        <v>11/02/2022-3</v>
      </c>
      <c r="E9" s="247"/>
      <c r="F9" s="247"/>
      <c r="G9" s="247"/>
      <c r="H9" s="247"/>
      <c r="I9" s="247"/>
    </row>
    <row r="10" spans="1:9" x14ac:dyDescent="0.2">
      <c r="C10" s="4" t="s">
        <v>25</v>
      </c>
      <c r="D10" s="256">
        <f>E28</f>
        <v>0</v>
      </c>
      <c r="E10" s="256"/>
      <c r="F10" s="68"/>
      <c r="G10" s="68"/>
      <c r="H10" s="68"/>
      <c r="I10" s="68"/>
    </row>
    <row r="11" spans="1:9" x14ac:dyDescent="0.2">
      <c r="C11" s="4" t="s">
        <v>26</v>
      </c>
      <c r="D11" s="256">
        <f>I24</f>
        <v>0</v>
      </c>
      <c r="E11" s="256"/>
      <c r="F11" s="68"/>
      <c r="G11" s="68"/>
      <c r="H11" s="68"/>
      <c r="I11" s="68"/>
    </row>
    <row r="12" spans="1:9" ht="12" thickBot="1" x14ac:dyDescent="0.25">
      <c r="F12" s="21"/>
      <c r="G12" s="21"/>
      <c r="H12" s="21"/>
      <c r="I12" s="21"/>
    </row>
    <row r="13" spans="1:9" x14ac:dyDescent="0.2">
      <c r="A13" s="259" t="s">
        <v>27</v>
      </c>
      <c r="B13" s="261" t="s">
        <v>28</v>
      </c>
      <c r="C13" s="263" t="s">
        <v>29</v>
      </c>
      <c r="D13" s="264"/>
      <c r="E13" s="257" t="s">
        <v>30</v>
      </c>
      <c r="F13" s="251" t="s">
        <v>31</v>
      </c>
      <c r="G13" s="252"/>
      <c r="H13" s="252"/>
      <c r="I13" s="253" t="s">
        <v>32</v>
      </c>
    </row>
    <row r="14" spans="1:9" ht="23.25" thickBot="1" x14ac:dyDescent="0.25">
      <c r="A14" s="260"/>
      <c r="B14" s="262"/>
      <c r="C14" s="265"/>
      <c r="D14" s="266"/>
      <c r="E14" s="258"/>
      <c r="F14" s="22" t="s">
        <v>33</v>
      </c>
      <c r="G14" s="23" t="s">
        <v>34</v>
      </c>
      <c r="H14" s="23" t="s">
        <v>35</v>
      </c>
      <c r="I14" s="254"/>
    </row>
    <row r="15" spans="1:9" x14ac:dyDescent="0.2">
      <c r="A15" s="64">
        <f>IF(E15=0,0,IF(COUNTBLANK(E15)=1,0,COUNTA($E$15:E15)))</f>
        <v>0</v>
      </c>
      <c r="B15" s="27">
        <f>IF(A15=0,0,CONCATENATE("N-",A15))</f>
        <v>0</v>
      </c>
      <c r="C15" s="274" t="str">
        <f>'1n'!C2:I2</f>
        <v>Būvlaukums</v>
      </c>
      <c r="D15" s="275"/>
      <c r="E15" s="71">
        <f>'1n'!P28</f>
        <v>0</v>
      </c>
      <c r="F15" s="124">
        <f>'1n'!M28</f>
        <v>0</v>
      </c>
      <c r="G15" s="57">
        <f>'1n'!N28</f>
        <v>0</v>
      </c>
      <c r="H15" s="57">
        <f>'1n'!O28</f>
        <v>0</v>
      </c>
      <c r="I15" s="58">
        <f>'1n'!L28</f>
        <v>0</v>
      </c>
    </row>
    <row r="16" spans="1:9" x14ac:dyDescent="0.2">
      <c r="A16" s="65">
        <f>IF(E16=0,0,IF(COUNTBLANK(E16)=1,0,COUNTA($E$15:E16)))</f>
        <v>0</v>
      </c>
      <c r="B16" s="28">
        <f t="shared" ref="B16:B23" si="0">IF(A16=0,0,CONCATENATE("N-",A16))</f>
        <v>0</v>
      </c>
      <c r="C16" s="270" t="str">
        <f>'2n'!C2:I2</f>
        <v>Jumts</v>
      </c>
      <c r="D16" s="271"/>
      <c r="E16" s="127">
        <f>'2n'!P89</f>
        <v>0</v>
      </c>
      <c r="F16" s="125">
        <f>'2n'!M89</f>
        <v>0</v>
      </c>
      <c r="G16" s="59">
        <f>'2n'!N89</f>
        <v>0</v>
      </c>
      <c r="H16" s="59">
        <f>'2n'!O89</f>
        <v>0</v>
      </c>
      <c r="I16" s="60">
        <f>'2n'!L89</f>
        <v>0</v>
      </c>
    </row>
    <row r="17" spans="1:9" x14ac:dyDescent="0.2">
      <c r="A17" s="65">
        <f>IF(E17=0,0,IF(COUNTBLANK(E17)=1,0,COUNTA($E$15:E17)))</f>
        <v>0</v>
      </c>
      <c r="B17" s="28">
        <f t="shared" si="0"/>
        <v>0</v>
      </c>
      <c r="C17" s="270" t="str">
        <f>'3n'!C2:I2</f>
        <v>Cokols</v>
      </c>
      <c r="D17" s="271"/>
      <c r="E17" s="128">
        <f>'3n'!P63</f>
        <v>0</v>
      </c>
      <c r="F17" s="125">
        <f>'3n'!M63</f>
        <v>0</v>
      </c>
      <c r="G17" s="59">
        <f>'3n'!N63</f>
        <v>0</v>
      </c>
      <c r="H17" s="59">
        <f>'3n'!O63</f>
        <v>0</v>
      </c>
      <c r="I17" s="60">
        <f>'3n'!L63</f>
        <v>0</v>
      </c>
    </row>
    <row r="18" spans="1:9" x14ac:dyDescent="0.2">
      <c r="A18" s="65">
        <f>IF(E18=0,0,IF(COUNTBLANK(E18)=1,0,COUNTA($E$15:E18)))</f>
        <v>0</v>
      </c>
      <c r="B18" s="28">
        <f t="shared" si="0"/>
        <v>0</v>
      </c>
      <c r="C18" s="270" t="str">
        <f>'4n'!C2:I2</f>
        <v>Bēniņi</v>
      </c>
      <c r="D18" s="271"/>
      <c r="E18" s="128">
        <f>'4n'!P27</f>
        <v>0</v>
      </c>
      <c r="F18" s="125">
        <f>'4n'!M27</f>
        <v>0</v>
      </c>
      <c r="G18" s="59">
        <f>'4n'!N27</f>
        <v>0</v>
      </c>
      <c r="H18" s="59">
        <f>'4n'!O27</f>
        <v>0</v>
      </c>
      <c r="I18" s="60">
        <f>'4n'!L27</f>
        <v>0</v>
      </c>
    </row>
    <row r="19" spans="1:9" x14ac:dyDescent="0.2">
      <c r="A19" s="65">
        <f>IF(E19=0,0,IF(COUNTBLANK(E19)=1,0,COUNTA($E$15:E19)))</f>
        <v>0</v>
      </c>
      <c r="B19" s="28">
        <f t="shared" si="0"/>
        <v>0</v>
      </c>
      <c r="C19" s="270" t="str">
        <f>'5n'!C2:I2</f>
        <v>Fasāde</v>
      </c>
      <c r="D19" s="271"/>
      <c r="E19" s="128">
        <f>'5n'!P72</f>
        <v>0</v>
      </c>
      <c r="F19" s="125">
        <f>'5n'!M72</f>
        <v>0</v>
      </c>
      <c r="G19" s="59">
        <f>'5n'!N72</f>
        <v>0</v>
      </c>
      <c r="H19" s="59">
        <f>'5n'!O72</f>
        <v>0</v>
      </c>
      <c r="I19" s="60">
        <f>'5n'!L72</f>
        <v>0</v>
      </c>
    </row>
    <row r="20" spans="1:9" x14ac:dyDescent="0.2">
      <c r="A20" s="65">
        <f>IF(E20=0,0,IF(COUNTBLANK(E20)=1,0,COUNTA($E$15:E20)))</f>
        <v>0</v>
      </c>
      <c r="B20" s="28">
        <f t="shared" si="0"/>
        <v>0</v>
      </c>
      <c r="C20" s="270" t="str">
        <f>'6n'!C2:I2</f>
        <v>Pagrabs</v>
      </c>
      <c r="D20" s="271"/>
      <c r="E20" s="128">
        <f>'6n'!P33</f>
        <v>0</v>
      </c>
      <c r="F20" s="125">
        <f>'6n'!M33</f>
        <v>0</v>
      </c>
      <c r="G20" s="59">
        <f>'6n'!N33</f>
        <v>0</v>
      </c>
      <c r="H20" s="59">
        <f>'6n'!O33</f>
        <v>0</v>
      </c>
      <c r="I20" s="60">
        <f>'6n'!L33</f>
        <v>0</v>
      </c>
    </row>
    <row r="21" spans="1:9" x14ac:dyDescent="0.2">
      <c r="A21" s="65">
        <f>IF(E21=0,0,IF(COUNTBLANK(E21)=1,0,COUNTA($E$15:E21)))</f>
        <v>0</v>
      </c>
      <c r="B21" s="28">
        <f t="shared" si="0"/>
        <v>0</v>
      </c>
      <c r="C21" s="270" t="str">
        <f>'7n'!C2:I2</f>
        <v>Ēkas ventilācija</v>
      </c>
      <c r="D21" s="271"/>
      <c r="E21" s="128">
        <f>'7n'!P15</f>
        <v>0</v>
      </c>
      <c r="F21" s="125">
        <f>'7n'!M15</f>
        <v>0</v>
      </c>
      <c r="G21" s="59">
        <f>'7n'!N15</f>
        <v>0</v>
      </c>
      <c r="H21" s="59">
        <f>'7n'!O15</f>
        <v>0</v>
      </c>
      <c r="I21" s="60">
        <f>'7n'!L15</f>
        <v>0</v>
      </c>
    </row>
    <row r="22" spans="1:9" x14ac:dyDescent="0.2">
      <c r="A22" s="65">
        <f>IF(E22=0,0,IF(COUNTBLANK(E22)=1,0,COUNTA($E$15:E22)))</f>
        <v>0</v>
      </c>
      <c r="B22" s="28">
        <f t="shared" si="0"/>
        <v>0</v>
      </c>
      <c r="C22" s="270" t="str">
        <f>'8n'!C2:I2</f>
        <v>Logi, durvis</v>
      </c>
      <c r="D22" s="271"/>
      <c r="E22" s="128">
        <f>'8n'!P27</f>
        <v>0</v>
      </c>
      <c r="F22" s="125">
        <f>'8n'!M27</f>
        <v>0</v>
      </c>
      <c r="G22" s="59">
        <f>'8n'!N27</f>
        <v>0</v>
      </c>
      <c r="H22" s="59">
        <f>'8n'!O27</f>
        <v>0</v>
      </c>
      <c r="I22" s="60">
        <f>'8n'!L27</f>
        <v>0</v>
      </c>
    </row>
    <row r="23" spans="1:9" ht="12" thickBot="1" x14ac:dyDescent="0.25">
      <c r="A23" s="65">
        <f>IF(E23=0,0,IF(COUNTBLANK(E23)=1,0,COUNTA($E$15:E23)))</f>
        <v>0</v>
      </c>
      <c r="B23" s="28">
        <f t="shared" si="0"/>
        <v>0</v>
      </c>
      <c r="C23" s="270" t="str">
        <f>'9n'!C2:I2</f>
        <v>Apkure</v>
      </c>
      <c r="D23" s="271"/>
      <c r="E23" s="128">
        <f>'9n'!P59</f>
        <v>0</v>
      </c>
      <c r="F23" s="125">
        <f>'9n'!M59</f>
        <v>0</v>
      </c>
      <c r="G23" s="59">
        <f>'9n'!N59</f>
        <v>0</v>
      </c>
      <c r="H23" s="59">
        <f>'9n'!O59</f>
        <v>0</v>
      </c>
      <c r="I23" s="60">
        <f>'9n'!L59</f>
        <v>0</v>
      </c>
    </row>
    <row r="24" spans="1:9" ht="12" thickBot="1" x14ac:dyDescent="0.25">
      <c r="A24" s="282" t="s">
        <v>36</v>
      </c>
      <c r="B24" s="283"/>
      <c r="C24" s="283"/>
      <c r="D24" s="255"/>
      <c r="E24" s="44">
        <f>SUM(E15:E23)</f>
        <v>0</v>
      </c>
      <c r="F24" s="126">
        <f>SUM(F15:F23)</f>
        <v>0</v>
      </c>
      <c r="G24" s="43">
        <f>SUM(G15:G23)</f>
        <v>0</v>
      </c>
      <c r="H24" s="43">
        <f>SUM(H15:H23)</f>
        <v>0</v>
      </c>
      <c r="I24" s="44">
        <f>SUM(I15:I23)</f>
        <v>0</v>
      </c>
    </row>
    <row r="25" spans="1:9" x14ac:dyDescent="0.2">
      <c r="A25" s="284" t="s">
        <v>37</v>
      </c>
      <c r="B25" s="285"/>
      <c r="C25" s="296"/>
      <c r="D25" s="118">
        <f>'Kops a+c+n'!D44</f>
        <v>0</v>
      </c>
      <c r="E25" s="45">
        <f>ROUND(E24*$D25,2)</f>
        <v>0</v>
      </c>
      <c r="F25" s="46"/>
      <c r="G25" s="46"/>
      <c r="H25" s="46"/>
      <c r="I25" s="46"/>
    </row>
    <row r="26" spans="1:9" x14ac:dyDescent="0.2">
      <c r="A26" s="287" t="s">
        <v>38</v>
      </c>
      <c r="B26" s="288"/>
      <c r="C26" s="298"/>
      <c r="D26" s="119">
        <f>'Kops a+c+n'!D45</f>
        <v>0</v>
      </c>
      <c r="E26" s="47">
        <f>ROUND(E25*$D26,2)</f>
        <v>0</v>
      </c>
      <c r="F26" s="46"/>
      <c r="G26" s="46"/>
      <c r="H26" s="46"/>
      <c r="I26" s="46"/>
    </row>
    <row r="27" spans="1:9" x14ac:dyDescent="0.2">
      <c r="A27" s="290" t="s">
        <v>39</v>
      </c>
      <c r="B27" s="291"/>
      <c r="C27" s="299"/>
      <c r="D27" s="119">
        <f>'Kops a+c+n'!D46</f>
        <v>0</v>
      </c>
      <c r="E27" s="47">
        <f>ROUND(E24*$D27,2)</f>
        <v>0</v>
      </c>
      <c r="F27" s="46"/>
      <c r="G27" s="46"/>
      <c r="H27" s="46"/>
      <c r="I27" s="46"/>
    </row>
    <row r="28" spans="1:9" ht="12" thickBot="1" x14ac:dyDescent="0.25">
      <c r="A28" s="293" t="s">
        <v>40</v>
      </c>
      <c r="B28" s="294"/>
      <c r="C28" s="300"/>
      <c r="D28" s="25"/>
      <c r="E28" s="48">
        <f>SUM(E24:E27)-E26</f>
        <v>0</v>
      </c>
      <c r="F28" s="46"/>
      <c r="G28" s="46"/>
      <c r="H28" s="46"/>
      <c r="I28" s="46"/>
    </row>
    <row r="29" spans="1:9" x14ac:dyDescent="0.2">
      <c r="G29" s="24"/>
    </row>
    <row r="30" spans="1:9" x14ac:dyDescent="0.2">
      <c r="C30" s="20"/>
      <c r="D30" s="20"/>
      <c r="E30" s="20"/>
      <c r="F30" s="26"/>
      <c r="G30" s="26"/>
      <c r="H30" s="26"/>
      <c r="I30" s="26"/>
    </row>
    <row r="33" spans="1:8" x14ac:dyDescent="0.2">
      <c r="A33" s="1" t="s">
        <v>14</v>
      </c>
      <c r="B33" s="20"/>
      <c r="C33" s="301" t="str">
        <f>'Kops a+c+n'!C52:H52</f>
        <v>Armands Ūbelis</v>
      </c>
      <c r="D33" s="301"/>
      <c r="E33" s="301"/>
      <c r="F33" s="301"/>
      <c r="G33" s="301"/>
      <c r="H33" s="301"/>
    </row>
    <row r="34" spans="1:8" x14ac:dyDescent="0.2">
      <c r="A34" s="20"/>
      <c r="B34" s="20"/>
      <c r="C34" s="236" t="s">
        <v>15</v>
      </c>
      <c r="D34" s="236"/>
      <c r="E34" s="236"/>
      <c r="F34" s="236"/>
      <c r="G34" s="236"/>
      <c r="H34" s="236"/>
    </row>
    <row r="35" spans="1:8" x14ac:dyDescent="0.2">
      <c r="A35" s="20"/>
      <c r="B35" s="20"/>
      <c r="C35" s="20"/>
      <c r="D35" s="20"/>
      <c r="E35" s="20"/>
      <c r="F35" s="20"/>
      <c r="G35" s="20"/>
      <c r="H35" s="20"/>
    </row>
    <row r="36" spans="1:8" x14ac:dyDescent="0.2">
      <c r="A36" s="280" t="str">
        <f>'Kops a+c+n'!A55:D55</f>
        <v>Tāme sastādīta 2023. gada 26. jūlijā</v>
      </c>
      <c r="B36" s="281"/>
      <c r="C36" s="281"/>
      <c r="D36" s="281"/>
      <c r="F36" s="20"/>
      <c r="G36" s="20"/>
      <c r="H36" s="20"/>
    </row>
    <row r="37" spans="1:8" x14ac:dyDescent="0.2">
      <c r="A37" s="20"/>
      <c r="B37" s="20"/>
      <c r="C37" s="20"/>
      <c r="D37" s="20"/>
      <c r="E37" s="20"/>
      <c r="F37" s="20"/>
      <c r="G37" s="20"/>
      <c r="H37" s="20"/>
    </row>
    <row r="38" spans="1:8" x14ac:dyDescent="0.2">
      <c r="A38" s="1" t="s">
        <v>41</v>
      </c>
      <c r="B38" s="20"/>
      <c r="C38" s="297">
        <f>'Kops a+c+n'!C57:H57</f>
        <v>0</v>
      </c>
      <c r="D38" s="297"/>
      <c r="E38" s="297"/>
      <c r="F38" s="297"/>
      <c r="G38" s="297"/>
      <c r="H38" s="297"/>
    </row>
    <row r="39" spans="1:8" x14ac:dyDescent="0.2">
      <c r="A39" s="20"/>
      <c r="B39" s="20"/>
      <c r="C39" s="236" t="s">
        <v>15</v>
      </c>
      <c r="D39" s="236"/>
      <c r="E39" s="236"/>
      <c r="F39" s="236"/>
      <c r="G39" s="236"/>
      <c r="H39" s="236"/>
    </row>
    <row r="40" spans="1:8" x14ac:dyDescent="0.2">
      <c r="A40" s="20"/>
      <c r="B40" s="20"/>
      <c r="C40" s="20"/>
      <c r="D40" s="20"/>
      <c r="E40" s="20"/>
      <c r="F40" s="20"/>
      <c r="G40" s="20"/>
      <c r="H40" s="20"/>
    </row>
    <row r="41" spans="1:8" x14ac:dyDescent="0.2">
      <c r="A41" s="103" t="s">
        <v>43</v>
      </c>
      <c r="B41" s="53"/>
      <c r="C41" s="116" t="str">
        <f>'Kops a+c+n'!C60</f>
        <v>4-02608</v>
      </c>
      <c r="D41" s="53"/>
      <c r="F41" s="20"/>
      <c r="G41" s="20"/>
      <c r="H41" s="20"/>
    </row>
    <row r="51" spans="3:9" x14ac:dyDescent="0.2">
      <c r="E51" s="24"/>
      <c r="F51" s="24"/>
      <c r="G51" s="104"/>
      <c r="H51" s="24"/>
      <c r="I51" s="24"/>
    </row>
    <row r="64" spans="3:9" x14ac:dyDescent="0.2">
      <c r="C64" s="1">
        <f>'Kopt a+c+n'!B31:C31</f>
        <v>0</v>
      </c>
    </row>
  </sheetData>
  <mergeCells count="39">
    <mergeCell ref="C34:H34"/>
    <mergeCell ref="A36:D36"/>
    <mergeCell ref="C38:H38"/>
    <mergeCell ref="C39:H39"/>
    <mergeCell ref="C33:H33"/>
    <mergeCell ref="A26:C26"/>
    <mergeCell ref="A27:C27"/>
    <mergeCell ref="A28:C28"/>
    <mergeCell ref="A24:D24"/>
    <mergeCell ref="A25:C25"/>
    <mergeCell ref="C20:D20"/>
    <mergeCell ref="C21:D21"/>
    <mergeCell ref="C22:D22"/>
    <mergeCell ref="C23:D23"/>
    <mergeCell ref="I13:I14"/>
    <mergeCell ref="F13:H13"/>
    <mergeCell ref="C15:D15"/>
    <mergeCell ref="C16:D16"/>
    <mergeCell ref="C17:D17"/>
    <mergeCell ref="C18:D18"/>
    <mergeCell ref="C19:D19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A15:B23">
    <cfRule type="cellIs" dxfId="263" priority="5" operator="equal">
      <formula>0</formula>
    </cfRule>
  </conditionalFormatting>
  <conditionalFormatting sqref="A15:I23 E24:I24 D25:D27 E25:E28">
    <cfRule type="cellIs" dxfId="262" priority="2" operator="equal">
      <formula>0</formula>
    </cfRule>
  </conditionalFormatting>
  <conditionalFormatting sqref="C33:H33 C38:H38 C41">
    <cfRule type="cellIs" dxfId="261" priority="7" operator="equal">
      <formula>0</formula>
    </cfRule>
  </conditionalFormatting>
  <conditionalFormatting sqref="C38:H38">
    <cfRule type="cellIs" dxfId="260" priority="8" operator="equal">
      <formula>0</formula>
    </cfRule>
  </conditionalFormatting>
  <conditionalFormatting sqref="D6:I9 D10:E11">
    <cfRule type="cellIs" dxfId="25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</sheetPr>
  <dimension ref="A1:Q40"/>
  <sheetViews>
    <sheetView workbookViewId="0">
      <selection activeCell="J31" sqref="J3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5">
        <v>1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302" t="s">
        <v>71</v>
      </c>
      <c r="D2" s="302"/>
      <c r="E2" s="302"/>
      <c r="F2" s="302"/>
      <c r="G2" s="302"/>
      <c r="H2" s="302"/>
      <c r="I2" s="302"/>
      <c r="J2" s="33"/>
    </row>
    <row r="3" spans="1:17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7" x14ac:dyDescent="0.2">
      <c r="A4" s="34"/>
      <c r="B4" s="34"/>
      <c r="C4" s="303" t="s">
        <v>63</v>
      </c>
      <c r="D4" s="303"/>
      <c r="E4" s="303"/>
      <c r="F4" s="303"/>
      <c r="G4" s="303"/>
      <c r="H4" s="303"/>
      <c r="I4" s="303"/>
      <c r="J4" s="34"/>
    </row>
    <row r="5" spans="1:17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7" ht="11.25" customHeight="1" x14ac:dyDescent="0.2">
      <c r="A9" s="237" t="s">
        <v>72</v>
      </c>
      <c r="B9" s="237"/>
      <c r="C9" s="237"/>
      <c r="D9" s="237"/>
      <c r="E9" s="237"/>
      <c r="F9" s="237"/>
      <c r="G9" s="35"/>
      <c r="H9" s="35"/>
      <c r="I9" s="35"/>
      <c r="J9" s="305" t="s">
        <v>45</v>
      </c>
      <c r="K9" s="305"/>
      <c r="L9" s="305"/>
      <c r="M9" s="305"/>
      <c r="N9" s="306">
        <f>P28</f>
        <v>0</v>
      </c>
      <c r="O9" s="306"/>
      <c r="P9" s="35"/>
      <c r="Q9" s="1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  <c r="Q10" s="123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3" t="s">
        <v>47</v>
      </c>
    </row>
    <row r="12" spans="1:17" ht="12" thickBot="1" x14ac:dyDescent="0.25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  <c r="Q12" s="123" t="s">
        <v>54</v>
      </c>
    </row>
    <row r="13" spans="1:17" ht="126.75" customHeight="1" thickBot="1" x14ac:dyDescent="0.25">
      <c r="A13" s="314"/>
      <c r="B13" s="316"/>
      <c r="C13" s="317"/>
      <c r="D13" s="319"/>
      <c r="E13" s="321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74" t="s">
        <v>60</v>
      </c>
      <c r="Q13" s="75" t="s">
        <v>61</v>
      </c>
    </row>
    <row r="14" spans="1:17" x14ac:dyDescent="0.2">
      <c r="A14" s="143">
        <v>1</v>
      </c>
      <c r="B14" s="144"/>
      <c r="C14" s="147" t="s">
        <v>117</v>
      </c>
      <c r="D14" s="148" t="s">
        <v>118</v>
      </c>
      <c r="E14" s="149">
        <v>102.8</v>
      </c>
      <c r="F14" s="88"/>
      <c r="G14" s="89"/>
      <c r="H14" s="89">
        <f>F14*G14</f>
        <v>0</v>
      </c>
      <c r="I14" s="89"/>
      <c r="J14" s="89"/>
      <c r="K14" s="90">
        <f>SUM(H14:J14)</f>
        <v>0</v>
      </c>
      <c r="L14" s="88">
        <f>E14*F14</f>
        <v>0</v>
      </c>
      <c r="M14" s="89">
        <f>H14*E14</f>
        <v>0</v>
      </c>
      <c r="N14" s="89">
        <f>I14*E14</f>
        <v>0</v>
      </c>
      <c r="O14" s="89">
        <f>J14*E14</f>
        <v>0</v>
      </c>
      <c r="P14" s="106">
        <f>SUM(M14:O14)</f>
        <v>0</v>
      </c>
      <c r="Q14" s="71" t="s">
        <v>46</v>
      </c>
    </row>
    <row r="15" spans="1:17" x14ac:dyDescent="0.2">
      <c r="A15" s="40">
        <v>2</v>
      </c>
      <c r="B15" s="91"/>
      <c r="C15" s="150" t="s">
        <v>119</v>
      </c>
      <c r="D15" s="151" t="s">
        <v>120</v>
      </c>
      <c r="E15" s="149">
        <v>1</v>
      </c>
      <c r="F15" s="52"/>
      <c r="G15" s="50"/>
      <c r="H15" s="50">
        <f>F15*G15</f>
        <v>0</v>
      </c>
      <c r="I15" s="50"/>
      <c r="J15" s="50"/>
      <c r="K15" s="51">
        <f t="shared" ref="K15:K27" si="0">SUM(H15:J15)</f>
        <v>0</v>
      </c>
      <c r="L15" s="52">
        <f t="shared" ref="L15:L27" si="1">E15*F15</f>
        <v>0</v>
      </c>
      <c r="M15" s="50">
        <f t="shared" ref="M15:M27" si="2">H15*E15</f>
        <v>0</v>
      </c>
      <c r="N15" s="50">
        <f t="shared" ref="N15:N27" si="3">I15*E15</f>
        <v>0</v>
      </c>
      <c r="O15" s="50">
        <f t="shared" ref="O15:O27" si="4">J15*E15</f>
        <v>0</v>
      </c>
      <c r="P15" s="107">
        <f t="shared" ref="P15:P27" si="5">SUM(M15:O15)</f>
        <v>0</v>
      </c>
      <c r="Q15" s="76" t="s">
        <v>46</v>
      </c>
    </row>
    <row r="16" spans="1:17" x14ac:dyDescent="0.2">
      <c r="A16" s="40">
        <v>3</v>
      </c>
      <c r="B16" s="91"/>
      <c r="C16" s="150" t="s">
        <v>121</v>
      </c>
      <c r="D16" s="151" t="s">
        <v>120</v>
      </c>
      <c r="E16" s="149">
        <v>1</v>
      </c>
      <c r="F16" s="52"/>
      <c r="G16" s="50"/>
      <c r="H16" s="50">
        <f t="shared" ref="H16:H27" si="6">F16*G16</f>
        <v>0</v>
      </c>
      <c r="I16" s="50"/>
      <c r="J16" s="50"/>
      <c r="K16" s="51">
        <f t="shared" si="0"/>
        <v>0</v>
      </c>
      <c r="L16" s="52">
        <f t="shared" si="1"/>
        <v>0</v>
      </c>
      <c r="M16" s="50">
        <f t="shared" si="2"/>
        <v>0</v>
      </c>
      <c r="N16" s="50">
        <f t="shared" si="3"/>
        <v>0</v>
      </c>
      <c r="O16" s="50">
        <f t="shared" si="4"/>
        <v>0</v>
      </c>
      <c r="P16" s="107">
        <f t="shared" si="5"/>
        <v>0</v>
      </c>
      <c r="Q16" s="76" t="s">
        <v>46</v>
      </c>
    </row>
    <row r="17" spans="1:17" x14ac:dyDescent="0.2">
      <c r="A17" s="40">
        <v>4</v>
      </c>
      <c r="B17" s="91"/>
      <c r="C17" s="150" t="s">
        <v>122</v>
      </c>
      <c r="D17" s="151" t="s">
        <v>120</v>
      </c>
      <c r="E17" s="149">
        <v>1</v>
      </c>
      <c r="F17" s="52"/>
      <c r="G17" s="50"/>
      <c r="H17" s="50">
        <f t="shared" si="6"/>
        <v>0</v>
      </c>
      <c r="I17" s="50"/>
      <c r="J17" s="50"/>
      <c r="K17" s="51">
        <f t="shared" si="0"/>
        <v>0</v>
      </c>
      <c r="L17" s="52">
        <f t="shared" si="1"/>
        <v>0</v>
      </c>
      <c r="M17" s="50">
        <f t="shared" si="2"/>
        <v>0</v>
      </c>
      <c r="N17" s="50">
        <f t="shared" si="3"/>
        <v>0</v>
      </c>
      <c r="O17" s="50">
        <f t="shared" si="4"/>
        <v>0</v>
      </c>
      <c r="P17" s="107">
        <f t="shared" si="5"/>
        <v>0</v>
      </c>
      <c r="Q17" s="76" t="s">
        <v>46</v>
      </c>
    </row>
    <row r="18" spans="1:17" x14ac:dyDescent="0.2">
      <c r="A18" s="40">
        <v>5</v>
      </c>
      <c r="B18" s="91"/>
      <c r="C18" s="150" t="s">
        <v>123</v>
      </c>
      <c r="D18" s="151" t="s">
        <v>120</v>
      </c>
      <c r="E18" s="149">
        <v>1</v>
      </c>
      <c r="F18" s="52"/>
      <c r="G18" s="50"/>
      <c r="H18" s="50">
        <f t="shared" si="6"/>
        <v>0</v>
      </c>
      <c r="I18" s="50"/>
      <c r="J18" s="50"/>
      <c r="K18" s="51">
        <f t="shared" si="0"/>
        <v>0</v>
      </c>
      <c r="L18" s="52">
        <f t="shared" si="1"/>
        <v>0</v>
      </c>
      <c r="M18" s="50">
        <f t="shared" si="2"/>
        <v>0</v>
      </c>
      <c r="N18" s="50">
        <f t="shared" si="3"/>
        <v>0</v>
      </c>
      <c r="O18" s="50">
        <f t="shared" si="4"/>
        <v>0</v>
      </c>
      <c r="P18" s="107">
        <f t="shared" si="5"/>
        <v>0</v>
      </c>
      <c r="Q18" s="76" t="s">
        <v>46</v>
      </c>
    </row>
    <row r="19" spans="1:17" x14ac:dyDescent="0.2">
      <c r="A19" s="40">
        <v>6</v>
      </c>
      <c r="B19" s="91"/>
      <c r="C19" s="150" t="s">
        <v>124</v>
      </c>
      <c r="D19" s="151" t="s">
        <v>120</v>
      </c>
      <c r="E19" s="149">
        <v>1</v>
      </c>
      <c r="F19" s="52"/>
      <c r="G19" s="50"/>
      <c r="H19" s="50">
        <f t="shared" si="6"/>
        <v>0</v>
      </c>
      <c r="I19" s="50"/>
      <c r="J19" s="50"/>
      <c r="K19" s="51">
        <f t="shared" si="0"/>
        <v>0</v>
      </c>
      <c r="L19" s="52">
        <f t="shared" si="1"/>
        <v>0</v>
      </c>
      <c r="M19" s="50">
        <f t="shared" si="2"/>
        <v>0</v>
      </c>
      <c r="N19" s="50">
        <f t="shared" si="3"/>
        <v>0</v>
      </c>
      <c r="O19" s="50">
        <f t="shared" si="4"/>
        <v>0</v>
      </c>
      <c r="P19" s="107">
        <f t="shared" si="5"/>
        <v>0</v>
      </c>
      <c r="Q19" s="76" t="s">
        <v>46</v>
      </c>
    </row>
    <row r="20" spans="1:17" x14ac:dyDescent="0.2">
      <c r="A20" s="40">
        <v>7</v>
      </c>
      <c r="B20" s="91"/>
      <c r="C20" s="150" t="s">
        <v>125</v>
      </c>
      <c r="D20" s="151" t="s">
        <v>120</v>
      </c>
      <c r="E20" s="149">
        <v>1</v>
      </c>
      <c r="F20" s="52"/>
      <c r="G20" s="50"/>
      <c r="H20" s="50">
        <f t="shared" si="6"/>
        <v>0</v>
      </c>
      <c r="I20" s="50"/>
      <c r="J20" s="50"/>
      <c r="K20" s="51">
        <f t="shared" si="0"/>
        <v>0</v>
      </c>
      <c r="L20" s="52">
        <f t="shared" si="1"/>
        <v>0</v>
      </c>
      <c r="M20" s="50">
        <f t="shared" si="2"/>
        <v>0</v>
      </c>
      <c r="N20" s="50">
        <f t="shared" si="3"/>
        <v>0</v>
      </c>
      <c r="O20" s="50">
        <f t="shared" si="4"/>
        <v>0</v>
      </c>
      <c r="P20" s="107">
        <f t="shared" si="5"/>
        <v>0</v>
      </c>
      <c r="Q20" s="76" t="s">
        <v>46</v>
      </c>
    </row>
    <row r="21" spans="1:17" x14ac:dyDescent="0.2">
      <c r="A21" s="40">
        <v>8</v>
      </c>
      <c r="B21" s="91"/>
      <c r="C21" s="150" t="s">
        <v>126</v>
      </c>
      <c r="D21" s="151" t="s">
        <v>120</v>
      </c>
      <c r="E21" s="149">
        <v>1</v>
      </c>
      <c r="F21" s="52"/>
      <c r="G21" s="50"/>
      <c r="H21" s="50">
        <f t="shared" si="6"/>
        <v>0</v>
      </c>
      <c r="I21" s="50"/>
      <c r="J21" s="50"/>
      <c r="K21" s="51">
        <f t="shared" si="0"/>
        <v>0</v>
      </c>
      <c r="L21" s="52">
        <f t="shared" si="1"/>
        <v>0</v>
      </c>
      <c r="M21" s="50">
        <f t="shared" si="2"/>
        <v>0</v>
      </c>
      <c r="N21" s="50">
        <f t="shared" si="3"/>
        <v>0</v>
      </c>
      <c r="O21" s="50">
        <f t="shared" si="4"/>
        <v>0</v>
      </c>
      <c r="P21" s="107">
        <f t="shared" si="5"/>
        <v>0</v>
      </c>
      <c r="Q21" s="76" t="s">
        <v>46</v>
      </c>
    </row>
    <row r="22" spans="1:17" x14ac:dyDescent="0.2">
      <c r="A22" s="40">
        <v>9</v>
      </c>
      <c r="B22" s="91"/>
      <c r="C22" s="150" t="s">
        <v>127</v>
      </c>
      <c r="D22" s="151" t="s">
        <v>120</v>
      </c>
      <c r="E22" s="149">
        <v>1</v>
      </c>
      <c r="F22" s="52"/>
      <c r="G22" s="50"/>
      <c r="H22" s="50">
        <f t="shared" si="6"/>
        <v>0</v>
      </c>
      <c r="I22" s="50"/>
      <c r="J22" s="50"/>
      <c r="K22" s="51">
        <f t="shared" si="0"/>
        <v>0</v>
      </c>
      <c r="L22" s="52">
        <f t="shared" si="1"/>
        <v>0</v>
      </c>
      <c r="M22" s="50">
        <f t="shared" si="2"/>
        <v>0</v>
      </c>
      <c r="N22" s="50">
        <f t="shared" si="3"/>
        <v>0</v>
      </c>
      <c r="O22" s="50">
        <f t="shared" si="4"/>
        <v>0</v>
      </c>
      <c r="P22" s="107">
        <f t="shared" si="5"/>
        <v>0</v>
      </c>
      <c r="Q22" s="76" t="s">
        <v>46</v>
      </c>
    </row>
    <row r="23" spans="1:17" x14ac:dyDescent="0.2">
      <c r="A23" s="40">
        <v>10</v>
      </c>
      <c r="B23" s="91"/>
      <c r="C23" s="150" t="s">
        <v>128</v>
      </c>
      <c r="D23" s="151" t="s">
        <v>129</v>
      </c>
      <c r="E23" s="149">
        <v>1</v>
      </c>
      <c r="F23" s="52"/>
      <c r="G23" s="50"/>
      <c r="H23" s="50">
        <f t="shared" si="6"/>
        <v>0</v>
      </c>
      <c r="I23" s="50"/>
      <c r="J23" s="50"/>
      <c r="K23" s="51">
        <f t="shared" si="0"/>
        <v>0</v>
      </c>
      <c r="L23" s="52">
        <f t="shared" si="1"/>
        <v>0</v>
      </c>
      <c r="M23" s="50">
        <f t="shared" si="2"/>
        <v>0</v>
      </c>
      <c r="N23" s="50">
        <f t="shared" si="3"/>
        <v>0</v>
      </c>
      <c r="O23" s="50">
        <f t="shared" si="4"/>
        <v>0</v>
      </c>
      <c r="P23" s="107">
        <f t="shared" si="5"/>
        <v>0</v>
      </c>
      <c r="Q23" s="76" t="s">
        <v>46</v>
      </c>
    </row>
    <row r="24" spans="1:17" x14ac:dyDescent="0.2">
      <c r="A24" s="40">
        <v>11</v>
      </c>
      <c r="B24" s="91"/>
      <c r="C24" s="150" t="s">
        <v>130</v>
      </c>
      <c r="D24" s="151" t="s">
        <v>131</v>
      </c>
      <c r="E24" s="149">
        <v>1</v>
      </c>
      <c r="F24" s="52"/>
      <c r="G24" s="50"/>
      <c r="H24" s="50">
        <f t="shared" si="6"/>
        <v>0</v>
      </c>
      <c r="I24" s="50"/>
      <c r="J24" s="50"/>
      <c r="K24" s="51">
        <f t="shared" si="0"/>
        <v>0</v>
      </c>
      <c r="L24" s="52">
        <f t="shared" si="1"/>
        <v>0</v>
      </c>
      <c r="M24" s="50">
        <f t="shared" si="2"/>
        <v>0</v>
      </c>
      <c r="N24" s="50">
        <f t="shared" si="3"/>
        <v>0</v>
      </c>
      <c r="O24" s="50">
        <f t="shared" si="4"/>
        <v>0</v>
      </c>
      <c r="P24" s="107">
        <f t="shared" si="5"/>
        <v>0</v>
      </c>
      <c r="Q24" s="76" t="s">
        <v>46</v>
      </c>
    </row>
    <row r="25" spans="1:17" x14ac:dyDescent="0.2">
      <c r="A25" s="40">
        <v>12</v>
      </c>
      <c r="B25" s="91"/>
      <c r="C25" s="150" t="s">
        <v>132</v>
      </c>
      <c r="D25" s="151" t="s">
        <v>131</v>
      </c>
      <c r="E25" s="149">
        <v>1</v>
      </c>
      <c r="F25" s="52"/>
      <c r="G25" s="50"/>
      <c r="H25" s="50">
        <f t="shared" si="6"/>
        <v>0</v>
      </c>
      <c r="I25" s="50"/>
      <c r="J25" s="50"/>
      <c r="K25" s="51">
        <f t="shared" si="0"/>
        <v>0</v>
      </c>
      <c r="L25" s="52">
        <f t="shared" si="1"/>
        <v>0</v>
      </c>
      <c r="M25" s="50">
        <f t="shared" si="2"/>
        <v>0</v>
      </c>
      <c r="N25" s="50">
        <f t="shared" si="3"/>
        <v>0</v>
      </c>
      <c r="O25" s="50">
        <f t="shared" si="4"/>
        <v>0</v>
      </c>
      <c r="P25" s="107">
        <f t="shared" si="5"/>
        <v>0</v>
      </c>
      <c r="Q25" s="76" t="s">
        <v>46</v>
      </c>
    </row>
    <row r="26" spans="1:17" x14ac:dyDescent="0.2">
      <c r="A26" s="40">
        <v>13</v>
      </c>
      <c r="B26" s="91"/>
      <c r="C26" s="150" t="s">
        <v>133</v>
      </c>
      <c r="D26" s="151" t="s">
        <v>120</v>
      </c>
      <c r="E26" s="149">
        <v>1</v>
      </c>
      <c r="F26" s="52"/>
      <c r="G26" s="50"/>
      <c r="H26" s="50">
        <f t="shared" si="6"/>
        <v>0</v>
      </c>
      <c r="I26" s="50"/>
      <c r="J26" s="50"/>
      <c r="K26" s="51">
        <f t="shared" si="0"/>
        <v>0</v>
      </c>
      <c r="L26" s="52">
        <f t="shared" si="1"/>
        <v>0</v>
      </c>
      <c r="M26" s="50">
        <f t="shared" si="2"/>
        <v>0</v>
      </c>
      <c r="N26" s="50">
        <f t="shared" si="3"/>
        <v>0</v>
      </c>
      <c r="O26" s="50">
        <f t="shared" si="4"/>
        <v>0</v>
      </c>
      <c r="P26" s="107">
        <f t="shared" si="5"/>
        <v>0</v>
      </c>
      <c r="Q26" s="76" t="s">
        <v>46</v>
      </c>
    </row>
    <row r="27" spans="1:17" ht="12" thickBot="1" x14ac:dyDescent="0.25">
      <c r="A27" s="40">
        <v>14</v>
      </c>
      <c r="B27" s="91"/>
      <c r="C27" s="150" t="s">
        <v>134</v>
      </c>
      <c r="D27" s="151" t="s">
        <v>120</v>
      </c>
      <c r="E27" s="149">
        <v>1</v>
      </c>
      <c r="F27" s="52"/>
      <c r="G27" s="50"/>
      <c r="H27" s="50">
        <f t="shared" si="6"/>
        <v>0</v>
      </c>
      <c r="I27" s="50"/>
      <c r="J27" s="50"/>
      <c r="K27" s="51">
        <f t="shared" si="0"/>
        <v>0</v>
      </c>
      <c r="L27" s="52">
        <f t="shared" si="1"/>
        <v>0</v>
      </c>
      <c r="M27" s="50">
        <f t="shared" si="2"/>
        <v>0</v>
      </c>
      <c r="N27" s="50">
        <f t="shared" si="3"/>
        <v>0</v>
      </c>
      <c r="O27" s="50">
        <f t="shared" si="4"/>
        <v>0</v>
      </c>
      <c r="P27" s="107">
        <f t="shared" si="5"/>
        <v>0</v>
      </c>
      <c r="Q27" s="72" t="s">
        <v>46</v>
      </c>
    </row>
    <row r="28" spans="1:17" ht="12" thickBot="1" x14ac:dyDescent="0.25">
      <c r="A28" s="310" t="s">
        <v>62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2"/>
      <c r="L28" s="111">
        <f>SUM(L14:L27)</f>
        <v>0</v>
      </c>
      <c r="M28" s="112">
        <f>SUM(M14:M27)</f>
        <v>0</v>
      </c>
      <c r="N28" s="112">
        <f>SUM(N14:N27)</f>
        <v>0</v>
      </c>
      <c r="O28" s="112">
        <f>SUM(O14:O27)</f>
        <v>0</v>
      </c>
      <c r="P28" s="113">
        <f>SUM(P14:P27)</f>
        <v>0</v>
      </c>
    </row>
    <row r="29" spans="1:17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2">
      <c r="A31" s="1" t="s">
        <v>14</v>
      </c>
      <c r="B31" s="20"/>
      <c r="C31" s="313" t="str">
        <f>'Kops n'!C33:H33</f>
        <v>Armands Ūbelis</v>
      </c>
      <c r="D31" s="313"/>
      <c r="E31" s="313"/>
      <c r="F31" s="313"/>
      <c r="G31" s="313"/>
      <c r="H31" s="313"/>
      <c r="I31" s="20"/>
      <c r="J31" s="20"/>
      <c r="K31" s="20"/>
      <c r="L31" s="20"/>
      <c r="M31" s="20"/>
      <c r="N31" s="20"/>
      <c r="O31" s="20"/>
      <c r="P31" s="20"/>
    </row>
    <row r="32" spans="1:17" x14ac:dyDescent="0.2">
      <c r="A32" s="20"/>
      <c r="B32" s="20"/>
      <c r="C32" s="236" t="s">
        <v>15</v>
      </c>
      <c r="D32" s="236"/>
      <c r="E32" s="236"/>
      <c r="F32" s="236"/>
      <c r="G32" s="236"/>
      <c r="H32" s="236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80" t="str">
        <f>'Kops n'!A36:D36</f>
        <v>Tāme sastādīta 2023. gada 26. jūlijā</v>
      </c>
      <c r="B34" s="281"/>
      <c r="C34" s="281"/>
      <c r="D34" s="2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41</v>
      </c>
      <c r="B36" s="20"/>
      <c r="C36" s="313">
        <f>'Kops n'!C38:H38</f>
        <v>0</v>
      </c>
      <c r="D36" s="313"/>
      <c r="E36" s="313"/>
      <c r="F36" s="313"/>
      <c r="G36" s="313"/>
      <c r="H36" s="313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36" t="s">
        <v>15</v>
      </c>
      <c r="D37" s="236"/>
      <c r="E37" s="236"/>
      <c r="F37" s="236"/>
      <c r="G37" s="236"/>
      <c r="H37" s="236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103" t="s">
        <v>16</v>
      </c>
      <c r="B39" s="53"/>
      <c r="C39" s="116" t="str">
        <f>'Kops n'!C41</f>
        <v>4-02608</v>
      </c>
      <c r="D39" s="53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</sheetData>
  <mergeCells count="23">
    <mergeCell ref="C37:H37"/>
    <mergeCell ref="L12:P12"/>
    <mergeCell ref="A28:K28"/>
    <mergeCell ref="C31:H31"/>
    <mergeCell ref="C32:H32"/>
    <mergeCell ref="A34:D34"/>
    <mergeCell ref="C36:H36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14:G27">
    <cfRule type="cellIs" dxfId="258" priority="1" operator="equal">
      <formula>0</formula>
    </cfRule>
  </conditionalFormatting>
  <conditionalFormatting sqref="A28:K28">
    <cfRule type="containsText" dxfId="257" priority="12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C31:H31">
    <cfRule type="cellIs" dxfId="256" priority="8" operator="equal">
      <formula>0</formula>
    </cfRule>
  </conditionalFormatting>
  <conditionalFormatting sqref="C36:H36">
    <cfRule type="cellIs" dxfId="255" priority="9" operator="equal">
      <formula>0</formula>
    </cfRule>
  </conditionalFormatting>
  <conditionalFormatting sqref="C2:I2">
    <cfRule type="cellIs" dxfId="254" priority="14" operator="equal">
      <formula>0</formula>
    </cfRule>
  </conditionalFormatting>
  <conditionalFormatting sqref="C4:I4">
    <cfRule type="cellIs" dxfId="253" priority="6" operator="equal">
      <formula>0</formula>
    </cfRule>
  </conditionalFormatting>
  <conditionalFormatting sqref="D1">
    <cfRule type="cellIs" dxfId="252" priority="3" operator="equal">
      <formula>0</formula>
    </cfRule>
  </conditionalFormatting>
  <conditionalFormatting sqref="D5:L8">
    <cfRule type="cellIs" dxfId="251" priority="4" operator="equal">
      <formula>0</formula>
    </cfRule>
  </conditionalFormatting>
  <conditionalFormatting sqref="H14:H27 K14:P27 L28:P28">
    <cfRule type="cellIs" dxfId="250" priority="7" operator="equal">
      <formula>0</formula>
    </cfRule>
  </conditionalFormatting>
  <conditionalFormatting sqref="I14:J27">
    <cfRule type="cellIs" dxfId="249" priority="17" operator="equal">
      <formula>0</formula>
    </cfRule>
  </conditionalFormatting>
  <conditionalFormatting sqref="N9:O9">
    <cfRule type="cellIs" dxfId="248" priority="16" operator="equal">
      <formula>0</formula>
    </cfRule>
  </conditionalFormatting>
  <conditionalFormatting sqref="Q14:Q27">
    <cfRule type="cellIs" dxfId="247" priority="2" operator="equal">
      <formula>0</formula>
    </cfRule>
  </conditionalFormatting>
  <dataValidations count="1">
    <dataValidation type="list" allowBlank="1" showInputMessage="1" showErrorMessage="1" sqref="Q14:Q27">
      <formula1>$Q$9:$Q$12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27FF1C0A-468E-4391-8F41-D61B884348F0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10" operator="containsText" id="{A8E9E3DD-E03C-4AE9-8CC9-A84705A86D41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</sheetPr>
  <dimension ref="A1:P40"/>
  <sheetViews>
    <sheetView workbookViewId="0">
      <selection activeCell="M34" sqref="M3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'1a+c+n'!D1</f>
        <v>1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'1a+c+n'!C2:I2</f>
        <v>Būvlaukums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17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237" t="s">
        <v>72</v>
      </c>
      <c r="B9" s="237"/>
      <c r="C9" s="237"/>
      <c r="D9" s="237"/>
      <c r="E9" s="237"/>
      <c r="F9" s="237"/>
      <c r="G9" s="35"/>
      <c r="H9" s="35"/>
      <c r="I9" s="35"/>
      <c r="J9" s="305" t="s">
        <v>45</v>
      </c>
      <c r="K9" s="305"/>
      <c r="L9" s="305"/>
      <c r="M9" s="305"/>
      <c r="N9" s="306">
        <f>P28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IF($C$4="Attiecināmās izmaksas",IF('1a+c+n'!$Q14="A",'1a+c+n'!B14,0))</f>
        <v>0</v>
      </c>
      <c r="C14" s="77" t="str">
        <f>IF($C$4="Attiecināmās izmaksas",IF('1a+c+n'!$Q14="A",'1a+c+n'!C14,0))</f>
        <v>Būvniecības žoga uzstādīšana, noma</v>
      </c>
      <c r="D14" s="27" t="str">
        <f>IF($C$4="Attiecināmās izmaksas",IF('1a+c+n'!$Q14="A",'1a+c+n'!D14,0))</f>
        <v>t.m</v>
      </c>
      <c r="E14" s="58"/>
      <c r="F14" s="78"/>
      <c r="G14" s="27">
        <f>IF($C$4="Attiecināmās izmaksas",IF('1a+c+n'!$Q14="A",'1a+c+n'!G14,0))</f>
        <v>0</v>
      </c>
      <c r="H14" s="27">
        <f>IF($C$4="Attiecināmās izmaksas",IF('1a+c+n'!$Q14="A",'1a+c+n'!H14,0))</f>
        <v>0</v>
      </c>
      <c r="I14" s="27"/>
      <c r="J14" s="27"/>
      <c r="K14" s="58">
        <f>IF($C$4="Attiecināmās izmaksas",IF('1a+c+n'!$Q14="A",'1a+c+n'!K14,0))</f>
        <v>0</v>
      </c>
      <c r="L14" s="78">
        <f>IF($C$4="Attiecināmās izmaksas",IF('1a+c+n'!$Q14="A",'1a+c+n'!L14,0))</f>
        <v>0</v>
      </c>
      <c r="M14" s="27">
        <f>IF($C$4="Attiecināmās izmaksas",IF('1a+c+n'!$Q14="A",'1a+c+n'!M14,0))</f>
        <v>0</v>
      </c>
      <c r="N14" s="27">
        <f>IF($C$4="Attiecināmās izmaksas",IF('1a+c+n'!$Q14="A",'1a+c+n'!N14,0))</f>
        <v>0</v>
      </c>
      <c r="O14" s="27">
        <f>IF($C$4="Attiecināmās izmaksas",IF('1a+c+n'!$Q14="A",'1a+c+n'!O14,0))</f>
        <v>0</v>
      </c>
      <c r="P14" s="58">
        <f>IF($C$4="Attiecināmās izmaksas",IF('1a+c+n'!$Q14="A",'1a+c+n'!P14,0))</f>
        <v>0</v>
      </c>
    </row>
    <row r="15" spans="1:16" x14ac:dyDescent="0.2">
      <c r="A15" s="65">
        <f>IF(P15=0,0,IF(COUNTBLANK(P15)=1,0,COUNTA($P$14:P15)))</f>
        <v>0</v>
      </c>
      <c r="B15" s="28">
        <f>IF($C$4="Attiecināmās izmaksas",IF('1a+c+n'!$Q15="A",'1a+c+n'!B15,0))</f>
        <v>0</v>
      </c>
      <c r="C15" s="79" t="str">
        <f>IF($C$4="Attiecināmās izmaksas",IF('1a+c+n'!$Q15="A",'1a+c+n'!C15,0))</f>
        <v>Strādnieku sadzīves konteinera uzstādīšana, noma</v>
      </c>
      <c r="D15" s="28" t="str">
        <f>IF($C$4="Attiecināmās izmaksas",IF('1a+c+n'!$Q15="A",'1a+c+n'!D15,0))</f>
        <v>gab</v>
      </c>
      <c r="E15" s="60"/>
      <c r="F15" s="80"/>
      <c r="G15" s="28"/>
      <c r="H15" s="28">
        <f>IF($C$4="Attiecināmās izmaksas",IF('1a+c+n'!$Q15="A",'1a+c+n'!H15,0))</f>
        <v>0</v>
      </c>
      <c r="I15" s="28"/>
      <c r="J15" s="28"/>
      <c r="K15" s="60">
        <f>IF($C$4="Attiecināmās izmaksas",IF('1a+c+n'!$Q15="A",'1a+c+n'!K15,0))</f>
        <v>0</v>
      </c>
      <c r="L15" s="80">
        <f>IF($C$4="Attiecināmās izmaksas",IF('1a+c+n'!$Q15="A",'1a+c+n'!L15,0))</f>
        <v>0</v>
      </c>
      <c r="M15" s="28">
        <f>IF($C$4="Attiecināmās izmaksas",IF('1a+c+n'!$Q15="A",'1a+c+n'!M15,0))</f>
        <v>0</v>
      </c>
      <c r="N15" s="28">
        <f>IF($C$4="Attiecināmās izmaksas",IF('1a+c+n'!$Q15="A",'1a+c+n'!N15,0))</f>
        <v>0</v>
      </c>
      <c r="O15" s="28">
        <f>IF($C$4="Attiecināmās izmaksas",IF('1a+c+n'!$Q15="A",'1a+c+n'!O15,0))</f>
        <v>0</v>
      </c>
      <c r="P15" s="60">
        <f>IF($C$4="Attiecināmās izmaksas",IF('1a+c+n'!$Q15="A",'1a+c+n'!P15,0))</f>
        <v>0</v>
      </c>
    </row>
    <row r="16" spans="1:16" x14ac:dyDescent="0.2">
      <c r="A16" s="65">
        <f>IF(P16=0,0,IF(COUNTBLANK(P16)=1,0,COUNTA($P$14:P16)))</f>
        <v>0</v>
      </c>
      <c r="B16" s="28">
        <f>IF($C$4="Attiecināmās izmaksas",IF('1a+c+n'!$Q16="A",'1a+c+n'!B16,0))</f>
        <v>0</v>
      </c>
      <c r="C16" s="79" t="str">
        <f>IF($C$4="Attiecināmās izmaksas",IF('1a+c+n'!$Q16="A",'1a+c+n'!C16,0))</f>
        <v>Jūras konteinera uzstādīšana noma</v>
      </c>
      <c r="D16" s="28" t="str">
        <f>IF($C$4="Attiecināmās izmaksas",IF('1a+c+n'!$Q16="A",'1a+c+n'!D16,0))</f>
        <v>gab</v>
      </c>
      <c r="E16" s="60"/>
      <c r="F16" s="80"/>
      <c r="G16" s="28"/>
      <c r="H16" s="28">
        <f>IF($C$4="Attiecināmās izmaksas",IF('1a+c+n'!$Q16="A",'1a+c+n'!H16,0))</f>
        <v>0</v>
      </c>
      <c r="I16" s="28"/>
      <c r="J16" s="28"/>
      <c r="K16" s="60">
        <f>IF($C$4="Attiecināmās izmaksas",IF('1a+c+n'!$Q16="A",'1a+c+n'!K16,0))</f>
        <v>0</v>
      </c>
      <c r="L16" s="80">
        <f>IF($C$4="Attiecināmās izmaksas",IF('1a+c+n'!$Q16="A",'1a+c+n'!L16,0))</f>
        <v>0</v>
      </c>
      <c r="M16" s="28">
        <f>IF($C$4="Attiecināmās izmaksas",IF('1a+c+n'!$Q16="A",'1a+c+n'!M16,0))</f>
        <v>0</v>
      </c>
      <c r="N16" s="28">
        <f>IF($C$4="Attiecināmās izmaksas",IF('1a+c+n'!$Q16="A",'1a+c+n'!N16,0))</f>
        <v>0</v>
      </c>
      <c r="O16" s="28">
        <f>IF($C$4="Attiecināmās izmaksas",IF('1a+c+n'!$Q16="A",'1a+c+n'!O16,0))</f>
        <v>0</v>
      </c>
      <c r="P16" s="60">
        <f>IF($C$4="Attiecināmās izmaksas",IF('1a+c+n'!$Q16="A",'1a+c+n'!P16,0))</f>
        <v>0</v>
      </c>
    </row>
    <row r="17" spans="1:16" x14ac:dyDescent="0.2">
      <c r="A17" s="65">
        <f>IF(P17=0,0,IF(COUNTBLANK(P17)=1,0,COUNTA($P$14:P17)))</f>
        <v>0</v>
      </c>
      <c r="B17" s="28">
        <f>IF($C$4="Attiecināmās izmaksas",IF('1a+c+n'!$Q17="A",'1a+c+n'!B17,0))</f>
        <v>0</v>
      </c>
      <c r="C17" s="79" t="str">
        <f>IF($C$4="Attiecināmās izmaksas",IF('1a+c+n'!$Q17="A",'1a+c+n'!C17,0))</f>
        <v>Ugunsdzēsības stends</v>
      </c>
      <c r="D17" s="28" t="str">
        <f>IF($C$4="Attiecināmās izmaksas",IF('1a+c+n'!$Q17="A",'1a+c+n'!D17,0))</f>
        <v>gab</v>
      </c>
      <c r="E17" s="60"/>
      <c r="F17" s="80"/>
      <c r="G17" s="28"/>
      <c r="H17" s="28">
        <f>IF($C$4="Attiecināmās izmaksas",IF('1a+c+n'!$Q17="A",'1a+c+n'!H17,0))</f>
        <v>0</v>
      </c>
      <c r="I17" s="28"/>
      <c r="J17" s="28"/>
      <c r="K17" s="60">
        <f>IF($C$4="Attiecināmās izmaksas",IF('1a+c+n'!$Q17="A",'1a+c+n'!K17,0))</f>
        <v>0</v>
      </c>
      <c r="L17" s="80">
        <f>IF($C$4="Attiecināmās izmaksas",IF('1a+c+n'!$Q17="A",'1a+c+n'!L17,0))</f>
        <v>0</v>
      </c>
      <c r="M17" s="28">
        <f>IF($C$4="Attiecināmās izmaksas",IF('1a+c+n'!$Q17="A",'1a+c+n'!M17,0))</f>
        <v>0</v>
      </c>
      <c r="N17" s="28">
        <f>IF($C$4="Attiecināmās izmaksas",IF('1a+c+n'!$Q17="A",'1a+c+n'!N17,0))</f>
        <v>0</v>
      </c>
      <c r="O17" s="28">
        <f>IF($C$4="Attiecināmās izmaksas",IF('1a+c+n'!$Q17="A",'1a+c+n'!O17,0))</f>
        <v>0</v>
      </c>
      <c r="P17" s="60">
        <f>IF($C$4="Attiecināmās izmaksas",IF('1a+c+n'!$Q17="A",'1a+c+n'!P17,0))</f>
        <v>0</v>
      </c>
    </row>
    <row r="18" spans="1:16" x14ac:dyDescent="0.2">
      <c r="A18" s="65">
        <f>IF(P18=0,0,IF(COUNTBLANK(P18)=1,0,COUNTA($P$14:P18)))</f>
        <v>0</v>
      </c>
      <c r="B18" s="28">
        <f>IF($C$4="Attiecināmās izmaksas",IF('1a+c+n'!$Q18="A",'1a+c+n'!B18,0))</f>
        <v>0</v>
      </c>
      <c r="C18" s="79" t="str">
        <f>IF($C$4="Attiecināmās izmaksas",IF('1a+c+n'!$Q18="A",'1a+c+n'!C18,0))</f>
        <v>Būvmateriālu pagaidu novietnes izbūve</v>
      </c>
      <c r="D18" s="28" t="str">
        <f>IF($C$4="Attiecināmās izmaksas",IF('1a+c+n'!$Q18="A",'1a+c+n'!D18,0))</f>
        <v>gab</v>
      </c>
      <c r="E18" s="60"/>
      <c r="F18" s="80"/>
      <c r="G18" s="28"/>
      <c r="H18" s="28">
        <f>IF($C$4="Attiecināmās izmaksas",IF('1a+c+n'!$Q18="A",'1a+c+n'!H18,0))</f>
        <v>0</v>
      </c>
      <c r="I18" s="28"/>
      <c r="J18" s="28"/>
      <c r="K18" s="60">
        <f>IF($C$4="Attiecināmās izmaksas",IF('1a+c+n'!$Q18="A",'1a+c+n'!K18,0))</f>
        <v>0</v>
      </c>
      <c r="L18" s="80">
        <f>IF($C$4="Attiecināmās izmaksas",IF('1a+c+n'!$Q18="A",'1a+c+n'!L18,0))</f>
        <v>0</v>
      </c>
      <c r="M18" s="28">
        <f>IF($C$4="Attiecināmās izmaksas",IF('1a+c+n'!$Q18="A",'1a+c+n'!M18,0))</f>
        <v>0</v>
      </c>
      <c r="N18" s="28">
        <f>IF($C$4="Attiecināmās izmaksas",IF('1a+c+n'!$Q18="A",'1a+c+n'!N18,0))</f>
        <v>0</v>
      </c>
      <c r="O18" s="28">
        <f>IF($C$4="Attiecināmās izmaksas",IF('1a+c+n'!$Q18="A",'1a+c+n'!O18,0))</f>
        <v>0</v>
      </c>
      <c r="P18" s="60">
        <f>IF($C$4="Attiecināmās izmaksas",IF('1a+c+n'!$Q18="A",'1a+c+n'!P18,0))</f>
        <v>0</v>
      </c>
    </row>
    <row r="19" spans="1:16" x14ac:dyDescent="0.2">
      <c r="A19" s="65">
        <f>IF(P19=0,0,IF(COUNTBLANK(P19)=1,0,COUNTA($P$14:P19)))</f>
        <v>0</v>
      </c>
      <c r="B19" s="28">
        <f>IF($C$4="Attiecināmās izmaksas",IF('1a+c+n'!$Q19="A",'1a+c+n'!B19,0))</f>
        <v>0</v>
      </c>
      <c r="C19" s="79" t="str">
        <f>IF($C$4="Attiecināmās izmaksas",IF('1a+c+n'!$Q19="A",'1a+c+n'!C19,0))</f>
        <v>Biotualetes uzstādīšana, noma</v>
      </c>
      <c r="D19" s="28" t="str">
        <f>IF($C$4="Attiecināmās izmaksas",IF('1a+c+n'!$Q19="A",'1a+c+n'!D19,0))</f>
        <v>gab</v>
      </c>
      <c r="E19" s="60"/>
      <c r="F19" s="80"/>
      <c r="G19" s="28"/>
      <c r="H19" s="28">
        <f>IF($C$4="Attiecināmās izmaksas",IF('1a+c+n'!$Q19="A",'1a+c+n'!H19,0))</f>
        <v>0</v>
      </c>
      <c r="I19" s="28"/>
      <c r="J19" s="28"/>
      <c r="K19" s="60">
        <f>IF($C$4="Attiecināmās izmaksas",IF('1a+c+n'!$Q19="A",'1a+c+n'!K19,0))</f>
        <v>0</v>
      </c>
      <c r="L19" s="80">
        <f>IF($C$4="Attiecināmās izmaksas",IF('1a+c+n'!$Q19="A",'1a+c+n'!L19,0))</f>
        <v>0</v>
      </c>
      <c r="M19" s="28">
        <f>IF($C$4="Attiecināmās izmaksas",IF('1a+c+n'!$Q19="A",'1a+c+n'!M19,0))</f>
        <v>0</v>
      </c>
      <c r="N19" s="28">
        <f>IF($C$4="Attiecināmās izmaksas",IF('1a+c+n'!$Q19="A",'1a+c+n'!N19,0))</f>
        <v>0</v>
      </c>
      <c r="O19" s="28">
        <f>IF($C$4="Attiecināmās izmaksas",IF('1a+c+n'!$Q19="A",'1a+c+n'!O19,0))</f>
        <v>0</v>
      </c>
      <c r="P19" s="60">
        <f>IF($C$4="Attiecināmās izmaksas",IF('1a+c+n'!$Q19="A",'1a+c+n'!P19,0))</f>
        <v>0</v>
      </c>
    </row>
    <row r="20" spans="1:16" x14ac:dyDescent="0.2">
      <c r="A20" s="65">
        <f>IF(P20=0,0,IF(COUNTBLANK(P20)=1,0,COUNTA($P$14:P20)))</f>
        <v>0</v>
      </c>
      <c r="B20" s="28">
        <f>IF($C$4="Attiecināmās izmaksas",IF('1a+c+n'!$Q20="A",'1a+c+n'!B20,0))</f>
        <v>0</v>
      </c>
      <c r="C20" s="79" t="str">
        <f>IF($C$4="Attiecināmās izmaksas",IF('1a+c+n'!$Q20="A",'1a+c+n'!C20,0))</f>
        <v>Gājēju ieejas jumtiņu izbūve virs ieejām ēkā</v>
      </c>
      <c r="D20" s="28" t="str">
        <f>IF($C$4="Attiecināmās izmaksas",IF('1a+c+n'!$Q20="A",'1a+c+n'!D20,0))</f>
        <v>gab</v>
      </c>
      <c r="E20" s="60"/>
      <c r="F20" s="80"/>
      <c r="G20" s="28"/>
      <c r="H20" s="28">
        <f>IF($C$4="Attiecināmās izmaksas",IF('1a+c+n'!$Q20="A",'1a+c+n'!H20,0))</f>
        <v>0</v>
      </c>
      <c r="I20" s="28"/>
      <c r="J20" s="28"/>
      <c r="K20" s="60">
        <f>IF($C$4="Attiecināmās izmaksas",IF('1a+c+n'!$Q20="A",'1a+c+n'!K20,0))</f>
        <v>0</v>
      </c>
      <c r="L20" s="80">
        <f>IF($C$4="Attiecināmās izmaksas",IF('1a+c+n'!$Q20="A",'1a+c+n'!L20,0))</f>
        <v>0</v>
      </c>
      <c r="M20" s="28">
        <f>IF($C$4="Attiecināmās izmaksas",IF('1a+c+n'!$Q20="A",'1a+c+n'!M20,0))</f>
        <v>0</v>
      </c>
      <c r="N20" s="28">
        <f>IF($C$4="Attiecināmās izmaksas",IF('1a+c+n'!$Q20="A",'1a+c+n'!N20,0))</f>
        <v>0</v>
      </c>
      <c r="O20" s="28">
        <f>IF($C$4="Attiecināmās izmaksas",IF('1a+c+n'!$Q20="A",'1a+c+n'!O20,0))</f>
        <v>0</v>
      </c>
      <c r="P20" s="60">
        <f>IF($C$4="Attiecināmās izmaksas",IF('1a+c+n'!$Q20="A",'1a+c+n'!P20,0))</f>
        <v>0</v>
      </c>
    </row>
    <row r="21" spans="1:16" x14ac:dyDescent="0.2">
      <c r="A21" s="65">
        <f>IF(P21=0,0,IF(COUNTBLANK(P21)=1,0,COUNTA($P$14:P21)))</f>
        <v>0</v>
      </c>
      <c r="B21" s="28">
        <f>IF($C$4="Attiecināmās izmaksas",IF('1a+c+n'!$Q21="A",'1a+c+n'!B21,0))</f>
        <v>0</v>
      </c>
      <c r="C21" s="79" t="str">
        <f>IF($C$4="Attiecināmās izmaksas",IF('1a+c+n'!$Q21="A",'1a+c+n'!C21,0))</f>
        <v>Būvtāfele</v>
      </c>
      <c r="D21" s="28" t="str">
        <f>IF($C$4="Attiecināmās izmaksas",IF('1a+c+n'!$Q21="A",'1a+c+n'!D21,0))</f>
        <v>gab</v>
      </c>
      <c r="E21" s="60"/>
      <c r="F21" s="80"/>
      <c r="G21" s="28"/>
      <c r="H21" s="28">
        <f>IF($C$4="Attiecināmās izmaksas",IF('1a+c+n'!$Q21="A",'1a+c+n'!H21,0))</f>
        <v>0</v>
      </c>
      <c r="I21" s="28"/>
      <c r="J21" s="28"/>
      <c r="K21" s="60">
        <f>IF($C$4="Attiecināmās izmaksas",IF('1a+c+n'!$Q21="A",'1a+c+n'!K21,0))</f>
        <v>0</v>
      </c>
      <c r="L21" s="80">
        <f>IF($C$4="Attiecināmās izmaksas",IF('1a+c+n'!$Q21="A",'1a+c+n'!L21,0))</f>
        <v>0</v>
      </c>
      <c r="M21" s="28">
        <f>IF($C$4="Attiecināmās izmaksas",IF('1a+c+n'!$Q21="A",'1a+c+n'!M21,0))</f>
        <v>0</v>
      </c>
      <c r="N21" s="28">
        <f>IF($C$4="Attiecināmās izmaksas",IF('1a+c+n'!$Q21="A",'1a+c+n'!N21,0))</f>
        <v>0</v>
      </c>
      <c r="O21" s="28">
        <f>IF($C$4="Attiecināmās izmaksas",IF('1a+c+n'!$Q21="A",'1a+c+n'!O21,0))</f>
        <v>0</v>
      </c>
      <c r="P21" s="60">
        <f>IF($C$4="Attiecināmās izmaksas",IF('1a+c+n'!$Q21="A",'1a+c+n'!P21,0))</f>
        <v>0</v>
      </c>
    </row>
    <row r="22" spans="1:16" x14ac:dyDescent="0.2">
      <c r="A22" s="65">
        <f>IF(P22=0,0,IF(COUNTBLANK(P22)=1,0,COUNTA($P$14:P22)))</f>
        <v>0</v>
      </c>
      <c r="B22" s="28">
        <f>IF($C$4="Attiecināmās izmaksas",IF('1a+c+n'!$Q22="A",'1a+c+n'!B22,0))</f>
        <v>0</v>
      </c>
      <c r="C22" s="79" t="str">
        <f>IF($C$4="Attiecināmās izmaksas",IF('1a+c+n'!$Q22="A",'1a+c+n'!C22,0))</f>
        <v>Brīdinājuma zīmes</v>
      </c>
      <c r="D22" s="28" t="str">
        <f>IF($C$4="Attiecināmās izmaksas",IF('1a+c+n'!$Q22="A",'1a+c+n'!D22,0))</f>
        <v>gab</v>
      </c>
      <c r="E22" s="60"/>
      <c r="F22" s="80"/>
      <c r="G22" s="28"/>
      <c r="H22" s="28">
        <f>IF($C$4="Attiecināmās izmaksas",IF('1a+c+n'!$Q22="A",'1a+c+n'!H22,0))</f>
        <v>0</v>
      </c>
      <c r="I22" s="28"/>
      <c r="J22" s="28"/>
      <c r="K22" s="60">
        <f>IF($C$4="Attiecināmās izmaksas",IF('1a+c+n'!$Q22="A",'1a+c+n'!K22,0))</f>
        <v>0</v>
      </c>
      <c r="L22" s="80">
        <f>IF($C$4="Attiecināmās izmaksas",IF('1a+c+n'!$Q22="A",'1a+c+n'!L22,0))</f>
        <v>0</v>
      </c>
      <c r="M22" s="28">
        <f>IF($C$4="Attiecināmās izmaksas",IF('1a+c+n'!$Q22="A",'1a+c+n'!M22,0))</f>
        <v>0</v>
      </c>
      <c r="N22" s="28">
        <f>IF($C$4="Attiecināmās izmaksas",IF('1a+c+n'!$Q22="A",'1a+c+n'!N22,0))</f>
        <v>0</v>
      </c>
      <c r="O22" s="28">
        <f>IF($C$4="Attiecināmās izmaksas",IF('1a+c+n'!$Q22="A",'1a+c+n'!O22,0))</f>
        <v>0</v>
      </c>
      <c r="P22" s="60">
        <f>IF($C$4="Attiecināmās izmaksas",IF('1a+c+n'!$Q22="A",'1a+c+n'!P22,0))</f>
        <v>0</v>
      </c>
    </row>
    <row r="23" spans="1:16" x14ac:dyDescent="0.2">
      <c r="A23" s="65">
        <f>IF(P23=0,0,IF(COUNTBLANK(P23)=1,0,COUNTA($P$14:P23)))</f>
        <v>0</v>
      </c>
      <c r="B23" s="28">
        <f>IF($C$4="Attiecināmās izmaksas",IF('1a+c+n'!$Q23="A",'1a+c+n'!B23,0))</f>
        <v>0</v>
      </c>
      <c r="C23" s="79" t="str">
        <f>IF($C$4="Attiecināmās izmaksas",IF('1a+c+n'!$Q23="A",'1a+c+n'!C23,0))</f>
        <v>Teritorijas sakopšana pēc būvdarbu veikšanas</v>
      </c>
      <c r="D23" s="28" t="str">
        <f>IF($C$4="Attiecināmās izmaksas",IF('1a+c+n'!$Q23="A",'1a+c+n'!D23,0))</f>
        <v>objekts</v>
      </c>
      <c r="E23" s="60"/>
      <c r="F23" s="80"/>
      <c r="G23" s="28"/>
      <c r="H23" s="28">
        <f>IF($C$4="Attiecināmās izmaksas",IF('1a+c+n'!$Q23="A",'1a+c+n'!H23,0))</f>
        <v>0</v>
      </c>
      <c r="I23" s="28"/>
      <c r="J23" s="28"/>
      <c r="K23" s="60">
        <f>IF($C$4="Attiecināmās izmaksas",IF('1a+c+n'!$Q23="A",'1a+c+n'!K23,0))</f>
        <v>0</v>
      </c>
      <c r="L23" s="80">
        <f>IF($C$4="Attiecināmās izmaksas",IF('1a+c+n'!$Q23="A",'1a+c+n'!L23,0))</f>
        <v>0</v>
      </c>
      <c r="M23" s="28">
        <f>IF($C$4="Attiecināmās izmaksas",IF('1a+c+n'!$Q23="A",'1a+c+n'!M23,0))</f>
        <v>0</v>
      </c>
      <c r="N23" s="28">
        <f>IF($C$4="Attiecināmās izmaksas",IF('1a+c+n'!$Q23="A",'1a+c+n'!N23,0))</f>
        <v>0</v>
      </c>
      <c r="O23" s="28">
        <f>IF($C$4="Attiecināmās izmaksas",IF('1a+c+n'!$Q23="A",'1a+c+n'!O23,0))</f>
        <v>0</v>
      </c>
      <c r="P23" s="60">
        <f>IF($C$4="Attiecināmās izmaksas",IF('1a+c+n'!$Q23="A",'1a+c+n'!P23,0))</f>
        <v>0</v>
      </c>
    </row>
    <row r="24" spans="1:16" x14ac:dyDescent="0.2">
      <c r="A24" s="65">
        <f>IF(P24=0,0,IF(COUNTBLANK(P24)=1,0,COUNTA($P$14:P24)))</f>
        <v>0</v>
      </c>
      <c r="B24" s="28">
        <f>IF($C$4="Attiecināmās izmaksas",IF('1a+c+n'!$Q24="A",'1a+c+n'!B24,0))</f>
        <v>0</v>
      </c>
      <c r="C24" s="79" t="str">
        <f>IF($C$4="Attiecināmās izmaksas",IF('1a+c+n'!$Q24="A",'1a+c+n'!C24,0))</f>
        <v>Izmaksas par elektroenerģiju un ūdeni</v>
      </c>
      <c r="D24" s="28" t="str">
        <f>IF($C$4="Attiecināmās izmaksas",IF('1a+c+n'!$Q24="A",'1a+c+n'!D24,0))</f>
        <v>kompl</v>
      </c>
      <c r="E24" s="60"/>
      <c r="F24" s="80"/>
      <c r="G24" s="28"/>
      <c r="H24" s="28">
        <f>IF($C$4="Attiecināmās izmaksas",IF('1a+c+n'!$Q24="A",'1a+c+n'!H24,0))</f>
        <v>0</v>
      </c>
      <c r="I24" s="28"/>
      <c r="J24" s="28"/>
      <c r="K24" s="60">
        <f>IF($C$4="Attiecināmās izmaksas",IF('1a+c+n'!$Q24="A",'1a+c+n'!K24,0))</f>
        <v>0</v>
      </c>
      <c r="L24" s="80">
        <f>IF($C$4="Attiecināmās izmaksas",IF('1a+c+n'!$Q24="A",'1a+c+n'!L24,0))</f>
        <v>0</v>
      </c>
      <c r="M24" s="28">
        <f>IF($C$4="Attiecināmās izmaksas",IF('1a+c+n'!$Q24="A",'1a+c+n'!M24,0))</f>
        <v>0</v>
      </c>
      <c r="N24" s="28">
        <f>IF($C$4="Attiecināmās izmaksas",IF('1a+c+n'!$Q24="A",'1a+c+n'!N24,0))</f>
        <v>0</v>
      </c>
      <c r="O24" s="28">
        <f>IF($C$4="Attiecināmās izmaksas",IF('1a+c+n'!$Q24="A",'1a+c+n'!O24,0))</f>
        <v>0</v>
      </c>
      <c r="P24" s="60">
        <f>IF($C$4="Attiecināmās izmaksas",IF('1a+c+n'!$Q24="A",'1a+c+n'!P24,0))</f>
        <v>0</v>
      </c>
    </row>
    <row r="25" spans="1:16" x14ac:dyDescent="0.2">
      <c r="A25" s="65">
        <f>IF(P25=0,0,IF(COUNTBLANK(P25)=1,0,COUNTA($P$14:P25)))</f>
        <v>0</v>
      </c>
      <c r="B25" s="28">
        <f>IF($C$4="Attiecināmās izmaksas",IF('1a+c+n'!$Q25="A",'1a+c+n'!B25,0))</f>
        <v>0</v>
      </c>
      <c r="C25" s="79" t="str">
        <f>IF($C$4="Attiecināmās izmaksas",IF('1a+c+n'!$Q25="A",'1a+c+n'!C25,0))</f>
        <v>Būvgružu savākšana utilizācija</v>
      </c>
      <c r="D25" s="28" t="str">
        <f>IF($C$4="Attiecināmās izmaksas",IF('1a+c+n'!$Q25="A",'1a+c+n'!D25,0))</f>
        <v>kompl</v>
      </c>
      <c r="E25" s="60"/>
      <c r="F25" s="80"/>
      <c r="G25" s="28"/>
      <c r="H25" s="28">
        <f>IF($C$4="Attiecināmās izmaksas",IF('1a+c+n'!$Q25="A",'1a+c+n'!H25,0))</f>
        <v>0</v>
      </c>
      <c r="I25" s="28"/>
      <c r="J25" s="28"/>
      <c r="K25" s="60">
        <f>IF($C$4="Attiecināmās izmaksas",IF('1a+c+n'!$Q25="A",'1a+c+n'!K25,0))</f>
        <v>0</v>
      </c>
      <c r="L25" s="80">
        <f>IF($C$4="Attiecināmās izmaksas",IF('1a+c+n'!$Q25="A",'1a+c+n'!L25,0))</f>
        <v>0</v>
      </c>
      <c r="M25" s="28">
        <f>IF($C$4="Attiecināmās izmaksas",IF('1a+c+n'!$Q25="A",'1a+c+n'!M25,0))</f>
        <v>0</v>
      </c>
      <c r="N25" s="28">
        <f>IF($C$4="Attiecināmās izmaksas",IF('1a+c+n'!$Q25="A",'1a+c+n'!N25,0))</f>
        <v>0</v>
      </c>
      <c r="O25" s="28">
        <f>IF($C$4="Attiecināmās izmaksas",IF('1a+c+n'!$Q25="A",'1a+c+n'!O25,0))</f>
        <v>0</v>
      </c>
      <c r="P25" s="60">
        <f>IF($C$4="Attiecināmās izmaksas",IF('1a+c+n'!$Q25="A",'1a+c+n'!P25,0))</f>
        <v>0</v>
      </c>
    </row>
    <row r="26" spans="1:16" x14ac:dyDescent="0.2">
      <c r="A26" s="65">
        <f>IF(P26=0,0,IF(COUNTBLANK(P26)=1,0,COUNTA($P$14:P26)))</f>
        <v>0</v>
      </c>
      <c r="B26" s="28">
        <f>IF($C$4="Attiecināmās izmaksas",IF('1a+c+n'!$Q26="A",'1a+c+n'!B26,0))</f>
        <v>0</v>
      </c>
      <c r="C26" s="79" t="str">
        <f>IF($C$4="Attiecināmās izmaksas",IF('1a+c+n'!$Q26="A",'1a+c+n'!C26,0))</f>
        <v>Elektropieslēguma izveide</v>
      </c>
      <c r="D26" s="28" t="str">
        <f>IF($C$4="Attiecināmās izmaksas",IF('1a+c+n'!$Q26="A",'1a+c+n'!D26,0))</f>
        <v>gab</v>
      </c>
      <c r="E26" s="60"/>
      <c r="F26" s="80"/>
      <c r="G26" s="28"/>
      <c r="H26" s="28">
        <f>IF($C$4="Attiecināmās izmaksas",IF('1a+c+n'!$Q26="A",'1a+c+n'!H26,0))</f>
        <v>0</v>
      </c>
      <c r="I26" s="28"/>
      <c r="J26" s="28"/>
      <c r="K26" s="60">
        <f>IF($C$4="Attiecināmās izmaksas",IF('1a+c+n'!$Q26="A",'1a+c+n'!K26,0))</f>
        <v>0</v>
      </c>
      <c r="L26" s="80">
        <f>IF($C$4="Attiecināmās izmaksas",IF('1a+c+n'!$Q26="A",'1a+c+n'!L26,0))</f>
        <v>0</v>
      </c>
      <c r="M26" s="28">
        <f>IF($C$4="Attiecināmās izmaksas",IF('1a+c+n'!$Q26="A",'1a+c+n'!M26,0))</f>
        <v>0</v>
      </c>
      <c r="N26" s="28">
        <f>IF($C$4="Attiecināmās izmaksas",IF('1a+c+n'!$Q26="A",'1a+c+n'!N26,0))</f>
        <v>0</v>
      </c>
      <c r="O26" s="28">
        <f>IF($C$4="Attiecināmās izmaksas",IF('1a+c+n'!$Q26="A",'1a+c+n'!O26,0))</f>
        <v>0</v>
      </c>
      <c r="P26" s="60">
        <f>IF($C$4="Attiecināmās izmaksas",IF('1a+c+n'!$Q26="A",'1a+c+n'!P26,0))</f>
        <v>0</v>
      </c>
    </row>
    <row r="27" spans="1:16" ht="12" thickBot="1" x14ac:dyDescent="0.25">
      <c r="A27" s="65">
        <f>IF(P27=0,0,IF(COUNTBLANK(P27)=1,0,COUNTA($P$14:P27)))</f>
        <v>0</v>
      </c>
      <c r="B27" s="28">
        <f>IF($C$4="Attiecināmās izmaksas",IF('1a+c+n'!$Q27="A",'1a+c+n'!B27,0))</f>
        <v>0</v>
      </c>
      <c r="C27" s="79" t="str">
        <f>IF($C$4="Attiecināmās izmaksas",IF('1a+c+n'!$Q27="A",'1a+c+n'!C27,0))</f>
        <v>Ūdens pieslēguma izveide</v>
      </c>
      <c r="D27" s="28" t="str">
        <f>IF($C$4="Attiecināmās izmaksas",IF('1a+c+n'!$Q27="A",'1a+c+n'!D27,0))</f>
        <v>gab</v>
      </c>
      <c r="E27" s="60"/>
      <c r="F27" s="80"/>
      <c r="G27" s="28"/>
      <c r="H27" s="28">
        <f>IF($C$4="Attiecināmās izmaksas",IF('1a+c+n'!$Q27="A",'1a+c+n'!H27,0))</f>
        <v>0</v>
      </c>
      <c r="I27" s="28"/>
      <c r="J27" s="28"/>
      <c r="K27" s="60">
        <f>IF($C$4="Attiecināmās izmaksas",IF('1a+c+n'!$Q27="A",'1a+c+n'!K27,0))</f>
        <v>0</v>
      </c>
      <c r="L27" s="80">
        <f>IF($C$4="Attiecināmās izmaksas",IF('1a+c+n'!$Q27="A",'1a+c+n'!L27,0))</f>
        <v>0</v>
      </c>
      <c r="M27" s="28">
        <f>IF($C$4="Attiecināmās izmaksas",IF('1a+c+n'!$Q27="A",'1a+c+n'!M27,0))</f>
        <v>0</v>
      </c>
      <c r="N27" s="28">
        <f>IF($C$4="Attiecināmās izmaksas",IF('1a+c+n'!$Q27="A",'1a+c+n'!N27,0))</f>
        <v>0</v>
      </c>
      <c r="O27" s="28">
        <f>IF($C$4="Attiecināmās izmaksas",IF('1a+c+n'!$Q27="A",'1a+c+n'!O27,0))</f>
        <v>0</v>
      </c>
      <c r="P27" s="60">
        <f>IF($C$4="Attiecināmās izmaksas",IF('1a+c+n'!$Q27="A",'1a+c+n'!P27,0))</f>
        <v>0</v>
      </c>
    </row>
    <row r="28" spans="1:16" ht="12" customHeight="1" thickBot="1" x14ac:dyDescent="0.25">
      <c r="A28" s="310" t="s">
        <v>62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2"/>
      <c r="L28" s="111">
        <f>SUM(L14:L27)</f>
        <v>0</v>
      </c>
      <c r="M28" s="112">
        <f>SUM(M14:M27)</f>
        <v>0</v>
      </c>
      <c r="N28" s="112">
        <f>SUM(N14:N27)</f>
        <v>0</v>
      </c>
      <c r="O28" s="112">
        <f>SUM(O14:O27)</f>
        <v>0</v>
      </c>
      <c r="P28" s="113">
        <f>SUM(P14:P27)</f>
        <v>0</v>
      </c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1" t="s">
        <v>14</v>
      </c>
      <c r="B31" s="20"/>
      <c r="C31" s="313" t="str">
        <f>'Kops n'!C33:H33</f>
        <v>Armands Ūbelis</v>
      </c>
      <c r="D31" s="313"/>
      <c r="E31" s="313"/>
      <c r="F31" s="313"/>
      <c r="G31" s="313"/>
      <c r="H31" s="313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36" t="s">
        <v>15</v>
      </c>
      <c r="D32" s="236"/>
      <c r="E32" s="236"/>
      <c r="F32" s="236"/>
      <c r="G32" s="236"/>
      <c r="H32" s="236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80" t="str">
        <f>'Kops n'!A36:D36</f>
        <v>Tāme sastādīta 2023. gada 26. jūlijā</v>
      </c>
      <c r="B34" s="281"/>
      <c r="C34" s="281"/>
      <c r="D34" s="2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41</v>
      </c>
      <c r="B36" s="20"/>
      <c r="C36" s="313">
        <f>'Kops n'!C38:H38</f>
        <v>0</v>
      </c>
      <c r="D36" s="313"/>
      <c r="E36" s="313"/>
      <c r="F36" s="313"/>
      <c r="G36" s="313"/>
      <c r="H36" s="313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36" t="s">
        <v>15</v>
      </c>
      <c r="D37" s="236"/>
      <c r="E37" s="236"/>
      <c r="F37" s="236"/>
      <c r="G37" s="236"/>
      <c r="H37" s="236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103" t="s">
        <v>16</v>
      </c>
      <c r="B39" s="53"/>
      <c r="C39" s="116" t="str">
        <f>'Kops n'!C41</f>
        <v>4-02608</v>
      </c>
      <c r="D39" s="53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</sheetData>
  <mergeCells count="23">
    <mergeCell ref="F12:K12"/>
    <mergeCell ref="L12:P12"/>
    <mergeCell ref="A28:K28"/>
    <mergeCell ref="A12:A13"/>
    <mergeCell ref="B12:B13"/>
    <mergeCell ref="C12:C13"/>
    <mergeCell ref="D12:D13"/>
    <mergeCell ref="E12:E13"/>
    <mergeCell ref="A34:D34"/>
    <mergeCell ref="C36:H36"/>
    <mergeCell ref="C37:H37"/>
    <mergeCell ref="C31:H31"/>
    <mergeCell ref="C32:H32"/>
    <mergeCell ref="C2:I2"/>
    <mergeCell ref="C3:I3"/>
    <mergeCell ref="C4:I4"/>
    <mergeCell ref="A9:F9"/>
    <mergeCell ref="J9:M9"/>
    <mergeCell ref="N9:O9"/>
    <mergeCell ref="D5:L5"/>
    <mergeCell ref="D6:L6"/>
    <mergeCell ref="D7:L7"/>
    <mergeCell ref="D8:L8"/>
  </mergeCells>
  <conditionalFormatting sqref="A28:K28">
    <cfRule type="containsText" dxfId="244" priority="2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D1 C2:I2">
    <cfRule type="cellIs" dxfId="243" priority="3" operator="equal">
      <formula>0</formula>
    </cfRule>
  </conditionalFormatting>
  <conditionalFormatting sqref="D5:L8 A14:P27 L28:P28 C31:H31 C36:H36 C39">
    <cfRule type="cellIs" dxfId="24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40"/>
  <sheetViews>
    <sheetView workbookViewId="0">
      <selection activeCell="M34" sqref="M3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'1a+c+n'!D1</f>
        <v>1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'1a+c+n'!C2:I2</f>
        <v>Būvlaukums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18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237" t="s">
        <v>72</v>
      </c>
      <c r="B9" s="237"/>
      <c r="C9" s="237"/>
      <c r="D9" s="237"/>
      <c r="E9" s="237"/>
      <c r="F9" s="237"/>
      <c r="G9" s="35"/>
      <c r="H9" s="35"/>
      <c r="I9" s="35"/>
      <c r="J9" s="305" t="s">
        <v>45</v>
      </c>
      <c r="K9" s="305"/>
      <c r="L9" s="305"/>
      <c r="M9" s="305"/>
      <c r="N9" s="306">
        <f>P28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IF($C$4="citu pasākumu izmaksas",IF('1a+c+n'!$Q14="C",'1a+c+n'!B14,0))</f>
        <v>0</v>
      </c>
      <c r="C14" s="77">
        <f>IF($C$4="citu pasākumu izmaksas",IF('1a+c+n'!$Q14="C",'1a+c+n'!C14,0))</f>
        <v>0</v>
      </c>
      <c r="D14" s="27">
        <f>IF($C$4="citu pasākumu izmaksas",IF('1a+c+n'!$Q14="C",'1a+c+n'!D14,0))</f>
        <v>0</v>
      </c>
      <c r="E14" s="58"/>
      <c r="F14" s="78"/>
      <c r="G14" s="27">
        <f>IF($C$4="citu pasākumu izmaksas",IF('1a+c+n'!$Q14="C",'1a+c+n'!G14,0))</f>
        <v>0</v>
      </c>
      <c r="H14" s="27">
        <f>IF($C$4="citu pasākumu izmaksas",IF('1a+c+n'!$Q14="C",'1a+c+n'!H14,0))</f>
        <v>0</v>
      </c>
      <c r="I14" s="27"/>
      <c r="J14" s="27"/>
      <c r="K14" s="58">
        <f>IF($C$4="citu pasākumu izmaksas",IF('1a+c+n'!$Q14="C",'1a+c+n'!K14,0))</f>
        <v>0</v>
      </c>
      <c r="L14" s="108">
        <f>IF($C$4="citu pasākumu izmaksas",IF('1a+c+n'!$Q14="C",'1a+c+n'!L14,0))</f>
        <v>0</v>
      </c>
      <c r="M14" s="27">
        <f>IF($C$4="citu pasākumu izmaksas",IF('1a+c+n'!$Q14="C",'1a+c+n'!M14,0))</f>
        <v>0</v>
      </c>
      <c r="N14" s="27">
        <f>IF($C$4="citu pasākumu izmaksas",IF('1a+c+n'!$Q14="C",'1a+c+n'!N14,0))</f>
        <v>0</v>
      </c>
      <c r="O14" s="27">
        <f>IF($C$4="citu pasākumu izmaksas",IF('1a+c+n'!$Q14="C",'1a+c+n'!O14,0))</f>
        <v>0</v>
      </c>
      <c r="P14" s="58">
        <f>IF($C$4="citu pasākumu izmaksas",IF('1a+c+n'!$Q14="C",'1a+c+n'!P14,0))</f>
        <v>0</v>
      </c>
    </row>
    <row r="15" spans="1:16" x14ac:dyDescent="0.2">
      <c r="A15" s="65">
        <f>IF(P15=0,0,IF(COUNTBLANK(P15)=1,0,COUNTA($P$14:P15)))</f>
        <v>0</v>
      </c>
      <c r="B15" s="28">
        <f>IF($C$4="citu pasākumu izmaksas",IF('1a+c+n'!$Q15="C",'1a+c+n'!B15,0))</f>
        <v>0</v>
      </c>
      <c r="C15" s="79">
        <f>IF($C$4="citu pasākumu izmaksas",IF('1a+c+n'!$Q15="C",'1a+c+n'!C15,0))</f>
        <v>0</v>
      </c>
      <c r="D15" s="28">
        <f>IF($C$4="citu pasākumu izmaksas",IF('1a+c+n'!$Q15="C",'1a+c+n'!D15,0))</f>
        <v>0</v>
      </c>
      <c r="E15" s="60"/>
      <c r="F15" s="80"/>
      <c r="G15" s="28"/>
      <c r="H15" s="28">
        <f>IF($C$4="citu pasākumu izmaksas",IF('1a+c+n'!$Q15="C",'1a+c+n'!H15,0))</f>
        <v>0</v>
      </c>
      <c r="I15" s="28"/>
      <c r="J15" s="28"/>
      <c r="K15" s="60">
        <f>IF($C$4="citu pasākumu izmaksas",IF('1a+c+n'!$Q15="C",'1a+c+n'!K15,0))</f>
        <v>0</v>
      </c>
      <c r="L15" s="109">
        <f>IF($C$4="citu pasākumu izmaksas",IF('1a+c+n'!$Q15="C",'1a+c+n'!L15,0))</f>
        <v>0</v>
      </c>
      <c r="M15" s="28">
        <f>IF($C$4="citu pasākumu izmaksas",IF('1a+c+n'!$Q15="C",'1a+c+n'!M15,0))</f>
        <v>0</v>
      </c>
      <c r="N15" s="28">
        <f>IF($C$4="citu pasākumu izmaksas",IF('1a+c+n'!$Q15="C",'1a+c+n'!N15,0))</f>
        <v>0</v>
      </c>
      <c r="O15" s="28">
        <f>IF($C$4="citu pasākumu izmaksas",IF('1a+c+n'!$Q15="C",'1a+c+n'!O15,0))</f>
        <v>0</v>
      </c>
      <c r="P15" s="60">
        <f>IF($C$4="citu pasākumu izmaksas",IF('1a+c+n'!$Q15="C",'1a+c+n'!P15,0))</f>
        <v>0</v>
      </c>
    </row>
    <row r="16" spans="1:16" x14ac:dyDescent="0.2">
      <c r="A16" s="65">
        <f>IF(P16=0,0,IF(COUNTBLANK(P16)=1,0,COUNTA($P$14:P16)))</f>
        <v>0</v>
      </c>
      <c r="B16" s="28">
        <f>IF($C$4="citu pasākumu izmaksas",IF('1a+c+n'!$Q16="C",'1a+c+n'!B16,0))</f>
        <v>0</v>
      </c>
      <c r="C16" s="79">
        <f>IF($C$4="citu pasākumu izmaksas",IF('1a+c+n'!$Q16="C",'1a+c+n'!C16,0))</f>
        <v>0</v>
      </c>
      <c r="D16" s="28">
        <f>IF($C$4="citu pasākumu izmaksas",IF('1a+c+n'!$Q16="C",'1a+c+n'!D16,0))</f>
        <v>0</v>
      </c>
      <c r="E16" s="60"/>
      <c r="F16" s="80"/>
      <c r="G16" s="28"/>
      <c r="H16" s="28">
        <f>IF($C$4="citu pasākumu izmaksas",IF('1a+c+n'!$Q16="C",'1a+c+n'!H16,0))</f>
        <v>0</v>
      </c>
      <c r="I16" s="28"/>
      <c r="J16" s="28"/>
      <c r="K16" s="60">
        <f>IF($C$4="citu pasākumu izmaksas",IF('1a+c+n'!$Q16="C",'1a+c+n'!K16,0))</f>
        <v>0</v>
      </c>
      <c r="L16" s="109">
        <f>IF($C$4="citu pasākumu izmaksas",IF('1a+c+n'!$Q16="C",'1a+c+n'!L16,0))</f>
        <v>0</v>
      </c>
      <c r="M16" s="28">
        <f>IF($C$4="citu pasākumu izmaksas",IF('1a+c+n'!$Q16="C",'1a+c+n'!M16,0))</f>
        <v>0</v>
      </c>
      <c r="N16" s="28">
        <f>IF($C$4="citu pasākumu izmaksas",IF('1a+c+n'!$Q16="C",'1a+c+n'!N16,0))</f>
        <v>0</v>
      </c>
      <c r="O16" s="28">
        <f>IF($C$4="citu pasākumu izmaksas",IF('1a+c+n'!$Q16="C",'1a+c+n'!O16,0))</f>
        <v>0</v>
      </c>
      <c r="P16" s="60">
        <f>IF($C$4="citu pasākumu izmaksas",IF('1a+c+n'!$Q16="C",'1a+c+n'!P16,0))</f>
        <v>0</v>
      </c>
    </row>
    <row r="17" spans="1:16" x14ac:dyDescent="0.2">
      <c r="A17" s="65">
        <f>IF(P17=0,0,IF(COUNTBLANK(P17)=1,0,COUNTA($P$14:P17)))</f>
        <v>0</v>
      </c>
      <c r="B17" s="28">
        <f>IF($C$4="citu pasākumu izmaksas",IF('1a+c+n'!$Q17="C",'1a+c+n'!B17,0))</f>
        <v>0</v>
      </c>
      <c r="C17" s="79">
        <f>IF($C$4="citu pasākumu izmaksas",IF('1a+c+n'!$Q17="C",'1a+c+n'!C17,0))</f>
        <v>0</v>
      </c>
      <c r="D17" s="28">
        <f>IF($C$4="citu pasākumu izmaksas",IF('1a+c+n'!$Q17="C",'1a+c+n'!D17,0))</f>
        <v>0</v>
      </c>
      <c r="E17" s="60"/>
      <c r="F17" s="80"/>
      <c r="G17" s="28"/>
      <c r="H17" s="28">
        <f>IF($C$4="citu pasākumu izmaksas",IF('1a+c+n'!$Q17="C",'1a+c+n'!H17,0))</f>
        <v>0</v>
      </c>
      <c r="I17" s="28"/>
      <c r="J17" s="28"/>
      <c r="K17" s="60">
        <f>IF($C$4="citu pasākumu izmaksas",IF('1a+c+n'!$Q17="C",'1a+c+n'!K17,0))</f>
        <v>0</v>
      </c>
      <c r="L17" s="109">
        <f>IF($C$4="citu pasākumu izmaksas",IF('1a+c+n'!$Q17="C",'1a+c+n'!L17,0))</f>
        <v>0</v>
      </c>
      <c r="M17" s="28">
        <f>IF($C$4="citu pasākumu izmaksas",IF('1a+c+n'!$Q17="C",'1a+c+n'!M17,0))</f>
        <v>0</v>
      </c>
      <c r="N17" s="28">
        <f>IF($C$4="citu pasākumu izmaksas",IF('1a+c+n'!$Q17="C",'1a+c+n'!N17,0))</f>
        <v>0</v>
      </c>
      <c r="O17" s="28">
        <f>IF($C$4="citu pasākumu izmaksas",IF('1a+c+n'!$Q17="C",'1a+c+n'!O17,0))</f>
        <v>0</v>
      </c>
      <c r="P17" s="60">
        <f>IF($C$4="citu pasākumu izmaksas",IF('1a+c+n'!$Q17="C",'1a+c+n'!P17,0))</f>
        <v>0</v>
      </c>
    </row>
    <row r="18" spans="1:16" x14ac:dyDescent="0.2">
      <c r="A18" s="65">
        <f>IF(P18=0,0,IF(COUNTBLANK(P18)=1,0,COUNTA($P$14:P18)))</f>
        <v>0</v>
      </c>
      <c r="B18" s="28">
        <f>IF($C$4="citu pasākumu izmaksas",IF('1a+c+n'!$Q18="C",'1a+c+n'!B18,0))</f>
        <v>0</v>
      </c>
      <c r="C18" s="79">
        <f>IF($C$4="citu pasākumu izmaksas",IF('1a+c+n'!$Q18="C",'1a+c+n'!C18,0))</f>
        <v>0</v>
      </c>
      <c r="D18" s="28">
        <f>IF($C$4="citu pasākumu izmaksas",IF('1a+c+n'!$Q18="C",'1a+c+n'!D18,0))</f>
        <v>0</v>
      </c>
      <c r="E18" s="60"/>
      <c r="F18" s="80"/>
      <c r="G18" s="28"/>
      <c r="H18" s="28">
        <f>IF($C$4="citu pasākumu izmaksas",IF('1a+c+n'!$Q18="C",'1a+c+n'!H18,0))</f>
        <v>0</v>
      </c>
      <c r="I18" s="28"/>
      <c r="J18" s="28"/>
      <c r="K18" s="60">
        <f>IF($C$4="citu pasākumu izmaksas",IF('1a+c+n'!$Q18="C",'1a+c+n'!K18,0))</f>
        <v>0</v>
      </c>
      <c r="L18" s="109">
        <f>IF($C$4="citu pasākumu izmaksas",IF('1a+c+n'!$Q18="C",'1a+c+n'!L18,0))</f>
        <v>0</v>
      </c>
      <c r="M18" s="28">
        <f>IF($C$4="citu pasākumu izmaksas",IF('1a+c+n'!$Q18="C",'1a+c+n'!M18,0))</f>
        <v>0</v>
      </c>
      <c r="N18" s="28">
        <f>IF($C$4="citu pasākumu izmaksas",IF('1a+c+n'!$Q18="C",'1a+c+n'!N18,0))</f>
        <v>0</v>
      </c>
      <c r="O18" s="28">
        <f>IF($C$4="citu pasākumu izmaksas",IF('1a+c+n'!$Q18="C",'1a+c+n'!O18,0))</f>
        <v>0</v>
      </c>
      <c r="P18" s="60">
        <f>IF($C$4="citu pasākumu izmaksas",IF('1a+c+n'!$Q18="C",'1a+c+n'!P18,0))</f>
        <v>0</v>
      </c>
    </row>
    <row r="19" spans="1:16" x14ac:dyDescent="0.2">
      <c r="A19" s="65">
        <f>IF(P19=0,0,IF(COUNTBLANK(P19)=1,0,COUNTA($P$14:P19)))</f>
        <v>0</v>
      </c>
      <c r="B19" s="28">
        <f>IF($C$4="citu pasākumu izmaksas",IF('1a+c+n'!$Q19="C",'1a+c+n'!B19,0))</f>
        <v>0</v>
      </c>
      <c r="C19" s="79">
        <f>IF($C$4="citu pasākumu izmaksas",IF('1a+c+n'!$Q19="C",'1a+c+n'!C19,0))</f>
        <v>0</v>
      </c>
      <c r="D19" s="28">
        <f>IF($C$4="citu pasākumu izmaksas",IF('1a+c+n'!$Q19="C",'1a+c+n'!D19,0))</f>
        <v>0</v>
      </c>
      <c r="E19" s="60"/>
      <c r="F19" s="80"/>
      <c r="G19" s="28"/>
      <c r="H19" s="28">
        <f>IF($C$4="citu pasākumu izmaksas",IF('1a+c+n'!$Q19="C",'1a+c+n'!H19,0))</f>
        <v>0</v>
      </c>
      <c r="I19" s="28"/>
      <c r="J19" s="28"/>
      <c r="K19" s="60">
        <f>IF($C$4="citu pasākumu izmaksas",IF('1a+c+n'!$Q19="C",'1a+c+n'!K19,0))</f>
        <v>0</v>
      </c>
      <c r="L19" s="109">
        <f>IF($C$4="citu pasākumu izmaksas",IF('1a+c+n'!$Q19="C",'1a+c+n'!L19,0))</f>
        <v>0</v>
      </c>
      <c r="M19" s="28">
        <f>IF($C$4="citu pasākumu izmaksas",IF('1a+c+n'!$Q19="C",'1a+c+n'!M19,0))</f>
        <v>0</v>
      </c>
      <c r="N19" s="28">
        <f>IF($C$4="citu pasākumu izmaksas",IF('1a+c+n'!$Q19="C",'1a+c+n'!N19,0))</f>
        <v>0</v>
      </c>
      <c r="O19" s="28">
        <f>IF($C$4="citu pasākumu izmaksas",IF('1a+c+n'!$Q19="C",'1a+c+n'!O19,0))</f>
        <v>0</v>
      </c>
      <c r="P19" s="60">
        <f>IF($C$4="citu pasākumu izmaksas",IF('1a+c+n'!$Q19="C",'1a+c+n'!P19,0))</f>
        <v>0</v>
      </c>
    </row>
    <row r="20" spans="1:16" x14ac:dyDescent="0.2">
      <c r="A20" s="65">
        <f>IF(P20=0,0,IF(COUNTBLANK(P20)=1,0,COUNTA($P$14:P20)))</f>
        <v>0</v>
      </c>
      <c r="B20" s="28">
        <f>IF($C$4="citu pasākumu izmaksas",IF('1a+c+n'!$Q20="C",'1a+c+n'!B20,0))</f>
        <v>0</v>
      </c>
      <c r="C20" s="79">
        <f>IF($C$4="citu pasākumu izmaksas",IF('1a+c+n'!$Q20="C",'1a+c+n'!C20,0))</f>
        <v>0</v>
      </c>
      <c r="D20" s="28">
        <f>IF($C$4="citu pasākumu izmaksas",IF('1a+c+n'!$Q20="C",'1a+c+n'!D20,0))</f>
        <v>0</v>
      </c>
      <c r="E20" s="60"/>
      <c r="F20" s="80"/>
      <c r="G20" s="28"/>
      <c r="H20" s="28">
        <f>IF($C$4="citu pasākumu izmaksas",IF('1a+c+n'!$Q20="C",'1a+c+n'!H20,0))</f>
        <v>0</v>
      </c>
      <c r="I20" s="28"/>
      <c r="J20" s="28"/>
      <c r="K20" s="60">
        <f>IF($C$4="citu pasākumu izmaksas",IF('1a+c+n'!$Q20="C",'1a+c+n'!K20,0))</f>
        <v>0</v>
      </c>
      <c r="L20" s="109">
        <f>IF($C$4="citu pasākumu izmaksas",IF('1a+c+n'!$Q20="C",'1a+c+n'!L20,0))</f>
        <v>0</v>
      </c>
      <c r="M20" s="28">
        <f>IF($C$4="citu pasākumu izmaksas",IF('1a+c+n'!$Q20="C",'1a+c+n'!M20,0))</f>
        <v>0</v>
      </c>
      <c r="N20" s="28">
        <f>IF($C$4="citu pasākumu izmaksas",IF('1a+c+n'!$Q20="C",'1a+c+n'!N20,0))</f>
        <v>0</v>
      </c>
      <c r="O20" s="28">
        <f>IF($C$4="citu pasākumu izmaksas",IF('1a+c+n'!$Q20="C",'1a+c+n'!O20,0))</f>
        <v>0</v>
      </c>
      <c r="P20" s="60">
        <f>IF($C$4="citu pasākumu izmaksas",IF('1a+c+n'!$Q20="C",'1a+c+n'!P20,0))</f>
        <v>0</v>
      </c>
    </row>
    <row r="21" spans="1:16" x14ac:dyDescent="0.2">
      <c r="A21" s="65">
        <f>IF(P21=0,0,IF(COUNTBLANK(P21)=1,0,COUNTA($P$14:P21)))</f>
        <v>0</v>
      </c>
      <c r="B21" s="28">
        <f>IF($C$4="citu pasākumu izmaksas",IF('1a+c+n'!$Q21="C",'1a+c+n'!B21,0))</f>
        <v>0</v>
      </c>
      <c r="C21" s="79">
        <f>IF($C$4="citu pasākumu izmaksas",IF('1a+c+n'!$Q21="C",'1a+c+n'!C21,0))</f>
        <v>0</v>
      </c>
      <c r="D21" s="28">
        <f>IF($C$4="citu pasākumu izmaksas",IF('1a+c+n'!$Q21="C",'1a+c+n'!D21,0))</f>
        <v>0</v>
      </c>
      <c r="E21" s="60"/>
      <c r="F21" s="80"/>
      <c r="G21" s="28"/>
      <c r="H21" s="28">
        <f>IF($C$4="citu pasākumu izmaksas",IF('1a+c+n'!$Q21="C",'1a+c+n'!H21,0))</f>
        <v>0</v>
      </c>
      <c r="I21" s="28"/>
      <c r="J21" s="28"/>
      <c r="K21" s="60">
        <f>IF($C$4="citu pasākumu izmaksas",IF('1a+c+n'!$Q21="C",'1a+c+n'!K21,0))</f>
        <v>0</v>
      </c>
      <c r="L21" s="109">
        <f>IF($C$4="citu pasākumu izmaksas",IF('1a+c+n'!$Q21="C",'1a+c+n'!L21,0))</f>
        <v>0</v>
      </c>
      <c r="M21" s="28">
        <f>IF($C$4="citu pasākumu izmaksas",IF('1a+c+n'!$Q21="C",'1a+c+n'!M21,0))</f>
        <v>0</v>
      </c>
      <c r="N21" s="28">
        <f>IF($C$4="citu pasākumu izmaksas",IF('1a+c+n'!$Q21="C",'1a+c+n'!N21,0))</f>
        <v>0</v>
      </c>
      <c r="O21" s="28">
        <f>IF($C$4="citu pasākumu izmaksas",IF('1a+c+n'!$Q21="C",'1a+c+n'!O21,0))</f>
        <v>0</v>
      </c>
      <c r="P21" s="60">
        <f>IF($C$4="citu pasākumu izmaksas",IF('1a+c+n'!$Q21="C",'1a+c+n'!P21,0))</f>
        <v>0</v>
      </c>
    </row>
    <row r="22" spans="1:16" x14ac:dyDescent="0.2">
      <c r="A22" s="65">
        <f>IF(P22=0,0,IF(COUNTBLANK(P22)=1,0,COUNTA($P$14:P22)))</f>
        <v>0</v>
      </c>
      <c r="B22" s="28">
        <f>IF($C$4="citu pasākumu izmaksas",IF('1a+c+n'!$Q22="C",'1a+c+n'!B22,0))</f>
        <v>0</v>
      </c>
      <c r="C22" s="79">
        <f>IF($C$4="citu pasākumu izmaksas",IF('1a+c+n'!$Q22="C",'1a+c+n'!C22,0))</f>
        <v>0</v>
      </c>
      <c r="D22" s="28">
        <f>IF($C$4="citu pasākumu izmaksas",IF('1a+c+n'!$Q22="C",'1a+c+n'!D22,0))</f>
        <v>0</v>
      </c>
      <c r="E22" s="60"/>
      <c r="F22" s="80"/>
      <c r="G22" s="28"/>
      <c r="H22" s="28">
        <f>IF($C$4="citu pasākumu izmaksas",IF('1a+c+n'!$Q22="C",'1a+c+n'!H22,0))</f>
        <v>0</v>
      </c>
      <c r="I22" s="28"/>
      <c r="J22" s="28"/>
      <c r="K22" s="60">
        <f>IF($C$4="citu pasākumu izmaksas",IF('1a+c+n'!$Q22="C",'1a+c+n'!K22,0))</f>
        <v>0</v>
      </c>
      <c r="L22" s="109">
        <f>IF($C$4="citu pasākumu izmaksas",IF('1a+c+n'!$Q22="C",'1a+c+n'!L22,0))</f>
        <v>0</v>
      </c>
      <c r="M22" s="28">
        <f>IF($C$4="citu pasākumu izmaksas",IF('1a+c+n'!$Q22="C",'1a+c+n'!M22,0))</f>
        <v>0</v>
      </c>
      <c r="N22" s="28">
        <f>IF($C$4="citu pasākumu izmaksas",IF('1a+c+n'!$Q22="C",'1a+c+n'!N22,0))</f>
        <v>0</v>
      </c>
      <c r="O22" s="28">
        <f>IF($C$4="citu pasākumu izmaksas",IF('1a+c+n'!$Q22="C",'1a+c+n'!O22,0))</f>
        <v>0</v>
      </c>
      <c r="P22" s="60">
        <f>IF($C$4="citu pasākumu izmaksas",IF('1a+c+n'!$Q22="C",'1a+c+n'!P22,0))</f>
        <v>0</v>
      </c>
    </row>
    <row r="23" spans="1:16" x14ac:dyDescent="0.2">
      <c r="A23" s="65">
        <f>IF(P23=0,0,IF(COUNTBLANK(P23)=1,0,COUNTA($P$14:P23)))</f>
        <v>0</v>
      </c>
      <c r="B23" s="28">
        <f>IF($C$4="citu pasākumu izmaksas",IF('1a+c+n'!$Q23="C",'1a+c+n'!B23,0))</f>
        <v>0</v>
      </c>
      <c r="C23" s="79">
        <f>IF($C$4="citu pasākumu izmaksas",IF('1a+c+n'!$Q23="C",'1a+c+n'!C23,0))</f>
        <v>0</v>
      </c>
      <c r="D23" s="28">
        <f>IF($C$4="citu pasākumu izmaksas",IF('1a+c+n'!$Q23="C",'1a+c+n'!D23,0))</f>
        <v>0</v>
      </c>
      <c r="E23" s="60"/>
      <c r="F23" s="80"/>
      <c r="G23" s="28"/>
      <c r="H23" s="28">
        <f>IF($C$4="citu pasākumu izmaksas",IF('1a+c+n'!$Q23="C",'1a+c+n'!H23,0))</f>
        <v>0</v>
      </c>
      <c r="I23" s="28"/>
      <c r="J23" s="28"/>
      <c r="K23" s="60">
        <f>IF($C$4="citu pasākumu izmaksas",IF('1a+c+n'!$Q23="C",'1a+c+n'!K23,0))</f>
        <v>0</v>
      </c>
      <c r="L23" s="109">
        <f>IF($C$4="citu pasākumu izmaksas",IF('1a+c+n'!$Q23="C",'1a+c+n'!L23,0))</f>
        <v>0</v>
      </c>
      <c r="M23" s="28">
        <f>IF($C$4="citu pasākumu izmaksas",IF('1a+c+n'!$Q23="C",'1a+c+n'!M23,0))</f>
        <v>0</v>
      </c>
      <c r="N23" s="28">
        <f>IF($C$4="citu pasākumu izmaksas",IF('1a+c+n'!$Q23="C",'1a+c+n'!N23,0))</f>
        <v>0</v>
      </c>
      <c r="O23" s="28">
        <f>IF($C$4="citu pasākumu izmaksas",IF('1a+c+n'!$Q23="C",'1a+c+n'!O23,0))</f>
        <v>0</v>
      </c>
      <c r="P23" s="60">
        <f>IF($C$4="citu pasākumu izmaksas",IF('1a+c+n'!$Q23="C",'1a+c+n'!P23,0))</f>
        <v>0</v>
      </c>
    </row>
    <row r="24" spans="1:16" x14ac:dyDescent="0.2">
      <c r="A24" s="65">
        <f>IF(P24=0,0,IF(COUNTBLANK(P24)=1,0,COUNTA($P$14:P24)))</f>
        <v>0</v>
      </c>
      <c r="B24" s="28">
        <f>IF($C$4="citu pasākumu izmaksas",IF('1a+c+n'!$Q24="C",'1a+c+n'!B24,0))</f>
        <v>0</v>
      </c>
      <c r="C24" s="79">
        <f>IF($C$4="citu pasākumu izmaksas",IF('1a+c+n'!$Q24="C",'1a+c+n'!C24,0))</f>
        <v>0</v>
      </c>
      <c r="D24" s="28">
        <f>IF($C$4="citu pasākumu izmaksas",IF('1a+c+n'!$Q24="C",'1a+c+n'!D24,0))</f>
        <v>0</v>
      </c>
      <c r="E24" s="60"/>
      <c r="F24" s="80"/>
      <c r="G24" s="28"/>
      <c r="H24" s="28">
        <f>IF($C$4="citu pasākumu izmaksas",IF('1a+c+n'!$Q24="C",'1a+c+n'!H24,0))</f>
        <v>0</v>
      </c>
      <c r="I24" s="28"/>
      <c r="J24" s="28"/>
      <c r="K24" s="60">
        <f>IF($C$4="citu pasākumu izmaksas",IF('1a+c+n'!$Q24="C",'1a+c+n'!K24,0))</f>
        <v>0</v>
      </c>
      <c r="L24" s="109">
        <f>IF($C$4="citu pasākumu izmaksas",IF('1a+c+n'!$Q24="C",'1a+c+n'!L24,0))</f>
        <v>0</v>
      </c>
      <c r="M24" s="28">
        <f>IF($C$4="citu pasākumu izmaksas",IF('1a+c+n'!$Q24="C",'1a+c+n'!M24,0))</f>
        <v>0</v>
      </c>
      <c r="N24" s="28">
        <f>IF($C$4="citu pasākumu izmaksas",IF('1a+c+n'!$Q24="C",'1a+c+n'!N24,0))</f>
        <v>0</v>
      </c>
      <c r="O24" s="28">
        <f>IF($C$4="citu pasākumu izmaksas",IF('1a+c+n'!$Q24="C",'1a+c+n'!O24,0))</f>
        <v>0</v>
      </c>
      <c r="P24" s="60">
        <f>IF($C$4="citu pasākumu izmaksas",IF('1a+c+n'!$Q24="C",'1a+c+n'!P24,0))</f>
        <v>0</v>
      </c>
    </row>
    <row r="25" spans="1:16" x14ac:dyDescent="0.2">
      <c r="A25" s="65">
        <f>IF(P25=0,0,IF(COUNTBLANK(P25)=1,0,COUNTA($P$14:P25)))</f>
        <v>0</v>
      </c>
      <c r="B25" s="28">
        <f>IF($C$4="citu pasākumu izmaksas",IF('1a+c+n'!$Q25="C",'1a+c+n'!B25,0))</f>
        <v>0</v>
      </c>
      <c r="C25" s="79">
        <f>IF($C$4="citu pasākumu izmaksas",IF('1a+c+n'!$Q25="C",'1a+c+n'!C25,0))</f>
        <v>0</v>
      </c>
      <c r="D25" s="28">
        <f>IF($C$4="citu pasākumu izmaksas",IF('1a+c+n'!$Q25="C",'1a+c+n'!D25,0))</f>
        <v>0</v>
      </c>
      <c r="E25" s="60"/>
      <c r="F25" s="80"/>
      <c r="G25" s="28"/>
      <c r="H25" s="28">
        <f>IF($C$4="citu pasākumu izmaksas",IF('1a+c+n'!$Q25="C",'1a+c+n'!H25,0))</f>
        <v>0</v>
      </c>
      <c r="I25" s="28"/>
      <c r="J25" s="28"/>
      <c r="K25" s="60">
        <f>IF($C$4="citu pasākumu izmaksas",IF('1a+c+n'!$Q25="C",'1a+c+n'!K25,0))</f>
        <v>0</v>
      </c>
      <c r="L25" s="109">
        <f>IF($C$4="citu pasākumu izmaksas",IF('1a+c+n'!$Q25="C",'1a+c+n'!L25,0))</f>
        <v>0</v>
      </c>
      <c r="M25" s="28">
        <f>IF($C$4="citu pasākumu izmaksas",IF('1a+c+n'!$Q25="C",'1a+c+n'!M25,0))</f>
        <v>0</v>
      </c>
      <c r="N25" s="28">
        <f>IF($C$4="citu pasākumu izmaksas",IF('1a+c+n'!$Q25="C",'1a+c+n'!N25,0))</f>
        <v>0</v>
      </c>
      <c r="O25" s="28">
        <f>IF($C$4="citu pasākumu izmaksas",IF('1a+c+n'!$Q25="C",'1a+c+n'!O25,0))</f>
        <v>0</v>
      </c>
      <c r="P25" s="60">
        <f>IF($C$4="citu pasākumu izmaksas",IF('1a+c+n'!$Q25="C",'1a+c+n'!P25,0))</f>
        <v>0</v>
      </c>
    </row>
    <row r="26" spans="1:16" x14ac:dyDescent="0.2">
      <c r="A26" s="65">
        <f>IF(P26=0,0,IF(COUNTBLANK(P26)=1,0,COUNTA($P$14:P26)))</f>
        <v>0</v>
      </c>
      <c r="B26" s="28">
        <f>IF($C$4="citu pasākumu izmaksas",IF('1a+c+n'!$Q26="C",'1a+c+n'!B26,0))</f>
        <v>0</v>
      </c>
      <c r="C26" s="79">
        <f>IF($C$4="citu pasākumu izmaksas",IF('1a+c+n'!$Q26="C",'1a+c+n'!C26,0))</f>
        <v>0</v>
      </c>
      <c r="D26" s="28">
        <f>IF($C$4="citu pasākumu izmaksas",IF('1a+c+n'!$Q26="C",'1a+c+n'!D26,0))</f>
        <v>0</v>
      </c>
      <c r="E26" s="60"/>
      <c r="F26" s="80"/>
      <c r="G26" s="28"/>
      <c r="H26" s="28">
        <f>IF($C$4="citu pasākumu izmaksas",IF('1a+c+n'!$Q26="C",'1a+c+n'!H26,0))</f>
        <v>0</v>
      </c>
      <c r="I26" s="28"/>
      <c r="J26" s="28"/>
      <c r="K26" s="60">
        <f>IF($C$4="citu pasākumu izmaksas",IF('1a+c+n'!$Q26="C",'1a+c+n'!K26,0))</f>
        <v>0</v>
      </c>
      <c r="L26" s="109">
        <f>IF($C$4="citu pasākumu izmaksas",IF('1a+c+n'!$Q26="C",'1a+c+n'!L26,0))</f>
        <v>0</v>
      </c>
      <c r="M26" s="28">
        <f>IF($C$4="citu pasākumu izmaksas",IF('1a+c+n'!$Q26="C",'1a+c+n'!M26,0))</f>
        <v>0</v>
      </c>
      <c r="N26" s="28">
        <f>IF($C$4="citu pasākumu izmaksas",IF('1a+c+n'!$Q26="C",'1a+c+n'!N26,0))</f>
        <v>0</v>
      </c>
      <c r="O26" s="28">
        <f>IF($C$4="citu pasākumu izmaksas",IF('1a+c+n'!$Q26="C",'1a+c+n'!O26,0))</f>
        <v>0</v>
      </c>
      <c r="P26" s="60">
        <f>IF($C$4="citu pasākumu izmaksas",IF('1a+c+n'!$Q26="C",'1a+c+n'!P26,0))</f>
        <v>0</v>
      </c>
    </row>
    <row r="27" spans="1:16" ht="12" thickBot="1" x14ac:dyDescent="0.25">
      <c r="A27" s="65">
        <f>IF(P27=0,0,IF(COUNTBLANK(P27)=1,0,COUNTA($P$14:P27)))</f>
        <v>0</v>
      </c>
      <c r="B27" s="28">
        <f>IF($C$4="citu pasākumu izmaksas",IF('1a+c+n'!$Q27="C",'1a+c+n'!B27,0))</f>
        <v>0</v>
      </c>
      <c r="C27" s="79">
        <f>IF($C$4="citu pasākumu izmaksas",IF('1a+c+n'!$Q27="C",'1a+c+n'!C27,0))</f>
        <v>0</v>
      </c>
      <c r="D27" s="28">
        <f>IF($C$4="citu pasākumu izmaksas",IF('1a+c+n'!$Q27="C",'1a+c+n'!D27,0))</f>
        <v>0</v>
      </c>
      <c r="E27" s="60"/>
      <c r="F27" s="80"/>
      <c r="G27" s="28"/>
      <c r="H27" s="28">
        <f>IF($C$4="citu pasākumu izmaksas",IF('1a+c+n'!$Q27="C",'1a+c+n'!H27,0))</f>
        <v>0</v>
      </c>
      <c r="I27" s="28"/>
      <c r="J27" s="28"/>
      <c r="K27" s="60">
        <f>IF($C$4="citu pasākumu izmaksas",IF('1a+c+n'!$Q27="C",'1a+c+n'!K27,0))</f>
        <v>0</v>
      </c>
      <c r="L27" s="109">
        <f>IF($C$4="citu pasākumu izmaksas",IF('1a+c+n'!$Q27="C",'1a+c+n'!L27,0))</f>
        <v>0</v>
      </c>
      <c r="M27" s="28">
        <f>IF($C$4="citu pasākumu izmaksas",IF('1a+c+n'!$Q27="C",'1a+c+n'!M27,0))</f>
        <v>0</v>
      </c>
      <c r="N27" s="28">
        <f>IF($C$4="citu pasākumu izmaksas",IF('1a+c+n'!$Q27="C",'1a+c+n'!N27,0))</f>
        <v>0</v>
      </c>
      <c r="O27" s="28">
        <f>IF($C$4="citu pasākumu izmaksas",IF('1a+c+n'!$Q27="C",'1a+c+n'!O27,0))</f>
        <v>0</v>
      </c>
      <c r="P27" s="60">
        <f>IF($C$4="citu pasākumu izmaksas",IF('1a+c+n'!$Q27="C",'1a+c+n'!P27,0))</f>
        <v>0</v>
      </c>
    </row>
    <row r="28" spans="1:16" ht="12" customHeight="1" thickBot="1" x14ac:dyDescent="0.25">
      <c r="A28" s="310" t="s">
        <v>62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2"/>
      <c r="L28" s="111">
        <f>SUM(L14:L27)</f>
        <v>0</v>
      </c>
      <c r="M28" s="112">
        <f>SUM(M14:M27)</f>
        <v>0</v>
      </c>
      <c r="N28" s="112">
        <f>SUM(N14:N27)</f>
        <v>0</v>
      </c>
      <c r="O28" s="112">
        <f>SUM(O14:O27)</f>
        <v>0</v>
      </c>
      <c r="P28" s="113">
        <f>SUM(P14:P27)</f>
        <v>0</v>
      </c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1" t="s">
        <v>14</v>
      </c>
      <c r="B31" s="20"/>
      <c r="C31" s="313" t="str">
        <f>'Kops c'!C33:H33</f>
        <v>Armands Ūbelis</v>
      </c>
      <c r="D31" s="313"/>
      <c r="E31" s="313"/>
      <c r="F31" s="313"/>
      <c r="G31" s="313"/>
      <c r="H31" s="313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36" t="s">
        <v>15</v>
      </c>
      <c r="D32" s="236"/>
      <c r="E32" s="236"/>
      <c r="F32" s="236"/>
      <c r="G32" s="236"/>
      <c r="H32" s="236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80" t="str">
        <f>'Kops n'!A36:D36</f>
        <v>Tāme sastādīta 2023. gada 26. jūlijā</v>
      </c>
      <c r="B34" s="281"/>
      <c r="C34" s="281"/>
      <c r="D34" s="2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41</v>
      </c>
      <c r="B36" s="20"/>
      <c r="C36" s="313">
        <f>'Kops c'!C38:H38</f>
        <v>0</v>
      </c>
      <c r="D36" s="313"/>
      <c r="E36" s="313"/>
      <c r="F36" s="313"/>
      <c r="G36" s="313"/>
      <c r="H36" s="313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36" t="s">
        <v>15</v>
      </c>
      <c r="D37" s="236"/>
      <c r="E37" s="236"/>
      <c r="F37" s="236"/>
      <c r="G37" s="236"/>
      <c r="H37" s="236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103" t="s">
        <v>16</v>
      </c>
      <c r="B39" s="53"/>
      <c r="C39" s="116" t="str">
        <f>'Kops c'!C41</f>
        <v>4-02608</v>
      </c>
      <c r="D39" s="53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</sheetData>
  <mergeCells count="23">
    <mergeCell ref="C37:H37"/>
    <mergeCell ref="L12:P12"/>
    <mergeCell ref="A28:K28"/>
    <mergeCell ref="C31:H31"/>
    <mergeCell ref="C32:H32"/>
    <mergeCell ref="A34:D34"/>
    <mergeCell ref="C36:H3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D7:L7"/>
    <mergeCell ref="C2:I2"/>
    <mergeCell ref="C3:I3"/>
    <mergeCell ref="C4:I4"/>
    <mergeCell ref="D5:L5"/>
    <mergeCell ref="D6:L6"/>
  </mergeCells>
  <conditionalFormatting sqref="A28:K28">
    <cfRule type="containsText" dxfId="241" priority="3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A14:P27">
    <cfRule type="cellIs" dxfId="240" priority="1" operator="equal">
      <formula>0</formula>
    </cfRule>
  </conditionalFormatting>
  <conditionalFormatting sqref="C2:I2 D5:L8 N9:O9 L28:P28 C31:H31 C36:H36 C39">
    <cfRule type="cellIs" dxfId="239" priority="2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P40"/>
  <sheetViews>
    <sheetView workbookViewId="0">
      <selection activeCell="M34" sqref="M3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'1a+c+n'!D1</f>
        <v>1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'1a+c+n'!C2:I2</f>
        <v>Būvlaukums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19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237" t="s">
        <v>72</v>
      </c>
      <c r="B9" s="237"/>
      <c r="C9" s="237"/>
      <c r="D9" s="237"/>
      <c r="E9" s="237"/>
      <c r="F9" s="237"/>
      <c r="G9" s="35"/>
      <c r="H9" s="35"/>
      <c r="I9" s="35"/>
      <c r="J9" s="305" t="s">
        <v>45</v>
      </c>
      <c r="K9" s="305"/>
      <c r="L9" s="305"/>
      <c r="M9" s="305"/>
      <c r="N9" s="306">
        <f>P28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IF($C$4="Neattiecināmās izmaksas",IF('1a+c+n'!$Q14="N",'1a+c+n'!B14,0))</f>
        <v>0</v>
      </c>
      <c r="C14" s="77">
        <f>IF($C$4="Neattiecināmās izmaksas",IF('1a+c+n'!$Q14="N",'1a+c+n'!C14,0))</f>
        <v>0</v>
      </c>
      <c r="D14" s="27">
        <f>IF($C$4="Neattiecināmās izmaksas",IF('1a+c+n'!$Q14="N",'1a+c+n'!D14,0))</f>
        <v>0</v>
      </c>
      <c r="E14" s="58"/>
      <c r="F14" s="78"/>
      <c r="G14" s="27">
        <f>IF($C$4="Neattiecināmās izmaksas",IF('1a+c+n'!$Q14="N",'1a+c+n'!G14,0))</f>
        <v>0</v>
      </c>
      <c r="H14" s="27">
        <f>IF($C$4="Neattiecināmās izmaksas",IF('1a+c+n'!$Q14="N",'1a+c+n'!H14,0))</f>
        <v>0</v>
      </c>
      <c r="I14" s="27"/>
      <c r="J14" s="27"/>
      <c r="K14" s="58">
        <f>IF($C$4="Neattiecināmās izmaksas",IF('1a+c+n'!$Q14="N",'1a+c+n'!K14,0))</f>
        <v>0</v>
      </c>
      <c r="L14" s="108">
        <f>IF($C$4="Neattiecināmās izmaksas",IF('1a+c+n'!$Q14="N",'1a+c+n'!L14,0))</f>
        <v>0</v>
      </c>
      <c r="M14" s="27">
        <f>IF($C$4="Neattiecināmās izmaksas",IF('1a+c+n'!$Q14="N",'1a+c+n'!M14,0))</f>
        <v>0</v>
      </c>
      <c r="N14" s="27">
        <f>IF($C$4="Neattiecināmās izmaksas",IF('1a+c+n'!$Q14="N",'1a+c+n'!N14,0))</f>
        <v>0</v>
      </c>
      <c r="O14" s="27">
        <f>IF($C$4="Neattiecināmās izmaksas",IF('1a+c+n'!$Q14="N",'1a+c+n'!O14,0))</f>
        <v>0</v>
      </c>
      <c r="P14" s="58">
        <f>IF($C$4="Neattiecināmās izmaksas",IF('1a+c+n'!$Q14="N",'1a+c+n'!P14,0))</f>
        <v>0</v>
      </c>
    </row>
    <row r="15" spans="1:16" x14ac:dyDescent="0.2">
      <c r="A15" s="65">
        <f>IF(P15=0,0,IF(COUNTBLANK(P15)=1,0,COUNTA($P$14:P15)))</f>
        <v>0</v>
      </c>
      <c r="B15" s="28">
        <f>IF($C$4="Neattiecināmās izmaksas",IF('1a+c+n'!$Q15="N",'1a+c+n'!B15,0))</f>
        <v>0</v>
      </c>
      <c r="C15" s="79">
        <f>IF($C$4="Neattiecināmās izmaksas",IF('1a+c+n'!$Q15="N",'1a+c+n'!C15,0))</f>
        <v>0</v>
      </c>
      <c r="D15" s="28">
        <f>IF($C$4="Neattiecināmās izmaksas",IF('1a+c+n'!$Q15="N",'1a+c+n'!D15,0))</f>
        <v>0</v>
      </c>
      <c r="E15" s="60"/>
      <c r="F15" s="80"/>
      <c r="G15" s="28"/>
      <c r="H15" s="28">
        <f>IF($C$4="Neattiecināmās izmaksas",IF('1a+c+n'!$Q15="N",'1a+c+n'!H15,0))</f>
        <v>0</v>
      </c>
      <c r="I15" s="28"/>
      <c r="J15" s="28"/>
      <c r="K15" s="60">
        <f>IF($C$4="Neattiecināmās izmaksas",IF('1a+c+n'!$Q15="N",'1a+c+n'!K15,0))</f>
        <v>0</v>
      </c>
      <c r="L15" s="109">
        <f>IF($C$4="Neattiecināmās izmaksas",IF('1a+c+n'!$Q15="N",'1a+c+n'!L15,0))</f>
        <v>0</v>
      </c>
      <c r="M15" s="28">
        <f>IF($C$4="Neattiecināmās izmaksas",IF('1a+c+n'!$Q15="N",'1a+c+n'!M15,0))</f>
        <v>0</v>
      </c>
      <c r="N15" s="28">
        <f>IF($C$4="Neattiecināmās izmaksas",IF('1a+c+n'!$Q15="N",'1a+c+n'!N15,0))</f>
        <v>0</v>
      </c>
      <c r="O15" s="28">
        <f>IF($C$4="Neattiecināmās izmaksas",IF('1a+c+n'!$Q15="N",'1a+c+n'!O15,0))</f>
        <v>0</v>
      </c>
      <c r="P15" s="60">
        <f>IF($C$4="Neattiecināmās izmaksas",IF('1a+c+n'!$Q15="N",'1a+c+n'!P15,0))</f>
        <v>0</v>
      </c>
    </row>
    <row r="16" spans="1:16" x14ac:dyDescent="0.2">
      <c r="A16" s="65">
        <f>IF(P16=0,0,IF(COUNTBLANK(P16)=1,0,COUNTA($P$14:P16)))</f>
        <v>0</v>
      </c>
      <c r="B16" s="28">
        <f>IF($C$4="Neattiecināmās izmaksas",IF('1a+c+n'!$Q16="N",'1a+c+n'!B16,0))</f>
        <v>0</v>
      </c>
      <c r="C16" s="79">
        <f>IF($C$4="Neattiecināmās izmaksas",IF('1a+c+n'!$Q16="N",'1a+c+n'!C16,0))</f>
        <v>0</v>
      </c>
      <c r="D16" s="28">
        <f>IF($C$4="Neattiecināmās izmaksas",IF('1a+c+n'!$Q16="N",'1a+c+n'!D16,0))</f>
        <v>0</v>
      </c>
      <c r="E16" s="60"/>
      <c r="F16" s="80"/>
      <c r="G16" s="28"/>
      <c r="H16" s="28">
        <f>IF($C$4="Neattiecināmās izmaksas",IF('1a+c+n'!$Q16="N",'1a+c+n'!H16,0))</f>
        <v>0</v>
      </c>
      <c r="I16" s="28"/>
      <c r="J16" s="28"/>
      <c r="K16" s="60">
        <f>IF($C$4="Neattiecināmās izmaksas",IF('1a+c+n'!$Q16="N",'1a+c+n'!K16,0))</f>
        <v>0</v>
      </c>
      <c r="L16" s="109">
        <f>IF($C$4="Neattiecināmās izmaksas",IF('1a+c+n'!$Q16="N",'1a+c+n'!L16,0))</f>
        <v>0</v>
      </c>
      <c r="M16" s="28">
        <f>IF($C$4="Neattiecināmās izmaksas",IF('1a+c+n'!$Q16="N",'1a+c+n'!M16,0))</f>
        <v>0</v>
      </c>
      <c r="N16" s="28">
        <f>IF($C$4="Neattiecināmās izmaksas",IF('1a+c+n'!$Q16="N",'1a+c+n'!N16,0))</f>
        <v>0</v>
      </c>
      <c r="O16" s="28">
        <f>IF($C$4="Neattiecināmās izmaksas",IF('1a+c+n'!$Q16="N",'1a+c+n'!O16,0))</f>
        <v>0</v>
      </c>
      <c r="P16" s="60">
        <f>IF($C$4="Neattiecināmās izmaksas",IF('1a+c+n'!$Q16="N",'1a+c+n'!P16,0))</f>
        <v>0</v>
      </c>
    </row>
    <row r="17" spans="1:16" x14ac:dyDescent="0.2">
      <c r="A17" s="65">
        <f>IF(P17=0,0,IF(COUNTBLANK(P17)=1,0,COUNTA($P$14:P17)))</f>
        <v>0</v>
      </c>
      <c r="B17" s="28">
        <f>IF($C$4="Neattiecināmās izmaksas",IF('1a+c+n'!$Q17="N",'1a+c+n'!B17,0))</f>
        <v>0</v>
      </c>
      <c r="C17" s="79">
        <f>IF($C$4="Neattiecināmās izmaksas",IF('1a+c+n'!$Q17="N",'1a+c+n'!C17,0))</f>
        <v>0</v>
      </c>
      <c r="D17" s="28">
        <f>IF($C$4="Neattiecināmās izmaksas",IF('1a+c+n'!$Q17="N",'1a+c+n'!D17,0))</f>
        <v>0</v>
      </c>
      <c r="E17" s="60"/>
      <c r="F17" s="80"/>
      <c r="G17" s="28"/>
      <c r="H17" s="28">
        <f>IF($C$4="Neattiecināmās izmaksas",IF('1a+c+n'!$Q17="N",'1a+c+n'!H17,0))</f>
        <v>0</v>
      </c>
      <c r="I17" s="28"/>
      <c r="J17" s="28"/>
      <c r="K17" s="60">
        <f>IF($C$4="Neattiecināmās izmaksas",IF('1a+c+n'!$Q17="N",'1a+c+n'!K17,0))</f>
        <v>0</v>
      </c>
      <c r="L17" s="109">
        <f>IF($C$4="Neattiecināmās izmaksas",IF('1a+c+n'!$Q17="N",'1a+c+n'!L17,0))</f>
        <v>0</v>
      </c>
      <c r="M17" s="28">
        <f>IF($C$4="Neattiecināmās izmaksas",IF('1a+c+n'!$Q17="N",'1a+c+n'!M17,0))</f>
        <v>0</v>
      </c>
      <c r="N17" s="28">
        <f>IF($C$4="Neattiecināmās izmaksas",IF('1a+c+n'!$Q17="N",'1a+c+n'!N17,0))</f>
        <v>0</v>
      </c>
      <c r="O17" s="28">
        <f>IF($C$4="Neattiecināmās izmaksas",IF('1a+c+n'!$Q17="N",'1a+c+n'!O17,0))</f>
        <v>0</v>
      </c>
      <c r="P17" s="60">
        <f>IF($C$4="Neattiecināmās izmaksas",IF('1a+c+n'!$Q17="N",'1a+c+n'!P17,0))</f>
        <v>0</v>
      </c>
    </row>
    <row r="18" spans="1:16" x14ac:dyDescent="0.2">
      <c r="A18" s="65">
        <f>IF(P18=0,0,IF(COUNTBLANK(P18)=1,0,COUNTA($P$14:P18)))</f>
        <v>0</v>
      </c>
      <c r="B18" s="28">
        <f>IF($C$4="Neattiecināmās izmaksas",IF('1a+c+n'!$Q18="N",'1a+c+n'!B18,0))</f>
        <v>0</v>
      </c>
      <c r="C18" s="79">
        <f>IF($C$4="Neattiecināmās izmaksas",IF('1a+c+n'!$Q18="N",'1a+c+n'!C18,0))</f>
        <v>0</v>
      </c>
      <c r="D18" s="28">
        <f>IF($C$4="Neattiecināmās izmaksas",IF('1a+c+n'!$Q18="N",'1a+c+n'!D18,0))</f>
        <v>0</v>
      </c>
      <c r="E18" s="60"/>
      <c r="F18" s="80"/>
      <c r="G18" s="28"/>
      <c r="H18" s="28">
        <f>IF($C$4="Neattiecināmās izmaksas",IF('1a+c+n'!$Q18="N",'1a+c+n'!H18,0))</f>
        <v>0</v>
      </c>
      <c r="I18" s="28"/>
      <c r="J18" s="28"/>
      <c r="K18" s="60">
        <f>IF($C$4="Neattiecināmās izmaksas",IF('1a+c+n'!$Q18="N",'1a+c+n'!K18,0))</f>
        <v>0</v>
      </c>
      <c r="L18" s="109">
        <f>IF($C$4="Neattiecināmās izmaksas",IF('1a+c+n'!$Q18="N",'1a+c+n'!L18,0))</f>
        <v>0</v>
      </c>
      <c r="M18" s="28">
        <f>IF($C$4="Neattiecināmās izmaksas",IF('1a+c+n'!$Q18="N",'1a+c+n'!M18,0))</f>
        <v>0</v>
      </c>
      <c r="N18" s="28">
        <f>IF($C$4="Neattiecināmās izmaksas",IF('1a+c+n'!$Q18="N",'1a+c+n'!N18,0))</f>
        <v>0</v>
      </c>
      <c r="O18" s="28">
        <f>IF($C$4="Neattiecināmās izmaksas",IF('1a+c+n'!$Q18="N",'1a+c+n'!O18,0))</f>
        <v>0</v>
      </c>
      <c r="P18" s="60">
        <f>IF($C$4="Neattiecināmās izmaksas",IF('1a+c+n'!$Q18="N",'1a+c+n'!P18,0))</f>
        <v>0</v>
      </c>
    </row>
    <row r="19" spans="1:16" x14ac:dyDescent="0.2">
      <c r="A19" s="65">
        <f>IF(P19=0,0,IF(COUNTBLANK(P19)=1,0,COUNTA($P$14:P19)))</f>
        <v>0</v>
      </c>
      <c r="B19" s="28">
        <f>IF($C$4="Neattiecināmās izmaksas",IF('1a+c+n'!$Q19="N",'1a+c+n'!B19,0))</f>
        <v>0</v>
      </c>
      <c r="C19" s="79">
        <f>IF($C$4="Neattiecināmās izmaksas",IF('1a+c+n'!$Q19="N",'1a+c+n'!C19,0))</f>
        <v>0</v>
      </c>
      <c r="D19" s="28">
        <f>IF($C$4="Neattiecināmās izmaksas",IF('1a+c+n'!$Q19="N",'1a+c+n'!D19,0))</f>
        <v>0</v>
      </c>
      <c r="E19" s="60"/>
      <c r="F19" s="80"/>
      <c r="G19" s="28"/>
      <c r="H19" s="28">
        <f>IF($C$4="Neattiecināmās izmaksas",IF('1a+c+n'!$Q19="N",'1a+c+n'!H19,0))</f>
        <v>0</v>
      </c>
      <c r="I19" s="28"/>
      <c r="J19" s="28"/>
      <c r="K19" s="60">
        <f>IF($C$4="Neattiecināmās izmaksas",IF('1a+c+n'!$Q19="N",'1a+c+n'!K19,0))</f>
        <v>0</v>
      </c>
      <c r="L19" s="109">
        <f>IF($C$4="Neattiecināmās izmaksas",IF('1a+c+n'!$Q19="N",'1a+c+n'!L19,0))</f>
        <v>0</v>
      </c>
      <c r="M19" s="28">
        <f>IF($C$4="Neattiecināmās izmaksas",IF('1a+c+n'!$Q19="N",'1a+c+n'!M19,0))</f>
        <v>0</v>
      </c>
      <c r="N19" s="28">
        <f>IF($C$4="Neattiecināmās izmaksas",IF('1a+c+n'!$Q19="N",'1a+c+n'!N19,0))</f>
        <v>0</v>
      </c>
      <c r="O19" s="28">
        <f>IF($C$4="Neattiecināmās izmaksas",IF('1a+c+n'!$Q19="N",'1a+c+n'!O19,0))</f>
        <v>0</v>
      </c>
      <c r="P19" s="60">
        <f>IF($C$4="Neattiecināmās izmaksas",IF('1a+c+n'!$Q19="N",'1a+c+n'!P19,0))</f>
        <v>0</v>
      </c>
    </row>
    <row r="20" spans="1:16" x14ac:dyDescent="0.2">
      <c r="A20" s="65">
        <f>IF(P20=0,0,IF(COUNTBLANK(P20)=1,0,COUNTA($P$14:P20)))</f>
        <v>0</v>
      </c>
      <c r="B20" s="28">
        <f>IF($C$4="Neattiecināmās izmaksas",IF('1a+c+n'!$Q20="N",'1a+c+n'!B20,0))</f>
        <v>0</v>
      </c>
      <c r="C20" s="79">
        <f>IF($C$4="Neattiecināmās izmaksas",IF('1a+c+n'!$Q20="N",'1a+c+n'!C20,0))</f>
        <v>0</v>
      </c>
      <c r="D20" s="28">
        <f>IF($C$4="Neattiecināmās izmaksas",IF('1a+c+n'!$Q20="N",'1a+c+n'!D20,0))</f>
        <v>0</v>
      </c>
      <c r="E20" s="60"/>
      <c r="F20" s="80"/>
      <c r="G20" s="28"/>
      <c r="H20" s="28">
        <f>IF($C$4="Neattiecināmās izmaksas",IF('1a+c+n'!$Q20="N",'1a+c+n'!H20,0))</f>
        <v>0</v>
      </c>
      <c r="I20" s="28"/>
      <c r="J20" s="28"/>
      <c r="K20" s="60">
        <f>IF($C$4="Neattiecināmās izmaksas",IF('1a+c+n'!$Q20="N",'1a+c+n'!K20,0))</f>
        <v>0</v>
      </c>
      <c r="L20" s="109">
        <f>IF($C$4="Neattiecināmās izmaksas",IF('1a+c+n'!$Q20="N",'1a+c+n'!L20,0))</f>
        <v>0</v>
      </c>
      <c r="M20" s="28">
        <f>IF($C$4="Neattiecināmās izmaksas",IF('1a+c+n'!$Q20="N",'1a+c+n'!M20,0))</f>
        <v>0</v>
      </c>
      <c r="N20" s="28">
        <f>IF($C$4="Neattiecināmās izmaksas",IF('1a+c+n'!$Q20="N",'1a+c+n'!N20,0))</f>
        <v>0</v>
      </c>
      <c r="O20" s="28">
        <f>IF($C$4="Neattiecināmās izmaksas",IF('1a+c+n'!$Q20="N",'1a+c+n'!O20,0))</f>
        <v>0</v>
      </c>
      <c r="P20" s="60">
        <f>IF($C$4="Neattiecināmās izmaksas",IF('1a+c+n'!$Q20="N",'1a+c+n'!P20,0))</f>
        <v>0</v>
      </c>
    </row>
    <row r="21" spans="1:16" x14ac:dyDescent="0.2">
      <c r="A21" s="65">
        <f>IF(P21=0,0,IF(COUNTBLANK(P21)=1,0,COUNTA($P$14:P21)))</f>
        <v>0</v>
      </c>
      <c r="B21" s="28">
        <f>IF($C$4="Neattiecināmās izmaksas",IF('1a+c+n'!$Q21="N",'1a+c+n'!B21,0))</f>
        <v>0</v>
      </c>
      <c r="C21" s="79">
        <f>IF($C$4="Neattiecināmās izmaksas",IF('1a+c+n'!$Q21="N",'1a+c+n'!C21,0))</f>
        <v>0</v>
      </c>
      <c r="D21" s="28">
        <f>IF($C$4="Neattiecināmās izmaksas",IF('1a+c+n'!$Q21="N",'1a+c+n'!D21,0))</f>
        <v>0</v>
      </c>
      <c r="E21" s="60"/>
      <c r="F21" s="80"/>
      <c r="G21" s="28"/>
      <c r="H21" s="28">
        <f>IF($C$4="Neattiecināmās izmaksas",IF('1a+c+n'!$Q21="N",'1a+c+n'!H21,0))</f>
        <v>0</v>
      </c>
      <c r="I21" s="28"/>
      <c r="J21" s="28"/>
      <c r="K21" s="60">
        <f>IF($C$4="Neattiecināmās izmaksas",IF('1a+c+n'!$Q21="N",'1a+c+n'!K21,0))</f>
        <v>0</v>
      </c>
      <c r="L21" s="109">
        <f>IF($C$4="Neattiecināmās izmaksas",IF('1a+c+n'!$Q21="N",'1a+c+n'!L21,0))</f>
        <v>0</v>
      </c>
      <c r="M21" s="28">
        <f>IF($C$4="Neattiecināmās izmaksas",IF('1a+c+n'!$Q21="N",'1a+c+n'!M21,0))</f>
        <v>0</v>
      </c>
      <c r="N21" s="28">
        <f>IF($C$4="Neattiecināmās izmaksas",IF('1a+c+n'!$Q21="N",'1a+c+n'!N21,0))</f>
        <v>0</v>
      </c>
      <c r="O21" s="28">
        <f>IF($C$4="Neattiecināmās izmaksas",IF('1a+c+n'!$Q21="N",'1a+c+n'!O21,0))</f>
        <v>0</v>
      </c>
      <c r="P21" s="60">
        <f>IF($C$4="Neattiecināmās izmaksas",IF('1a+c+n'!$Q21="N",'1a+c+n'!P21,0))</f>
        <v>0</v>
      </c>
    </row>
    <row r="22" spans="1:16" x14ac:dyDescent="0.2">
      <c r="A22" s="65">
        <f>IF(P22=0,0,IF(COUNTBLANK(P22)=1,0,COUNTA($P$14:P22)))</f>
        <v>0</v>
      </c>
      <c r="B22" s="28">
        <f>IF($C$4="Neattiecināmās izmaksas",IF('1a+c+n'!$Q22="N",'1a+c+n'!B22,0))</f>
        <v>0</v>
      </c>
      <c r="C22" s="79">
        <f>IF($C$4="Neattiecināmās izmaksas",IF('1a+c+n'!$Q22="N",'1a+c+n'!C22,0))</f>
        <v>0</v>
      </c>
      <c r="D22" s="28">
        <f>IF($C$4="Neattiecināmās izmaksas",IF('1a+c+n'!$Q22="N",'1a+c+n'!D22,0))</f>
        <v>0</v>
      </c>
      <c r="E22" s="60"/>
      <c r="F22" s="80"/>
      <c r="G22" s="28"/>
      <c r="H22" s="28">
        <f>IF($C$4="Neattiecināmās izmaksas",IF('1a+c+n'!$Q22="N",'1a+c+n'!H22,0))</f>
        <v>0</v>
      </c>
      <c r="I22" s="28"/>
      <c r="J22" s="28"/>
      <c r="K22" s="60">
        <f>IF($C$4="Neattiecināmās izmaksas",IF('1a+c+n'!$Q22="N",'1a+c+n'!K22,0))</f>
        <v>0</v>
      </c>
      <c r="L22" s="109">
        <f>IF($C$4="Neattiecināmās izmaksas",IF('1a+c+n'!$Q22="N",'1a+c+n'!L22,0))</f>
        <v>0</v>
      </c>
      <c r="M22" s="28">
        <f>IF($C$4="Neattiecināmās izmaksas",IF('1a+c+n'!$Q22="N",'1a+c+n'!M22,0))</f>
        <v>0</v>
      </c>
      <c r="N22" s="28">
        <f>IF($C$4="Neattiecināmās izmaksas",IF('1a+c+n'!$Q22="N",'1a+c+n'!N22,0))</f>
        <v>0</v>
      </c>
      <c r="O22" s="28">
        <f>IF($C$4="Neattiecināmās izmaksas",IF('1a+c+n'!$Q22="N",'1a+c+n'!O22,0))</f>
        <v>0</v>
      </c>
      <c r="P22" s="60">
        <f>IF($C$4="Neattiecināmās izmaksas",IF('1a+c+n'!$Q22="N",'1a+c+n'!P22,0))</f>
        <v>0</v>
      </c>
    </row>
    <row r="23" spans="1:16" x14ac:dyDescent="0.2">
      <c r="A23" s="65">
        <f>IF(P23=0,0,IF(COUNTBLANK(P23)=1,0,COUNTA($P$14:P23)))</f>
        <v>0</v>
      </c>
      <c r="B23" s="28">
        <f>IF($C$4="Neattiecināmās izmaksas",IF('1a+c+n'!$Q23="N",'1a+c+n'!B23,0))</f>
        <v>0</v>
      </c>
      <c r="C23" s="79">
        <f>IF($C$4="Neattiecināmās izmaksas",IF('1a+c+n'!$Q23="N",'1a+c+n'!C23,0))</f>
        <v>0</v>
      </c>
      <c r="D23" s="28">
        <f>IF($C$4="Neattiecināmās izmaksas",IF('1a+c+n'!$Q23="N",'1a+c+n'!D23,0))</f>
        <v>0</v>
      </c>
      <c r="E23" s="60"/>
      <c r="F23" s="80"/>
      <c r="G23" s="28"/>
      <c r="H23" s="28">
        <f>IF($C$4="Neattiecināmās izmaksas",IF('1a+c+n'!$Q23="N",'1a+c+n'!H23,0))</f>
        <v>0</v>
      </c>
      <c r="I23" s="28"/>
      <c r="J23" s="28"/>
      <c r="K23" s="60">
        <f>IF($C$4="Neattiecināmās izmaksas",IF('1a+c+n'!$Q23="N",'1a+c+n'!K23,0))</f>
        <v>0</v>
      </c>
      <c r="L23" s="109">
        <f>IF($C$4="Neattiecināmās izmaksas",IF('1a+c+n'!$Q23="N",'1a+c+n'!L23,0))</f>
        <v>0</v>
      </c>
      <c r="M23" s="28">
        <f>IF($C$4="Neattiecināmās izmaksas",IF('1a+c+n'!$Q23="N",'1a+c+n'!M23,0))</f>
        <v>0</v>
      </c>
      <c r="N23" s="28">
        <f>IF($C$4="Neattiecināmās izmaksas",IF('1a+c+n'!$Q23="N",'1a+c+n'!N23,0))</f>
        <v>0</v>
      </c>
      <c r="O23" s="28">
        <f>IF($C$4="Neattiecināmās izmaksas",IF('1a+c+n'!$Q23="N",'1a+c+n'!O23,0))</f>
        <v>0</v>
      </c>
      <c r="P23" s="60">
        <f>IF($C$4="Neattiecināmās izmaksas",IF('1a+c+n'!$Q23="N",'1a+c+n'!P23,0))</f>
        <v>0</v>
      </c>
    </row>
    <row r="24" spans="1:16" x14ac:dyDescent="0.2">
      <c r="A24" s="65">
        <f>IF(P24=0,0,IF(COUNTBLANK(P24)=1,0,COUNTA($P$14:P24)))</f>
        <v>0</v>
      </c>
      <c r="B24" s="28">
        <f>IF($C$4="Neattiecināmās izmaksas",IF('1a+c+n'!$Q24="N",'1a+c+n'!B24,0))</f>
        <v>0</v>
      </c>
      <c r="C24" s="79">
        <f>IF($C$4="Neattiecināmās izmaksas",IF('1a+c+n'!$Q24="N",'1a+c+n'!C24,0))</f>
        <v>0</v>
      </c>
      <c r="D24" s="28">
        <f>IF($C$4="Neattiecināmās izmaksas",IF('1a+c+n'!$Q24="N",'1a+c+n'!D24,0))</f>
        <v>0</v>
      </c>
      <c r="E24" s="60"/>
      <c r="F24" s="80"/>
      <c r="G24" s="28"/>
      <c r="H24" s="28">
        <f>IF($C$4="Neattiecināmās izmaksas",IF('1a+c+n'!$Q24="N",'1a+c+n'!H24,0))</f>
        <v>0</v>
      </c>
      <c r="I24" s="28"/>
      <c r="J24" s="28"/>
      <c r="K24" s="60">
        <f>IF($C$4="Neattiecināmās izmaksas",IF('1a+c+n'!$Q24="N",'1a+c+n'!K24,0))</f>
        <v>0</v>
      </c>
      <c r="L24" s="109">
        <f>IF($C$4="Neattiecināmās izmaksas",IF('1a+c+n'!$Q24="N",'1a+c+n'!L24,0))</f>
        <v>0</v>
      </c>
      <c r="M24" s="28">
        <f>IF($C$4="Neattiecināmās izmaksas",IF('1a+c+n'!$Q24="N",'1a+c+n'!M24,0))</f>
        <v>0</v>
      </c>
      <c r="N24" s="28">
        <f>IF($C$4="Neattiecināmās izmaksas",IF('1a+c+n'!$Q24="N",'1a+c+n'!N24,0))</f>
        <v>0</v>
      </c>
      <c r="O24" s="28">
        <f>IF($C$4="Neattiecināmās izmaksas",IF('1a+c+n'!$Q24="N",'1a+c+n'!O24,0))</f>
        <v>0</v>
      </c>
      <c r="P24" s="60">
        <f>IF($C$4="Neattiecināmās izmaksas",IF('1a+c+n'!$Q24="N",'1a+c+n'!P24,0))</f>
        <v>0</v>
      </c>
    </row>
    <row r="25" spans="1:16" x14ac:dyDescent="0.2">
      <c r="A25" s="65">
        <f>IF(P25=0,0,IF(COUNTBLANK(P25)=1,0,COUNTA($P$14:P25)))</f>
        <v>0</v>
      </c>
      <c r="B25" s="28">
        <f>IF($C$4="Neattiecināmās izmaksas",IF('1a+c+n'!$Q25="N",'1a+c+n'!B25,0))</f>
        <v>0</v>
      </c>
      <c r="C25" s="79">
        <f>IF($C$4="Neattiecināmās izmaksas",IF('1a+c+n'!$Q25="N",'1a+c+n'!C25,0))</f>
        <v>0</v>
      </c>
      <c r="D25" s="28">
        <f>IF($C$4="Neattiecināmās izmaksas",IF('1a+c+n'!$Q25="N",'1a+c+n'!D25,0))</f>
        <v>0</v>
      </c>
      <c r="E25" s="60"/>
      <c r="F25" s="80"/>
      <c r="G25" s="28"/>
      <c r="H25" s="28">
        <f>IF($C$4="Neattiecināmās izmaksas",IF('1a+c+n'!$Q25="N",'1a+c+n'!H25,0))</f>
        <v>0</v>
      </c>
      <c r="I25" s="28"/>
      <c r="J25" s="28"/>
      <c r="K25" s="60">
        <f>IF($C$4="Neattiecināmās izmaksas",IF('1a+c+n'!$Q25="N",'1a+c+n'!K25,0))</f>
        <v>0</v>
      </c>
      <c r="L25" s="109">
        <f>IF($C$4="Neattiecināmās izmaksas",IF('1a+c+n'!$Q25="N",'1a+c+n'!L25,0))</f>
        <v>0</v>
      </c>
      <c r="M25" s="28">
        <f>IF($C$4="Neattiecināmās izmaksas",IF('1a+c+n'!$Q25="N",'1a+c+n'!M25,0))</f>
        <v>0</v>
      </c>
      <c r="N25" s="28">
        <f>IF($C$4="Neattiecināmās izmaksas",IF('1a+c+n'!$Q25="N",'1a+c+n'!N25,0))</f>
        <v>0</v>
      </c>
      <c r="O25" s="28">
        <f>IF($C$4="Neattiecināmās izmaksas",IF('1a+c+n'!$Q25="N",'1a+c+n'!O25,0))</f>
        <v>0</v>
      </c>
      <c r="P25" s="60">
        <f>IF($C$4="Neattiecināmās izmaksas",IF('1a+c+n'!$Q25="N",'1a+c+n'!P25,0))</f>
        <v>0</v>
      </c>
    </row>
    <row r="26" spans="1:16" x14ac:dyDescent="0.2">
      <c r="A26" s="65">
        <f>IF(P26=0,0,IF(COUNTBLANK(P26)=1,0,COUNTA($P$14:P26)))</f>
        <v>0</v>
      </c>
      <c r="B26" s="28">
        <f>IF($C$4="Neattiecināmās izmaksas",IF('1a+c+n'!$Q26="N",'1a+c+n'!B26,0))</f>
        <v>0</v>
      </c>
      <c r="C26" s="79">
        <f>IF($C$4="Neattiecināmās izmaksas",IF('1a+c+n'!$Q26="N",'1a+c+n'!C26,0))</f>
        <v>0</v>
      </c>
      <c r="D26" s="28">
        <f>IF($C$4="Neattiecināmās izmaksas",IF('1a+c+n'!$Q26="N",'1a+c+n'!D26,0))</f>
        <v>0</v>
      </c>
      <c r="E26" s="60"/>
      <c r="F26" s="80"/>
      <c r="G26" s="28"/>
      <c r="H26" s="28">
        <f>IF($C$4="Neattiecināmās izmaksas",IF('1a+c+n'!$Q26="N",'1a+c+n'!H26,0))</f>
        <v>0</v>
      </c>
      <c r="I26" s="28"/>
      <c r="J26" s="28"/>
      <c r="K26" s="60">
        <f>IF($C$4="Neattiecināmās izmaksas",IF('1a+c+n'!$Q26="N",'1a+c+n'!K26,0))</f>
        <v>0</v>
      </c>
      <c r="L26" s="109">
        <f>IF($C$4="Neattiecināmās izmaksas",IF('1a+c+n'!$Q26="N",'1a+c+n'!L26,0))</f>
        <v>0</v>
      </c>
      <c r="M26" s="28">
        <f>IF($C$4="Neattiecināmās izmaksas",IF('1a+c+n'!$Q26="N",'1a+c+n'!M26,0))</f>
        <v>0</v>
      </c>
      <c r="N26" s="28">
        <f>IF($C$4="Neattiecināmās izmaksas",IF('1a+c+n'!$Q26="N",'1a+c+n'!N26,0))</f>
        <v>0</v>
      </c>
      <c r="O26" s="28">
        <f>IF($C$4="Neattiecināmās izmaksas",IF('1a+c+n'!$Q26="N",'1a+c+n'!O26,0))</f>
        <v>0</v>
      </c>
      <c r="P26" s="60">
        <f>IF($C$4="Neattiecināmās izmaksas",IF('1a+c+n'!$Q26="N",'1a+c+n'!P26,0))</f>
        <v>0</v>
      </c>
    </row>
    <row r="27" spans="1:16" ht="12" thickBot="1" x14ac:dyDescent="0.25">
      <c r="A27" s="65">
        <f>IF(P27=0,0,IF(COUNTBLANK(P27)=1,0,COUNTA($P$14:P27)))</f>
        <v>0</v>
      </c>
      <c r="B27" s="28">
        <f>IF($C$4="Neattiecināmās izmaksas",IF('1a+c+n'!$Q27="N",'1a+c+n'!B27,0))</f>
        <v>0</v>
      </c>
      <c r="C27" s="79">
        <f>IF($C$4="Neattiecināmās izmaksas",IF('1a+c+n'!$Q27="N",'1a+c+n'!C27,0))</f>
        <v>0</v>
      </c>
      <c r="D27" s="28">
        <f>IF($C$4="Neattiecināmās izmaksas",IF('1a+c+n'!$Q27="N",'1a+c+n'!D27,0))</f>
        <v>0</v>
      </c>
      <c r="E27" s="60"/>
      <c r="F27" s="80"/>
      <c r="G27" s="28"/>
      <c r="H27" s="28">
        <f>IF($C$4="Neattiecināmās izmaksas",IF('1a+c+n'!$Q27="N",'1a+c+n'!H27,0))</f>
        <v>0</v>
      </c>
      <c r="I27" s="28"/>
      <c r="J27" s="28"/>
      <c r="K27" s="60">
        <f>IF($C$4="Neattiecināmās izmaksas",IF('1a+c+n'!$Q27="N",'1a+c+n'!K27,0))</f>
        <v>0</v>
      </c>
      <c r="L27" s="109">
        <f>IF($C$4="Neattiecināmās izmaksas",IF('1a+c+n'!$Q27="N",'1a+c+n'!L27,0))</f>
        <v>0</v>
      </c>
      <c r="M27" s="28">
        <f>IF($C$4="Neattiecināmās izmaksas",IF('1a+c+n'!$Q27="N",'1a+c+n'!M27,0))</f>
        <v>0</v>
      </c>
      <c r="N27" s="28">
        <f>IF($C$4="Neattiecināmās izmaksas",IF('1a+c+n'!$Q27="N",'1a+c+n'!N27,0))</f>
        <v>0</v>
      </c>
      <c r="O27" s="28">
        <f>IF($C$4="Neattiecināmās izmaksas",IF('1a+c+n'!$Q27="N",'1a+c+n'!O27,0))</f>
        <v>0</v>
      </c>
      <c r="P27" s="60">
        <f>IF($C$4="Neattiecināmās izmaksas",IF('1a+c+n'!$Q27="N",'1a+c+n'!P27,0))</f>
        <v>0</v>
      </c>
    </row>
    <row r="28" spans="1:16" ht="12" customHeight="1" thickBot="1" x14ac:dyDescent="0.25">
      <c r="A28" s="310" t="s">
        <v>62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2"/>
      <c r="L28" s="111">
        <f>SUM(L14:L27)</f>
        <v>0</v>
      </c>
      <c r="M28" s="112">
        <f>SUM(M14:M27)</f>
        <v>0</v>
      </c>
      <c r="N28" s="112">
        <f>SUM(N14:N27)</f>
        <v>0</v>
      </c>
      <c r="O28" s="112">
        <f>SUM(O14:O27)</f>
        <v>0</v>
      </c>
      <c r="P28" s="113">
        <f>SUM(P14:P27)</f>
        <v>0</v>
      </c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1" t="s">
        <v>14</v>
      </c>
      <c r="B31" s="20"/>
      <c r="C31" s="313" t="str">
        <f>'Kops n'!C33:H33</f>
        <v>Armands Ūbelis</v>
      </c>
      <c r="D31" s="313"/>
      <c r="E31" s="313"/>
      <c r="F31" s="313"/>
      <c r="G31" s="313"/>
      <c r="H31" s="313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36" t="s">
        <v>15</v>
      </c>
      <c r="D32" s="236"/>
      <c r="E32" s="236"/>
      <c r="F32" s="236"/>
      <c r="G32" s="236"/>
      <c r="H32" s="236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80" t="str">
        <f>'Kops n'!A36:D36</f>
        <v>Tāme sastādīta 2023. gada 26. jūlijā</v>
      </c>
      <c r="B34" s="281"/>
      <c r="C34" s="281"/>
      <c r="D34" s="28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41</v>
      </c>
      <c r="B36" s="20"/>
      <c r="C36" s="313">
        <f>'Kops n'!C38:H38</f>
        <v>0</v>
      </c>
      <c r="D36" s="313"/>
      <c r="E36" s="313"/>
      <c r="F36" s="313"/>
      <c r="G36" s="313"/>
      <c r="H36" s="313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36" t="s">
        <v>15</v>
      </c>
      <c r="D37" s="236"/>
      <c r="E37" s="236"/>
      <c r="F37" s="236"/>
      <c r="G37" s="236"/>
      <c r="H37" s="236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103" t="s">
        <v>16</v>
      </c>
      <c r="B39" s="53"/>
      <c r="C39" s="116" t="str">
        <f>'Kops n'!C41</f>
        <v>4-02608</v>
      </c>
      <c r="D39" s="53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</sheetData>
  <mergeCells count="23">
    <mergeCell ref="C37:H37"/>
    <mergeCell ref="L12:P12"/>
    <mergeCell ref="A28:K28"/>
    <mergeCell ref="C31:H31"/>
    <mergeCell ref="C32:H32"/>
    <mergeCell ref="A34:D34"/>
    <mergeCell ref="C36:H36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28:K28">
    <cfRule type="containsText" dxfId="238" priority="3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A14:P27">
    <cfRule type="cellIs" dxfId="237" priority="1" operator="equal">
      <formula>0</formula>
    </cfRule>
  </conditionalFormatting>
  <conditionalFormatting sqref="C2:I2 D5:L8 N9:O9 L28:P28 C31:H31 C36:H36 C39">
    <cfRule type="cellIs" dxfId="236" priority="2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Q101"/>
  <sheetViews>
    <sheetView topLeftCell="A63" workbookViewId="0">
      <selection activeCell="O81" sqref="O8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5">
        <v>2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302" t="s">
        <v>135</v>
      </c>
      <c r="D2" s="302"/>
      <c r="E2" s="302"/>
      <c r="F2" s="302"/>
      <c r="G2" s="302"/>
      <c r="H2" s="302"/>
      <c r="I2" s="302"/>
      <c r="J2" s="33"/>
    </row>
    <row r="3" spans="1:17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7" x14ac:dyDescent="0.2">
      <c r="A4" s="34"/>
      <c r="B4" s="34"/>
      <c r="C4" s="303" t="s">
        <v>63</v>
      </c>
      <c r="D4" s="303"/>
      <c r="E4" s="303"/>
      <c r="F4" s="303"/>
      <c r="G4" s="303"/>
      <c r="H4" s="303"/>
      <c r="I4" s="303"/>
      <c r="J4" s="34"/>
    </row>
    <row r="5" spans="1:17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7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P89</f>
        <v>0</v>
      </c>
      <c r="O9" s="306"/>
      <c r="P9" s="35"/>
      <c r="Q9" s="123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  <c r="Q10" s="123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3" t="s">
        <v>47</v>
      </c>
    </row>
    <row r="12" spans="1:17" ht="12" thickBot="1" x14ac:dyDescent="0.25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  <c r="Q12" s="123" t="s">
        <v>54</v>
      </c>
    </row>
    <row r="13" spans="1:17" ht="126.75" customHeight="1" thickBot="1" x14ac:dyDescent="0.25">
      <c r="A13" s="314"/>
      <c r="B13" s="316"/>
      <c r="C13" s="317"/>
      <c r="D13" s="319"/>
      <c r="E13" s="321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74" t="s">
        <v>60</v>
      </c>
      <c r="Q13" s="75" t="s">
        <v>61</v>
      </c>
    </row>
    <row r="14" spans="1:17" x14ac:dyDescent="0.2">
      <c r="A14" s="143">
        <v>1</v>
      </c>
      <c r="B14" s="144"/>
      <c r="C14" s="198" t="s">
        <v>137</v>
      </c>
      <c r="D14" s="199" t="s">
        <v>138</v>
      </c>
      <c r="E14" s="200">
        <v>359.49</v>
      </c>
      <c r="F14" s="88"/>
      <c r="G14" s="89"/>
      <c r="H14" s="89">
        <f>F14*G14</f>
        <v>0</v>
      </c>
      <c r="I14" s="89"/>
      <c r="J14" s="89"/>
      <c r="K14" s="90">
        <f>SUM(H14:J14)</f>
        <v>0</v>
      </c>
      <c r="L14" s="88">
        <f>E14*F14</f>
        <v>0</v>
      </c>
      <c r="M14" s="89">
        <f>H14*E14</f>
        <v>0</v>
      </c>
      <c r="N14" s="89">
        <f>I14*E14</f>
        <v>0</v>
      </c>
      <c r="O14" s="89">
        <f>J14*E14</f>
        <v>0</v>
      </c>
      <c r="P14" s="106">
        <f>SUM(M14:O14)</f>
        <v>0</v>
      </c>
      <c r="Q14" s="71" t="s">
        <v>47</v>
      </c>
    </row>
    <row r="15" spans="1:17" x14ac:dyDescent="0.2">
      <c r="A15" s="40">
        <v>2</v>
      </c>
      <c r="B15" s="91"/>
      <c r="C15" s="164" t="s">
        <v>139</v>
      </c>
      <c r="D15" s="165" t="s">
        <v>118</v>
      </c>
      <c r="E15" s="166">
        <v>105.75</v>
      </c>
      <c r="F15" s="52"/>
      <c r="G15" s="50"/>
      <c r="H15" s="50">
        <f>F15*G15</f>
        <v>0</v>
      </c>
      <c r="I15" s="50"/>
      <c r="J15" s="50"/>
      <c r="K15" s="51">
        <f t="shared" ref="K15:K78" si="0">SUM(H15:J15)</f>
        <v>0</v>
      </c>
      <c r="L15" s="52">
        <f t="shared" ref="L15:L78" si="1">E15*F15</f>
        <v>0</v>
      </c>
      <c r="M15" s="50">
        <f t="shared" ref="M15:M78" si="2">H15*E15</f>
        <v>0</v>
      </c>
      <c r="N15" s="50">
        <f t="shared" ref="N15:N78" si="3">I15*E15</f>
        <v>0</v>
      </c>
      <c r="O15" s="50">
        <f t="shared" ref="O15:O78" si="4">J15*E15</f>
        <v>0</v>
      </c>
      <c r="P15" s="107">
        <f t="shared" ref="P15:P78" si="5">SUM(M15:O15)</f>
        <v>0</v>
      </c>
      <c r="Q15" s="76" t="s">
        <v>47</v>
      </c>
    </row>
    <row r="16" spans="1:17" x14ac:dyDescent="0.2">
      <c r="A16" s="40">
        <v>3</v>
      </c>
      <c r="B16" s="91"/>
      <c r="C16" s="161" t="s">
        <v>140</v>
      </c>
      <c r="D16" s="162" t="s">
        <v>138</v>
      </c>
      <c r="E16" s="163">
        <v>359.49</v>
      </c>
      <c r="F16" s="52"/>
      <c r="G16" s="50"/>
      <c r="H16" s="50">
        <f t="shared" ref="H16:H79" si="6">F16*G16</f>
        <v>0</v>
      </c>
      <c r="I16" s="50"/>
      <c r="J16" s="50"/>
      <c r="K16" s="51">
        <f t="shared" si="0"/>
        <v>0</v>
      </c>
      <c r="L16" s="52">
        <f t="shared" si="1"/>
        <v>0</v>
      </c>
      <c r="M16" s="50">
        <f t="shared" si="2"/>
        <v>0</v>
      </c>
      <c r="N16" s="50">
        <f t="shared" si="3"/>
        <v>0</v>
      </c>
      <c r="O16" s="50">
        <f t="shared" si="4"/>
        <v>0</v>
      </c>
      <c r="P16" s="107">
        <f t="shared" si="5"/>
        <v>0</v>
      </c>
      <c r="Q16" s="76" t="s">
        <v>47</v>
      </c>
    </row>
    <row r="17" spans="1:17" x14ac:dyDescent="0.2">
      <c r="A17" s="40">
        <v>4</v>
      </c>
      <c r="B17" s="91"/>
      <c r="C17" s="161" t="s">
        <v>141</v>
      </c>
      <c r="D17" s="162" t="s">
        <v>142</v>
      </c>
      <c r="E17" s="163">
        <v>0.9</v>
      </c>
      <c r="F17" s="52"/>
      <c r="G17" s="50"/>
      <c r="H17" s="50">
        <f t="shared" si="6"/>
        <v>0</v>
      </c>
      <c r="I17" s="50"/>
      <c r="J17" s="50"/>
      <c r="K17" s="51">
        <f t="shared" si="0"/>
        <v>0</v>
      </c>
      <c r="L17" s="52">
        <f t="shared" si="1"/>
        <v>0</v>
      </c>
      <c r="M17" s="50">
        <f t="shared" si="2"/>
        <v>0</v>
      </c>
      <c r="N17" s="50">
        <f t="shared" si="3"/>
        <v>0</v>
      </c>
      <c r="O17" s="50">
        <f t="shared" si="4"/>
        <v>0</v>
      </c>
      <c r="P17" s="107">
        <f t="shared" si="5"/>
        <v>0</v>
      </c>
      <c r="Q17" s="76" t="s">
        <v>47</v>
      </c>
    </row>
    <row r="18" spans="1:17" x14ac:dyDescent="0.2">
      <c r="A18" s="40">
        <v>5</v>
      </c>
      <c r="B18" s="91"/>
      <c r="C18" s="167" t="s">
        <v>143</v>
      </c>
      <c r="D18" s="162" t="s">
        <v>142</v>
      </c>
      <c r="E18" s="163">
        <v>0.9900000000000001</v>
      </c>
      <c r="F18" s="52"/>
      <c r="G18" s="50"/>
      <c r="H18" s="50">
        <f t="shared" si="6"/>
        <v>0</v>
      </c>
      <c r="I18" s="50"/>
      <c r="J18" s="50"/>
      <c r="K18" s="51">
        <f t="shared" si="0"/>
        <v>0</v>
      </c>
      <c r="L18" s="52">
        <f t="shared" si="1"/>
        <v>0</v>
      </c>
      <c r="M18" s="50">
        <f t="shared" si="2"/>
        <v>0</v>
      </c>
      <c r="N18" s="50">
        <f t="shared" si="3"/>
        <v>0</v>
      </c>
      <c r="O18" s="50">
        <f t="shared" si="4"/>
        <v>0</v>
      </c>
      <c r="P18" s="107">
        <f t="shared" si="5"/>
        <v>0</v>
      </c>
      <c r="Q18" s="76" t="s">
        <v>47</v>
      </c>
    </row>
    <row r="19" spans="1:17" x14ac:dyDescent="0.2">
      <c r="A19" s="40">
        <v>6</v>
      </c>
      <c r="B19" s="91"/>
      <c r="C19" s="167" t="s">
        <v>144</v>
      </c>
      <c r="D19" s="162" t="s">
        <v>131</v>
      </c>
      <c r="E19" s="163">
        <v>1</v>
      </c>
      <c r="F19" s="52"/>
      <c r="G19" s="50"/>
      <c r="H19" s="50">
        <f t="shared" si="6"/>
        <v>0</v>
      </c>
      <c r="I19" s="50"/>
      <c r="J19" s="50"/>
      <c r="K19" s="51">
        <f t="shared" si="0"/>
        <v>0</v>
      </c>
      <c r="L19" s="52">
        <f t="shared" si="1"/>
        <v>0</v>
      </c>
      <c r="M19" s="50">
        <f t="shared" si="2"/>
        <v>0</v>
      </c>
      <c r="N19" s="50">
        <f t="shared" si="3"/>
        <v>0</v>
      </c>
      <c r="O19" s="50">
        <f t="shared" si="4"/>
        <v>0</v>
      </c>
      <c r="P19" s="107">
        <f t="shared" si="5"/>
        <v>0</v>
      </c>
      <c r="Q19" s="76" t="s">
        <v>47</v>
      </c>
    </row>
    <row r="20" spans="1:17" ht="22.5" x14ac:dyDescent="0.2">
      <c r="A20" s="40">
        <v>7</v>
      </c>
      <c r="B20" s="91"/>
      <c r="C20" s="161" t="s">
        <v>145</v>
      </c>
      <c r="D20" s="162" t="s">
        <v>142</v>
      </c>
      <c r="E20" s="163">
        <v>2</v>
      </c>
      <c r="F20" s="52"/>
      <c r="G20" s="50"/>
      <c r="H20" s="50">
        <f t="shared" si="6"/>
        <v>0</v>
      </c>
      <c r="I20" s="50"/>
      <c r="J20" s="50"/>
      <c r="K20" s="51">
        <f t="shared" si="0"/>
        <v>0</v>
      </c>
      <c r="L20" s="52">
        <f t="shared" si="1"/>
        <v>0</v>
      </c>
      <c r="M20" s="50">
        <f t="shared" si="2"/>
        <v>0</v>
      </c>
      <c r="N20" s="50">
        <f t="shared" si="3"/>
        <v>0</v>
      </c>
      <c r="O20" s="50">
        <f t="shared" si="4"/>
        <v>0</v>
      </c>
      <c r="P20" s="107">
        <f t="shared" si="5"/>
        <v>0</v>
      </c>
      <c r="Q20" s="76" t="s">
        <v>47</v>
      </c>
    </row>
    <row r="21" spans="1:17" x14ac:dyDescent="0.2">
      <c r="A21" s="40">
        <v>8</v>
      </c>
      <c r="B21" s="91"/>
      <c r="C21" s="167" t="s">
        <v>143</v>
      </c>
      <c r="D21" s="162" t="s">
        <v>142</v>
      </c>
      <c r="E21" s="163">
        <v>2.2000000000000002</v>
      </c>
      <c r="F21" s="52"/>
      <c r="G21" s="50"/>
      <c r="H21" s="50">
        <f t="shared" si="6"/>
        <v>0</v>
      </c>
      <c r="I21" s="50"/>
      <c r="J21" s="50"/>
      <c r="K21" s="51">
        <f t="shared" si="0"/>
        <v>0</v>
      </c>
      <c r="L21" s="52">
        <f t="shared" si="1"/>
        <v>0</v>
      </c>
      <c r="M21" s="50">
        <f t="shared" si="2"/>
        <v>0</v>
      </c>
      <c r="N21" s="50">
        <f t="shared" si="3"/>
        <v>0</v>
      </c>
      <c r="O21" s="50">
        <f t="shared" si="4"/>
        <v>0</v>
      </c>
      <c r="P21" s="107">
        <f t="shared" si="5"/>
        <v>0</v>
      </c>
      <c r="Q21" s="76" t="s">
        <v>47</v>
      </c>
    </row>
    <row r="22" spans="1:17" x14ac:dyDescent="0.2">
      <c r="A22" s="40">
        <v>9</v>
      </c>
      <c r="B22" s="91"/>
      <c r="C22" s="167" t="s">
        <v>144</v>
      </c>
      <c r="D22" s="162" t="s">
        <v>131</v>
      </c>
      <c r="E22" s="163">
        <v>2</v>
      </c>
      <c r="F22" s="52"/>
      <c r="G22" s="50"/>
      <c r="H22" s="50">
        <f t="shared" si="6"/>
        <v>0</v>
      </c>
      <c r="I22" s="50"/>
      <c r="J22" s="50"/>
      <c r="K22" s="51">
        <f t="shared" si="0"/>
        <v>0</v>
      </c>
      <c r="L22" s="52">
        <f t="shared" si="1"/>
        <v>0</v>
      </c>
      <c r="M22" s="50">
        <f t="shared" si="2"/>
        <v>0</v>
      </c>
      <c r="N22" s="50">
        <f t="shared" si="3"/>
        <v>0</v>
      </c>
      <c r="O22" s="50">
        <f t="shared" si="4"/>
        <v>0</v>
      </c>
      <c r="P22" s="107">
        <f t="shared" si="5"/>
        <v>0</v>
      </c>
      <c r="Q22" s="76" t="s">
        <v>47</v>
      </c>
    </row>
    <row r="23" spans="1:17" ht="22.5" x14ac:dyDescent="0.2">
      <c r="A23" s="40">
        <v>10</v>
      </c>
      <c r="B23" s="91"/>
      <c r="C23" s="161" t="s">
        <v>146</v>
      </c>
      <c r="D23" s="162" t="s">
        <v>138</v>
      </c>
      <c r="E23" s="163">
        <v>359.49</v>
      </c>
      <c r="F23" s="52"/>
      <c r="G23" s="50"/>
      <c r="H23" s="50">
        <f t="shared" si="6"/>
        <v>0</v>
      </c>
      <c r="I23" s="50"/>
      <c r="J23" s="50"/>
      <c r="K23" s="51">
        <f t="shared" si="0"/>
        <v>0</v>
      </c>
      <c r="L23" s="52">
        <f t="shared" si="1"/>
        <v>0</v>
      </c>
      <c r="M23" s="50">
        <f t="shared" si="2"/>
        <v>0</v>
      </c>
      <c r="N23" s="50">
        <f t="shared" si="3"/>
        <v>0</v>
      </c>
      <c r="O23" s="50">
        <f t="shared" si="4"/>
        <v>0</v>
      </c>
      <c r="P23" s="107">
        <f t="shared" si="5"/>
        <v>0</v>
      </c>
      <c r="Q23" s="76" t="s">
        <v>47</v>
      </c>
    </row>
    <row r="24" spans="1:17" x14ac:dyDescent="0.2">
      <c r="A24" s="40">
        <v>11</v>
      </c>
      <c r="B24" s="91"/>
      <c r="C24" s="168" t="s">
        <v>147</v>
      </c>
      <c r="D24" s="169" t="s">
        <v>138</v>
      </c>
      <c r="E24" s="170">
        <v>359.49</v>
      </c>
      <c r="F24" s="52"/>
      <c r="G24" s="50"/>
      <c r="H24" s="50">
        <f t="shared" si="6"/>
        <v>0</v>
      </c>
      <c r="I24" s="50"/>
      <c r="J24" s="50"/>
      <c r="K24" s="51">
        <f t="shared" si="0"/>
        <v>0</v>
      </c>
      <c r="L24" s="52">
        <f t="shared" si="1"/>
        <v>0</v>
      </c>
      <c r="M24" s="50">
        <f t="shared" si="2"/>
        <v>0</v>
      </c>
      <c r="N24" s="50">
        <f t="shared" si="3"/>
        <v>0</v>
      </c>
      <c r="O24" s="50">
        <f t="shared" si="4"/>
        <v>0</v>
      </c>
      <c r="P24" s="107">
        <f t="shared" si="5"/>
        <v>0</v>
      </c>
      <c r="Q24" s="76" t="s">
        <v>47</v>
      </c>
    </row>
    <row r="25" spans="1:17" x14ac:dyDescent="0.2">
      <c r="A25" s="40">
        <v>12</v>
      </c>
      <c r="B25" s="91"/>
      <c r="C25" s="134" t="s">
        <v>148</v>
      </c>
      <c r="D25" s="169" t="s">
        <v>138</v>
      </c>
      <c r="E25" s="170">
        <v>413.41</v>
      </c>
      <c r="F25" s="52"/>
      <c r="G25" s="50"/>
      <c r="H25" s="50">
        <f t="shared" si="6"/>
        <v>0</v>
      </c>
      <c r="I25" s="50"/>
      <c r="J25" s="50"/>
      <c r="K25" s="51">
        <f t="shared" si="0"/>
        <v>0</v>
      </c>
      <c r="L25" s="52">
        <f t="shared" si="1"/>
        <v>0</v>
      </c>
      <c r="M25" s="50">
        <f t="shared" si="2"/>
        <v>0</v>
      </c>
      <c r="N25" s="50">
        <f t="shared" si="3"/>
        <v>0</v>
      </c>
      <c r="O25" s="50">
        <f t="shared" si="4"/>
        <v>0</v>
      </c>
      <c r="P25" s="107">
        <f t="shared" si="5"/>
        <v>0</v>
      </c>
      <c r="Q25" s="76" t="s">
        <v>47</v>
      </c>
    </row>
    <row r="26" spans="1:17" x14ac:dyDescent="0.2">
      <c r="A26" s="40">
        <v>13</v>
      </c>
      <c r="B26" s="91"/>
      <c r="C26" s="134" t="s">
        <v>149</v>
      </c>
      <c r="D26" s="169" t="s">
        <v>142</v>
      </c>
      <c r="E26" s="170">
        <v>0.82</v>
      </c>
      <c r="F26" s="52"/>
      <c r="G26" s="50"/>
      <c r="H26" s="50">
        <f t="shared" si="6"/>
        <v>0</v>
      </c>
      <c r="I26" s="50"/>
      <c r="J26" s="50"/>
      <c r="K26" s="51">
        <f t="shared" si="0"/>
        <v>0</v>
      </c>
      <c r="L26" s="52">
        <f t="shared" si="1"/>
        <v>0</v>
      </c>
      <c r="M26" s="50">
        <f t="shared" si="2"/>
        <v>0</v>
      </c>
      <c r="N26" s="50">
        <f t="shared" si="3"/>
        <v>0</v>
      </c>
      <c r="O26" s="50">
        <f t="shared" si="4"/>
        <v>0</v>
      </c>
      <c r="P26" s="107">
        <f t="shared" si="5"/>
        <v>0</v>
      </c>
      <c r="Q26" s="76" t="s">
        <v>47</v>
      </c>
    </row>
    <row r="27" spans="1:17" x14ac:dyDescent="0.2">
      <c r="A27" s="40">
        <v>14</v>
      </c>
      <c r="B27" s="91"/>
      <c r="C27" s="134" t="s">
        <v>144</v>
      </c>
      <c r="D27" s="169" t="s">
        <v>131</v>
      </c>
      <c r="E27" s="170">
        <v>360</v>
      </c>
      <c r="F27" s="52"/>
      <c r="G27" s="50"/>
      <c r="H27" s="50">
        <f t="shared" si="6"/>
        <v>0</v>
      </c>
      <c r="I27" s="50"/>
      <c r="J27" s="50"/>
      <c r="K27" s="51">
        <f t="shared" si="0"/>
        <v>0</v>
      </c>
      <c r="L27" s="52">
        <f t="shared" si="1"/>
        <v>0</v>
      </c>
      <c r="M27" s="50">
        <f t="shared" si="2"/>
        <v>0</v>
      </c>
      <c r="N27" s="50">
        <f t="shared" si="3"/>
        <v>0</v>
      </c>
      <c r="O27" s="50">
        <f t="shared" si="4"/>
        <v>0</v>
      </c>
      <c r="P27" s="107">
        <f t="shared" si="5"/>
        <v>0</v>
      </c>
      <c r="Q27" s="76" t="s">
        <v>47</v>
      </c>
    </row>
    <row r="28" spans="1:17" x14ac:dyDescent="0.2">
      <c r="A28" s="40">
        <v>15</v>
      </c>
      <c r="B28" s="91"/>
      <c r="C28" s="168" t="s">
        <v>150</v>
      </c>
      <c r="D28" s="169" t="s">
        <v>138</v>
      </c>
      <c r="E28" s="170">
        <v>359.49</v>
      </c>
      <c r="F28" s="52"/>
      <c r="G28" s="50"/>
      <c r="H28" s="50">
        <f t="shared" si="6"/>
        <v>0</v>
      </c>
      <c r="I28" s="50"/>
      <c r="J28" s="50"/>
      <c r="K28" s="51">
        <f t="shared" si="0"/>
        <v>0</v>
      </c>
      <c r="L28" s="52">
        <f t="shared" si="1"/>
        <v>0</v>
      </c>
      <c r="M28" s="50">
        <f t="shared" si="2"/>
        <v>0</v>
      </c>
      <c r="N28" s="50">
        <f t="shared" si="3"/>
        <v>0</v>
      </c>
      <c r="O28" s="50">
        <f t="shared" si="4"/>
        <v>0</v>
      </c>
      <c r="P28" s="107">
        <f t="shared" si="5"/>
        <v>0</v>
      </c>
      <c r="Q28" s="76" t="s">
        <v>47</v>
      </c>
    </row>
    <row r="29" spans="1:17" x14ac:dyDescent="0.2">
      <c r="A29" s="40">
        <v>16</v>
      </c>
      <c r="B29" s="91"/>
      <c r="C29" s="134" t="s">
        <v>151</v>
      </c>
      <c r="D29" s="169" t="s">
        <v>142</v>
      </c>
      <c r="E29" s="170">
        <v>7.49</v>
      </c>
      <c r="F29" s="52"/>
      <c r="G29" s="50"/>
      <c r="H29" s="50">
        <f t="shared" si="6"/>
        <v>0</v>
      </c>
      <c r="I29" s="50"/>
      <c r="J29" s="50"/>
      <c r="K29" s="51">
        <f t="shared" si="0"/>
        <v>0</v>
      </c>
      <c r="L29" s="52">
        <f t="shared" si="1"/>
        <v>0</v>
      </c>
      <c r="M29" s="50">
        <f t="shared" si="2"/>
        <v>0</v>
      </c>
      <c r="N29" s="50">
        <f t="shared" si="3"/>
        <v>0</v>
      </c>
      <c r="O29" s="50">
        <f t="shared" si="4"/>
        <v>0</v>
      </c>
      <c r="P29" s="107">
        <f t="shared" si="5"/>
        <v>0</v>
      </c>
      <c r="Q29" s="76" t="s">
        <v>47</v>
      </c>
    </row>
    <row r="30" spans="1:17" x14ac:dyDescent="0.2">
      <c r="A30" s="40">
        <v>17</v>
      </c>
      <c r="B30" s="91"/>
      <c r="C30" s="171" t="s">
        <v>144</v>
      </c>
      <c r="D30" s="172" t="s">
        <v>131</v>
      </c>
      <c r="E30" s="173">
        <v>360</v>
      </c>
      <c r="F30" s="52"/>
      <c r="G30" s="50"/>
      <c r="H30" s="50">
        <f t="shared" si="6"/>
        <v>0</v>
      </c>
      <c r="I30" s="50"/>
      <c r="J30" s="50"/>
      <c r="K30" s="51">
        <f t="shared" si="0"/>
        <v>0</v>
      </c>
      <c r="L30" s="52">
        <f t="shared" si="1"/>
        <v>0</v>
      </c>
      <c r="M30" s="50">
        <f t="shared" si="2"/>
        <v>0</v>
      </c>
      <c r="N30" s="50">
        <f t="shared" si="3"/>
        <v>0</v>
      </c>
      <c r="O30" s="50">
        <f t="shared" si="4"/>
        <v>0</v>
      </c>
      <c r="P30" s="107">
        <f t="shared" si="5"/>
        <v>0</v>
      </c>
      <c r="Q30" s="76" t="s">
        <v>47</v>
      </c>
    </row>
    <row r="31" spans="1:17" x14ac:dyDescent="0.2">
      <c r="A31" s="40">
        <v>18</v>
      </c>
      <c r="B31" s="91"/>
      <c r="C31" s="174" t="s">
        <v>152</v>
      </c>
      <c r="D31" s="175" t="s">
        <v>138</v>
      </c>
      <c r="E31" s="176">
        <v>359.49</v>
      </c>
      <c r="F31" s="52"/>
      <c r="G31" s="50"/>
      <c r="H31" s="50">
        <f t="shared" si="6"/>
        <v>0</v>
      </c>
      <c r="I31" s="50"/>
      <c r="J31" s="50"/>
      <c r="K31" s="51">
        <f t="shared" si="0"/>
        <v>0</v>
      </c>
      <c r="L31" s="52">
        <f t="shared" si="1"/>
        <v>0</v>
      </c>
      <c r="M31" s="50">
        <f t="shared" si="2"/>
        <v>0</v>
      </c>
      <c r="N31" s="50">
        <f t="shared" si="3"/>
        <v>0</v>
      </c>
      <c r="O31" s="50">
        <f t="shared" si="4"/>
        <v>0</v>
      </c>
      <c r="P31" s="107">
        <f t="shared" si="5"/>
        <v>0</v>
      </c>
      <c r="Q31" s="76" t="s">
        <v>47</v>
      </c>
    </row>
    <row r="32" spans="1:17" ht="22.5" x14ac:dyDescent="0.2">
      <c r="A32" s="40">
        <v>19</v>
      </c>
      <c r="B32" s="91"/>
      <c r="C32" s="177" t="s">
        <v>153</v>
      </c>
      <c r="D32" s="175" t="s">
        <v>138</v>
      </c>
      <c r="E32" s="176">
        <v>413.41</v>
      </c>
      <c r="F32" s="52"/>
      <c r="G32" s="50"/>
      <c r="H32" s="50">
        <f t="shared" si="6"/>
        <v>0</v>
      </c>
      <c r="I32" s="50"/>
      <c r="J32" s="50"/>
      <c r="K32" s="51">
        <f t="shared" si="0"/>
        <v>0</v>
      </c>
      <c r="L32" s="52">
        <f t="shared" si="1"/>
        <v>0</v>
      </c>
      <c r="M32" s="50">
        <f t="shared" si="2"/>
        <v>0</v>
      </c>
      <c r="N32" s="50">
        <f t="shared" si="3"/>
        <v>0</v>
      </c>
      <c r="O32" s="50">
        <f t="shared" si="4"/>
        <v>0</v>
      </c>
      <c r="P32" s="107">
        <f t="shared" si="5"/>
        <v>0</v>
      </c>
      <c r="Q32" s="76" t="s">
        <v>47</v>
      </c>
    </row>
    <row r="33" spans="1:17" x14ac:dyDescent="0.2">
      <c r="A33" s="40">
        <v>20</v>
      </c>
      <c r="B33" s="91"/>
      <c r="C33" s="177" t="s">
        <v>144</v>
      </c>
      <c r="D33" s="175" t="s">
        <v>120</v>
      </c>
      <c r="E33" s="178">
        <v>1437.96</v>
      </c>
      <c r="F33" s="52"/>
      <c r="G33" s="50"/>
      <c r="H33" s="50">
        <f t="shared" si="6"/>
        <v>0</v>
      </c>
      <c r="I33" s="50"/>
      <c r="J33" s="50"/>
      <c r="K33" s="51">
        <f t="shared" si="0"/>
        <v>0</v>
      </c>
      <c r="L33" s="52">
        <f t="shared" si="1"/>
        <v>0</v>
      </c>
      <c r="M33" s="50">
        <f t="shared" si="2"/>
        <v>0</v>
      </c>
      <c r="N33" s="50">
        <f t="shared" si="3"/>
        <v>0</v>
      </c>
      <c r="O33" s="50">
        <f t="shared" si="4"/>
        <v>0</v>
      </c>
      <c r="P33" s="107">
        <f t="shared" si="5"/>
        <v>0</v>
      </c>
      <c r="Q33" s="76" t="s">
        <v>47</v>
      </c>
    </row>
    <row r="34" spans="1:17" x14ac:dyDescent="0.2">
      <c r="A34" s="40">
        <v>21</v>
      </c>
      <c r="B34" s="91"/>
      <c r="C34" s="179" t="s">
        <v>154</v>
      </c>
      <c r="D34" s="162" t="s">
        <v>155</v>
      </c>
      <c r="E34" s="180">
        <v>90.1</v>
      </c>
      <c r="F34" s="52"/>
      <c r="G34" s="50"/>
      <c r="H34" s="50">
        <f t="shared" si="6"/>
        <v>0</v>
      </c>
      <c r="I34" s="50"/>
      <c r="J34" s="50"/>
      <c r="K34" s="51">
        <f t="shared" si="0"/>
        <v>0</v>
      </c>
      <c r="L34" s="52">
        <f t="shared" si="1"/>
        <v>0</v>
      </c>
      <c r="M34" s="50">
        <f t="shared" si="2"/>
        <v>0</v>
      </c>
      <c r="N34" s="50">
        <f t="shared" si="3"/>
        <v>0</v>
      </c>
      <c r="O34" s="50">
        <f t="shared" si="4"/>
        <v>0</v>
      </c>
      <c r="P34" s="107">
        <f t="shared" si="5"/>
        <v>0</v>
      </c>
      <c r="Q34" s="76" t="s">
        <v>46</v>
      </c>
    </row>
    <row r="35" spans="1:17" x14ac:dyDescent="0.2">
      <c r="A35" s="40">
        <v>22</v>
      </c>
      <c r="B35" s="91"/>
      <c r="C35" s="161" t="s">
        <v>156</v>
      </c>
      <c r="D35" s="162" t="s">
        <v>155</v>
      </c>
      <c r="E35" s="163">
        <v>90.1</v>
      </c>
      <c r="F35" s="52"/>
      <c r="G35" s="50"/>
      <c r="H35" s="50">
        <f t="shared" si="6"/>
        <v>0</v>
      </c>
      <c r="I35" s="50"/>
      <c r="J35" s="50"/>
      <c r="K35" s="51">
        <f t="shared" si="0"/>
        <v>0</v>
      </c>
      <c r="L35" s="52">
        <f t="shared" si="1"/>
        <v>0</v>
      </c>
      <c r="M35" s="50">
        <f t="shared" si="2"/>
        <v>0</v>
      </c>
      <c r="N35" s="50">
        <f t="shared" si="3"/>
        <v>0</v>
      </c>
      <c r="O35" s="50">
        <f t="shared" si="4"/>
        <v>0</v>
      </c>
      <c r="P35" s="107">
        <f t="shared" si="5"/>
        <v>0</v>
      </c>
      <c r="Q35" s="76" t="s">
        <v>46</v>
      </c>
    </row>
    <row r="36" spans="1:17" ht="22.5" x14ac:dyDescent="0.2">
      <c r="A36" s="40">
        <v>23</v>
      </c>
      <c r="B36" s="91"/>
      <c r="C36" s="167" t="s">
        <v>157</v>
      </c>
      <c r="D36" s="162" t="s">
        <v>155</v>
      </c>
      <c r="E36" s="163">
        <v>52.1</v>
      </c>
      <c r="F36" s="52"/>
      <c r="G36" s="50"/>
      <c r="H36" s="50">
        <f t="shared" si="6"/>
        <v>0</v>
      </c>
      <c r="I36" s="50"/>
      <c r="J36" s="50"/>
      <c r="K36" s="51">
        <f t="shared" si="0"/>
        <v>0</v>
      </c>
      <c r="L36" s="52">
        <f t="shared" si="1"/>
        <v>0</v>
      </c>
      <c r="M36" s="50">
        <f t="shared" si="2"/>
        <v>0</v>
      </c>
      <c r="N36" s="50">
        <f t="shared" si="3"/>
        <v>0</v>
      </c>
      <c r="O36" s="50">
        <f t="shared" si="4"/>
        <v>0</v>
      </c>
      <c r="P36" s="107">
        <f t="shared" si="5"/>
        <v>0</v>
      </c>
      <c r="Q36" s="76" t="s">
        <v>46</v>
      </c>
    </row>
    <row r="37" spans="1:17" ht="22.5" x14ac:dyDescent="0.2">
      <c r="A37" s="40">
        <v>24</v>
      </c>
      <c r="B37" s="91"/>
      <c r="C37" s="167" t="s">
        <v>158</v>
      </c>
      <c r="D37" s="162" t="s">
        <v>155</v>
      </c>
      <c r="E37" s="163">
        <v>38</v>
      </c>
      <c r="F37" s="52"/>
      <c r="G37" s="50"/>
      <c r="H37" s="50">
        <f t="shared" si="6"/>
        <v>0</v>
      </c>
      <c r="I37" s="50"/>
      <c r="J37" s="50"/>
      <c r="K37" s="51">
        <f t="shared" si="0"/>
        <v>0</v>
      </c>
      <c r="L37" s="52">
        <f t="shared" si="1"/>
        <v>0</v>
      </c>
      <c r="M37" s="50">
        <f t="shared" si="2"/>
        <v>0</v>
      </c>
      <c r="N37" s="50">
        <f t="shared" si="3"/>
        <v>0</v>
      </c>
      <c r="O37" s="50">
        <f t="shared" si="4"/>
        <v>0</v>
      </c>
      <c r="P37" s="107">
        <f t="shared" si="5"/>
        <v>0</v>
      </c>
      <c r="Q37" s="76" t="s">
        <v>46</v>
      </c>
    </row>
    <row r="38" spans="1:17" x14ac:dyDescent="0.2">
      <c r="A38" s="40">
        <v>25</v>
      </c>
      <c r="B38" s="91"/>
      <c r="C38" s="161" t="s">
        <v>159</v>
      </c>
      <c r="D38" s="162" t="s">
        <v>118</v>
      </c>
      <c r="E38" s="163">
        <v>79.7</v>
      </c>
      <c r="F38" s="52"/>
      <c r="G38" s="50"/>
      <c r="H38" s="50">
        <f t="shared" si="6"/>
        <v>0</v>
      </c>
      <c r="I38" s="50"/>
      <c r="J38" s="50"/>
      <c r="K38" s="51">
        <f t="shared" si="0"/>
        <v>0</v>
      </c>
      <c r="L38" s="52">
        <f t="shared" si="1"/>
        <v>0</v>
      </c>
      <c r="M38" s="50">
        <f t="shared" si="2"/>
        <v>0</v>
      </c>
      <c r="N38" s="50">
        <f t="shared" si="3"/>
        <v>0</v>
      </c>
      <c r="O38" s="50">
        <f t="shared" si="4"/>
        <v>0</v>
      </c>
      <c r="P38" s="107">
        <f t="shared" si="5"/>
        <v>0</v>
      </c>
      <c r="Q38" s="76" t="s">
        <v>47</v>
      </c>
    </row>
    <row r="39" spans="1:17" x14ac:dyDescent="0.2">
      <c r="A39" s="40">
        <v>26</v>
      </c>
      <c r="B39" s="91"/>
      <c r="C39" s="161" t="s">
        <v>160</v>
      </c>
      <c r="D39" s="162" t="s">
        <v>118</v>
      </c>
      <c r="E39" s="163">
        <v>79.7</v>
      </c>
      <c r="F39" s="52"/>
      <c r="G39" s="50"/>
      <c r="H39" s="50">
        <f t="shared" si="6"/>
        <v>0</v>
      </c>
      <c r="I39" s="50"/>
      <c r="J39" s="50"/>
      <c r="K39" s="51">
        <f t="shared" si="0"/>
        <v>0</v>
      </c>
      <c r="L39" s="52">
        <f t="shared" si="1"/>
        <v>0</v>
      </c>
      <c r="M39" s="50">
        <f t="shared" si="2"/>
        <v>0</v>
      </c>
      <c r="N39" s="50">
        <f t="shared" si="3"/>
        <v>0</v>
      </c>
      <c r="O39" s="50">
        <f t="shared" si="4"/>
        <v>0</v>
      </c>
      <c r="P39" s="107">
        <f t="shared" si="5"/>
        <v>0</v>
      </c>
      <c r="Q39" s="76" t="s">
        <v>54</v>
      </c>
    </row>
    <row r="40" spans="1:17" x14ac:dyDescent="0.2">
      <c r="A40" s="40">
        <v>27</v>
      </c>
      <c r="B40" s="91"/>
      <c r="C40" s="134" t="s">
        <v>151</v>
      </c>
      <c r="D40" s="169" t="s">
        <v>142</v>
      </c>
      <c r="E40" s="170">
        <v>0.36</v>
      </c>
      <c r="F40" s="52"/>
      <c r="G40" s="50"/>
      <c r="H40" s="50">
        <f t="shared" si="6"/>
        <v>0</v>
      </c>
      <c r="I40" s="50"/>
      <c r="J40" s="50"/>
      <c r="K40" s="51">
        <f t="shared" si="0"/>
        <v>0</v>
      </c>
      <c r="L40" s="52">
        <f t="shared" si="1"/>
        <v>0</v>
      </c>
      <c r="M40" s="50">
        <f t="shared" si="2"/>
        <v>0</v>
      </c>
      <c r="N40" s="50">
        <f t="shared" si="3"/>
        <v>0</v>
      </c>
      <c r="O40" s="50">
        <f t="shared" si="4"/>
        <v>0</v>
      </c>
      <c r="P40" s="107">
        <f t="shared" si="5"/>
        <v>0</v>
      </c>
      <c r="Q40" s="76" t="s">
        <v>54</v>
      </c>
    </row>
    <row r="41" spans="1:17" x14ac:dyDescent="0.2">
      <c r="A41" s="40">
        <v>28</v>
      </c>
      <c r="B41" s="91"/>
      <c r="C41" s="167" t="s">
        <v>161</v>
      </c>
      <c r="D41" s="162" t="s">
        <v>142</v>
      </c>
      <c r="E41" s="163">
        <v>1</v>
      </c>
      <c r="F41" s="52"/>
      <c r="G41" s="50"/>
      <c r="H41" s="50">
        <f t="shared" si="6"/>
        <v>0</v>
      </c>
      <c r="I41" s="50"/>
      <c r="J41" s="50"/>
      <c r="K41" s="51">
        <f t="shared" si="0"/>
        <v>0</v>
      </c>
      <c r="L41" s="52">
        <f t="shared" si="1"/>
        <v>0</v>
      </c>
      <c r="M41" s="50">
        <f t="shared" si="2"/>
        <v>0</v>
      </c>
      <c r="N41" s="50">
        <f t="shared" si="3"/>
        <v>0</v>
      </c>
      <c r="O41" s="50">
        <f t="shared" si="4"/>
        <v>0</v>
      </c>
      <c r="P41" s="107">
        <f t="shared" si="5"/>
        <v>0</v>
      </c>
      <c r="Q41" s="76" t="s">
        <v>54</v>
      </c>
    </row>
    <row r="42" spans="1:17" x14ac:dyDescent="0.2">
      <c r="A42" s="40">
        <v>29</v>
      </c>
      <c r="B42" s="91"/>
      <c r="C42" s="167" t="s">
        <v>144</v>
      </c>
      <c r="D42" s="162" t="s">
        <v>131</v>
      </c>
      <c r="E42" s="163">
        <v>80</v>
      </c>
      <c r="F42" s="52"/>
      <c r="G42" s="50"/>
      <c r="H42" s="50">
        <f t="shared" si="6"/>
        <v>0</v>
      </c>
      <c r="I42" s="50"/>
      <c r="J42" s="50"/>
      <c r="K42" s="51">
        <f t="shared" si="0"/>
        <v>0</v>
      </c>
      <c r="L42" s="52">
        <f t="shared" si="1"/>
        <v>0</v>
      </c>
      <c r="M42" s="50">
        <f t="shared" si="2"/>
        <v>0</v>
      </c>
      <c r="N42" s="50">
        <f t="shared" si="3"/>
        <v>0</v>
      </c>
      <c r="O42" s="50">
        <f t="shared" si="4"/>
        <v>0</v>
      </c>
      <c r="P42" s="107">
        <f t="shared" si="5"/>
        <v>0</v>
      </c>
      <c r="Q42" s="76" t="s">
        <v>54</v>
      </c>
    </row>
    <row r="43" spans="1:17" x14ac:dyDescent="0.2">
      <c r="A43" s="40">
        <v>30</v>
      </c>
      <c r="B43" s="91"/>
      <c r="C43" s="167" t="s">
        <v>162</v>
      </c>
      <c r="D43" s="162" t="s">
        <v>163</v>
      </c>
      <c r="E43" s="163">
        <v>5</v>
      </c>
      <c r="F43" s="52"/>
      <c r="G43" s="50"/>
      <c r="H43" s="50">
        <f t="shared" si="6"/>
        <v>0</v>
      </c>
      <c r="I43" s="50"/>
      <c r="J43" s="50"/>
      <c r="K43" s="51">
        <f t="shared" si="0"/>
        <v>0</v>
      </c>
      <c r="L43" s="52">
        <f t="shared" si="1"/>
        <v>0</v>
      </c>
      <c r="M43" s="50">
        <f t="shared" si="2"/>
        <v>0</v>
      </c>
      <c r="N43" s="50">
        <f t="shared" si="3"/>
        <v>0</v>
      </c>
      <c r="O43" s="50">
        <f t="shared" si="4"/>
        <v>0</v>
      </c>
      <c r="P43" s="107">
        <f t="shared" si="5"/>
        <v>0</v>
      </c>
      <c r="Q43" s="76" t="s">
        <v>54</v>
      </c>
    </row>
    <row r="44" spans="1:17" x14ac:dyDescent="0.2">
      <c r="A44" s="40">
        <v>31</v>
      </c>
      <c r="B44" s="91"/>
      <c r="C44" s="161" t="s">
        <v>164</v>
      </c>
      <c r="D44" s="162" t="s">
        <v>155</v>
      </c>
      <c r="E44" s="163">
        <v>26.05</v>
      </c>
      <c r="F44" s="52"/>
      <c r="G44" s="50"/>
      <c r="H44" s="50">
        <f t="shared" si="6"/>
        <v>0</v>
      </c>
      <c r="I44" s="50"/>
      <c r="J44" s="50"/>
      <c r="K44" s="51">
        <f t="shared" si="0"/>
        <v>0</v>
      </c>
      <c r="L44" s="52">
        <f t="shared" si="1"/>
        <v>0</v>
      </c>
      <c r="M44" s="50">
        <f t="shared" si="2"/>
        <v>0</v>
      </c>
      <c r="N44" s="50">
        <f t="shared" si="3"/>
        <v>0</v>
      </c>
      <c r="O44" s="50">
        <f t="shared" si="4"/>
        <v>0</v>
      </c>
      <c r="P44" s="107">
        <f t="shared" si="5"/>
        <v>0</v>
      </c>
      <c r="Q44" s="76" t="s">
        <v>47</v>
      </c>
    </row>
    <row r="45" spans="1:17" x14ac:dyDescent="0.2">
      <c r="A45" s="40">
        <v>32</v>
      </c>
      <c r="B45" s="91"/>
      <c r="C45" s="167" t="s">
        <v>165</v>
      </c>
      <c r="D45" s="162" t="s">
        <v>155</v>
      </c>
      <c r="E45" s="163">
        <v>29.96</v>
      </c>
      <c r="F45" s="52"/>
      <c r="G45" s="50"/>
      <c r="H45" s="50">
        <f t="shared" si="6"/>
        <v>0</v>
      </c>
      <c r="I45" s="50"/>
      <c r="J45" s="50"/>
      <c r="K45" s="51">
        <f t="shared" si="0"/>
        <v>0</v>
      </c>
      <c r="L45" s="52">
        <f t="shared" si="1"/>
        <v>0</v>
      </c>
      <c r="M45" s="50">
        <f t="shared" si="2"/>
        <v>0</v>
      </c>
      <c r="N45" s="50">
        <f t="shared" si="3"/>
        <v>0</v>
      </c>
      <c r="O45" s="50">
        <f t="shared" si="4"/>
        <v>0</v>
      </c>
      <c r="P45" s="107">
        <f t="shared" si="5"/>
        <v>0</v>
      </c>
      <c r="Q45" s="76" t="s">
        <v>47</v>
      </c>
    </row>
    <row r="46" spans="1:17" x14ac:dyDescent="0.2">
      <c r="A46" s="40">
        <v>33</v>
      </c>
      <c r="B46" s="91"/>
      <c r="C46" s="174" t="s">
        <v>166</v>
      </c>
      <c r="D46" s="175" t="s">
        <v>118</v>
      </c>
      <c r="E46" s="176">
        <v>183.9</v>
      </c>
      <c r="F46" s="52"/>
      <c r="G46" s="50"/>
      <c r="H46" s="50">
        <f t="shared" si="6"/>
        <v>0</v>
      </c>
      <c r="I46" s="50"/>
      <c r="J46" s="50"/>
      <c r="K46" s="51">
        <f t="shared" si="0"/>
        <v>0</v>
      </c>
      <c r="L46" s="52">
        <f t="shared" si="1"/>
        <v>0</v>
      </c>
      <c r="M46" s="50">
        <f t="shared" si="2"/>
        <v>0</v>
      </c>
      <c r="N46" s="50">
        <f t="shared" si="3"/>
        <v>0</v>
      </c>
      <c r="O46" s="50">
        <f t="shared" si="4"/>
        <v>0</v>
      </c>
      <c r="P46" s="107">
        <f t="shared" si="5"/>
        <v>0</v>
      </c>
      <c r="Q46" s="76" t="s">
        <v>47</v>
      </c>
    </row>
    <row r="47" spans="1:17" x14ac:dyDescent="0.2">
      <c r="A47" s="40">
        <v>34</v>
      </c>
      <c r="B47" s="91"/>
      <c r="C47" s="177" t="s">
        <v>167</v>
      </c>
      <c r="D47" s="175" t="s">
        <v>118</v>
      </c>
      <c r="E47" s="176">
        <v>104.2</v>
      </c>
      <c r="F47" s="52"/>
      <c r="G47" s="50"/>
      <c r="H47" s="50">
        <f t="shared" si="6"/>
        <v>0</v>
      </c>
      <c r="I47" s="50"/>
      <c r="J47" s="50"/>
      <c r="K47" s="51">
        <f t="shared" si="0"/>
        <v>0</v>
      </c>
      <c r="L47" s="52">
        <f t="shared" si="1"/>
        <v>0</v>
      </c>
      <c r="M47" s="50">
        <f t="shared" si="2"/>
        <v>0</v>
      </c>
      <c r="N47" s="50">
        <f t="shared" si="3"/>
        <v>0</v>
      </c>
      <c r="O47" s="50">
        <f t="shared" si="4"/>
        <v>0</v>
      </c>
      <c r="P47" s="107">
        <f t="shared" si="5"/>
        <v>0</v>
      </c>
      <c r="Q47" s="76" t="s">
        <v>47</v>
      </c>
    </row>
    <row r="48" spans="1:17" x14ac:dyDescent="0.2">
      <c r="A48" s="40">
        <v>35</v>
      </c>
      <c r="B48" s="91"/>
      <c r="C48" s="177" t="s">
        <v>168</v>
      </c>
      <c r="D48" s="175" t="s">
        <v>118</v>
      </c>
      <c r="E48" s="176">
        <v>27.6</v>
      </c>
      <c r="F48" s="52"/>
      <c r="G48" s="50"/>
      <c r="H48" s="50">
        <f t="shared" si="6"/>
        <v>0</v>
      </c>
      <c r="I48" s="50"/>
      <c r="J48" s="50"/>
      <c r="K48" s="51">
        <f t="shared" si="0"/>
        <v>0</v>
      </c>
      <c r="L48" s="52">
        <f t="shared" si="1"/>
        <v>0</v>
      </c>
      <c r="M48" s="50">
        <f t="shared" si="2"/>
        <v>0</v>
      </c>
      <c r="N48" s="50">
        <f t="shared" si="3"/>
        <v>0</v>
      </c>
      <c r="O48" s="50">
        <f t="shared" si="4"/>
        <v>0</v>
      </c>
      <c r="P48" s="107">
        <f t="shared" si="5"/>
        <v>0</v>
      </c>
      <c r="Q48" s="76" t="s">
        <v>47</v>
      </c>
    </row>
    <row r="49" spans="1:17" x14ac:dyDescent="0.2">
      <c r="A49" s="40">
        <v>36</v>
      </c>
      <c r="B49" s="91"/>
      <c r="C49" s="177" t="s">
        <v>169</v>
      </c>
      <c r="D49" s="175" t="s">
        <v>118</v>
      </c>
      <c r="E49" s="176">
        <v>52.1</v>
      </c>
      <c r="F49" s="52"/>
      <c r="G49" s="50"/>
      <c r="H49" s="50">
        <f t="shared" si="6"/>
        <v>0</v>
      </c>
      <c r="I49" s="50"/>
      <c r="J49" s="50"/>
      <c r="K49" s="51">
        <f t="shared" si="0"/>
        <v>0</v>
      </c>
      <c r="L49" s="52">
        <f t="shared" si="1"/>
        <v>0</v>
      </c>
      <c r="M49" s="50">
        <f t="shared" si="2"/>
        <v>0</v>
      </c>
      <c r="N49" s="50">
        <f t="shared" si="3"/>
        <v>0</v>
      </c>
      <c r="O49" s="50">
        <f t="shared" si="4"/>
        <v>0</v>
      </c>
      <c r="P49" s="107">
        <f t="shared" si="5"/>
        <v>0</v>
      </c>
      <c r="Q49" s="76" t="s">
        <v>47</v>
      </c>
    </row>
    <row r="50" spans="1:17" ht="22.5" x14ac:dyDescent="0.2">
      <c r="A50" s="40">
        <v>37</v>
      </c>
      <c r="B50" s="91"/>
      <c r="C50" s="132" t="s">
        <v>170</v>
      </c>
      <c r="D50" s="181" t="s">
        <v>120</v>
      </c>
      <c r="E50" s="182">
        <v>5</v>
      </c>
      <c r="F50" s="52"/>
      <c r="G50" s="50"/>
      <c r="H50" s="50">
        <f t="shared" si="6"/>
        <v>0</v>
      </c>
      <c r="I50" s="50"/>
      <c r="J50" s="50"/>
      <c r="K50" s="51">
        <f t="shared" si="0"/>
        <v>0</v>
      </c>
      <c r="L50" s="52">
        <f t="shared" si="1"/>
        <v>0</v>
      </c>
      <c r="M50" s="50">
        <f t="shared" si="2"/>
        <v>0</v>
      </c>
      <c r="N50" s="50">
        <f t="shared" si="3"/>
        <v>0</v>
      </c>
      <c r="O50" s="50">
        <f t="shared" si="4"/>
        <v>0</v>
      </c>
      <c r="P50" s="107">
        <f t="shared" si="5"/>
        <v>0</v>
      </c>
      <c r="Q50" s="76" t="s">
        <v>54</v>
      </c>
    </row>
    <row r="51" spans="1:17" x14ac:dyDescent="0.2">
      <c r="A51" s="40">
        <v>38</v>
      </c>
      <c r="B51" s="91"/>
      <c r="C51" s="161" t="s">
        <v>171</v>
      </c>
      <c r="D51" s="162" t="s">
        <v>172</v>
      </c>
      <c r="E51" s="163">
        <v>5</v>
      </c>
      <c r="F51" s="52"/>
      <c r="G51" s="50"/>
      <c r="H51" s="50">
        <f t="shared" si="6"/>
        <v>0</v>
      </c>
      <c r="I51" s="50"/>
      <c r="J51" s="50"/>
      <c r="K51" s="51">
        <f t="shared" si="0"/>
        <v>0</v>
      </c>
      <c r="L51" s="52">
        <f t="shared" si="1"/>
        <v>0</v>
      </c>
      <c r="M51" s="50">
        <f t="shared" si="2"/>
        <v>0</v>
      </c>
      <c r="N51" s="50">
        <f t="shared" si="3"/>
        <v>0</v>
      </c>
      <c r="O51" s="50">
        <f t="shared" si="4"/>
        <v>0</v>
      </c>
      <c r="P51" s="107">
        <f t="shared" si="5"/>
        <v>0</v>
      </c>
      <c r="Q51" s="76" t="s">
        <v>54</v>
      </c>
    </row>
    <row r="52" spans="1:17" x14ac:dyDescent="0.2">
      <c r="A52" s="40">
        <v>39</v>
      </c>
      <c r="B52" s="91"/>
      <c r="C52" s="167" t="s">
        <v>173</v>
      </c>
      <c r="D52" s="162" t="s">
        <v>120</v>
      </c>
      <c r="E52" s="163">
        <v>5</v>
      </c>
      <c r="F52" s="52"/>
      <c r="G52" s="50"/>
      <c r="H52" s="50">
        <f t="shared" si="6"/>
        <v>0</v>
      </c>
      <c r="I52" s="50"/>
      <c r="J52" s="50"/>
      <c r="K52" s="51">
        <f t="shared" si="0"/>
        <v>0</v>
      </c>
      <c r="L52" s="52">
        <f t="shared" si="1"/>
        <v>0</v>
      </c>
      <c r="M52" s="50">
        <f t="shared" si="2"/>
        <v>0</v>
      </c>
      <c r="N52" s="50">
        <f t="shared" si="3"/>
        <v>0</v>
      </c>
      <c r="O52" s="50">
        <f t="shared" si="4"/>
        <v>0</v>
      </c>
      <c r="P52" s="107">
        <f t="shared" si="5"/>
        <v>0</v>
      </c>
      <c r="Q52" s="76" t="s">
        <v>54</v>
      </c>
    </row>
    <row r="53" spans="1:17" ht="22.5" x14ac:dyDescent="0.2">
      <c r="A53" s="40">
        <v>40</v>
      </c>
      <c r="B53" s="91"/>
      <c r="C53" s="161" t="s">
        <v>174</v>
      </c>
      <c r="D53" s="162" t="s">
        <v>120</v>
      </c>
      <c r="E53" s="163">
        <v>5</v>
      </c>
      <c r="F53" s="52"/>
      <c r="G53" s="50"/>
      <c r="H53" s="50">
        <f t="shared" si="6"/>
        <v>0</v>
      </c>
      <c r="I53" s="50"/>
      <c r="J53" s="50"/>
      <c r="K53" s="51">
        <f t="shared" si="0"/>
        <v>0</v>
      </c>
      <c r="L53" s="52">
        <f t="shared" si="1"/>
        <v>0</v>
      </c>
      <c r="M53" s="50">
        <f t="shared" si="2"/>
        <v>0</v>
      </c>
      <c r="N53" s="50">
        <f t="shared" si="3"/>
        <v>0</v>
      </c>
      <c r="O53" s="50">
        <f t="shared" si="4"/>
        <v>0</v>
      </c>
      <c r="P53" s="107">
        <f t="shared" si="5"/>
        <v>0</v>
      </c>
      <c r="Q53" s="76" t="s">
        <v>54</v>
      </c>
    </row>
    <row r="54" spans="1:17" x14ac:dyDescent="0.2">
      <c r="A54" s="40">
        <v>41</v>
      </c>
      <c r="B54" s="91"/>
      <c r="C54" s="138" t="s">
        <v>175</v>
      </c>
      <c r="D54" s="169" t="s">
        <v>138</v>
      </c>
      <c r="E54" s="170">
        <v>39.07</v>
      </c>
      <c r="F54" s="52"/>
      <c r="G54" s="50"/>
      <c r="H54" s="50">
        <f t="shared" si="6"/>
        <v>0</v>
      </c>
      <c r="I54" s="50"/>
      <c r="J54" s="50"/>
      <c r="K54" s="51">
        <f t="shared" si="0"/>
        <v>0</v>
      </c>
      <c r="L54" s="52">
        <f t="shared" si="1"/>
        <v>0</v>
      </c>
      <c r="M54" s="50">
        <f t="shared" si="2"/>
        <v>0</v>
      </c>
      <c r="N54" s="50">
        <f t="shared" si="3"/>
        <v>0</v>
      </c>
      <c r="O54" s="50">
        <f t="shared" si="4"/>
        <v>0</v>
      </c>
      <c r="P54" s="107">
        <f t="shared" si="5"/>
        <v>0</v>
      </c>
      <c r="Q54" s="76" t="s">
        <v>54</v>
      </c>
    </row>
    <row r="55" spans="1:17" x14ac:dyDescent="0.2">
      <c r="A55" s="40">
        <v>42</v>
      </c>
      <c r="B55" s="91"/>
      <c r="C55" s="134" t="s">
        <v>176</v>
      </c>
      <c r="D55" s="169" t="s">
        <v>163</v>
      </c>
      <c r="E55" s="170">
        <v>273.45999999999998</v>
      </c>
      <c r="F55" s="52"/>
      <c r="G55" s="50"/>
      <c r="H55" s="50">
        <f t="shared" si="6"/>
        <v>0</v>
      </c>
      <c r="I55" s="50"/>
      <c r="J55" s="50"/>
      <c r="K55" s="51">
        <f t="shared" si="0"/>
        <v>0</v>
      </c>
      <c r="L55" s="52">
        <f t="shared" si="1"/>
        <v>0</v>
      </c>
      <c r="M55" s="50">
        <f t="shared" si="2"/>
        <v>0</v>
      </c>
      <c r="N55" s="50">
        <f t="shared" si="3"/>
        <v>0</v>
      </c>
      <c r="O55" s="50">
        <f t="shared" si="4"/>
        <v>0</v>
      </c>
      <c r="P55" s="107">
        <f t="shared" si="5"/>
        <v>0</v>
      </c>
      <c r="Q55" s="76" t="s">
        <v>54</v>
      </c>
    </row>
    <row r="56" spans="1:17" x14ac:dyDescent="0.2">
      <c r="A56" s="40">
        <v>43</v>
      </c>
      <c r="B56" s="91"/>
      <c r="C56" s="134" t="s">
        <v>177</v>
      </c>
      <c r="D56" s="169" t="s">
        <v>138</v>
      </c>
      <c r="E56" s="170">
        <v>314.48</v>
      </c>
      <c r="F56" s="52"/>
      <c r="G56" s="50"/>
      <c r="H56" s="50">
        <f t="shared" si="6"/>
        <v>0</v>
      </c>
      <c r="I56" s="50"/>
      <c r="J56" s="50"/>
      <c r="K56" s="51">
        <f t="shared" si="0"/>
        <v>0</v>
      </c>
      <c r="L56" s="52">
        <f t="shared" si="1"/>
        <v>0</v>
      </c>
      <c r="M56" s="50">
        <f t="shared" si="2"/>
        <v>0</v>
      </c>
      <c r="N56" s="50">
        <f t="shared" si="3"/>
        <v>0</v>
      </c>
      <c r="O56" s="50">
        <f t="shared" si="4"/>
        <v>0</v>
      </c>
      <c r="P56" s="107">
        <f t="shared" si="5"/>
        <v>0</v>
      </c>
      <c r="Q56" s="76" t="s">
        <v>54</v>
      </c>
    </row>
    <row r="57" spans="1:17" x14ac:dyDescent="0.2">
      <c r="A57" s="40">
        <v>44</v>
      </c>
      <c r="B57" s="91"/>
      <c r="C57" s="134" t="s">
        <v>178</v>
      </c>
      <c r="D57" s="169" t="s">
        <v>155</v>
      </c>
      <c r="E57" s="170">
        <v>41.54</v>
      </c>
      <c r="F57" s="52"/>
      <c r="G57" s="50"/>
      <c r="H57" s="50">
        <f t="shared" si="6"/>
        <v>0</v>
      </c>
      <c r="I57" s="50"/>
      <c r="J57" s="50"/>
      <c r="K57" s="51">
        <f t="shared" si="0"/>
        <v>0</v>
      </c>
      <c r="L57" s="52">
        <f t="shared" si="1"/>
        <v>0</v>
      </c>
      <c r="M57" s="50">
        <f t="shared" si="2"/>
        <v>0</v>
      </c>
      <c r="N57" s="50">
        <f t="shared" si="3"/>
        <v>0</v>
      </c>
      <c r="O57" s="50">
        <f t="shared" si="4"/>
        <v>0</v>
      </c>
      <c r="P57" s="107">
        <f t="shared" si="5"/>
        <v>0</v>
      </c>
      <c r="Q57" s="76" t="s">
        <v>54</v>
      </c>
    </row>
    <row r="58" spans="1:17" ht="22.5" x14ac:dyDescent="0.2">
      <c r="A58" s="40">
        <v>45</v>
      </c>
      <c r="B58" s="91"/>
      <c r="C58" s="168" t="s">
        <v>90</v>
      </c>
      <c r="D58" s="169" t="s">
        <v>138</v>
      </c>
      <c r="E58" s="170">
        <v>39.07</v>
      </c>
      <c r="F58" s="52"/>
      <c r="G58" s="50"/>
      <c r="H58" s="50">
        <f t="shared" si="6"/>
        <v>0</v>
      </c>
      <c r="I58" s="50"/>
      <c r="J58" s="50"/>
      <c r="K58" s="51">
        <f t="shared" si="0"/>
        <v>0</v>
      </c>
      <c r="L58" s="52">
        <f t="shared" si="1"/>
        <v>0</v>
      </c>
      <c r="M58" s="50">
        <f t="shared" si="2"/>
        <v>0</v>
      </c>
      <c r="N58" s="50">
        <f t="shared" si="3"/>
        <v>0</v>
      </c>
      <c r="O58" s="50">
        <f t="shared" si="4"/>
        <v>0</v>
      </c>
      <c r="P58" s="107">
        <f t="shared" si="5"/>
        <v>0</v>
      </c>
      <c r="Q58" s="76" t="s">
        <v>54</v>
      </c>
    </row>
    <row r="59" spans="1:17" x14ac:dyDescent="0.2">
      <c r="A59" s="40">
        <v>46</v>
      </c>
      <c r="B59" s="91"/>
      <c r="C59" s="134" t="s">
        <v>82</v>
      </c>
      <c r="D59" s="169" t="s">
        <v>163</v>
      </c>
      <c r="E59" s="170">
        <v>7.81</v>
      </c>
      <c r="F59" s="52"/>
      <c r="G59" s="50"/>
      <c r="H59" s="50">
        <f t="shared" si="6"/>
        <v>0</v>
      </c>
      <c r="I59" s="50"/>
      <c r="J59" s="50"/>
      <c r="K59" s="51">
        <f t="shared" si="0"/>
        <v>0</v>
      </c>
      <c r="L59" s="52">
        <f t="shared" si="1"/>
        <v>0</v>
      </c>
      <c r="M59" s="50">
        <f t="shared" si="2"/>
        <v>0</v>
      </c>
      <c r="N59" s="50">
        <f t="shared" si="3"/>
        <v>0</v>
      </c>
      <c r="O59" s="50">
        <f t="shared" si="4"/>
        <v>0</v>
      </c>
      <c r="P59" s="107">
        <f t="shared" si="5"/>
        <v>0</v>
      </c>
      <c r="Q59" s="76" t="s">
        <v>54</v>
      </c>
    </row>
    <row r="60" spans="1:17" x14ac:dyDescent="0.2">
      <c r="A60" s="40">
        <v>47</v>
      </c>
      <c r="B60" s="91"/>
      <c r="C60" s="134" t="s">
        <v>91</v>
      </c>
      <c r="D60" s="169" t="s">
        <v>163</v>
      </c>
      <c r="E60" s="170">
        <v>128.91999999999999</v>
      </c>
      <c r="F60" s="52"/>
      <c r="G60" s="50"/>
      <c r="H60" s="50">
        <f t="shared" si="6"/>
        <v>0</v>
      </c>
      <c r="I60" s="50"/>
      <c r="J60" s="50"/>
      <c r="K60" s="51">
        <f t="shared" si="0"/>
        <v>0</v>
      </c>
      <c r="L60" s="52">
        <f t="shared" si="1"/>
        <v>0</v>
      </c>
      <c r="M60" s="50">
        <f t="shared" si="2"/>
        <v>0</v>
      </c>
      <c r="N60" s="50">
        <f t="shared" si="3"/>
        <v>0</v>
      </c>
      <c r="O60" s="50">
        <f t="shared" si="4"/>
        <v>0</v>
      </c>
      <c r="P60" s="107">
        <f t="shared" si="5"/>
        <v>0</v>
      </c>
      <c r="Q60" s="76" t="s">
        <v>54</v>
      </c>
    </row>
    <row r="61" spans="1:17" x14ac:dyDescent="0.2">
      <c r="A61" s="40">
        <v>48</v>
      </c>
      <c r="B61" s="91"/>
      <c r="C61" s="132" t="s">
        <v>179</v>
      </c>
      <c r="D61" s="183" t="s">
        <v>120</v>
      </c>
      <c r="E61" s="184">
        <v>1</v>
      </c>
      <c r="F61" s="52"/>
      <c r="G61" s="50"/>
      <c r="H61" s="50">
        <f t="shared" si="6"/>
        <v>0</v>
      </c>
      <c r="I61" s="50"/>
      <c r="J61" s="50"/>
      <c r="K61" s="51">
        <f t="shared" si="0"/>
        <v>0</v>
      </c>
      <c r="L61" s="52">
        <f t="shared" si="1"/>
        <v>0</v>
      </c>
      <c r="M61" s="50">
        <f t="shared" si="2"/>
        <v>0</v>
      </c>
      <c r="N61" s="50">
        <f t="shared" si="3"/>
        <v>0</v>
      </c>
      <c r="O61" s="50">
        <f t="shared" si="4"/>
        <v>0</v>
      </c>
      <c r="P61" s="107">
        <f t="shared" si="5"/>
        <v>0</v>
      </c>
      <c r="Q61" s="76" t="s">
        <v>46</v>
      </c>
    </row>
    <row r="62" spans="1:17" x14ac:dyDescent="0.2">
      <c r="A62" s="40">
        <v>49</v>
      </c>
      <c r="B62" s="91"/>
      <c r="C62" s="161" t="s">
        <v>180</v>
      </c>
      <c r="D62" s="162" t="s">
        <v>172</v>
      </c>
      <c r="E62" s="163">
        <v>1</v>
      </c>
      <c r="F62" s="52"/>
      <c r="G62" s="50"/>
      <c r="H62" s="50">
        <f t="shared" si="6"/>
        <v>0</v>
      </c>
      <c r="I62" s="50"/>
      <c r="J62" s="50"/>
      <c r="K62" s="51">
        <f t="shared" si="0"/>
        <v>0</v>
      </c>
      <c r="L62" s="52">
        <f t="shared" si="1"/>
        <v>0</v>
      </c>
      <c r="M62" s="50">
        <f t="shared" si="2"/>
        <v>0</v>
      </c>
      <c r="N62" s="50">
        <f t="shared" si="3"/>
        <v>0</v>
      </c>
      <c r="O62" s="50">
        <f t="shared" si="4"/>
        <v>0</v>
      </c>
      <c r="P62" s="107">
        <f t="shared" si="5"/>
        <v>0</v>
      </c>
      <c r="Q62" s="76" t="s">
        <v>46</v>
      </c>
    </row>
    <row r="63" spans="1:17" x14ac:dyDescent="0.2">
      <c r="A63" s="40">
        <v>50</v>
      </c>
      <c r="B63" s="91"/>
      <c r="C63" s="167" t="s">
        <v>181</v>
      </c>
      <c r="D63" s="162" t="s">
        <v>120</v>
      </c>
      <c r="E63" s="163">
        <v>1</v>
      </c>
      <c r="F63" s="52"/>
      <c r="G63" s="50"/>
      <c r="H63" s="50">
        <f t="shared" si="6"/>
        <v>0</v>
      </c>
      <c r="I63" s="50"/>
      <c r="J63" s="50"/>
      <c r="K63" s="51">
        <f t="shared" si="0"/>
        <v>0</v>
      </c>
      <c r="L63" s="52">
        <f t="shared" si="1"/>
        <v>0</v>
      </c>
      <c r="M63" s="50">
        <f t="shared" si="2"/>
        <v>0</v>
      </c>
      <c r="N63" s="50">
        <f t="shared" si="3"/>
        <v>0</v>
      </c>
      <c r="O63" s="50">
        <f t="shared" si="4"/>
        <v>0</v>
      </c>
      <c r="P63" s="107">
        <f t="shared" si="5"/>
        <v>0</v>
      </c>
      <c r="Q63" s="76" t="s">
        <v>46</v>
      </c>
    </row>
    <row r="64" spans="1:17" ht="22.5" x14ac:dyDescent="0.2">
      <c r="A64" s="40">
        <v>51</v>
      </c>
      <c r="B64" s="91"/>
      <c r="C64" s="168" t="s">
        <v>182</v>
      </c>
      <c r="D64" s="169" t="s">
        <v>155</v>
      </c>
      <c r="E64" s="170">
        <v>52.1</v>
      </c>
      <c r="F64" s="52"/>
      <c r="G64" s="50"/>
      <c r="H64" s="50">
        <f t="shared" si="6"/>
        <v>0</v>
      </c>
      <c r="I64" s="50"/>
      <c r="J64" s="50"/>
      <c r="K64" s="51">
        <f t="shared" si="0"/>
        <v>0</v>
      </c>
      <c r="L64" s="52">
        <f t="shared" si="1"/>
        <v>0</v>
      </c>
      <c r="M64" s="50">
        <f t="shared" si="2"/>
        <v>0</v>
      </c>
      <c r="N64" s="50">
        <f t="shared" si="3"/>
        <v>0</v>
      </c>
      <c r="O64" s="50">
        <f t="shared" si="4"/>
        <v>0</v>
      </c>
      <c r="P64" s="107">
        <f t="shared" si="5"/>
        <v>0</v>
      </c>
      <c r="Q64" s="76" t="s">
        <v>54</v>
      </c>
    </row>
    <row r="65" spans="1:17" x14ac:dyDescent="0.2">
      <c r="A65" s="40">
        <v>52</v>
      </c>
      <c r="B65" s="91"/>
      <c r="C65" s="134" t="s">
        <v>183</v>
      </c>
      <c r="D65" s="169" t="s">
        <v>155</v>
      </c>
      <c r="E65" s="170">
        <v>52.1</v>
      </c>
      <c r="F65" s="52"/>
      <c r="G65" s="50"/>
      <c r="H65" s="50">
        <f t="shared" si="6"/>
        <v>0</v>
      </c>
      <c r="I65" s="50"/>
      <c r="J65" s="50"/>
      <c r="K65" s="51">
        <f t="shared" si="0"/>
        <v>0</v>
      </c>
      <c r="L65" s="52">
        <f t="shared" si="1"/>
        <v>0</v>
      </c>
      <c r="M65" s="50">
        <f t="shared" si="2"/>
        <v>0</v>
      </c>
      <c r="N65" s="50">
        <f t="shared" si="3"/>
        <v>0</v>
      </c>
      <c r="O65" s="50">
        <f t="shared" si="4"/>
        <v>0</v>
      </c>
      <c r="P65" s="107">
        <f t="shared" si="5"/>
        <v>0</v>
      </c>
      <c r="Q65" s="76" t="s">
        <v>54</v>
      </c>
    </row>
    <row r="66" spans="1:17" x14ac:dyDescent="0.2">
      <c r="A66" s="40">
        <v>53</v>
      </c>
      <c r="B66" s="91"/>
      <c r="C66" s="185" t="s">
        <v>184</v>
      </c>
      <c r="D66" s="181"/>
      <c r="E66" s="186"/>
      <c r="F66" s="52"/>
      <c r="G66" s="50"/>
      <c r="H66" s="50">
        <f t="shared" si="6"/>
        <v>0</v>
      </c>
      <c r="I66" s="50"/>
      <c r="J66" s="50"/>
      <c r="K66" s="51">
        <f t="shared" si="0"/>
        <v>0</v>
      </c>
      <c r="L66" s="52">
        <f t="shared" si="1"/>
        <v>0</v>
      </c>
      <c r="M66" s="50">
        <f t="shared" si="2"/>
        <v>0</v>
      </c>
      <c r="N66" s="50">
        <f t="shared" si="3"/>
        <v>0</v>
      </c>
      <c r="O66" s="50">
        <f t="shared" si="4"/>
        <v>0</v>
      </c>
      <c r="P66" s="107">
        <f t="shared" si="5"/>
        <v>0</v>
      </c>
      <c r="Q66" s="76" t="s">
        <v>54</v>
      </c>
    </row>
    <row r="67" spans="1:17" x14ac:dyDescent="0.2">
      <c r="A67" s="40">
        <v>54</v>
      </c>
      <c r="B67" s="91"/>
      <c r="C67" s="164" t="s">
        <v>185</v>
      </c>
      <c r="D67" s="165" t="s">
        <v>138</v>
      </c>
      <c r="E67" s="166">
        <v>3.6</v>
      </c>
      <c r="F67" s="52"/>
      <c r="G67" s="50"/>
      <c r="H67" s="50">
        <f t="shared" si="6"/>
        <v>0</v>
      </c>
      <c r="I67" s="50"/>
      <c r="J67" s="50"/>
      <c r="K67" s="51">
        <f t="shared" si="0"/>
        <v>0</v>
      </c>
      <c r="L67" s="52">
        <f t="shared" si="1"/>
        <v>0</v>
      </c>
      <c r="M67" s="50">
        <f t="shared" si="2"/>
        <v>0</v>
      </c>
      <c r="N67" s="50">
        <f t="shared" si="3"/>
        <v>0</v>
      </c>
      <c r="O67" s="50">
        <f t="shared" si="4"/>
        <v>0</v>
      </c>
      <c r="P67" s="107">
        <f t="shared" si="5"/>
        <v>0</v>
      </c>
      <c r="Q67" s="76" t="s">
        <v>54</v>
      </c>
    </row>
    <row r="68" spans="1:17" ht="22.5" x14ac:dyDescent="0.2">
      <c r="A68" s="40">
        <v>55</v>
      </c>
      <c r="B68" s="91"/>
      <c r="C68" s="164" t="s">
        <v>186</v>
      </c>
      <c r="D68" s="165" t="s">
        <v>138</v>
      </c>
      <c r="E68" s="187">
        <v>3.6</v>
      </c>
      <c r="F68" s="52"/>
      <c r="G68" s="50"/>
      <c r="H68" s="50">
        <f t="shared" si="6"/>
        <v>0</v>
      </c>
      <c r="I68" s="50"/>
      <c r="J68" s="50"/>
      <c r="K68" s="51">
        <f t="shared" si="0"/>
        <v>0</v>
      </c>
      <c r="L68" s="52">
        <f t="shared" si="1"/>
        <v>0</v>
      </c>
      <c r="M68" s="50">
        <f t="shared" si="2"/>
        <v>0</v>
      </c>
      <c r="N68" s="50">
        <f t="shared" si="3"/>
        <v>0</v>
      </c>
      <c r="O68" s="50">
        <f t="shared" si="4"/>
        <v>0</v>
      </c>
      <c r="P68" s="107">
        <f t="shared" si="5"/>
        <v>0</v>
      </c>
      <c r="Q68" s="76" t="s">
        <v>54</v>
      </c>
    </row>
    <row r="69" spans="1:17" x14ac:dyDescent="0.2">
      <c r="A69" s="40">
        <v>56</v>
      </c>
      <c r="B69" s="91"/>
      <c r="C69" s="132" t="s">
        <v>187</v>
      </c>
      <c r="D69" s="181" t="s">
        <v>118</v>
      </c>
      <c r="E69" s="166">
        <v>2.25</v>
      </c>
      <c r="F69" s="52"/>
      <c r="G69" s="50"/>
      <c r="H69" s="50">
        <f t="shared" si="6"/>
        <v>0</v>
      </c>
      <c r="I69" s="50"/>
      <c r="J69" s="50"/>
      <c r="K69" s="51">
        <f t="shared" si="0"/>
        <v>0</v>
      </c>
      <c r="L69" s="52">
        <f t="shared" si="1"/>
        <v>0</v>
      </c>
      <c r="M69" s="50">
        <f t="shared" si="2"/>
        <v>0</v>
      </c>
      <c r="N69" s="50">
        <f t="shared" si="3"/>
        <v>0</v>
      </c>
      <c r="O69" s="50">
        <f t="shared" si="4"/>
        <v>0</v>
      </c>
      <c r="P69" s="107">
        <f t="shared" si="5"/>
        <v>0</v>
      </c>
      <c r="Q69" s="76" t="s">
        <v>54</v>
      </c>
    </row>
    <row r="70" spans="1:17" x14ac:dyDescent="0.2">
      <c r="A70" s="40">
        <v>57</v>
      </c>
      <c r="B70" s="91"/>
      <c r="C70" s="133" t="s">
        <v>188</v>
      </c>
      <c r="D70" s="181" t="s">
        <v>118</v>
      </c>
      <c r="E70" s="166">
        <v>2.48</v>
      </c>
      <c r="F70" s="52"/>
      <c r="G70" s="50"/>
      <c r="H70" s="50">
        <f t="shared" si="6"/>
        <v>0</v>
      </c>
      <c r="I70" s="50"/>
      <c r="J70" s="50"/>
      <c r="K70" s="51">
        <f t="shared" si="0"/>
        <v>0</v>
      </c>
      <c r="L70" s="52">
        <f t="shared" si="1"/>
        <v>0</v>
      </c>
      <c r="M70" s="50">
        <f t="shared" si="2"/>
        <v>0</v>
      </c>
      <c r="N70" s="50">
        <f t="shared" si="3"/>
        <v>0</v>
      </c>
      <c r="O70" s="50">
        <f t="shared" si="4"/>
        <v>0</v>
      </c>
      <c r="P70" s="107">
        <f t="shared" si="5"/>
        <v>0</v>
      </c>
      <c r="Q70" s="76" t="s">
        <v>54</v>
      </c>
    </row>
    <row r="71" spans="1:17" x14ac:dyDescent="0.2">
      <c r="A71" s="40">
        <v>58</v>
      </c>
      <c r="B71" s="91"/>
      <c r="C71" s="188" t="s">
        <v>189</v>
      </c>
      <c r="D71" s="165" t="s">
        <v>138</v>
      </c>
      <c r="E71" s="166">
        <v>4.28</v>
      </c>
      <c r="F71" s="52"/>
      <c r="G71" s="50"/>
      <c r="H71" s="50">
        <f t="shared" si="6"/>
        <v>0</v>
      </c>
      <c r="I71" s="50"/>
      <c r="J71" s="50"/>
      <c r="K71" s="51">
        <f t="shared" si="0"/>
        <v>0</v>
      </c>
      <c r="L71" s="52">
        <f t="shared" si="1"/>
        <v>0</v>
      </c>
      <c r="M71" s="50">
        <f t="shared" si="2"/>
        <v>0</v>
      </c>
      <c r="N71" s="50">
        <f t="shared" si="3"/>
        <v>0</v>
      </c>
      <c r="O71" s="50">
        <f t="shared" si="4"/>
        <v>0</v>
      </c>
      <c r="P71" s="107">
        <f t="shared" si="5"/>
        <v>0</v>
      </c>
      <c r="Q71" s="76" t="s">
        <v>54</v>
      </c>
    </row>
    <row r="72" spans="1:17" x14ac:dyDescent="0.2">
      <c r="A72" s="40">
        <v>59</v>
      </c>
      <c r="B72" s="91"/>
      <c r="C72" s="133" t="s">
        <v>190</v>
      </c>
      <c r="D72" s="181" t="s">
        <v>138</v>
      </c>
      <c r="E72" s="184">
        <v>5.13</v>
      </c>
      <c r="F72" s="52"/>
      <c r="G72" s="50"/>
      <c r="H72" s="50">
        <f t="shared" si="6"/>
        <v>0</v>
      </c>
      <c r="I72" s="50"/>
      <c r="J72" s="50"/>
      <c r="K72" s="51">
        <f t="shared" si="0"/>
        <v>0</v>
      </c>
      <c r="L72" s="52">
        <f t="shared" si="1"/>
        <v>0</v>
      </c>
      <c r="M72" s="50">
        <f t="shared" si="2"/>
        <v>0</v>
      </c>
      <c r="N72" s="50">
        <f t="shared" si="3"/>
        <v>0</v>
      </c>
      <c r="O72" s="50">
        <f t="shared" si="4"/>
        <v>0</v>
      </c>
      <c r="P72" s="107">
        <f t="shared" si="5"/>
        <v>0</v>
      </c>
      <c r="Q72" s="76" t="s">
        <v>54</v>
      </c>
    </row>
    <row r="73" spans="1:17" x14ac:dyDescent="0.2">
      <c r="A73" s="40">
        <v>60</v>
      </c>
      <c r="B73" s="91"/>
      <c r="C73" s="133" t="s">
        <v>191</v>
      </c>
      <c r="D73" s="181" t="s">
        <v>138</v>
      </c>
      <c r="E73" s="166">
        <v>5.13</v>
      </c>
      <c r="F73" s="52"/>
      <c r="G73" s="50"/>
      <c r="H73" s="50">
        <f t="shared" si="6"/>
        <v>0</v>
      </c>
      <c r="I73" s="50"/>
      <c r="J73" s="50"/>
      <c r="K73" s="51">
        <f t="shared" si="0"/>
        <v>0</v>
      </c>
      <c r="L73" s="52">
        <f t="shared" si="1"/>
        <v>0</v>
      </c>
      <c r="M73" s="50">
        <f t="shared" si="2"/>
        <v>0</v>
      </c>
      <c r="N73" s="50">
        <f t="shared" si="3"/>
        <v>0</v>
      </c>
      <c r="O73" s="50">
        <f t="shared" si="4"/>
        <v>0</v>
      </c>
      <c r="P73" s="107">
        <f t="shared" si="5"/>
        <v>0</v>
      </c>
      <c r="Q73" s="76" t="s">
        <v>54</v>
      </c>
    </row>
    <row r="74" spans="1:17" x14ac:dyDescent="0.2">
      <c r="A74" s="40">
        <v>61</v>
      </c>
      <c r="B74" s="91"/>
      <c r="C74" s="133" t="s">
        <v>192</v>
      </c>
      <c r="D74" s="181" t="s">
        <v>193</v>
      </c>
      <c r="E74" s="166">
        <v>1</v>
      </c>
      <c r="F74" s="52"/>
      <c r="G74" s="50"/>
      <c r="H74" s="50">
        <f t="shared" si="6"/>
        <v>0</v>
      </c>
      <c r="I74" s="50"/>
      <c r="J74" s="50"/>
      <c r="K74" s="51">
        <f t="shared" si="0"/>
        <v>0</v>
      </c>
      <c r="L74" s="52">
        <f t="shared" si="1"/>
        <v>0</v>
      </c>
      <c r="M74" s="50">
        <f t="shared" si="2"/>
        <v>0</v>
      </c>
      <c r="N74" s="50">
        <f t="shared" si="3"/>
        <v>0</v>
      </c>
      <c r="O74" s="50">
        <f t="shared" si="4"/>
        <v>0</v>
      </c>
      <c r="P74" s="107">
        <f t="shared" si="5"/>
        <v>0</v>
      </c>
      <c r="Q74" s="76" t="s">
        <v>54</v>
      </c>
    </row>
    <row r="75" spans="1:17" x14ac:dyDescent="0.2">
      <c r="A75" s="40">
        <v>62</v>
      </c>
      <c r="B75" s="91"/>
      <c r="C75" s="132" t="s">
        <v>86</v>
      </c>
      <c r="D75" s="181" t="s">
        <v>138</v>
      </c>
      <c r="E75" s="189">
        <v>3.6</v>
      </c>
      <c r="F75" s="52"/>
      <c r="G75" s="50"/>
      <c r="H75" s="50">
        <f t="shared" si="6"/>
        <v>0</v>
      </c>
      <c r="I75" s="50"/>
      <c r="J75" s="50"/>
      <c r="K75" s="51">
        <f t="shared" si="0"/>
        <v>0</v>
      </c>
      <c r="L75" s="52">
        <f t="shared" si="1"/>
        <v>0</v>
      </c>
      <c r="M75" s="50">
        <f t="shared" si="2"/>
        <v>0</v>
      </c>
      <c r="N75" s="50">
        <f t="shared" si="3"/>
        <v>0</v>
      </c>
      <c r="O75" s="50">
        <f t="shared" si="4"/>
        <v>0</v>
      </c>
      <c r="P75" s="107">
        <f t="shared" si="5"/>
        <v>0</v>
      </c>
      <c r="Q75" s="76" t="s">
        <v>54</v>
      </c>
    </row>
    <row r="76" spans="1:17" x14ac:dyDescent="0.2">
      <c r="A76" s="40">
        <v>63</v>
      </c>
      <c r="B76" s="91"/>
      <c r="C76" s="133" t="s">
        <v>87</v>
      </c>
      <c r="D76" s="181" t="s">
        <v>163</v>
      </c>
      <c r="E76" s="189">
        <v>25.2</v>
      </c>
      <c r="F76" s="52"/>
      <c r="G76" s="50"/>
      <c r="H76" s="50">
        <f t="shared" si="6"/>
        <v>0</v>
      </c>
      <c r="I76" s="50"/>
      <c r="J76" s="50"/>
      <c r="K76" s="51">
        <f t="shared" si="0"/>
        <v>0</v>
      </c>
      <c r="L76" s="52">
        <f t="shared" si="1"/>
        <v>0</v>
      </c>
      <c r="M76" s="50">
        <f t="shared" si="2"/>
        <v>0</v>
      </c>
      <c r="N76" s="50">
        <f t="shared" si="3"/>
        <v>0</v>
      </c>
      <c r="O76" s="50">
        <f t="shared" si="4"/>
        <v>0</v>
      </c>
      <c r="P76" s="107">
        <f t="shared" si="5"/>
        <v>0</v>
      </c>
      <c r="Q76" s="76" t="s">
        <v>54</v>
      </c>
    </row>
    <row r="77" spans="1:17" x14ac:dyDescent="0.2">
      <c r="A77" s="40">
        <v>64</v>
      </c>
      <c r="B77" s="91"/>
      <c r="C77" s="133" t="s">
        <v>88</v>
      </c>
      <c r="D77" s="181" t="s">
        <v>138</v>
      </c>
      <c r="E77" s="189">
        <v>4.1399999999999997</v>
      </c>
      <c r="F77" s="52"/>
      <c r="G77" s="50"/>
      <c r="H77" s="50">
        <f t="shared" si="6"/>
        <v>0</v>
      </c>
      <c r="I77" s="50"/>
      <c r="J77" s="50"/>
      <c r="K77" s="51">
        <f t="shared" si="0"/>
        <v>0</v>
      </c>
      <c r="L77" s="52">
        <f t="shared" si="1"/>
        <v>0</v>
      </c>
      <c r="M77" s="50">
        <f t="shared" si="2"/>
        <v>0</v>
      </c>
      <c r="N77" s="50">
        <f t="shared" si="3"/>
        <v>0</v>
      </c>
      <c r="O77" s="50">
        <f t="shared" si="4"/>
        <v>0</v>
      </c>
      <c r="P77" s="107">
        <f t="shared" si="5"/>
        <v>0</v>
      </c>
      <c r="Q77" s="76" t="s">
        <v>54</v>
      </c>
    </row>
    <row r="78" spans="1:17" x14ac:dyDescent="0.2">
      <c r="A78" s="40">
        <v>65</v>
      </c>
      <c r="B78" s="91"/>
      <c r="C78" s="133" t="s">
        <v>89</v>
      </c>
      <c r="D78" s="181" t="s">
        <v>155</v>
      </c>
      <c r="E78" s="189">
        <v>7</v>
      </c>
      <c r="F78" s="52"/>
      <c r="G78" s="50"/>
      <c r="H78" s="50">
        <f t="shared" si="6"/>
        <v>0</v>
      </c>
      <c r="I78" s="50"/>
      <c r="J78" s="50"/>
      <c r="K78" s="51">
        <f t="shared" si="0"/>
        <v>0</v>
      </c>
      <c r="L78" s="52">
        <f t="shared" si="1"/>
        <v>0</v>
      </c>
      <c r="M78" s="50">
        <f t="shared" si="2"/>
        <v>0</v>
      </c>
      <c r="N78" s="50">
        <f t="shared" si="3"/>
        <v>0</v>
      </c>
      <c r="O78" s="50">
        <f t="shared" si="4"/>
        <v>0</v>
      </c>
      <c r="P78" s="107">
        <f t="shared" si="5"/>
        <v>0</v>
      </c>
      <c r="Q78" s="76" t="s">
        <v>54</v>
      </c>
    </row>
    <row r="79" spans="1:17" ht="22.5" x14ac:dyDescent="0.2">
      <c r="A79" s="40">
        <v>66</v>
      </c>
      <c r="B79" s="91"/>
      <c r="C79" s="132" t="s">
        <v>90</v>
      </c>
      <c r="D79" s="181" t="s">
        <v>138</v>
      </c>
      <c r="E79" s="189">
        <v>3.6</v>
      </c>
      <c r="F79" s="52"/>
      <c r="G79" s="50"/>
      <c r="H79" s="50">
        <f t="shared" si="6"/>
        <v>0</v>
      </c>
      <c r="I79" s="50"/>
      <c r="J79" s="50"/>
      <c r="K79" s="51">
        <f t="shared" ref="K79:K88" si="7">SUM(H79:J79)</f>
        <v>0</v>
      </c>
      <c r="L79" s="52">
        <f t="shared" ref="L79:L88" si="8">E79*F79</f>
        <v>0</v>
      </c>
      <c r="M79" s="50">
        <f t="shared" ref="M79:M88" si="9">H79*E79</f>
        <v>0</v>
      </c>
      <c r="N79" s="50">
        <f t="shared" ref="N79:N88" si="10">I79*E79</f>
        <v>0</v>
      </c>
      <c r="O79" s="50">
        <f t="shared" ref="O79:O88" si="11">J79*E79</f>
        <v>0</v>
      </c>
      <c r="P79" s="107">
        <f t="shared" ref="P79:P88" si="12">SUM(M79:O79)</f>
        <v>0</v>
      </c>
      <c r="Q79" s="76" t="s">
        <v>54</v>
      </c>
    </row>
    <row r="80" spans="1:17" x14ac:dyDescent="0.2">
      <c r="A80" s="40">
        <v>67</v>
      </c>
      <c r="B80" s="91"/>
      <c r="C80" s="133" t="s">
        <v>82</v>
      </c>
      <c r="D80" s="181" t="s">
        <v>163</v>
      </c>
      <c r="E80" s="189">
        <v>0.72000000000000008</v>
      </c>
      <c r="F80" s="52"/>
      <c r="G80" s="50"/>
      <c r="H80" s="50">
        <f t="shared" ref="H80:H88" si="13">F80*G80</f>
        <v>0</v>
      </c>
      <c r="I80" s="50"/>
      <c r="J80" s="50"/>
      <c r="K80" s="51">
        <f t="shared" si="7"/>
        <v>0</v>
      </c>
      <c r="L80" s="52">
        <f t="shared" si="8"/>
        <v>0</v>
      </c>
      <c r="M80" s="50">
        <f t="shared" si="9"/>
        <v>0</v>
      </c>
      <c r="N80" s="50">
        <f t="shared" si="10"/>
        <v>0</v>
      </c>
      <c r="O80" s="50">
        <f t="shared" si="11"/>
        <v>0</v>
      </c>
      <c r="P80" s="107">
        <f t="shared" si="12"/>
        <v>0</v>
      </c>
      <c r="Q80" s="76" t="s">
        <v>54</v>
      </c>
    </row>
    <row r="81" spans="1:17" x14ac:dyDescent="0.2">
      <c r="A81" s="40">
        <v>68</v>
      </c>
      <c r="B81" s="91"/>
      <c r="C81" s="133" t="s">
        <v>91</v>
      </c>
      <c r="D81" s="181" t="s">
        <v>163</v>
      </c>
      <c r="E81" s="189">
        <v>11.879999999999999</v>
      </c>
      <c r="F81" s="52"/>
      <c r="G81" s="50"/>
      <c r="H81" s="50">
        <f t="shared" si="13"/>
        <v>0</v>
      </c>
      <c r="I81" s="50"/>
      <c r="J81" s="50"/>
      <c r="K81" s="51">
        <f t="shared" si="7"/>
        <v>0</v>
      </c>
      <c r="L81" s="52">
        <f t="shared" si="8"/>
        <v>0</v>
      </c>
      <c r="M81" s="50">
        <f t="shared" si="9"/>
        <v>0</v>
      </c>
      <c r="N81" s="50">
        <f t="shared" si="10"/>
        <v>0</v>
      </c>
      <c r="O81" s="50">
        <f t="shared" si="11"/>
        <v>0</v>
      </c>
      <c r="P81" s="107">
        <f t="shared" si="12"/>
        <v>0</v>
      </c>
      <c r="Q81" s="76" t="s">
        <v>54</v>
      </c>
    </row>
    <row r="82" spans="1:17" x14ac:dyDescent="0.2">
      <c r="A82" s="40">
        <v>69</v>
      </c>
      <c r="B82" s="91"/>
      <c r="C82" s="132" t="s">
        <v>194</v>
      </c>
      <c r="D82" s="181" t="s">
        <v>118</v>
      </c>
      <c r="E82" s="189">
        <v>10.9</v>
      </c>
      <c r="F82" s="52"/>
      <c r="G82" s="50"/>
      <c r="H82" s="50">
        <f t="shared" si="13"/>
        <v>0</v>
      </c>
      <c r="I82" s="50"/>
      <c r="J82" s="50"/>
      <c r="K82" s="51">
        <f t="shared" si="7"/>
        <v>0</v>
      </c>
      <c r="L82" s="52">
        <f t="shared" si="8"/>
        <v>0</v>
      </c>
      <c r="M82" s="50">
        <f t="shared" si="9"/>
        <v>0</v>
      </c>
      <c r="N82" s="50">
        <f t="shared" si="10"/>
        <v>0</v>
      </c>
      <c r="O82" s="50">
        <f t="shared" si="11"/>
        <v>0</v>
      </c>
      <c r="P82" s="107">
        <f t="shared" si="12"/>
        <v>0</v>
      </c>
      <c r="Q82" s="76" t="s">
        <v>54</v>
      </c>
    </row>
    <row r="83" spans="1:17" x14ac:dyDescent="0.2">
      <c r="A83" s="40">
        <v>70</v>
      </c>
      <c r="B83" s="91"/>
      <c r="C83" s="133" t="s">
        <v>195</v>
      </c>
      <c r="D83" s="181" t="s">
        <v>118</v>
      </c>
      <c r="E83" s="189">
        <v>11.990000000000002</v>
      </c>
      <c r="F83" s="52"/>
      <c r="G83" s="50"/>
      <c r="H83" s="50">
        <f t="shared" si="13"/>
        <v>0</v>
      </c>
      <c r="I83" s="50"/>
      <c r="J83" s="50"/>
      <c r="K83" s="51">
        <f t="shared" si="7"/>
        <v>0</v>
      </c>
      <c r="L83" s="52">
        <f t="shared" si="8"/>
        <v>0</v>
      </c>
      <c r="M83" s="50">
        <f t="shared" si="9"/>
        <v>0</v>
      </c>
      <c r="N83" s="50">
        <f t="shared" si="10"/>
        <v>0</v>
      </c>
      <c r="O83" s="50">
        <f t="shared" si="11"/>
        <v>0</v>
      </c>
      <c r="P83" s="107">
        <f t="shared" si="12"/>
        <v>0</v>
      </c>
      <c r="Q83" s="76" t="s">
        <v>54</v>
      </c>
    </row>
    <row r="84" spans="1:17" x14ac:dyDescent="0.2">
      <c r="A84" s="40">
        <v>71</v>
      </c>
      <c r="B84" s="91"/>
      <c r="C84" s="190" t="s">
        <v>196</v>
      </c>
      <c r="D84" s="191" t="s">
        <v>155</v>
      </c>
      <c r="E84" s="192">
        <v>4.75</v>
      </c>
      <c r="F84" s="52"/>
      <c r="G84" s="50"/>
      <c r="H84" s="50">
        <f t="shared" si="13"/>
        <v>0</v>
      </c>
      <c r="I84" s="50"/>
      <c r="J84" s="50"/>
      <c r="K84" s="51">
        <f t="shared" si="7"/>
        <v>0</v>
      </c>
      <c r="L84" s="52">
        <f t="shared" si="8"/>
        <v>0</v>
      </c>
      <c r="M84" s="50">
        <f t="shared" si="9"/>
        <v>0</v>
      </c>
      <c r="N84" s="50">
        <f t="shared" si="10"/>
        <v>0</v>
      </c>
      <c r="O84" s="50">
        <f t="shared" si="11"/>
        <v>0</v>
      </c>
      <c r="P84" s="107">
        <f t="shared" si="12"/>
        <v>0</v>
      </c>
      <c r="Q84" s="76" t="s">
        <v>46</v>
      </c>
    </row>
    <row r="85" spans="1:17" x14ac:dyDescent="0.2">
      <c r="A85" s="40">
        <v>72</v>
      </c>
      <c r="B85" s="91"/>
      <c r="C85" s="193" t="s">
        <v>197</v>
      </c>
      <c r="D85" s="194" t="s">
        <v>198</v>
      </c>
      <c r="E85" s="192">
        <v>2.48</v>
      </c>
      <c r="F85" s="52"/>
      <c r="G85" s="50"/>
      <c r="H85" s="50">
        <f t="shared" si="13"/>
        <v>0</v>
      </c>
      <c r="I85" s="50"/>
      <c r="J85" s="50"/>
      <c r="K85" s="51">
        <f t="shared" si="7"/>
        <v>0</v>
      </c>
      <c r="L85" s="52">
        <f t="shared" si="8"/>
        <v>0</v>
      </c>
      <c r="M85" s="50">
        <f t="shared" si="9"/>
        <v>0</v>
      </c>
      <c r="N85" s="50">
        <f t="shared" si="10"/>
        <v>0</v>
      </c>
      <c r="O85" s="50">
        <f t="shared" si="11"/>
        <v>0</v>
      </c>
      <c r="P85" s="107">
        <f t="shared" si="12"/>
        <v>0</v>
      </c>
      <c r="Q85" s="76" t="s">
        <v>46</v>
      </c>
    </row>
    <row r="86" spans="1:17" x14ac:dyDescent="0.2">
      <c r="A86" s="40">
        <v>73</v>
      </c>
      <c r="B86" s="91"/>
      <c r="C86" s="195" t="s">
        <v>199</v>
      </c>
      <c r="D86" s="196" t="s">
        <v>198</v>
      </c>
      <c r="E86" s="197">
        <v>2.75</v>
      </c>
      <c r="F86" s="52"/>
      <c r="G86" s="50"/>
      <c r="H86" s="50">
        <f t="shared" si="13"/>
        <v>0</v>
      </c>
      <c r="I86" s="50"/>
      <c r="J86" s="50"/>
      <c r="K86" s="51">
        <f t="shared" si="7"/>
        <v>0</v>
      </c>
      <c r="L86" s="52">
        <f t="shared" si="8"/>
        <v>0</v>
      </c>
      <c r="M86" s="50">
        <f t="shared" si="9"/>
        <v>0</v>
      </c>
      <c r="N86" s="50">
        <f t="shared" si="10"/>
        <v>0</v>
      </c>
      <c r="O86" s="50">
        <f t="shared" si="11"/>
        <v>0</v>
      </c>
      <c r="P86" s="107">
        <f t="shared" si="12"/>
        <v>0</v>
      </c>
      <c r="Q86" s="76" t="s">
        <v>46</v>
      </c>
    </row>
    <row r="87" spans="1:17" ht="22.5" x14ac:dyDescent="0.2">
      <c r="A87" s="40">
        <v>74</v>
      </c>
      <c r="B87" s="91"/>
      <c r="C87" s="132" t="s">
        <v>200</v>
      </c>
      <c r="D87" s="181" t="s">
        <v>118</v>
      </c>
      <c r="E87" s="189">
        <v>6</v>
      </c>
      <c r="F87" s="52"/>
      <c r="G87" s="50"/>
      <c r="H87" s="50">
        <f t="shared" si="13"/>
        <v>0</v>
      </c>
      <c r="I87" s="50"/>
      <c r="J87" s="50"/>
      <c r="K87" s="51">
        <f t="shared" si="7"/>
        <v>0</v>
      </c>
      <c r="L87" s="52">
        <f t="shared" si="8"/>
        <v>0</v>
      </c>
      <c r="M87" s="50">
        <f t="shared" si="9"/>
        <v>0</v>
      </c>
      <c r="N87" s="50">
        <f t="shared" si="10"/>
        <v>0</v>
      </c>
      <c r="O87" s="50">
        <f t="shared" si="11"/>
        <v>0</v>
      </c>
      <c r="P87" s="107">
        <f t="shared" si="12"/>
        <v>0</v>
      </c>
      <c r="Q87" s="76" t="s">
        <v>54</v>
      </c>
    </row>
    <row r="88" spans="1:17" ht="12" thickBot="1" x14ac:dyDescent="0.25">
      <c r="A88" s="40">
        <v>75</v>
      </c>
      <c r="B88" s="91"/>
      <c r="C88" s="133" t="s">
        <v>195</v>
      </c>
      <c r="D88" s="181" t="s">
        <v>118</v>
      </c>
      <c r="E88" s="189">
        <v>6.6000000000000005</v>
      </c>
      <c r="F88" s="52"/>
      <c r="G88" s="50"/>
      <c r="H88" s="50">
        <f t="shared" si="13"/>
        <v>0</v>
      </c>
      <c r="I88" s="50"/>
      <c r="J88" s="50"/>
      <c r="K88" s="51">
        <f t="shared" si="7"/>
        <v>0</v>
      </c>
      <c r="L88" s="52">
        <f t="shared" si="8"/>
        <v>0</v>
      </c>
      <c r="M88" s="50">
        <f t="shared" si="9"/>
        <v>0</v>
      </c>
      <c r="N88" s="50">
        <f t="shared" si="10"/>
        <v>0</v>
      </c>
      <c r="O88" s="50">
        <f t="shared" si="11"/>
        <v>0</v>
      </c>
      <c r="P88" s="107">
        <f t="shared" si="12"/>
        <v>0</v>
      </c>
      <c r="Q88" s="72" t="s">
        <v>54</v>
      </c>
    </row>
    <row r="89" spans="1:17" ht="12" customHeight="1" thickBot="1" x14ac:dyDescent="0.25">
      <c r="A89" s="310" t="s">
        <v>62</v>
      </c>
      <c r="B89" s="311"/>
      <c r="C89" s="311"/>
      <c r="D89" s="311"/>
      <c r="E89" s="311"/>
      <c r="F89" s="311"/>
      <c r="G89" s="311"/>
      <c r="H89" s="311"/>
      <c r="I89" s="311"/>
      <c r="J89" s="311"/>
      <c r="K89" s="312"/>
      <c r="L89" s="111">
        <f>SUM(L14:L88)</f>
        <v>0</v>
      </c>
      <c r="M89" s="112">
        <f>SUM(M14:M88)</f>
        <v>0</v>
      </c>
      <c r="N89" s="112">
        <f>SUM(N14:N88)</f>
        <v>0</v>
      </c>
      <c r="O89" s="112">
        <f>SUM(O14:O88)</f>
        <v>0</v>
      </c>
      <c r="P89" s="113">
        <f>SUM(P14:P88)</f>
        <v>0</v>
      </c>
    </row>
    <row r="90" spans="1:17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7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7" x14ac:dyDescent="0.2">
      <c r="A92" s="1" t="s">
        <v>14</v>
      </c>
      <c r="B92" s="20"/>
      <c r="C92" s="313" t="str">
        <f>'Kops n'!C33:H33</f>
        <v>Armands Ūbelis</v>
      </c>
      <c r="D92" s="313"/>
      <c r="E92" s="313"/>
      <c r="F92" s="313"/>
      <c r="G92" s="313"/>
      <c r="H92" s="313"/>
      <c r="I92" s="20"/>
      <c r="J92" s="20"/>
      <c r="K92" s="20"/>
      <c r="L92" s="20"/>
      <c r="M92" s="20"/>
      <c r="N92" s="20"/>
      <c r="O92" s="20"/>
      <c r="P92" s="20"/>
    </row>
    <row r="93" spans="1:17" x14ac:dyDescent="0.2">
      <c r="A93" s="20"/>
      <c r="B93" s="20"/>
      <c r="C93" s="236" t="s">
        <v>15</v>
      </c>
      <c r="D93" s="236"/>
      <c r="E93" s="236"/>
      <c r="F93" s="236"/>
      <c r="G93" s="236"/>
      <c r="H93" s="236"/>
      <c r="I93" s="20"/>
      <c r="J93" s="20"/>
      <c r="K93" s="20"/>
      <c r="L93" s="20"/>
      <c r="M93" s="20"/>
      <c r="N93" s="20"/>
      <c r="O93" s="20"/>
      <c r="P93" s="20"/>
    </row>
    <row r="94" spans="1:17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7" x14ac:dyDescent="0.2">
      <c r="A95" s="280" t="str">
        <f>'Kops n'!A36:D36</f>
        <v>Tāme sastādīta 2023. gada 26. jūlijā</v>
      </c>
      <c r="B95" s="281"/>
      <c r="C95" s="281"/>
      <c r="D95" s="28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7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7" x14ac:dyDescent="0.2">
      <c r="A97" s="1" t="s">
        <v>41</v>
      </c>
      <c r="B97" s="20"/>
      <c r="C97" s="313">
        <f>'Kops n'!C38:H38</f>
        <v>0</v>
      </c>
      <c r="D97" s="313"/>
      <c r="E97" s="313"/>
      <c r="F97" s="313"/>
      <c r="G97" s="313"/>
      <c r="H97" s="313"/>
      <c r="I97" s="20"/>
      <c r="J97" s="20"/>
      <c r="K97" s="20"/>
      <c r="L97" s="20"/>
      <c r="M97" s="20"/>
      <c r="N97" s="20"/>
      <c r="O97" s="20"/>
      <c r="P97" s="20"/>
    </row>
    <row r="98" spans="1:17" x14ac:dyDescent="0.2">
      <c r="A98" s="20"/>
      <c r="B98" s="20"/>
      <c r="C98" s="236" t="s">
        <v>15</v>
      </c>
      <c r="D98" s="236"/>
      <c r="E98" s="236"/>
      <c r="F98" s="236"/>
      <c r="G98" s="236"/>
      <c r="H98" s="236"/>
      <c r="I98" s="20"/>
      <c r="J98" s="20"/>
      <c r="K98" s="20"/>
      <c r="L98" s="20"/>
      <c r="M98" s="20"/>
      <c r="N98" s="20"/>
      <c r="O98" s="20"/>
      <c r="P98" s="20"/>
    </row>
    <row r="99" spans="1:17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7" ht="12" thickBot="1" x14ac:dyDescent="0.25">
      <c r="A100" s="103" t="s">
        <v>16</v>
      </c>
      <c r="B100" s="53"/>
      <c r="C100" s="116" t="str">
        <f>'Kops n'!C41</f>
        <v>4-02608</v>
      </c>
      <c r="D100" s="53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7" ht="12" thickBo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1"/>
    </row>
  </sheetData>
  <mergeCells count="23">
    <mergeCell ref="C98:H98"/>
    <mergeCell ref="C4:I4"/>
    <mergeCell ref="F12:K12"/>
    <mergeCell ref="A9:F9"/>
    <mergeCell ref="J9:M9"/>
    <mergeCell ref="D8:L8"/>
    <mergeCell ref="A89:K89"/>
    <mergeCell ref="C92:H92"/>
    <mergeCell ref="C93:H93"/>
    <mergeCell ref="A95:D95"/>
    <mergeCell ref="C97:H9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9:F9">
    <cfRule type="containsText" dxfId="235" priority="3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88">
    <cfRule type="cellIs" dxfId="234" priority="1" operator="equal">
      <formula>0</formula>
    </cfRule>
  </conditionalFormatting>
  <conditionalFormatting sqref="A89:K89">
    <cfRule type="containsText" dxfId="233" priority="18" operator="containsText" text="Tiešās izmaksas kopā, t. sk. darba devēja sociālais nodoklis __.__% ">
      <formula>NOT(ISERROR(SEARCH("Tiešās izmaksas kopā, t. sk. darba devēja sociālais nodoklis __.__% ",A89)))</formula>
    </cfRule>
  </conditionalFormatting>
  <conditionalFormatting sqref="C92:H92">
    <cfRule type="cellIs" dxfId="232" priority="25" operator="equal">
      <formula>0</formula>
    </cfRule>
  </conditionalFormatting>
  <conditionalFormatting sqref="C97:H97">
    <cfRule type="cellIs" dxfId="231" priority="26" operator="equal">
      <formula>0</formula>
    </cfRule>
  </conditionalFormatting>
  <conditionalFormatting sqref="C2:I2">
    <cfRule type="cellIs" dxfId="230" priority="31" operator="equal">
      <formula>0</formula>
    </cfRule>
  </conditionalFormatting>
  <conditionalFormatting sqref="C4:I4">
    <cfRule type="cellIs" dxfId="229" priority="23" operator="equal">
      <formula>0</formula>
    </cfRule>
  </conditionalFormatting>
  <conditionalFormatting sqref="D1">
    <cfRule type="cellIs" dxfId="228" priority="20" operator="equal">
      <formula>0</formula>
    </cfRule>
  </conditionalFormatting>
  <conditionalFormatting sqref="D5:L8">
    <cfRule type="cellIs" dxfId="227" priority="21" operator="equal">
      <formula>0</formula>
    </cfRule>
  </conditionalFormatting>
  <conditionalFormatting sqref="H14:H88">
    <cfRule type="cellIs" dxfId="226" priority="16" operator="equal">
      <formula>0</formula>
    </cfRule>
  </conditionalFormatting>
  <conditionalFormatting sqref="I14:J88">
    <cfRule type="cellIs" dxfId="225" priority="35" operator="equal">
      <formula>0</formula>
    </cfRule>
  </conditionalFormatting>
  <conditionalFormatting sqref="K14:P88">
    <cfRule type="cellIs" dxfId="224" priority="15" operator="equal">
      <formula>0</formula>
    </cfRule>
  </conditionalFormatting>
  <conditionalFormatting sqref="L89:P89">
    <cfRule type="cellIs" dxfId="223" priority="24" operator="equal">
      <formula>0</formula>
    </cfRule>
  </conditionalFormatting>
  <conditionalFormatting sqref="N9:O9">
    <cfRule type="cellIs" dxfId="222" priority="34" operator="equal">
      <formula>0</formula>
    </cfRule>
  </conditionalFormatting>
  <conditionalFormatting sqref="Q14:Q88">
    <cfRule type="cellIs" dxfId="221" priority="14" operator="equal">
      <formula>0</formula>
    </cfRule>
  </conditionalFormatting>
  <dataValidations count="1">
    <dataValidation type="list" allowBlank="1" showInputMessage="1" showErrorMessage="1" sqref="Q14:Q88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4A26336A-A6BB-4BBC-8F54-3EBA6F169318}">
            <xm:f>NOT(ISERROR(SEARCH("Tāme sastādīta ____. gada ___. ______________",A95)))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A95</xm:sqref>
        </x14:conditionalFormatting>
        <x14:conditionalFormatting xmlns:xm="http://schemas.microsoft.com/office/excel/2006/main">
          <x14:cfRule type="containsText" priority="27" operator="containsText" id="{629E41BF-123B-4A16-9AC7-46F3B9A418A1}">
            <xm:f>NOT(ISERROR(SEARCH("Sertifikāta Nr. _________________________________",A100)))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P101"/>
  <sheetViews>
    <sheetView workbookViewId="0">
      <selection activeCell="L79" sqref="L7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'2a+c+n'!D1</f>
        <v>2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'2a+c+n'!C2:I2</f>
        <v>Jumts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17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P89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IF($C$4="Attiecināmās izmaksas",IF('2a+c+n'!$Q14="A",'2a+c+n'!B14,0),0)</f>
        <v>0</v>
      </c>
      <c r="C14" s="27">
        <f>IF($C$4="Attiecināmās izmaksas",IF('2a+c+n'!$Q14="A",'2a+c+n'!C14,0),0)</f>
        <v>0</v>
      </c>
      <c r="D14" s="27">
        <f>IF($C$4="Attiecināmās izmaksas",IF('2a+c+n'!$Q14="A",'2a+c+n'!D14,0),0)</f>
        <v>0</v>
      </c>
      <c r="E14" s="58"/>
      <c r="F14" s="78"/>
      <c r="G14" s="27">
        <f>IF($C$4="Attiecināmās izmaksas",IF('2a+c+n'!$Q14="A",'2a+c+n'!G14,0),0)</f>
        <v>0</v>
      </c>
      <c r="H14" s="27">
        <f>IF($C$4="Attiecināmās izmaksas",IF('2a+c+n'!$Q14="A",'2a+c+n'!H14,0),0)</f>
        <v>0</v>
      </c>
      <c r="I14" s="27"/>
      <c r="J14" s="27"/>
      <c r="K14" s="58">
        <f>IF($C$4="Attiecināmās izmaksas",IF('2a+c+n'!$Q14="A",'2a+c+n'!K14,0),0)</f>
        <v>0</v>
      </c>
      <c r="L14" s="78">
        <f>IF($C$4="Attiecināmās izmaksas",IF('2a+c+n'!$Q14="A",'2a+c+n'!L14,0),0)</f>
        <v>0</v>
      </c>
      <c r="M14" s="27">
        <f>IF($C$4="Attiecināmās izmaksas",IF('2a+c+n'!$Q14="A",'2a+c+n'!M14,0),0)</f>
        <v>0</v>
      </c>
      <c r="N14" s="27">
        <f>IF($C$4="Attiecināmās izmaksas",IF('2a+c+n'!$Q14="A",'2a+c+n'!N14,0),0)</f>
        <v>0</v>
      </c>
      <c r="O14" s="27">
        <f>IF($C$4="Attiecināmās izmaksas",IF('2a+c+n'!$Q14="A",'2a+c+n'!O14,0),0)</f>
        <v>0</v>
      </c>
      <c r="P14" s="58">
        <f>IF($C$4="Attiecināmās izmaksas",IF('2a+c+n'!$Q14="A",'2a+c+n'!P14,0),0)</f>
        <v>0</v>
      </c>
    </row>
    <row r="15" spans="1:16" x14ac:dyDescent="0.2">
      <c r="A15" s="65">
        <f>IF(P15=0,0,IF(COUNTBLANK(P15)=1,0,COUNTA($P$14:P15)))</f>
        <v>0</v>
      </c>
      <c r="B15" s="28">
        <f>IF($C$4="Attiecināmās izmaksas",IF('2a+c+n'!$Q15="A",'2a+c+n'!B15,0),0)</f>
        <v>0</v>
      </c>
      <c r="C15" s="28">
        <f>IF($C$4="Attiecināmās izmaksas",IF('2a+c+n'!$Q15="A",'2a+c+n'!C15,0),0)</f>
        <v>0</v>
      </c>
      <c r="D15" s="28">
        <f>IF($C$4="Attiecināmās izmaksas",IF('2a+c+n'!$Q15="A",'2a+c+n'!D15,0),0)</f>
        <v>0</v>
      </c>
      <c r="E15" s="60"/>
      <c r="F15" s="80"/>
      <c r="G15" s="28"/>
      <c r="H15" s="28">
        <f>IF($C$4="Attiecināmās izmaksas",IF('2a+c+n'!$Q15="A",'2a+c+n'!H15,0),0)</f>
        <v>0</v>
      </c>
      <c r="I15" s="28"/>
      <c r="J15" s="28"/>
      <c r="K15" s="60">
        <f>IF($C$4="Attiecināmās izmaksas",IF('2a+c+n'!$Q15="A",'2a+c+n'!K15,0),0)</f>
        <v>0</v>
      </c>
      <c r="L15" s="80">
        <f>IF($C$4="Attiecināmās izmaksas",IF('2a+c+n'!$Q15="A",'2a+c+n'!L15,0),0)</f>
        <v>0</v>
      </c>
      <c r="M15" s="28">
        <f>IF($C$4="Attiecināmās izmaksas",IF('2a+c+n'!$Q15="A",'2a+c+n'!M15,0),0)</f>
        <v>0</v>
      </c>
      <c r="N15" s="28">
        <f>IF($C$4="Attiecināmās izmaksas",IF('2a+c+n'!$Q15="A",'2a+c+n'!N15,0),0)</f>
        <v>0</v>
      </c>
      <c r="O15" s="28">
        <f>IF($C$4="Attiecināmās izmaksas",IF('2a+c+n'!$Q15="A",'2a+c+n'!O15,0),0)</f>
        <v>0</v>
      </c>
      <c r="P15" s="60">
        <f>IF($C$4="Attiecināmās izmaksas",IF('2a+c+n'!$Q15="A",'2a+c+n'!P15,0),0)</f>
        <v>0</v>
      </c>
    </row>
    <row r="16" spans="1:16" x14ac:dyDescent="0.2">
      <c r="A16" s="65">
        <f>IF(P16=0,0,IF(COUNTBLANK(P16)=1,0,COUNTA($P$14:P16)))</f>
        <v>0</v>
      </c>
      <c r="B16" s="28">
        <f>IF($C$4="Attiecināmās izmaksas",IF('2a+c+n'!$Q16="A",'2a+c+n'!B16,0),0)</f>
        <v>0</v>
      </c>
      <c r="C16" s="28">
        <f>IF($C$4="Attiecināmās izmaksas",IF('2a+c+n'!$Q16="A",'2a+c+n'!C16,0),0)</f>
        <v>0</v>
      </c>
      <c r="D16" s="28">
        <f>IF($C$4="Attiecināmās izmaksas",IF('2a+c+n'!$Q16="A",'2a+c+n'!D16,0),0)</f>
        <v>0</v>
      </c>
      <c r="E16" s="60"/>
      <c r="F16" s="80"/>
      <c r="G16" s="28"/>
      <c r="H16" s="28">
        <f>IF($C$4="Attiecināmās izmaksas",IF('2a+c+n'!$Q16="A",'2a+c+n'!H16,0),0)</f>
        <v>0</v>
      </c>
      <c r="I16" s="28"/>
      <c r="J16" s="28"/>
      <c r="K16" s="60">
        <f>IF($C$4="Attiecināmās izmaksas",IF('2a+c+n'!$Q16="A",'2a+c+n'!K16,0),0)</f>
        <v>0</v>
      </c>
      <c r="L16" s="80">
        <f>IF($C$4="Attiecināmās izmaksas",IF('2a+c+n'!$Q16="A",'2a+c+n'!L16,0),0)</f>
        <v>0</v>
      </c>
      <c r="M16" s="28">
        <f>IF($C$4="Attiecināmās izmaksas",IF('2a+c+n'!$Q16="A",'2a+c+n'!M16,0),0)</f>
        <v>0</v>
      </c>
      <c r="N16" s="28">
        <f>IF($C$4="Attiecināmās izmaksas",IF('2a+c+n'!$Q16="A",'2a+c+n'!N16,0),0)</f>
        <v>0</v>
      </c>
      <c r="O16" s="28">
        <f>IF($C$4="Attiecināmās izmaksas",IF('2a+c+n'!$Q16="A",'2a+c+n'!O16,0),0)</f>
        <v>0</v>
      </c>
      <c r="P16" s="60">
        <f>IF($C$4="Attiecināmās izmaksas",IF('2a+c+n'!$Q16="A",'2a+c+n'!P16,0),0)</f>
        <v>0</v>
      </c>
    </row>
    <row r="17" spans="1:16" x14ac:dyDescent="0.2">
      <c r="A17" s="65">
        <f>IF(P17=0,0,IF(COUNTBLANK(P17)=1,0,COUNTA($P$14:P17)))</f>
        <v>0</v>
      </c>
      <c r="B17" s="28">
        <f>IF($C$4="Attiecināmās izmaksas",IF('2a+c+n'!$Q17="A",'2a+c+n'!B17,0),0)</f>
        <v>0</v>
      </c>
      <c r="C17" s="28">
        <f>IF($C$4="Attiecināmās izmaksas",IF('2a+c+n'!$Q17="A",'2a+c+n'!C17,0),0)</f>
        <v>0</v>
      </c>
      <c r="D17" s="28">
        <f>IF($C$4="Attiecināmās izmaksas",IF('2a+c+n'!$Q17="A",'2a+c+n'!D17,0),0)</f>
        <v>0</v>
      </c>
      <c r="E17" s="60"/>
      <c r="F17" s="80"/>
      <c r="G17" s="28"/>
      <c r="H17" s="28">
        <f>IF($C$4="Attiecināmās izmaksas",IF('2a+c+n'!$Q17="A",'2a+c+n'!H17,0),0)</f>
        <v>0</v>
      </c>
      <c r="I17" s="28"/>
      <c r="J17" s="28"/>
      <c r="K17" s="60">
        <f>IF($C$4="Attiecināmās izmaksas",IF('2a+c+n'!$Q17="A",'2a+c+n'!K17,0),0)</f>
        <v>0</v>
      </c>
      <c r="L17" s="80">
        <f>IF($C$4="Attiecināmās izmaksas",IF('2a+c+n'!$Q17="A",'2a+c+n'!L17,0),0)</f>
        <v>0</v>
      </c>
      <c r="M17" s="28">
        <f>IF($C$4="Attiecināmās izmaksas",IF('2a+c+n'!$Q17="A",'2a+c+n'!M17,0),0)</f>
        <v>0</v>
      </c>
      <c r="N17" s="28">
        <f>IF($C$4="Attiecināmās izmaksas",IF('2a+c+n'!$Q17="A",'2a+c+n'!N17,0),0)</f>
        <v>0</v>
      </c>
      <c r="O17" s="28">
        <f>IF($C$4="Attiecināmās izmaksas",IF('2a+c+n'!$Q17="A",'2a+c+n'!O17,0),0)</f>
        <v>0</v>
      </c>
      <c r="P17" s="60">
        <f>IF($C$4="Attiecināmās izmaksas",IF('2a+c+n'!$Q17="A",'2a+c+n'!P17,0),0)</f>
        <v>0</v>
      </c>
    </row>
    <row r="18" spans="1:16" x14ac:dyDescent="0.2">
      <c r="A18" s="65">
        <f>IF(P18=0,0,IF(COUNTBLANK(P18)=1,0,COUNTA($P$14:P18)))</f>
        <v>0</v>
      </c>
      <c r="B18" s="28">
        <f>IF($C$4="Attiecināmās izmaksas",IF('2a+c+n'!$Q18="A",'2a+c+n'!B18,0),0)</f>
        <v>0</v>
      </c>
      <c r="C18" s="28">
        <f>IF($C$4="Attiecināmās izmaksas",IF('2a+c+n'!$Q18="A",'2a+c+n'!C18,0),0)</f>
        <v>0</v>
      </c>
      <c r="D18" s="28">
        <f>IF($C$4="Attiecināmās izmaksas",IF('2a+c+n'!$Q18="A",'2a+c+n'!D18,0),0)</f>
        <v>0</v>
      </c>
      <c r="E18" s="60"/>
      <c r="F18" s="80"/>
      <c r="G18" s="28"/>
      <c r="H18" s="28">
        <f>IF($C$4="Attiecināmās izmaksas",IF('2a+c+n'!$Q18="A",'2a+c+n'!H18,0),0)</f>
        <v>0</v>
      </c>
      <c r="I18" s="28"/>
      <c r="J18" s="28"/>
      <c r="K18" s="60">
        <f>IF($C$4="Attiecināmās izmaksas",IF('2a+c+n'!$Q18="A",'2a+c+n'!K18,0),0)</f>
        <v>0</v>
      </c>
      <c r="L18" s="80">
        <f>IF($C$4="Attiecināmās izmaksas",IF('2a+c+n'!$Q18="A",'2a+c+n'!L18,0),0)</f>
        <v>0</v>
      </c>
      <c r="M18" s="28">
        <f>IF($C$4="Attiecināmās izmaksas",IF('2a+c+n'!$Q18="A",'2a+c+n'!M18,0),0)</f>
        <v>0</v>
      </c>
      <c r="N18" s="28">
        <f>IF($C$4="Attiecināmās izmaksas",IF('2a+c+n'!$Q18="A",'2a+c+n'!N18,0),0)</f>
        <v>0</v>
      </c>
      <c r="O18" s="28">
        <f>IF($C$4="Attiecināmās izmaksas",IF('2a+c+n'!$Q18="A",'2a+c+n'!O18,0),0)</f>
        <v>0</v>
      </c>
      <c r="P18" s="60">
        <f>IF($C$4="Attiecināmās izmaksas",IF('2a+c+n'!$Q18="A",'2a+c+n'!P18,0),0)</f>
        <v>0</v>
      </c>
    </row>
    <row r="19" spans="1:16" x14ac:dyDescent="0.2">
      <c r="A19" s="65">
        <f>IF(P19=0,0,IF(COUNTBLANK(P19)=1,0,COUNTA($P$14:P19)))</f>
        <v>0</v>
      </c>
      <c r="B19" s="28">
        <f>IF($C$4="Attiecināmās izmaksas",IF('2a+c+n'!$Q19="A",'2a+c+n'!B19,0),0)</f>
        <v>0</v>
      </c>
      <c r="C19" s="28">
        <f>IF($C$4="Attiecināmās izmaksas",IF('2a+c+n'!$Q19="A",'2a+c+n'!C19,0),0)</f>
        <v>0</v>
      </c>
      <c r="D19" s="28">
        <f>IF($C$4="Attiecināmās izmaksas",IF('2a+c+n'!$Q19="A",'2a+c+n'!D19,0),0)</f>
        <v>0</v>
      </c>
      <c r="E19" s="60"/>
      <c r="F19" s="80"/>
      <c r="G19" s="28"/>
      <c r="H19" s="28">
        <f>IF($C$4="Attiecināmās izmaksas",IF('2a+c+n'!$Q19="A",'2a+c+n'!H19,0),0)</f>
        <v>0</v>
      </c>
      <c r="I19" s="28"/>
      <c r="J19" s="28"/>
      <c r="K19" s="60">
        <f>IF($C$4="Attiecināmās izmaksas",IF('2a+c+n'!$Q19="A",'2a+c+n'!K19,0),0)</f>
        <v>0</v>
      </c>
      <c r="L19" s="80">
        <f>IF($C$4="Attiecināmās izmaksas",IF('2a+c+n'!$Q19="A",'2a+c+n'!L19,0),0)</f>
        <v>0</v>
      </c>
      <c r="M19" s="28">
        <f>IF($C$4="Attiecināmās izmaksas",IF('2a+c+n'!$Q19="A",'2a+c+n'!M19,0),0)</f>
        <v>0</v>
      </c>
      <c r="N19" s="28">
        <f>IF($C$4="Attiecināmās izmaksas",IF('2a+c+n'!$Q19="A",'2a+c+n'!N19,0),0)</f>
        <v>0</v>
      </c>
      <c r="O19" s="28">
        <f>IF($C$4="Attiecināmās izmaksas",IF('2a+c+n'!$Q19="A",'2a+c+n'!O19,0),0)</f>
        <v>0</v>
      </c>
      <c r="P19" s="60">
        <f>IF($C$4="Attiecināmās izmaksas",IF('2a+c+n'!$Q19="A",'2a+c+n'!P19,0),0)</f>
        <v>0</v>
      </c>
    </row>
    <row r="20" spans="1:16" x14ac:dyDescent="0.2">
      <c r="A20" s="65">
        <f>IF(P20=0,0,IF(COUNTBLANK(P20)=1,0,COUNTA($P$14:P20)))</f>
        <v>0</v>
      </c>
      <c r="B20" s="28">
        <f>IF($C$4="Attiecināmās izmaksas",IF('2a+c+n'!$Q20="A",'2a+c+n'!B20,0),0)</f>
        <v>0</v>
      </c>
      <c r="C20" s="28">
        <f>IF($C$4="Attiecināmās izmaksas",IF('2a+c+n'!$Q20="A",'2a+c+n'!C20,0),0)</f>
        <v>0</v>
      </c>
      <c r="D20" s="28">
        <f>IF($C$4="Attiecināmās izmaksas",IF('2a+c+n'!$Q20="A",'2a+c+n'!D20,0),0)</f>
        <v>0</v>
      </c>
      <c r="E20" s="60"/>
      <c r="F20" s="80"/>
      <c r="G20" s="28"/>
      <c r="H20" s="28">
        <f>IF($C$4="Attiecināmās izmaksas",IF('2a+c+n'!$Q20="A",'2a+c+n'!H20,0),0)</f>
        <v>0</v>
      </c>
      <c r="I20" s="28"/>
      <c r="J20" s="28"/>
      <c r="K20" s="60">
        <f>IF($C$4="Attiecināmās izmaksas",IF('2a+c+n'!$Q20="A",'2a+c+n'!K20,0),0)</f>
        <v>0</v>
      </c>
      <c r="L20" s="80">
        <f>IF($C$4="Attiecināmās izmaksas",IF('2a+c+n'!$Q20="A",'2a+c+n'!L20,0),0)</f>
        <v>0</v>
      </c>
      <c r="M20" s="28">
        <f>IF($C$4="Attiecināmās izmaksas",IF('2a+c+n'!$Q20="A",'2a+c+n'!M20,0),0)</f>
        <v>0</v>
      </c>
      <c r="N20" s="28">
        <f>IF($C$4="Attiecināmās izmaksas",IF('2a+c+n'!$Q20="A",'2a+c+n'!N20,0),0)</f>
        <v>0</v>
      </c>
      <c r="O20" s="28">
        <f>IF($C$4="Attiecināmās izmaksas",IF('2a+c+n'!$Q20="A",'2a+c+n'!O20,0),0)</f>
        <v>0</v>
      </c>
      <c r="P20" s="60">
        <f>IF($C$4="Attiecināmās izmaksas",IF('2a+c+n'!$Q20="A",'2a+c+n'!P20,0),0)</f>
        <v>0</v>
      </c>
    </row>
    <row r="21" spans="1:16" x14ac:dyDescent="0.2">
      <c r="A21" s="65">
        <f>IF(P21=0,0,IF(COUNTBLANK(P21)=1,0,COUNTA($P$14:P21)))</f>
        <v>0</v>
      </c>
      <c r="B21" s="28">
        <f>IF($C$4="Attiecināmās izmaksas",IF('2a+c+n'!$Q21="A",'2a+c+n'!B21,0),0)</f>
        <v>0</v>
      </c>
      <c r="C21" s="28">
        <f>IF($C$4="Attiecināmās izmaksas",IF('2a+c+n'!$Q21="A",'2a+c+n'!C21,0),0)</f>
        <v>0</v>
      </c>
      <c r="D21" s="28">
        <f>IF($C$4="Attiecināmās izmaksas",IF('2a+c+n'!$Q21="A",'2a+c+n'!D21,0),0)</f>
        <v>0</v>
      </c>
      <c r="E21" s="60"/>
      <c r="F21" s="80"/>
      <c r="G21" s="28"/>
      <c r="H21" s="28">
        <f>IF($C$4="Attiecināmās izmaksas",IF('2a+c+n'!$Q21="A",'2a+c+n'!H21,0),0)</f>
        <v>0</v>
      </c>
      <c r="I21" s="28"/>
      <c r="J21" s="28"/>
      <c r="K21" s="60">
        <f>IF($C$4="Attiecināmās izmaksas",IF('2a+c+n'!$Q21="A",'2a+c+n'!K21,0),0)</f>
        <v>0</v>
      </c>
      <c r="L21" s="80">
        <f>IF($C$4="Attiecināmās izmaksas",IF('2a+c+n'!$Q21="A",'2a+c+n'!L21,0),0)</f>
        <v>0</v>
      </c>
      <c r="M21" s="28">
        <f>IF($C$4="Attiecināmās izmaksas",IF('2a+c+n'!$Q21="A",'2a+c+n'!M21,0),0)</f>
        <v>0</v>
      </c>
      <c r="N21" s="28">
        <f>IF($C$4="Attiecināmās izmaksas",IF('2a+c+n'!$Q21="A",'2a+c+n'!N21,0),0)</f>
        <v>0</v>
      </c>
      <c r="O21" s="28">
        <f>IF($C$4="Attiecināmās izmaksas",IF('2a+c+n'!$Q21="A",'2a+c+n'!O21,0),0)</f>
        <v>0</v>
      </c>
      <c r="P21" s="60">
        <f>IF($C$4="Attiecināmās izmaksas",IF('2a+c+n'!$Q21="A",'2a+c+n'!P21,0),0)</f>
        <v>0</v>
      </c>
    </row>
    <row r="22" spans="1:16" x14ac:dyDescent="0.2">
      <c r="A22" s="65">
        <f>IF(P22=0,0,IF(COUNTBLANK(P22)=1,0,COUNTA($P$14:P22)))</f>
        <v>0</v>
      </c>
      <c r="B22" s="28">
        <f>IF($C$4="Attiecināmās izmaksas",IF('2a+c+n'!$Q22="A",'2a+c+n'!B22,0),0)</f>
        <v>0</v>
      </c>
      <c r="C22" s="28">
        <f>IF($C$4="Attiecināmās izmaksas",IF('2a+c+n'!$Q22="A",'2a+c+n'!C22,0),0)</f>
        <v>0</v>
      </c>
      <c r="D22" s="28">
        <f>IF($C$4="Attiecināmās izmaksas",IF('2a+c+n'!$Q22="A",'2a+c+n'!D22,0),0)</f>
        <v>0</v>
      </c>
      <c r="E22" s="60"/>
      <c r="F22" s="80"/>
      <c r="G22" s="28"/>
      <c r="H22" s="28">
        <f>IF($C$4="Attiecināmās izmaksas",IF('2a+c+n'!$Q22="A",'2a+c+n'!H22,0),0)</f>
        <v>0</v>
      </c>
      <c r="I22" s="28"/>
      <c r="J22" s="28"/>
      <c r="K22" s="60">
        <f>IF($C$4="Attiecināmās izmaksas",IF('2a+c+n'!$Q22="A",'2a+c+n'!K22,0),0)</f>
        <v>0</v>
      </c>
      <c r="L22" s="80">
        <f>IF($C$4="Attiecināmās izmaksas",IF('2a+c+n'!$Q22="A",'2a+c+n'!L22,0),0)</f>
        <v>0</v>
      </c>
      <c r="M22" s="28">
        <f>IF($C$4="Attiecināmās izmaksas",IF('2a+c+n'!$Q22="A",'2a+c+n'!M22,0),0)</f>
        <v>0</v>
      </c>
      <c r="N22" s="28">
        <f>IF($C$4="Attiecināmās izmaksas",IF('2a+c+n'!$Q22="A",'2a+c+n'!N22,0),0)</f>
        <v>0</v>
      </c>
      <c r="O22" s="28">
        <f>IF($C$4="Attiecināmās izmaksas",IF('2a+c+n'!$Q22="A",'2a+c+n'!O22,0),0)</f>
        <v>0</v>
      </c>
      <c r="P22" s="60">
        <f>IF($C$4="Attiecināmās izmaksas",IF('2a+c+n'!$Q22="A",'2a+c+n'!P22,0),0)</f>
        <v>0</v>
      </c>
    </row>
    <row r="23" spans="1:16" x14ac:dyDescent="0.2">
      <c r="A23" s="65">
        <f>IF(P23=0,0,IF(COUNTBLANK(P23)=1,0,COUNTA($P$14:P23)))</f>
        <v>0</v>
      </c>
      <c r="B23" s="28">
        <f>IF($C$4="Attiecināmās izmaksas",IF('2a+c+n'!$Q23="A",'2a+c+n'!B23,0),0)</f>
        <v>0</v>
      </c>
      <c r="C23" s="28">
        <f>IF($C$4="Attiecināmās izmaksas",IF('2a+c+n'!$Q23="A",'2a+c+n'!C23,0),0)</f>
        <v>0</v>
      </c>
      <c r="D23" s="28">
        <f>IF($C$4="Attiecināmās izmaksas",IF('2a+c+n'!$Q23="A",'2a+c+n'!D23,0),0)</f>
        <v>0</v>
      </c>
      <c r="E23" s="60"/>
      <c r="F23" s="80"/>
      <c r="G23" s="28"/>
      <c r="H23" s="28">
        <f>IF($C$4="Attiecināmās izmaksas",IF('2a+c+n'!$Q23="A",'2a+c+n'!H23,0),0)</f>
        <v>0</v>
      </c>
      <c r="I23" s="28"/>
      <c r="J23" s="28"/>
      <c r="K23" s="60">
        <f>IF($C$4="Attiecināmās izmaksas",IF('2a+c+n'!$Q23="A",'2a+c+n'!K23,0),0)</f>
        <v>0</v>
      </c>
      <c r="L23" s="80">
        <f>IF($C$4="Attiecināmās izmaksas",IF('2a+c+n'!$Q23="A",'2a+c+n'!L23,0),0)</f>
        <v>0</v>
      </c>
      <c r="M23" s="28">
        <f>IF($C$4="Attiecināmās izmaksas",IF('2a+c+n'!$Q23="A",'2a+c+n'!M23,0),0)</f>
        <v>0</v>
      </c>
      <c r="N23" s="28">
        <f>IF($C$4="Attiecināmās izmaksas",IF('2a+c+n'!$Q23="A",'2a+c+n'!N23,0),0)</f>
        <v>0</v>
      </c>
      <c r="O23" s="28">
        <f>IF($C$4="Attiecināmās izmaksas",IF('2a+c+n'!$Q23="A",'2a+c+n'!O23,0),0)</f>
        <v>0</v>
      </c>
      <c r="P23" s="60">
        <f>IF($C$4="Attiecināmās izmaksas",IF('2a+c+n'!$Q23="A",'2a+c+n'!P23,0),0)</f>
        <v>0</v>
      </c>
    </row>
    <row r="24" spans="1:16" x14ac:dyDescent="0.2">
      <c r="A24" s="65">
        <f>IF(P24=0,0,IF(COUNTBLANK(P24)=1,0,COUNTA($P$14:P24)))</f>
        <v>0</v>
      </c>
      <c r="B24" s="28">
        <f>IF($C$4="Attiecināmās izmaksas",IF('2a+c+n'!$Q24="A",'2a+c+n'!B24,0),0)</f>
        <v>0</v>
      </c>
      <c r="C24" s="28">
        <f>IF($C$4="Attiecināmās izmaksas",IF('2a+c+n'!$Q24="A",'2a+c+n'!C24,0),0)</f>
        <v>0</v>
      </c>
      <c r="D24" s="28">
        <f>IF($C$4="Attiecināmās izmaksas",IF('2a+c+n'!$Q24="A",'2a+c+n'!D24,0),0)</f>
        <v>0</v>
      </c>
      <c r="E24" s="60"/>
      <c r="F24" s="80"/>
      <c r="G24" s="28"/>
      <c r="H24" s="28">
        <f>IF($C$4="Attiecināmās izmaksas",IF('2a+c+n'!$Q24="A",'2a+c+n'!H24,0),0)</f>
        <v>0</v>
      </c>
      <c r="I24" s="28"/>
      <c r="J24" s="28"/>
      <c r="K24" s="60">
        <f>IF($C$4="Attiecināmās izmaksas",IF('2a+c+n'!$Q24="A",'2a+c+n'!K24,0),0)</f>
        <v>0</v>
      </c>
      <c r="L24" s="80">
        <f>IF($C$4="Attiecināmās izmaksas",IF('2a+c+n'!$Q24="A",'2a+c+n'!L24,0),0)</f>
        <v>0</v>
      </c>
      <c r="M24" s="28">
        <f>IF($C$4="Attiecināmās izmaksas",IF('2a+c+n'!$Q24="A",'2a+c+n'!M24,0),0)</f>
        <v>0</v>
      </c>
      <c r="N24" s="28">
        <f>IF($C$4="Attiecināmās izmaksas",IF('2a+c+n'!$Q24="A",'2a+c+n'!N24,0),0)</f>
        <v>0</v>
      </c>
      <c r="O24" s="28">
        <f>IF($C$4="Attiecināmās izmaksas",IF('2a+c+n'!$Q24="A",'2a+c+n'!O24,0),0)</f>
        <v>0</v>
      </c>
      <c r="P24" s="60">
        <f>IF($C$4="Attiecināmās izmaksas",IF('2a+c+n'!$Q24="A",'2a+c+n'!P24,0),0)</f>
        <v>0</v>
      </c>
    </row>
    <row r="25" spans="1:16" x14ac:dyDescent="0.2">
      <c r="A25" s="65">
        <f>IF(P25=0,0,IF(COUNTBLANK(P25)=1,0,COUNTA($P$14:P25)))</f>
        <v>0</v>
      </c>
      <c r="B25" s="28">
        <f>IF($C$4="Attiecināmās izmaksas",IF('2a+c+n'!$Q25="A",'2a+c+n'!B25,0),0)</f>
        <v>0</v>
      </c>
      <c r="C25" s="28">
        <f>IF($C$4="Attiecināmās izmaksas",IF('2a+c+n'!$Q25="A",'2a+c+n'!C25,0),0)</f>
        <v>0</v>
      </c>
      <c r="D25" s="28">
        <f>IF($C$4="Attiecināmās izmaksas",IF('2a+c+n'!$Q25="A",'2a+c+n'!D25,0),0)</f>
        <v>0</v>
      </c>
      <c r="E25" s="60"/>
      <c r="F25" s="80"/>
      <c r="G25" s="28"/>
      <c r="H25" s="28">
        <f>IF($C$4="Attiecināmās izmaksas",IF('2a+c+n'!$Q25="A",'2a+c+n'!H25,0),0)</f>
        <v>0</v>
      </c>
      <c r="I25" s="28"/>
      <c r="J25" s="28"/>
      <c r="K25" s="60">
        <f>IF($C$4="Attiecināmās izmaksas",IF('2a+c+n'!$Q25="A",'2a+c+n'!K25,0),0)</f>
        <v>0</v>
      </c>
      <c r="L25" s="80">
        <f>IF($C$4="Attiecināmās izmaksas",IF('2a+c+n'!$Q25="A",'2a+c+n'!L25,0),0)</f>
        <v>0</v>
      </c>
      <c r="M25" s="28">
        <f>IF($C$4="Attiecināmās izmaksas",IF('2a+c+n'!$Q25="A",'2a+c+n'!M25,0),0)</f>
        <v>0</v>
      </c>
      <c r="N25" s="28">
        <f>IF($C$4="Attiecināmās izmaksas",IF('2a+c+n'!$Q25="A",'2a+c+n'!N25,0),0)</f>
        <v>0</v>
      </c>
      <c r="O25" s="28">
        <f>IF($C$4="Attiecināmās izmaksas",IF('2a+c+n'!$Q25="A",'2a+c+n'!O25,0),0)</f>
        <v>0</v>
      </c>
      <c r="P25" s="60">
        <f>IF($C$4="Attiecināmās izmaksas",IF('2a+c+n'!$Q25="A",'2a+c+n'!P25,0),0)</f>
        <v>0</v>
      </c>
    </row>
    <row r="26" spans="1:16" x14ac:dyDescent="0.2">
      <c r="A26" s="65">
        <f>IF(P26=0,0,IF(COUNTBLANK(P26)=1,0,COUNTA($P$14:P26)))</f>
        <v>0</v>
      </c>
      <c r="B26" s="28">
        <f>IF($C$4="Attiecināmās izmaksas",IF('2a+c+n'!$Q26="A",'2a+c+n'!B26,0),0)</f>
        <v>0</v>
      </c>
      <c r="C26" s="28">
        <f>IF($C$4="Attiecināmās izmaksas",IF('2a+c+n'!$Q26="A",'2a+c+n'!C26,0),0)</f>
        <v>0</v>
      </c>
      <c r="D26" s="28">
        <f>IF($C$4="Attiecināmās izmaksas",IF('2a+c+n'!$Q26="A",'2a+c+n'!D26,0),0)</f>
        <v>0</v>
      </c>
      <c r="E26" s="60"/>
      <c r="F26" s="80"/>
      <c r="G26" s="28"/>
      <c r="H26" s="28">
        <f>IF($C$4="Attiecināmās izmaksas",IF('2a+c+n'!$Q26="A",'2a+c+n'!H26,0),0)</f>
        <v>0</v>
      </c>
      <c r="I26" s="28"/>
      <c r="J26" s="28"/>
      <c r="K26" s="60">
        <f>IF($C$4="Attiecināmās izmaksas",IF('2a+c+n'!$Q26="A",'2a+c+n'!K26,0),0)</f>
        <v>0</v>
      </c>
      <c r="L26" s="80">
        <f>IF($C$4="Attiecināmās izmaksas",IF('2a+c+n'!$Q26="A",'2a+c+n'!L26,0),0)</f>
        <v>0</v>
      </c>
      <c r="M26" s="28">
        <f>IF($C$4="Attiecināmās izmaksas",IF('2a+c+n'!$Q26="A",'2a+c+n'!M26,0),0)</f>
        <v>0</v>
      </c>
      <c r="N26" s="28">
        <f>IF($C$4="Attiecināmās izmaksas",IF('2a+c+n'!$Q26="A",'2a+c+n'!N26,0),0)</f>
        <v>0</v>
      </c>
      <c r="O26" s="28">
        <f>IF($C$4="Attiecināmās izmaksas",IF('2a+c+n'!$Q26="A",'2a+c+n'!O26,0),0)</f>
        <v>0</v>
      </c>
      <c r="P26" s="60">
        <f>IF($C$4="Attiecināmās izmaksas",IF('2a+c+n'!$Q26="A",'2a+c+n'!P26,0),0)</f>
        <v>0</v>
      </c>
    </row>
    <row r="27" spans="1:16" x14ac:dyDescent="0.2">
      <c r="A27" s="65">
        <f>IF(P27=0,0,IF(COUNTBLANK(P27)=1,0,COUNTA($P$14:P27)))</f>
        <v>0</v>
      </c>
      <c r="B27" s="28">
        <f>IF($C$4="Attiecināmās izmaksas",IF('2a+c+n'!$Q27="A",'2a+c+n'!B27,0),0)</f>
        <v>0</v>
      </c>
      <c r="C27" s="28">
        <f>IF($C$4="Attiecināmās izmaksas",IF('2a+c+n'!$Q27="A",'2a+c+n'!C27,0),0)</f>
        <v>0</v>
      </c>
      <c r="D27" s="28">
        <f>IF($C$4="Attiecināmās izmaksas",IF('2a+c+n'!$Q27="A",'2a+c+n'!D27,0),0)</f>
        <v>0</v>
      </c>
      <c r="E27" s="60"/>
      <c r="F27" s="80"/>
      <c r="G27" s="28"/>
      <c r="H27" s="28">
        <f>IF($C$4="Attiecināmās izmaksas",IF('2a+c+n'!$Q27="A",'2a+c+n'!H27,0),0)</f>
        <v>0</v>
      </c>
      <c r="I27" s="28"/>
      <c r="J27" s="28"/>
      <c r="K27" s="60">
        <f>IF($C$4="Attiecināmās izmaksas",IF('2a+c+n'!$Q27="A",'2a+c+n'!K27,0),0)</f>
        <v>0</v>
      </c>
      <c r="L27" s="80">
        <f>IF($C$4="Attiecināmās izmaksas",IF('2a+c+n'!$Q27="A",'2a+c+n'!L27,0),0)</f>
        <v>0</v>
      </c>
      <c r="M27" s="28">
        <f>IF($C$4="Attiecināmās izmaksas",IF('2a+c+n'!$Q27="A",'2a+c+n'!M27,0),0)</f>
        <v>0</v>
      </c>
      <c r="N27" s="28">
        <f>IF($C$4="Attiecināmās izmaksas",IF('2a+c+n'!$Q27="A",'2a+c+n'!N27,0),0)</f>
        <v>0</v>
      </c>
      <c r="O27" s="28">
        <f>IF($C$4="Attiecināmās izmaksas",IF('2a+c+n'!$Q27="A",'2a+c+n'!O27,0),0)</f>
        <v>0</v>
      </c>
      <c r="P27" s="60">
        <f>IF($C$4="Attiecināmās izmaksas",IF('2a+c+n'!$Q27="A",'2a+c+n'!P27,0),0)</f>
        <v>0</v>
      </c>
    </row>
    <row r="28" spans="1:16" x14ac:dyDescent="0.2">
      <c r="A28" s="65">
        <f>IF(P28=0,0,IF(COUNTBLANK(P28)=1,0,COUNTA($P$14:P28)))</f>
        <v>0</v>
      </c>
      <c r="B28" s="28">
        <f>IF($C$4="Attiecināmās izmaksas",IF('2a+c+n'!$Q28="A",'2a+c+n'!B28,0),0)</f>
        <v>0</v>
      </c>
      <c r="C28" s="28">
        <f>IF($C$4="Attiecināmās izmaksas",IF('2a+c+n'!$Q28="A",'2a+c+n'!C28,0),0)</f>
        <v>0</v>
      </c>
      <c r="D28" s="28">
        <f>IF($C$4="Attiecināmās izmaksas",IF('2a+c+n'!$Q28="A",'2a+c+n'!D28,0),0)</f>
        <v>0</v>
      </c>
      <c r="E28" s="60"/>
      <c r="F28" s="80"/>
      <c r="G28" s="28"/>
      <c r="H28" s="28">
        <f>IF($C$4="Attiecināmās izmaksas",IF('2a+c+n'!$Q28="A",'2a+c+n'!H28,0),0)</f>
        <v>0</v>
      </c>
      <c r="I28" s="28"/>
      <c r="J28" s="28"/>
      <c r="K28" s="60">
        <f>IF($C$4="Attiecināmās izmaksas",IF('2a+c+n'!$Q28="A",'2a+c+n'!K28,0),0)</f>
        <v>0</v>
      </c>
      <c r="L28" s="80">
        <f>IF($C$4="Attiecināmās izmaksas",IF('2a+c+n'!$Q28="A",'2a+c+n'!L28,0),0)</f>
        <v>0</v>
      </c>
      <c r="M28" s="28">
        <f>IF($C$4="Attiecināmās izmaksas",IF('2a+c+n'!$Q28="A",'2a+c+n'!M28,0),0)</f>
        <v>0</v>
      </c>
      <c r="N28" s="28">
        <f>IF($C$4="Attiecināmās izmaksas",IF('2a+c+n'!$Q28="A",'2a+c+n'!N28,0),0)</f>
        <v>0</v>
      </c>
      <c r="O28" s="28">
        <f>IF($C$4="Attiecināmās izmaksas",IF('2a+c+n'!$Q28="A",'2a+c+n'!O28,0),0)</f>
        <v>0</v>
      </c>
      <c r="P28" s="60">
        <f>IF($C$4="Attiecināmās izmaksas",IF('2a+c+n'!$Q28="A",'2a+c+n'!P28,0),0)</f>
        <v>0</v>
      </c>
    </row>
    <row r="29" spans="1:16" x14ac:dyDescent="0.2">
      <c r="A29" s="65">
        <f>IF(P29=0,0,IF(COUNTBLANK(P29)=1,0,COUNTA($P$14:P29)))</f>
        <v>0</v>
      </c>
      <c r="B29" s="28">
        <f>IF($C$4="Attiecināmās izmaksas",IF('2a+c+n'!$Q29="A",'2a+c+n'!B29,0),0)</f>
        <v>0</v>
      </c>
      <c r="C29" s="28">
        <f>IF($C$4="Attiecināmās izmaksas",IF('2a+c+n'!$Q29="A",'2a+c+n'!C29,0),0)</f>
        <v>0</v>
      </c>
      <c r="D29" s="28">
        <f>IF($C$4="Attiecināmās izmaksas",IF('2a+c+n'!$Q29="A",'2a+c+n'!D29,0),0)</f>
        <v>0</v>
      </c>
      <c r="E29" s="60"/>
      <c r="F29" s="80"/>
      <c r="G29" s="28"/>
      <c r="H29" s="28">
        <f>IF($C$4="Attiecināmās izmaksas",IF('2a+c+n'!$Q29="A",'2a+c+n'!H29,0),0)</f>
        <v>0</v>
      </c>
      <c r="I29" s="28"/>
      <c r="J29" s="28"/>
      <c r="K29" s="60">
        <f>IF($C$4="Attiecināmās izmaksas",IF('2a+c+n'!$Q29="A",'2a+c+n'!K29,0),0)</f>
        <v>0</v>
      </c>
      <c r="L29" s="80">
        <f>IF($C$4="Attiecināmās izmaksas",IF('2a+c+n'!$Q29="A",'2a+c+n'!L29,0),0)</f>
        <v>0</v>
      </c>
      <c r="M29" s="28">
        <f>IF($C$4="Attiecināmās izmaksas",IF('2a+c+n'!$Q29="A",'2a+c+n'!M29,0),0)</f>
        <v>0</v>
      </c>
      <c r="N29" s="28">
        <f>IF($C$4="Attiecināmās izmaksas",IF('2a+c+n'!$Q29="A",'2a+c+n'!N29,0),0)</f>
        <v>0</v>
      </c>
      <c r="O29" s="28">
        <f>IF($C$4="Attiecināmās izmaksas",IF('2a+c+n'!$Q29="A",'2a+c+n'!O29,0),0)</f>
        <v>0</v>
      </c>
      <c r="P29" s="60">
        <f>IF($C$4="Attiecināmās izmaksas",IF('2a+c+n'!$Q29="A",'2a+c+n'!P29,0),0)</f>
        <v>0</v>
      </c>
    </row>
    <row r="30" spans="1:16" x14ac:dyDescent="0.2">
      <c r="A30" s="65">
        <f>IF(P30=0,0,IF(COUNTBLANK(P30)=1,0,COUNTA($P$14:P30)))</f>
        <v>0</v>
      </c>
      <c r="B30" s="28">
        <f>IF($C$4="Attiecināmās izmaksas",IF('2a+c+n'!$Q30="A",'2a+c+n'!B30,0),0)</f>
        <v>0</v>
      </c>
      <c r="C30" s="28">
        <f>IF($C$4="Attiecināmās izmaksas",IF('2a+c+n'!$Q30="A",'2a+c+n'!C30,0),0)</f>
        <v>0</v>
      </c>
      <c r="D30" s="28">
        <f>IF($C$4="Attiecināmās izmaksas",IF('2a+c+n'!$Q30="A",'2a+c+n'!D30,0),0)</f>
        <v>0</v>
      </c>
      <c r="E30" s="60"/>
      <c r="F30" s="80"/>
      <c r="G30" s="28"/>
      <c r="H30" s="28">
        <f>IF($C$4="Attiecināmās izmaksas",IF('2a+c+n'!$Q30="A",'2a+c+n'!H30,0),0)</f>
        <v>0</v>
      </c>
      <c r="I30" s="28"/>
      <c r="J30" s="28"/>
      <c r="K30" s="60">
        <f>IF($C$4="Attiecināmās izmaksas",IF('2a+c+n'!$Q30="A",'2a+c+n'!K30,0),0)</f>
        <v>0</v>
      </c>
      <c r="L30" s="80">
        <f>IF($C$4="Attiecināmās izmaksas",IF('2a+c+n'!$Q30="A",'2a+c+n'!L30,0),0)</f>
        <v>0</v>
      </c>
      <c r="M30" s="28">
        <f>IF($C$4="Attiecināmās izmaksas",IF('2a+c+n'!$Q30="A",'2a+c+n'!M30,0),0)</f>
        <v>0</v>
      </c>
      <c r="N30" s="28">
        <f>IF($C$4="Attiecināmās izmaksas",IF('2a+c+n'!$Q30="A",'2a+c+n'!N30,0),0)</f>
        <v>0</v>
      </c>
      <c r="O30" s="28">
        <f>IF($C$4="Attiecināmās izmaksas",IF('2a+c+n'!$Q30="A",'2a+c+n'!O30,0),0)</f>
        <v>0</v>
      </c>
      <c r="P30" s="60">
        <f>IF($C$4="Attiecināmās izmaksas",IF('2a+c+n'!$Q30="A",'2a+c+n'!P30,0),0)</f>
        <v>0</v>
      </c>
    </row>
    <row r="31" spans="1:16" x14ac:dyDescent="0.2">
      <c r="A31" s="65">
        <f>IF(P31=0,0,IF(COUNTBLANK(P31)=1,0,COUNTA($P$14:P31)))</f>
        <v>0</v>
      </c>
      <c r="B31" s="28">
        <f>IF($C$4="Attiecināmās izmaksas",IF('2a+c+n'!$Q31="A",'2a+c+n'!B31,0),0)</f>
        <v>0</v>
      </c>
      <c r="C31" s="28">
        <f>IF($C$4="Attiecināmās izmaksas",IF('2a+c+n'!$Q31="A",'2a+c+n'!C31,0),0)</f>
        <v>0</v>
      </c>
      <c r="D31" s="28">
        <f>IF($C$4="Attiecināmās izmaksas",IF('2a+c+n'!$Q31="A",'2a+c+n'!D31,0),0)</f>
        <v>0</v>
      </c>
      <c r="E31" s="60"/>
      <c r="F31" s="80"/>
      <c r="G31" s="28"/>
      <c r="H31" s="28">
        <f>IF($C$4="Attiecināmās izmaksas",IF('2a+c+n'!$Q31="A",'2a+c+n'!H31,0),0)</f>
        <v>0</v>
      </c>
      <c r="I31" s="28"/>
      <c r="J31" s="28"/>
      <c r="K31" s="60">
        <f>IF($C$4="Attiecināmās izmaksas",IF('2a+c+n'!$Q31="A",'2a+c+n'!K31,0),0)</f>
        <v>0</v>
      </c>
      <c r="L31" s="80">
        <f>IF($C$4="Attiecināmās izmaksas",IF('2a+c+n'!$Q31="A",'2a+c+n'!L31,0),0)</f>
        <v>0</v>
      </c>
      <c r="M31" s="28">
        <f>IF($C$4="Attiecināmās izmaksas",IF('2a+c+n'!$Q31="A",'2a+c+n'!M31,0),0)</f>
        <v>0</v>
      </c>
      <c r="N31" s="28">
        <f>IF($C$4="Attiecināmās izmaksas",IF('2a+c+n'!$Q31="A",'2a+c+n'!N31,0),0)</f>
        <v>0</v>
      </c>
      <c r="O31" s="28">
        <f>IF($C$4="Attiecināmās izmaksas",IF('2a+c+n'!$Q31="A",'2a+c+n'!O31,0),0)</f>
        <v>0</v>
      </c>
      <c r="P31" s="60">
        <f>IF($C$4="Attiecināmās izmaksas",IF('2a+c+n'!$Q31="A",'2a+c+n'!P31,0),0)</f>
        <v>0</v>
      </c>
    </row>
    <row r="32" spans="1:16" x14ac:dyDescent="0.2">
      <c r="A32" s="65">
        <f>IF(P32=0,0,IF(COUNTBLANK(P32)=1,0,COUNTA($P$14:P32)))</f>
        <v>0</v>
      </c>
      <c r="B32" s="28">
        <f>IF($C$4="Attiecināmās izmaksas",IF('2a+c+n'!$Q32="A",'2a+c+n'!B32,0),0)</f>
        <v>0</v>
      </c>
      <c r="C32" s="28">
        <f>IF($C$4="Attiecināmās izmaksas",IF('2a+c+n'!$Q32="A",'2a+c+n'!C32,0),0)</f>
        <v>0</v>
      </c>
      <c r="D32" s="28">
        <f>IF($C$4="Attiecināmās izmaksas",IF('2a+c+n'!$Q32="A",'2a+c+n'!D32,0),0)</f>
        <v>0</v>
      </c>
      <c r="E32" s="60"/>
      <c r="F32" s="80"/>
      <c r="G32" s="28"/>
      <c r="H32" s="28">
        <f>IF($C$4="Attiecināmās izmaksas",IF('2a+c+n'!$Q32="A",'2a+c+n'!H32,0),0)</f>
        <v>0</v>
      </c>
      <c r="I32" s="28"/>
      <c r="J32" s="28"/>
      <c r="K32" s="60">
        <f>IF($C$4="Attiecināmās izmaksas",IF('2a+c+n'!$Q32="A",'2a+c+n'!K32,0),0)</f>
        <v>0</v>
      </c>
      <c r="L32" s="80">
        <f>IF($C$4="Attiecināmās izmaksas",IF('2a+c+n'!$Q32="A",'2a+c+n'!L32,0),0)</f>
        <v>0</v>
      </c>
      <c r="M32" s="28">
        <f>IF($C$4="Attiecināmās izmaksas",IF('2a+c+n'!$Q32="A",'2a+c+n'!M32,0),0)</f>
        <v>0</v>
      </c>
      <c r="N32" s="28">
        <f>IF($C$4="Attiecināmās izmaksas",IF('2a+c+n'!$Q32="A",'2a+c+n'!N32,0),0)</f>
        <v>0</v>
      </c>
      <c r="O32" s="28">
        <f>IF($C$4="Attiecināmās izmaksas",IF('2a+c+n'!$Q32="A",'2a+c+n'!O32,0),0)</f>
        <v>0</v>
      </c>
      <c r="P32" s="60">
        <f>IF($C$4="Attiecināmās izmaksas",IF('2a+c+n'!$Q32="A",'2a+c+n'!P32,0),0)</f>
        <v>0</v>
      </c>
    </row>
    <row r="33" spans="1:16" x14ac:dyDescent="0.2">
      <c r="A33" s="65">
        <f>IF(P33=0,0,IF(COUNTBLANK(P33)=1,0,COUNTA($P$14:P33)))</f>
        <v>0</v>
      </c>
      <c r="B33" s="28">
        <f>IF($C$4="Attiecināmās izmaksas",IF('2a+c+n'!$Q33="A",'2a+c+n'!B33,0),0)</f>
        <v>0</v>
      </c>
      <c r="C33" s="28">
        <f>IF($C$4="Attiecināmās izmaksas",IF('2a+c+n'!$Q33="A",'2a+c+n'!C33,0),0)</f>
        <v>0</v>
      </c>
      <c r="D33" s="28">
        <f>IF($C$4="Attiecināmās izmaksas",IF('2a+c+n'!$Q33="A",'2a+c+n'!D33,0),0)</f>
        <v>0</v>
      </c>
      <c r="E33" s="60"/>
      <c r="F33" s="80"/>
      <c r="G33" s="28"/>
      <c r="H33" s="28">
        <f>IF($C$4="Attiecināmās izmaksas",IF('2a+c+n'!$Q33="A",'2a+c+n'!H33,0),0)</f>
        <v>0</v>
      </c>
      <c r="I33" s="28"/>
      <c r="J33" s="28"/>
      <c r="K33" s="60">
        <f>IF($C$4="Attiecināmās izmaksas",IF('2a+c+n'!$Q33="A",'2a+c+n'!K33,0),0)</f>
        <v>0</v>
      </c>
      <c r="L33" s="80">
        <f>IF($C$4="Attiecināmās izmaksas",IF('2a+c+n'!$Q33="A",'2a+c+n'!L33,0),0)</f>
        <v>0</v>
      </c>
      <c r="M33" s="28">
        <f>IF($C$4="Attiecināmās izmaksas",IF('2a+c+n'!$Q33="A",'2a+c+n'!M33,0),0)</f>
        <v>0</v>
      </c>
      <c r="N33" s="28">
        <f>IF($C$4="Attiecināmās izmaksas",IF('2a+c+n'!$Q33="A",'2a+c+n'!N33,0),0)</f>
        <v>0</v>
      </c>
      <c r="O33" s="28">
        <f>IF($C$4="Attiecināmās izmaksas",IF('2a+c+n'!$Q33="A",'2a+c+n'!O33,0),0)</f>
        <v>0</v>
      </c>
      <c r="P33" s="60">
        <f>IF($C$4="Attiecināmās izmaksas",IF('2a+c+n'!$Q33="A",'2a+c+n'!P33,0),0)</f>
        <v>0</v>
      </c>
    </row>
    <row r="34" spans="1:16" x14ac:dyDescent="0.2">
      <c r="A34" s="65">
        <f>IF(P34=0,0,IF(COUNTBLANK(P34)=1,0,COUNTA($P$14:P34)))</f>
        <v>0</v>
      </c>
      <c r="B34" s="28">
        <f>IF($C$4="Attiecināmās izmaksas",IF('2a+c+n'!$Q34="A",'2a+c+n'!B34,0),0)</f>
        <v>0</v>
      </c>
      <c r="C34" s="28" t="str">
        <f>IF($C$4="Attiecināmās izmaksas",IF('2a+c+n'!$Q34="A",'2a+c+n'!C34,0),0)</f>
        <v xml:space="preserve">Esošo lietus ūdens tekņu, noteku demontāža </v>
      </c>
      <c r="D34" s="28" t="str">
        <f>IF($C$4="Attiecināmās izmaksas",IF('2a+c+n'!$Q34="A",'2a+c+n'!D34,0),0)</f>
        <v>m</v>
      </c>
      <c r="E34" s="60"/>
      <c r="F34" s="80"/>
      <c r="G34" s="28"/>
      <c r="H34" s="28">
        <f>IF($C$4="Attiecināmās izmaksas",IF('2a+c+n'!$Q34="A",'2a+c+n'!H34,0),0)</f>
        <v>0</v>
      </c>
      <c r="I34" s="28"/>
      <c r="J34" s="28"/>
      <c r="K34" s="60">
        <f>IF($C$4="Attiecināmās izmaksas",IF('2a+c+n'!$Q34="A",'2a+c+n'!K34,0),0)</f>
        <v>0</v>
      </c>
      <c r="L34" s="80">
        <f>IF($C$4="Attiecināmās izmaksas",IF('2a+c+n'!$Q34="A",'2a+c+n'!L34,0),0)</f>
        <v>0</v>
      </c>
      <c r="M34" s="28">
        <f>IF($C$4="Attiecināmās izmaksas",IF('2a+c+n'!$Q34="A",'2a+c+n'!M34,0),0)</f>
        <v>0</v>
      </c>
      <c r="N34" s="28">
        <f>IF($C$4="Attiecināmās izmaksas",IF('2a+c+n'!$Q34="A",'2a+c+n'!N34,0),0)</f>
        <v>0</v>
      </c>
      <c r="O34" s="28">
        <f>IF($C$4="Attiecināmās izmaksas",IF('2a+c+n'!$Q34="A",'2a+c+n'!O34,0),0)</f>
        <v>0</v>
      </c>
      <c r="P34" s="60">
        <f>IF($C$4="Attiecināmās izmaksas",IF('2a+c+n'!$Q34="A",'2a+c+n'!P34,0),0)</f>
        <v>0</v>
      </c>
    </row>
    <row r="35" spans="1:16" x14ac:dyDescent="0.2">
      <c r="A35" s="65">
        <f>IF(P35=0,0,IF(COUNTBLANK(P35)=1,0,COUNTA($P$14:P35)))</f>
        <v>0</v>
      </c>
      <c r="B35" s="28">
        <f>IF($C$4="Attiecināmās izmaksas",IF('2a+c+n'!$Q35="A",'2a+c+n'!B35,0),0)</f>
        <v>0</v>
      </c>
      <c r="C35" s="28" t="str">
        <f>IF($C$4="Attiecināmās izmaksas",IF('2a+c+n'!$Q35="A",'2a+c+n'!C35,0),0)</f>
        <v>Jaunu lietus ūdens noteku, tekņu uzstādīšana</v>
      </c>
      <c r="D35" s="28" t="str">
        <f>IF($C$4="Attiecināmās izmaksas",IF('2a+c+n'!$Q35="A",'2a+c+n'!D35,0),0)</f>
        <v>m</v>
      </c>
      <c r="E35" s="60"/>
      <c r="F35" s="80"/>
      <c r="G35" s="28"/>
      <c r="H35" s="28">
        <f>IF($C$4="Attiecināmās izmaksas",IF('2a+c+n'!$Q35="A",'2a+c+n'!H35,0),0)</f>
        <v>0</v>
      </c>
      <c r="I35" s="28"/>
      <c r="J35" s="28"/>
      <c r="K35" s="60">
        <f>IF($C$4="Attiecināmās izmaksas",IF('2a+c+n'!$Q35="A",'2a+c+n'!K35,0),0)</f>
        <v>0</v>
      </c>
      <c r="L35" s="80">
        <f>IF($C$4="Attiecināmās izmaksas",IF('2a+c+n'!$Q35="A",'2a+c+n'!L35,0),0)</f>
        <v>0</v>
      </c>
      <c r="M35" s="28">
        <f>IF($C$4="Attiecināmās izmaksas",IF('2a+c+n'!$Q35="A",'2a+c+n'!M35,0),0)</f>
        <v>0</v>
      </c>
      <c r="N35" s="28">
        <f>IF($C$4="Attiecināmās izmaksas",IF('2a+c+n'!$Q35="A",'2a+c+n'!N35,0),0)</f>
        <v>0</v>
      </c>
      <c r="O35" s="28">
        <f>IF($C$4="Attiecināmās izmaksas",IF('2a+c+n'!$Q35="A",'2a+c+n'!O35,0),0)</f>
        <v>0</v>
      </c>
      <c r="P35" s="60">
        <f>IF($C$4="Attiecināmās izmaksas",IF('2a+c+n'!$Q35="A",'2a+c+n'!P35,0),0)</f>
        <v>0</v>
      </c>
    </row>
    <row r="36" spans="1:16" ht="22.5" x14ac:dyDescent="0.2">
      <c r="A36" s="65">
        <f>IF(P36=0,0,IF(COUNTBLANK(P36)=1,0,COUNTA($P$14:P36)))</f>
        <v>0</v>
      </c>
      <c r="B36" s="28">
        <f>IF($C$4="Attiecināmās izmaksas",IF('2a+c+n'!$Q36="A",'2a+c+n'!B36,0),0)</f>
        <v>0</v>
      </c>
      <c r="C36" s="28" t="str">
        <f>IF($C$4="Attiecināmās izmaksas",IF('2a+c+n'!$Q36="A",'2a+c+n'!C36,0),0)</f>
        <v>Teknes d150 ar veidgabaliem, stiprinājumiem, PE pārklājums</v>
      </c>
      <c r="D36" s="28" t="str">
        <f>IF($C$4="Attiecināmās izmaksas",IF('2a+c+n'!$Q36="A",'2a+c+n'!D36,0),0)</f>
        <v>m</v>
      </c>
      <c r="E36" s="60"/>
      <c r="F36" s="80"/>
      <c r="G36" s="28"/>
      <c r="H36" s="28">
        <f>IF($C$4="Attiecināmās izmaksas",IF('2a+c+n'!$Q36="A",'2a+c+n'!H36,0),0)</f>
        <v>0</v>
      </c>
      <c r="I36" s="28"/>
      <c r="J36" s="28"/>
      <c r="K36" s="60">
        <f>IF($C$4="Attiecināmās izmaksas",IF('2a+c+n'!$Q36="A",'2a+c+n'!K36,0),0)</f>
        <v>0</v>
      </c>
      <c r="L36" s="80">
        <f>IF($C$4="Attiecināmās izmaksas",IF('2a+c+n'!$Q36="A",'2a+c+n'!L36,0),0)</f>
        <v>0</v>
      </c>
      <c r="M36" s="28">
        <f>IF($C$4="Attiecināmās izmaksas",IF('2a+c+n'!$Q36="A",'2a+c+n'!M36,0),0)</f>
        <v>0</v>
      </c>
      <c r="N36" s="28">
        <f>IF($C$4="Attiecināmās izmaksas",IF('2a+c+n'!$Q36="A",'2a+c+n'!N36,0),0)</f>
        <v>0</v>
      </c>
      <c r="O36" s="28">
        <f>IF($C$4="Attiecināmās izmaksas",IF('2a+c+n'!$Q36="A",'2a+c+n'!O36,0),0)</f>
        <v>0</v>
      </c>
      <c r="P36" s="60">
        <f>IF($C$4="Attiecināmās izmaksas",IF('2a+c+n'!$Q36="A",'2a+c+n'!P36,0),0)</f>
        <v>0</v>
      </c>
    </row>
    <row r="37" spans="1:16" ht="22.5" x14ac:dyDescent="0.2">
      <c r="A37" s="65">
        <f>IF(P37=0,0,IF(COUNTBLANK(P37)=1,0,COUNTA($P$14:P37)))</f>
        <v>0</v>
      </c>
      <c r="B37" s="28">
        <f>IF($C$4="Attiecināmās izmaksas",IF('2a+c+n'!$Q37="A",'2a+c+n'!B37,0),0)</f>
        <v>0</v>
      </c>
      <c r="C37" s="28" t="str">
        <f>IF($C$4="Attiecināmās izmaksas",IF('2a+c+n'!$Q37="A",'2a+c+n'!C37,0),0)</f>
        <v>Notekas d120 ar veidgabaliem, stiprinājumiem, PE pārklājums</v>
      </c>
      <c r="D37" s="28" t="str">
        <f>IF($C$4="Attiecināmās izmaksas",IF('2a+c+n'!$Q37="A",'2a+c+n'!D37,0),0)</f>
        <v>m</v>
      </c>
      <c r="E37" s="60"/>
      <c r="F37" s="80"/>
      <c r="G37" s="28"/>
      <c r="H37" s="28">
        <f>IF($C$4="Attiecināmās izmaksas",IF('2a+c+n'!$Q37="A",'2a+c+n'!H37,0),0)</f>
        <v>0</v>
      </c>
      <c r="I37" s="28"/>
      <c r="J37" s="28"/>
      <c r="K37" s="60">
        <f>IF($C$4="Attiecināmās izmaksas",IF('2a+c+n'!$Q37="A",'2a+c+n'!K37,0),0)</f>
        <v>0</v>
      </c>
      <c r="L37" s="80">
        <f>IF($C$4="Attiecināmās izmaksas",IF('2a+c+n'!$Q37="A",'2a+c+n'!L37,0),0)</f>
        <v>0</v>
      </c>
      <c r="M37" s="28">
        <f>IF($C$4="Attiecināmās izmaksas",IF('2a+c+n'!$Q37="A",'2a+c+n'!M37,0),0)</f>
        <v>0</v>
      </c>
      <c r="N37" s="28">
        <f>IF($C$4="Attiecināmās izmaksas",IF('2a+c+n'!$Q37="A",'2a+c+n'!N37,0),0)</f>
        <v>0</v>
      </c>
      <c r="O37" s="28">
        <f>IF($C$4="Attiecināmās izmaksas",IF('2a+c+n'!$Q37="A",'2a+c+n'!O37,0),0)</f>
        <v>0</v>
      </c>
      <c r="P37" s="60">
        <f>IF($C$4="Attiecināmās izmaksas",IF('2a+c+n'!$Q37="A",'2a+c+n'!P37,0),0)</f>
        <v>0</v>
      </c>
    </row>
    <row r="38" spans="1:16" x14ac:dyDescent="0.2">
      <c r="A38" s="65">
        <f>IF(P38=0,0,IF(COUNTBLANK(P38)=1,0,COUNTA($P$14:P38)))</f>
        <v>0</v>
      </c>
      <c r="B38" s="28">
        <f>IF($C$4="Attiecināmās izmaksas",IF('2a+c+n'!$Q38="A",'2a+c+n'!B38,0),0)</f>
        <v>0</v>
      </c>
      <c r="C38" s="28">
        <f>IF($C$4="Attiecināmās izmaksas",IF('2a+c+n'!$Q38="A",'2a+c+n'!C38,0),0)</f>
        <v>0</v>
      </c>
      <c r="D38" s="28">
        <f>IF($C$4="Attiecināmās izmaksas",IF('2a+c+n'!$Q38="A",'2a+c+n'!D38,0),0)</f>
        <v>0</v>
      </c>
      <c r="E38" s="60"/>
      <c r="F38" s="80"/>
      <c r="G38" s="28"/>
      <c r="H38" s="28">
        <f>IF($C$4="Attiecināmās izmaksas",IF('2a+c+n'!$Q38="A",'2a+c+n'!H38,0),0)</f>
        <v>0</v>
      </c>
      <c r="I38" s="28"/>
      <c r="J38" s="28"/>
      <c r="K38" s="60">
        <f>IF($C$4="Attiecināmās izmaksas",IF('2a+c+n'!$Q38="A",'2a+c+n'!K38,0),0)</f>
        <v>0</v>
      </c>
      <c r="L38" s="80">
        <f>IF($C$4="Attiecināmās izmaksas",IF('2a+c+n'!$Q38="A",'2a+c+n'!L38,0),0)</f>
        <v>0</v>
      </c>
      <c r="M38" s="28">
        <f>IF($C$4="Attiecināmās izmaksas",IF('2a+c+n'!$Q38="A",'2a+c+n'!M38,0),0)</f>
        <v>0</v>
      </c>
      <c r="N38" s="28">
        <f>IF($C$4="Attiecināmās izmaksas",IF('2a+c+n'!$Q38="A",'2a+c+n'!N38,0),0)</f>
        <v>0</v>
      </c>
      <c r="O38" s="28">
        <f>IF($C$4="Attiecināmās izmaksas",IF('2a+c+n'!$Q38="A",'2a+c+n'!O38,0),0)</f>
        <v>0</v>
      </c>
      <c r="P38" s="60">
        <f>IF($C$4="Attiecināmās izmaksas",IF('2a+c+n'!$Q38="A",'2a+c+n'!P38,0),0)</f>
        <v>0</v>
      </c>
    </row>
    <row r="39" spans="1:16" x14ac:dyDescent="0.2">
      <c r="A39" s="65">
        <f>IF(P39=0,0,IF(COUNTBLANK(P39)=1,0,COUNTA($P$14:P39)))</f>
        <v>0</v>
      </c>
      <c r="B39" s="28">
        <f>IF($C$4="Attiecināmās izmaksas",IF('2a+c+n'!$Q39="A",'2a+c+n'!B39,0),0)</f>
        <v>0</v>
      </c>
      <c r="C39" s="28">
        <f>IF($C$4="Attiecināmās izmaksas",IF('2a+c+n'!$Q39="A",'2a+c+n'!C39,0),0)</f>
        <v>0</v>
      </c>
      <c r="D39" s="28">
        <f>IF($C$4="Attiecināmās izmaksas",IF('2a+c+n'!$Q39="A",'2a+c+n'!D39,0),0)</f>
        <v>0</v>
      </c>
      <c r="E39" s="60"/>
      <c r="F39" s="80"/>
      <c r="G39" s="28"/>
      <c r="H39" s="28">
        <f>IF($C$4="Attiecināmās izmaksas",IF('2a+c+n'!$Q39="A",'2a+c+n'!H39,0),0)</f>
        <v>0</v>
      </c>
      <c r="I39" s="28"/>
      <c r="J39" s="28"/>
      <c r="K39" s="60">
        <f>IF($C$4="Attiecināmās izmaksas",IF('2a+c+n'!$Q39="A",'2a+c+n'!K39,0),0)</f>
        <v>0</v>
      </c>
      <c r="L39" s="80">
        <f>IF($C$4="Attiecināmās izmaksas",IF('2a+c+n'!$Q39="A",'2a+c+n'!L39,0),0)</f>
        <v>0</v>
      </c>
      <c r="M39" s="28">
        <f>IF($C$4="Attiecināmās izmaksas",IF('2a+c+n'!$Q39="A",'2a+c+n'!M39,0),0)</f>
        <v>0</v>
      </c>
      <c r="N39" s="28">
        <f>IF($C$4="Attiecināmās izmaksas",IF('2a+c+n'!$Q39="A",'2a+c+n'!N39,0),0)</f>
        <v>0</v>
      </c>
      <c r="O39" s="28">
        <f>IF($C$4="Attiecināmās izmaksas",IF('2a+c+n'!$Q39="A",'2a+c+n'!O39,0),0)</f>
        <v>0</v>
      </c>
      <c r="P39" s="60">
        <f>IF($C$4="Attiecināmās izmaksas",IF('2a+c+n'!$Q39="A",'2a+c+n'!P39,0),0)</f>
        <v>0</v>
      </c>
    </row>
    <row r="40" spans="1:16" x14ac:dyDescent="0.2">
      <c r="A40" s="65">
        <f>IF(P40=0,0,IF(COUNTBLANK(P40)=1,0,COUNTA($P$14:P40)))</f>
        <v>0</v>
      </c>
      <c r="B40" s="28">
        <f>IF($C$4="Attiecināmās izmaksas",IF('2a+c+n'!$Q40="A",'2a+c+n'!B40,0),0)</f>
        <v>0</v>
      </c>
      <c r="C40" s="28">
        <f>IF($C$4="Attiecināmās izmaksas",IF('2a+c+n'!$Q40="A",'2a+c+n'!C40,0),0)</f>
        <v>0</v>
      </c>
      <c r="D40" s="28">
        <f>IF($C$4="Attiecināmās izmaksas",IF('2a+c+n'!$Q40="A",'2a+c+n'!D40,0),0)</f>
        <v>0</v>
      </c>
      <c r="E40" s="60"/>
      <c r="F40" s="80"/>
      <c r="G40" s="28"/>
      <c r="H40" s="28">
        <f>IF($C$4="Attiecināmās izmaksas",IF('2a+c+n'!$Q40="A",'2a+c+n'!H40,0),0)</f>
        <v>0</v>
      </c>
      <c r="I40" s="28"/>
      <c r="J40" s="28"/>
      <c r="K40" s="60">
        <f>IF($C$4="Attiecināmās izmaksas",IF('2a+c+n'!$Q40="A",'2a+c+n'!K40,0),0)</f>
        <v>0</v>
      </c>
      <c r="L40" s="80">
        <f>IF($C$4="Attiecināmās izmaksas",IF('2a+c+n'!$Q40="A",'2a+c+n'!L40,0),0)</f>
        <v>0</v>
      </c>
      <c r="M40" s="28">
        <f>IF($C$4="Attiecināmās izmaksas",IF('2a+c+n'!$Q40="A",'2a+c+n'!M40,0),0)</f>
        <v>0</v>
      </c>
      <c r="N40" s="28">
        <f>IF($C$4="Attiecināmās izmaksas",IF('2a+c+n'!$Q40="A",'2a+c+n'!N40,0),0)</f>
        <v>0</v>
      </c>
      <c r="O40" s="28">
        <f>IF($C$4="Attiecināmās izmaksas",IF('2a+c+n'!$Q40="A",'2a+c+n'!O40,0),0)</f>
        <v>0</v>
      </c>
      <c r="P40" s="60">
        <f>IF($C$4="Attiecināmās izmaksas",IF('2a+c+n'!$Q40="A",'2a+c+n'!P40,0),0)</f>
        <v>0</v>
      </c>
    </row>
    <row r="41" spans="1:16" x14ac:dyDescent="0.2">
      <c r="A41" s="65">
        <f>IF(P41=0,0,IF(COUNTBLANK(P41)=1,0,COUNTA($P$14:P41)))</f>
        <v>0</v>
      </c>
      <c r="B41" s="28">
        <f>IF($C$4="Attiecināmās izmaksas",IF('2a+c+n'!$Q41="A",'2a+c+n'!B41,0),0)</f>
        <v>0</v>
      </c>
      <c r="C41" s="28">
        <f>IF($C$4="Attiecināmās izmaksas",IF('2a+c+n'!$Q41="A",'2a+c+n'!C41,0),0)</f>
        <v>0</v>
      </c>
      <c r="D41" s="28">
        <f>IF($C$4="Attiecināmās izmaksas",IF('2a+c+n'!$Q41="A",'2a+c+n'!D41,0),0)</f>
        <v>0</v>
      </c>
      <c r="E41" s="60"/>
      <c r="F41" s="80"/>
      <c r="G41" s="28"/>
      <c r="H41" s="28">
        <f>IF($C$4="Attiecināmās izmaksas",IF('2a+c+n'!$Q41="A",'2a+c+n'!H41,0),0)</f>
        <v>0</v>
      </c>
      <c r="I41" s="28"/>
      <c r="J41" s="28"/>
      <c r="K41" s="60">
        <f>IF($C$4="Attiecināmās izmaksas",IF('2a+c+n'!$Q41="A",'2a+c+n'!K41,0),0)</f>
        <v>0</v>
      </c>
      <c r="L41" s="80">
        <f>IF($C$4="Attiecināmās izmaksas",IF('2a+c+n'!$Q41="A",'2a+c+n'!L41,0),0)</f>
        <v>0</v>
      </c>
      <c r="M41" s="28">
        <f>IF($C$4="Attiecināmās izmaksas",IF('2a+c+n'!$Q41="A",'2a+c+n'!M41,0),0)</f>
        <v>0</v>
      </c>
      <c r="N41" s="28">
        <f>IF($C$4="Attiecināmās izmaksas",IF('2a+c+n'!$Q41="A",'2a+c+n'!N41,0),0)</f>
        <v>0</v>
      </c>
      <c r="O41" s="28">
        <f>IF($C$4="Attiecināmās izmaksas",IF('2a+c+n'!$Q41="A",'2a+c+n'!O41,0),0)</f>
        <v>0</v>
      </c>
      <c r="P41" s="60">
        <f>IF($C$4="Attiecināmās izmaksas",IF('2a+c+n'!$Q41="A",'2a+c+n'!P41,0),0)</f>
        <v>0</v>
      </c>
    </row>
    <row r="42" spans="1:16" x14ac:dyDescent="0.2">
      <c r="A42" s="65">
        <f>IF(P42=0,0,IF(COUNTBLANK(P42)=1,0,COUNTA($P$14:P42)))</f>
        <v>0</v>
      </c>
      <c r="B42" s="28">
        <f>IF($C$4="Attiecināmās izmaksas",IF('2a+c+n'!$Q42="A",'2a+c+n'!B42,0),0)</f>
        <v>0</v>
      </c>
      <c r="C42" s="28">
        <f>IF($C$4="Attiecināmās izmaksas",IF('2a+c+n'!$Q42="A",'2a+c+n'!C42,0),0)</f>
        <v>0</v>
      </c>
      <c r="D42" s="28">
        <f>IF($C$4="Attiecināmās izmaksas",IF('2a+c+n'!$Q42="A",'2a+c+n'!D42,0),0)</f>
        <v>0</v>
      </c>
      <c r="E42" s="60"/>
      <c r="F42" s="80"/>
      <c r="G42" s="28"/>
      <c r="H42" s="28">
        <f>IF($C$4="Attiecināmās izmaksas",IF('2a+c+n'!$Q42="A",'2a+c+n'!H42,0),0)</f>
        <v>0</v>
      </c>
      <c r="I42" s="28"/>
      <c r="J42" s="28"/>
      <c r="K42" s="60">
        <f>IF($C$4="Attiecināmās izmaksas",IF('2a+c+n'!$Q42="A",'2a+c+n'!K42,0),0)</f>
        <v>0</v>
      </c>
      <c r="L42" s="80">
        <f>IF($C$4="Attiecināmās izmaksas",IF('2a+c+n'!$Q42="A",'2a+c+n'!L42,0),0)</f>
        <v>0</v>
      </c>
      <c r="M42" s="28">
        <f>IF($C$4="Attiecināmās izmaksas",IF('2a+c+n'!$Q42="A",'2a+c+n'!M42,0),0)</f>
        <v>0</v>
      </c>
      <c r="N42" s="28">
        <f>IF($C$4="Attiecināmās izmaksas",IF('2a+c+n'!$Q42="A",'2a+c+n'!N42,0),0)</f>
        <v>0</v>
      </c>
      <c r="O42" s="28">
        <f>IF($C$4="Attiecināmās izmaksas",IF('2a+c+n'!$Q42="A",'2a+c+n'!O42,0),0)</f>
        <v>0</v>
      </c>
      <c r="P42" s="60">
        <f>IF($C$4="Attiecināmās izmaksas",IF('2a+c+n'!$Q42="A",'2a+c+n'!P42,0),0)</f>
        <v>0</v>
      </c>
    </row>
    <row r="43" spans="1:16" x14ac:dyDescent="0.2">
      <c r="A43" s="65">
        <f>IF(P43=0,0,IF(COUNTBLANK(P43)=1,0,COUNTA($P$14:P43)))</f>
        <v>0</v>
      </c>
      <c r="B43" s="28">
        <f>IF($C$4="Attiecināmās izmaksas",IF('2a+c+n'!$Q43="A",'2a+c+n'!B43,0),0)</f>
        <v>0</v>
      </c>
      <c r="C43" s="28">
        <f>IF($C$4="Attiecināmās izmaksas",IF('2a+c+n'!$Q43="A",'2a+c+n'!C43,0),0)</f>
        <v>0</v>
      </c>
      <c r="D43" s="28">
        <f>IF($C$4="Attiecināmās izmaksas",IF('2a+c+n'!$Q43="A",'2a+c+n'!D43,0),0)</f>
        <v>0</v>
      </c>
      <c r="E43" s="60"/>
      <c r="F43" s="80"/>
      <c r="G43" s="28"/>
      <c r="H43" s="28">
        <f>IF($C$4="Attiecināmās izmaksas",IF('2a+c+n'!$Q43="A",'2a+c+n'!H43,0),0)</f>
        <v>0</v>
      </c>
      <c r="I43" s="28"/>
      <c r="J43" s="28"/>
      <c r="K43" s="60">
        <f>IF($C$4="Attiecināmās izmaksas",IF('2a+c+n'!$Q43="A",'2a+c+n'!K43,0),0)</f>
        <v>0</v>
      </c>
      <c r="L43" s="80">
        <f>IF($C$4="Attiecināmās izmaksas",IF('2a+c+n'!$Q43="A",'2a+c+n'!L43,0),0)</f>
        <v>0</v>
      </c>
      <c r="M43" s="28">
        <f>IF($C$4="Attiecināmās izmaksas",IF('2a+c+n'!$Q43="A",'2a+c+n'!M43,0),0)</f>
        <v>0</v>
      </c>
      <c r="N43" s="28">
        <f>IF($C$4="Attiecināmās izmaksas",IF('2a+c+n'!$Q43="A",'2a+c+n'!N43,0),0)</f>
        <v>0</v>
      </c>
      <c r="O43" s="28">
        <f>IF($C$4="Attiecināmās izmaksas",IF('2a+c+n'!$Q43="A",'2a+c+n'!O43,0),0)</f>
        <v>0</v>
      </c>
      <c r="P43" s="60">
        <f>IF($C$4="Attiecināmās izmaksas",IF('2a+c+n'!$Q43="A",'2a+c+n'!P43,0),0)</f>
        <v>0</v>
      </c>
    </row>
    <row r="44" spans="1:16" x14ac:dyDescent="0.2">
      <c r="A44" s="65">
        <f>IF(P44=0,0,IF(COUNTBLANK(P44)=1,0,COUNTA($P$14:P44)))</f>
        <v>0</v>
      </c>
      <c r="B44" s="28">
        <f>IF($C$4="Attiecināmās izmaksas",IF('2a+c+n'!$Q44="A",'2a+c+n'!B44,0),0)</f>
        <v>0</v>
      </c>
      <c r="C44" s="28">
        <f>IF($C$4="Attiecināmās izmaksas",IF('2a+c+n'!$Q44="A",'2a+c+n'!C44,0),0)</f>
        <v>0</v>
      </c>
      <c r="D44" s="28">
        <f>IF($C$4="Attiecināmās izmaksas",IF('2a+c+n'!$Q44="A",'2a+c+n'!D44,0),0)</f>
        <v>0</v>
      </c>
      <c r="E44" s="60"/>
      <c r="F44" s="80"/>
      <c r="G44" s="28"/>
      <c r="H44" s="28">
        <f>IF($C$4="Attiecināmās izmaksas",IF('2a+c+n'!$Q44="A",'2a+c+n'!H44,0),0)</f>
        <v>0</v>
      </c>
      <c r="I44" s="28"/>
      <c r="J44" s="28"/>
      <c r="K44" s="60">
        <f>IF($C$4="Attiecināmās izmaksas",IF('2a+c+n'!$Q44="A",'2a+c+n'!K44,0),0)</f>
        <v>0</v>
      </c>
      <c r="L44" s="80">
        <f>IF($C$4="Attiecināmās izmaksas",IF('2a+c+n'!$Q44="A",'2a+c+n'!L44,0),0)</f>
        <v>0</v>
      </c>
      <c r="M44" s="28">
        <f>IF($C$4="Attiecināmās izmaksas",IF('2a+c+n'!$Q44="A",'2a+c+n'!M44,0),0)</f>
        <v>0</v>
      </c>
      <c r="N44" s="28">
        <f>IF($C$4="Attiecināmās izmaksas",IF('2a+c+n'!$Q44="A",'2a+c+n'!N44,0),0)</f>
        <v>0</v>
      </c>
      <c r="O44" s="28">
        <f>IF($C$4="Attiecināmās izmaksas",IF('2a+c+n'!$Q44="A",'2a+c+n'!O44,0),0)</f>
        <v>0</v>
      </c>
      <c r="P44" s="60">
        <f>IF($C$4="Attiecināmās izmaksas",IF('2a+c+n'!$Q44="A",'2a+c+n'!P44,0),0)</f>
        <v>0</v>
      </c>
    </row>
    <row r="45" spans="1:16" x14ac:dyDescent="0.2">
      <c r="A45" s="65">
        <f>IF(P45=0,0,IF(COUNTBLANK(P45)=1,0,COUNTA($P$14:P45)))</f>
        <v>0</v>
      </c>
      <c r="B45" s="28">
        <f>IF($C$4="Attiecināmās izmaksas",IF('2a+c+n'!$Q45="A",'2a+c+n'!B45,0),0)</f>
        <v>0</v>
      </c>
      <c r="C45" s="28">
        <f>IF($C$4="Attiecināmās izmaksas",IF('2a+c+n'!$Q45="A",'2a+c+n'!C45,0),0)</f>
        <v>0</v>
      </c>
      <c r="D45" s="28">
        <f>IF($C$4="Attiecināmās izmaksas",IF('2a+c+n'!$Q45="A",'2a+c+n'!D45,0),0)</f>
        <v>0</v>
      </c>
      <c r="E45" s="60"/>
      <c r="F45" s="80"/>
      <c r="G45" s="28"/>
      <c r="H45" s="28">
        <f>IF($C$4="Attiecināmās izmaksas",IF('2a+c+n'!$Q45="A",'2a+c+n'!H45,0),0)</f>
        <v>0</v>
      </c>
      <c r="I45" s="28"/>
      <c r="J45" s="28"/>
      <c r="K45" s="60">
        <f>IF($C$4="Attiecināmās izmaksas",IF('2a+c+n'!$Q45="A",'2a+c+n'!K45,0),0)</f>
        <v>0</v>
      </c>
      <c r="L45" s="80">
        <f>IF($C$4="Attiecināmās izmaksas",IF('2a+c+n'!$Q45="A",'2a+c+n'!L45,0),0)</f>
        <v>0</v>
      </c>
      <c r="M45" s="28">
        <f>IF($C$4="Attiecināmās izmaksas",IF('2a+c+n'!$Q45="A",'2a+c+n'!M45,0),0)</f>
        <v>0</v>
      </c>
      <c r="N45" s="28">
        <f>IF($C$4="Attiecināmās izmaksas",IF('2a+c+n'!$Q45="A",'2a+c+n'!N45,0),0)</f>
        <v>0</v>
      </c>
      <c r="O45" s="28">
        <f>IF($C$4="Attiecināmās izmaksas",IF('2a+c+n'!$Q45="A",'2a+c+n'!O45,0),0)</f>
        <v>0</v>
      </c>
      <c r="P45" s="60">
        <f>IF($C$4="Attiecināmās izmaksas",IF('2a+c+n'!$Q45="A",'2a+c+n'!P45,0),0)</f>
        <v>0</v>
      </c>
    </row>
    <row r="46" spans="1:16" x14ac:dyDescent="0.2">
      <c r="A46" s="65">
        <f>IF(P46=0,0,IF(COUNTBLANK(P46)=1,0,COUNTA($P$14:P46)))</f>
        <v>0</v>
      </c>
      <c r="B46" s="28">
        <f>IF($C$4="Attiecināmās izmaksas",IF('2a+c+n'!$Q46="A",'2a+c+n'!B46,0),0)</f>
        <v>0</v>
      </c>
      <c r="C46" s="28">
        <f>IF($C$4="Attiecināmās izmaksas",IF('2a+c+n'!$Q46="A",'2a+c+n'!C46,0),0)</f>
        <v>0</v>
      </c>
      <c r="D46" s="28">
        <f>IF($C$4="Attiecināmās izmaksas",IF('2a+c+n'!$Q46="A",'2a+c+n'!D46,0),0)</f>
        <v>0</v>
      </c>
      <c r="E46" s="60"/>
      <c r="F46" s="80"/>
      <c r="G46" s="28"/>
      <c r="H46" s="28">
        <f>IF($C$4="Attiecināmās izmaksas",IF('2a+c+n'!$Q46="A",'2a+c+n'!H46,0),0)</f>
        <v>0</v>
      </c>
      <c r="I46" s="28"/>
      <c r="J46" s="28"/>
      <c r="K46" s="60">
        <f>IF($C$4="Attiecināmās izmaksas",IF('2a+c+n'!$Q46="A",'2a+c+n'!K46,0),0)</f>
        <v>0</v>
      </c>
      <c r="L46" s="80">
        <f>IF($C$4="Attiecināmās izmaksas",IF('2a+c+n'!$Q46="A",'2a+c+n'!L46,0),0)</f>
        <v>0</v>
      </c>
      <c r="M46" s="28">
        <f>IF($C$4="Attiecināmās izmaksas",IF('2a+c+n'!$Q46="A",'2a+c+n'!M46,0),0)</f>
        <v>0</v>
      </c>
      <c r="N46" s="28">
        <f>IF($C$4="Attiecināmās izmaksas",IF('2a+c+n'!$Q46="A",'2a+c+n'!N46,0),0)</f>
        <v>0</v>
      </c>
      <c r="O46" s="28">
        <f>IF($C$4="Attiecināmās izmaksas",IF('2a+c+n'!$Q46="A",'2a+c+n'!O46,0),0)</f>
        <v>0</v>
      </c>
      <c r="P46" s="60">
        <f>IF($C$4="Attiecināmās izmaksas",IF('2a+c+n'!$Q46="A",'2a+c+n'!P46,0),0)</f>
        <v>0</v>
      </c>
    </row>
    <row r="47" spans="1:16" x14ac:dyDescent="0.2">
      <c r="A47" s="65">
        <f>IF(P47=0,0,IF(COUNTBLANK(P47)=1,0,COUNTA($P$14:P47)))</f>
        <v>0</v>
      </c>
      <c r="B47" s="28">
        <f>IF($C$4="Attiecināmās izmaksas",IF('2a+c+n'!$Q47="A",'2a+c+n'!B47,0),0)</f>
        <v>0</v>
      </c>
      <c r="C47" s="28">
        <f>IF($C$4="Attiecināmās izmaksas",IF('2a+c+n'!$Q47="A",'2a+c+n'!C47,0),0)</f>
        <v>0</v>
      </c>
      <c r="D47" s="28">
        <f>IF($C$4="Attiecināmās izmaksas",IF('2a+c+n'!$Q47="A",'2a+c+n'!D47,0),0)</f>
        <v>0</v>
      </c>
      <c r="E47" s="60"/>
      <c r="F47" s="80"/>
      <c r="G47" s="28"/>
      <c r="H47" s="28">
        <f>IF($C$4="Attiecināmās izmaksas",IF('2a+c+n'!$Q47="A",'2a+c+n'!H47,0),0)</f>
        <v>0</v>
      </c>
      <c r="I47" s="28"/>
      <c r="J47" s="28"/>
      <c r="K47" s="60">
        <f>IF($C$4="Attiecināmās izmaksas",IF('2a+c+n'!$Q47="A",'2a+c+n'!K47,0),0)</f>
        <v>0</v>
      </c>
      <c r="L47" s="80">
        <f>IF($C$4="Attiecināmās izmaksas",IF('2a+c+n'!$Q47="A",'2a+c+n'!L47,0),0)</f>
        <v>0</v>
      </c>
      <c r="M47" s="28">
        <f>IF($C$4="Attiecināmās izmaksas",IF('2a+c+n'!$Q47="A",'2a+c+n'!M47,0),0)</f>
        <v>0</v>
      </c>
      <c r="N47" s="28">
        <f>IF($C$4="Attiecināmās izmaksas",IF('2a+c+n'!$Q47="A",'2a+c+n'!N47,0),0)</f>
        <v>0</v>
      </c>
      <c r="O47" s="28">
        <f>IF($C$4="Attiecināmās izmaksas",IF('2a+c+n'!$Q47="A",'2a+c+n'!O47,0),0)</f>
        <v>0</v>
      </c>
      <c r="P47" s="60">
        <f>IF($C$4="Attiecināmās izmaksas",IF('2a+c+n'!$Q47="A",'2a+c+n'!P47,0),0)</f>
        <v>0</v>
      </c>
    </row>
    <row r="48" spans="1:16" x14ac:dyDescent="0.2">
      <c r="A48" s="65">
        <f>IF(P48=0,0,IF(COUNTBLANK(P48)=1,0,COUNTA($P$14:P48)))</f>
        <v>0</v>
      </c>
      <c r="B48" s="28">
        <f>IF($C$4="Attiecināmās izmaksas",IF('2a+c+n'!$Q48="A",'2a+c+n'!B48,0),0)</f>
        <v>0</v>
      </c>
      <c r="C48" s="28">
        <f>IF($C$4="Attiecināmās izmaksas",IF('2a+c+n'!$Q48="A",'2a+c+n'!C48,0),0)</f>
        <v>0</v>
      </c>
      <c r="D48" s="28">
        <f>IF($C$4="Attiecināmās izmaksas",IF('2a+c+n'!$Q48="A",'2a+c+n'!D48,0),0)</f>
        <v>0</v>
      </c>
      <c r="E48" s="60"/>
      <c r="F48" s="80"/>
      <c r="G48" s="28"/>
      <c r="H48" s="28">
        <f>IF($C$4="Attiecināmās izmaksas",IF('2a+c+n'!$Q48="A",'2a+c+n'!H48,0),0)</f>
        <v>0</v>
      </c>
      <c r="I48" s="28"/>
      <c r="J48" s="28"/>
      <c r="K48" s="60">
        <f>IF($C$4="Attiecināmās izmaksas",IF('2a+c+n'!$Q48="A",'2a+c+n'!K48,0),0)</f>
        <v>0</v>
      </c>
      <c r="L48" s="80">
        <f>IF($C$4="Attiecināmās izmaksas",IF('2a+c+n'!$Q48="A",'2a+c+n'!L48,0),0)</f>
        <v>0</v>
      </c>
      <c r="M48" s="28">
        <f>IF($C$4="Attiecināmās izmaksas",IF('2a+c+n'!$Q48="A",'2a+c+n'!M48,0),0)</f>
        <v>0</v>
      </c>
      <c r="N48" s="28">
        <f>IF($C$4="Attiecināmās izmaksas",IF('2a+c+n'!$Q48="A",'2a+c+n'!N48,0),0)</f>
        <v>0</v>
      </c>
      <c r="O48" s="28">
        <f>IF($C$4="Attiecināmās izmaksas",IF('2a+c+n'!$Q48="A",'2a+c+n'!O48,0),0)</f>
        <v>0</v>
      </c>
      <c r="P48" s="60">
        <f>IF($C$4="Attiecināmās izmaksas",IF('2a+c+n'!$Q48="A",'2a+c+n'!P48,0),0)</f>
        <v>0</v>
      </c>
    </row>
    <row r="49" spans="1:16" x14ac:dyDescent="0.2">
      <c r="A49" s="65">
        <f>IF(P49=0,0,IF(COUNTBLANK(P49)=1,0,COUNTA($P$14:P49)))</f>
        <v>0</v>
      </c>
      <c r="B49" s="28">
        <f>IF($C$4="Attiecināmās izmaksas",IF('2a+c+n'!$Q49="A",'2a+c+n'!B49,0),0)</f>
        <v>0</v>
      </c>
      <c r="C49" s="28">
        <f>IF($C$4="Attiecināmās izmaksas",IF('2a+c+n'!$Q49="A",'2a+c+n'!C49,0),0)</f>
        <v>0</v>
      </c>
      <c r="D49" s="28">
        <f>IF($C$4="Attiecināmās izmaksas",IF('2a+c+n'!$Q49="A",'2a+c+n'!D49,0),0)</f>
        <v>0</v>
      </c>
      <c r="E49" s="60"/>
      <c r="F49" s="80"/>
      <c r="G49" s="28"/>
      <c r="H49" s="28">
        <f>IF($C$4="Attiecināmās izmaksas",IF('2a+c+n'!$Q49="A",'2a+c+n'!H49,0),0)</f>
        <v>0</v>
      </c>
      <c r="I49" s="28"/>
      <c r="J49" s="28"/>
      <c r="K49" s="60">
        <f>IF($C$4="Attiecināmās izmaksas",IF('2a+c+n'!$Q49="A",'2a+c+n'!K49,0),0)</f>
        <v>0</v>
      </c>
      <c r="L49" s="80">
        <f>IF($C$4="Attiecināmās izmaksas",IF('2a+c+n'!$Q49="A",'2a+c+n'!L49,0),0)</f>
        <v>0</v>
      </c>
      <c r="M49" s="28">
        <f>IF($C$4="Attiecināmās izmaksas",IF('2a+c+n'!$Q49="A",'2a+c+n'!M49,0),0)</f>
        <v>0</v>
      </c>
      <c r="N49" s="28">
        <f>IF($C$4="Attiecināmās izmaksas",IF('2a+c+n'!$Q49="A",'2a+c+n'!N49,0),0)</f>
        <v>0</v>
      </c>
      <c r="O49" s="28">
        <f>IF($C$4="Attiecināmās izmaksas",IF('2a+c+n'!$Q49="A",'2a+c+n'!O49,0),0)</f>
        <v>0</v>
      </c>
      <c r="P49" s="60">
        <f>IF($C$4="Attiecināmās izmaksas",IF('2a+c+n'!$Q49="A",'2a+c+n'!P49,0),0)</f>
        <v>0</v>
      </c>
    </row>
    <row r="50" spans="1:16" x14ac:dyDescent="0.2">
      <c r="A50" s="65">
        <f>IF(P50=0,0,IF(COUNTBLANK(P50)=1,0,COUNTA($P$14:P50)))</f>
        <v>0</v>
      </c>
      <c r="B50" s="28">
        <f>IF($C$4="Attiecināmās izmaksas",IF('2a+c+n'!$Q50="A",'2a+c+n'!B50,0),0)</f>
        <v>0</v>
      </c>
      <c r="C50" s="28">
        <f>IF($C$4="Attiecināmās izmaksas",IF('2a+c+n'!$Q50="A",'2a+c+n'!C50,0),0)</f>
        <v>0</v>
      </c>
      <c r="D50" s="28">
        <f>IF($C$4="Attiecināmās izmaksas",IF('2a+c+n'!$Q50="A",'2a+c+n'!D50,0),0)</f>
        <v>0</v>
      </c>
      <c r="E50" s="60"/>
      <c r="F50" s="80"/>
      <c r="G50" s="28"/>
      <c r="H50" s="28">
        <f>IF($C$4="Attiecināmās izmaksas",IF('2a+c+n'!$Q50="A",'2a+c+n'!H50,0),0)</f>
        <v>0</v>
      </c>
      <c r="I50" s="28"/>
      <c r="J50" s="28"/>
      <c r="K50" s="60">
        <f>IF($C$4="Attiecināmās izmaksas",IF('2a+c+n'!$Q50="A",'2a+c+n'!K50,0),0)</f>
        <v>0</v>
      </c>
      <c r="L50" s="80">
        <f>IF($C$4="Attiecināmās izmaksas",IF('2a+c+n'!$Q50="A",'2a+c+n'!L50,0),0)</f>
        <v>0</v>
      </c>
      <c r="M50" s="28">
        <f>IF($C$4="Attiecināmās izmaksas",IF('2a+c+n'!$Q50="A",'2a+c+n'!M50,0),0)</f>
        <v>0</v>
      </c>
      <c r="N50" s="28">
        <f>IF($C$4="Attiecināmās izmaksas",IF('2a+c+n'!$Q50="A",'2a+c+n'!N50,0),0)</f>
        <v>0</v>
      </c>
      <c r="O50" s="28">
        <f>IF($C$4="Attiecināmās izmaksas",IF('2a+c+n'!$Q50="A",'2a+c+n'!O50,0),0)</f>
        <v>0</v>
      </c>
      <c r="P50" s="60">
        <f>IF($C$4="Attiecināmās izmaksas",IF('2a+c+n'!$Q50="A",'2a+c+n'!P50,0),0)</f>
        <v>0</v>
      </c>
    </row>
    <row r="51" spans="1:16" x14ac:dyDescent="0.2">
      <c r="A51" s="65">
        <f>IF(P51=0,0,IF(COUNTBLANK(P51)=1,0,COUNTA($P$14:P51)))</f>
        <v>0</v>
      </c>
      <c r="B51" s="28">
        <f>IF($C$4="Attiecināmās izmaksas",IF('2a+c+n'!$Q51="A",'2a+c+n'!B51,0),0)</f>
        <v>0</v>
      </c>
      <c r="C51" s="28">
        <f>IF($C$4="Attiecināmās izmaksas",IF('2a+c+n'!$Q51="A",'2a+c+n'!C51,0),0)</f>
        <v>0</v>
      </c>
      <c r="D51" s="28">
        <f>IF($C$4="Attiecināmās izmaksas",IF('2a+c+n'!$Q51="A",'2a+c+n'!D51,0),0)</f>
        <v>0</v>
      </c>
      <c r="E51" s="60"/>
      <c r="F51" s="80"/>
      <c r="G51" s="28"/>
      <c r="H51" s="28">
        <f>IF($C$4="Attiecināmās izmaksas",IF('2a+c+n'!$Q51="A",'2a+c+n'!H51,0),0)</f>
        <v>0</v>
      </c>
      <c r="I51" s="28"/>
      <c r="J51" s="28"/>
      <c r="K51" s="60">
        <f>IF($C$4="Attiecināmās izmaksas",IF('2a+c+n'!$Q51="A",'2a+c+n'!K51,0),0)</f>
        <v>0</v>
      </c>
      <c r="L51" s="80">
        <f>IF($C$4="Attiecināmās izmaksas",IF('2a+c+n'!$Q51="A",'2a+c+n'!L51,0),0)</f>
        <v>0</v>
      </c>
      <c r="M51" s="28">
        <f>IF($C$4="Attiecināmās izmaksas",IF('2a+c+n'!$Q51="A",'2a+c+n'!M51,0),0)</f>
        <v>0</v>
      </c>
      <c r="N51" s="28">
        <f>IF($C$4="Attiecināmās izmaksas",IF('2a+c+n'!$Q51="A",'2a+c+n'!N51,0),0)</f>
        <v>0</v>
      </c>
      <c r="O51" s="28">
        <f>IF($C$4="Attiecināmās izmaksas",IF('2a+c+n'!$Q51="A",'2a+c+n'!O51,0),0)</f>
        <v>0</v>
      </c>
      <c r="P51" s="60">
        <f>IF($C$4="Attiecināmās izmaksas",IF('2a+c+n'!$Q51="A",'2a+c+n'!P51,0),0)</f>
        <v>0</v>
      </c>
    </row>
    <row r="52" spans="1:16" x14ac:dyDescent="0.2">
      <c r="A52" s="65">
        <f>IF(P52=0,0,IF(COUNTBLANK(P52)=1,0,COUNTA($P$14:P52)))</f>
        <v>0</v>
      </c>
      <c r="B52" s="28">
        <f>IF($C$4="Attiecināmās izmaksas",IF('2a+c+n'!$Q52="A",'2a+c+n'!B52,0),0)</f>
        <v>0</v>
      </c>
      <c r="C52" s="28">
        <f>IF($C$4="Attiecināmās izmaksas",IF('2a+c+n'!$Q52="A",'2a+c+n'!C52,0),0)</f>
        <v>0</v>
      </c>
      <c r="D52" s="28">
        <f>IF($C$4="Attiecināmās izmaksas",IF('2a+c+n'!$Q52="A",'2a+c+n'!D52,0),0)</f>
        <v>0</v>
      </c>
      <c r="E52" s="60"/>
      <c r="F52" s="80"/>
      <c r="G52" s="28"/>
      <c r="H52" s="28">
        <f>IF($C$4="Attiecināmās izmaksas",IF('2a+c+n'!$Q52="A",'2a+c+n'!H52,0),0)</f>
        <v>0</v>
      </c>
      <c r="I52" s="28"/>
      <c r="J52" s="28"/>
      <c r="K52" s="60">
        <f>IF($C$4="Attiecināmās izmaksas",IF('2a+c+n'!$Q52="A",'2a+c+n'!K52,0),0)</f>
        <v>0</v>
      </c>
      <c r="L52" s="80">
        <f>IF($C$4="Attiecināmās izmaksas",IF('2a+c+n'!$Q52="A",'2a+c+n'!L52,0),0)</f>
        <v>0</v>
      </c>
      <c r="M52" s="28">
        <f>IF($C$4="Attiecināmās izmaksas",IF('2a+c+n'!$Q52="A",'2a+c+n'!M52,0),0)</f>
        <v>0</v>
      </c>
      <c r="N52" s="28">
        <f>IF($C$4="Attiecināmās izmaksas",IF('2a+c+n'!$Q52="A",'2a+c+n'!N52,0),0)</f>
        <v>0</v>
      </c>
      <c r="O52" s="28">
        <f>IF($C$4="Attiecināmās izmaksas",IF('2a+c+n'!$Q52="A",'2a+c+n'!O52,0),0)</f>
        <v>0</v>
      </c>
      <c r="P52" s="60">
        <f>IF($C$4="Attiecināmās izmaksas",IF('2a+c+n'!$Q52="A",'2a+c+n'!P52,0),0)</f>
        <v>0</v>
      </c>
    </row>
    <row r="53" spans="1:16" x14ac:dyDescent="0.2">
      <c r="A53" s="65">
        <f>IF(P53=0,0,IF(COUNTBLANK(P53)=1,0,COUNTA($P$14:P53)))</f>
        <v>0</v>
      </c>
      <c r="B53" s="28">
        <f>IF($C$4="Attiecināmās izmaksas",IF('2a+c+n'!$Q53="A",'2a+c+n'!B53,0),0)</f>
        <v>0</v>
      </c>
      <c r="C53" s="28">
        <f>IF($C$4="Attiecināmās izmaksas",IF('2a+c+n'!$Q53="A",'2a+c+n'!C53,0),0)</f>
        <v>0</v>
      </c>
      <c r="D53" s="28">
        <f>IF($C$4="Attiecināmās izmaksas",IF('2a+c+n'!$Q53="A",'2a+c+n'!D53,0),0)</f>
        <v>0</v>
      </c>
      <c r="E53" s="60"/>
      <c r="F53" s="80"/>
      <c r="G53" s="28"/>
      <c r="H53" s="28">
        <f>IF($C$4="Attiecināmās izmaksas",IF('2a+c+n'!$Q53="A",'2a+c+n'!H53,0),0)</f>
        <v>0</v>
      </c>
      <c r="I53" s="28"/>
      <c r="J53" s="28"/>
      <c r="K53" s="60">
        <f>IF($C$4="Attiecināmās izmaksas",IF('2a+c+n'!$Q53="A",'2a+c+n'!K53,0),0)</f>
        <v>0</v>
      </c>
      <c r="L53" s="80">
        <f>IF($C$4="Attiecināmās izmaksas",IF('2a+c+n'!$Q53="A",'2a+c+n'!L53,0),0)</f>
        <v>0</v>
      </c>
      <c r="M53" s="28">
        <f>IF($C$4="Attiecināmās izmaksas",IF('2a+c+n'!$Q53="A",'2a+c+n'!M53,0),0)</f>
        <v>0</v>
      </c>
      <c r="N53" s="28">
        <f>IF($C$4="Attiecināmās izmaksas",IF('2a+c+n'!$Q53="A",'2a+c+n'!N53,0),0)</f>
        <v>0</v>
      </c>
      <c r="O53" s="28">
        <f>IF($C$4="Attiecināmās izmaksas",IF('2a+c+n'!$Q53="A",'2a+c+n'!O53,0),0)</f>
        <v>0</v>
      </c>
      <c r="P53" s="60">
        <f>IF($C$4="Attiecināmās izmaksas",IF('2a+c+n'!$Q53="A",'2a+c+n'!P53,0),0)</f>
        <v>0</v>
      </c>
    </row>
    <row r="54" spans="1:16" x14ac:dyDescent="0.2">
      <c r="A54" s="65">
        <f>IF(P54=0,0,IF(COUNTBLANK(P54)=1,0,COUNTA($P$14:P54)))</f>
        <v>0</v>
      </c>
      <c r="B54" s="28">
        <f>IF($C$4="Attiecināmās izmaksas",IF('2a+c+n'!$Q54="A",'2a+c+n'!B54,0),0)</f>
        <v>0</v>
      </c>
      <c r="C54" s="28">
        <f>IF($C$4="Attiecināmās izmaksas",IF('2a+c+n'!$Q54="A",'2a+c+n'!C54,0),0)</f>
        <v>0</v>
      </c>
      <c r="D54" s="28">
        <f>IF($C$4="Attiecināmās izmaksas",IF('2a+c+n'!$Q54="A",'2a+c+n'!D54,0),0)</f>
        <v>0</v>
      </c>
      <c r="E54" s="60"/>
      <c r="F54" s="80"/>
      <c r="G54" s="28"/>
      <c r="H54" s="28">
        <f>IF($C$4="Attiecināmās izmaksas",IF('2a+c+n'!$Q54="A",'2a+c+n'!H54,0),0)</f>
        <v>0</v>
      </c>
      <c r="I54" s="28"/>
      <c r="J54" s="28"/>
      <c r="K54" s="60">
        <f>IF($C$4="Attiecināmās izmaksas",IF('2a+c+n'!$Q54="A",'2a+c+n'!K54,0),0)</f>
        <v>0</v>
      </c>
      <c r="L54" s="80">
        <f>IF($C$4="Attiecināmās izmaksas",IF('2a+c+n'!$Q54="A",'2a+c+n'!L54,0),0)</f>
        <v>0</v>
      </c>
      <c r="M54" s="28">
        <f>IF($C$4="Attiecināmās izmaksas",IF('2a+c+n'!$Q54="A",'2a+c+n'!M54,0),0)</f>
        <v>0</v>
      </c>
      <c r="N54" s="28">
        <f>IF($C$4="Attiecināmās izmaksas",IF('2a+c+n'!$Q54="A",'2a+c+n'!N54,0),0)</f>
        <v>0</v>
      </c>
      <c r="O54" s="28">
        <f>IF($C$4="Attiecināmās izmaksas",IF('2a+c+n'!$Q54="A",'2a+c+n'!O54,0),0)</f>
        <v>0</v>
      </c>
      <c r="P54" s="60">
        <f>IF($C$4="Attiecināmās izmaksas",IF('2a+c+n'!$Q54="A",'2a+c+n'!P54,0),0)</f>
        <v>0</v>
      </c>
    </row>
    <row r="55" spans="1:16" x14ac:dyDescent="0.2">
      <c r="A55" s="65">
        <f>IF(P55=0,0,IF(COUNTBLANK(P55)=1,0,COUNTA($P$14:P55)))</f>
        <v>0</v>
      </c>
      <c r="B55" s="28">
        <f>IF($C$4="Attiecināmās izmaksas",IF('2a+c+n'!$Q55="A",'2a+c+n'!B55,0),0)</f>
        <v>0</v>
      </c>
      <c r="C55" s="28">
        <f>IF($C$4="Attiecināmās izmaksas",IF('2a+c+n'!$Q55="A",'2a+c+n'!C55,0),0)</f>
        <v>0</v>
      </c>
      <c r="D55" s="28">
        <f>IF($C$4="Attiecināmās izmaksas",IF('2a+c+n'!$Q55="A",'2a+c+n'!D55,0),0)</f>
        <v>0</v>
      </c>
      <c r="E55" s="60"/>
      <c r="F55" s="80"/>
      <c r="G55" s="28"/>
      <c r="H55" s="28">
        <f>IF($C$4="Attiecināmās izmaksas",IF('2a+c+n'!$Q55="A",'2a+c+n'!H55,0),0)</f>
        <v>0</v>
      </c>
      <c r="I55" s="28"/>
      <c r="J55" s="28"/>
      <c r="K55" s="60">
        <f>IF($C$4="Attiecināmās izmaksas",IF('2a+c+n'!$Q55="A",'2a+c+n'!K55,0),0)</f>
        <v>0</v>
      </c>
      <c r="L55" s="80">
        <f>IF($C$4="Attiecināmās izmaksas",IF('2a+c+n'!$Q55="A",'2a+c+n'!L55,0),0)</f>
        <v>0</v>
      </c>
      <c r="M55" s="28">
        <f>IF($C$4="Attiecināmās izmaksas",IF('2a+c+n'!$Q55="A",'2a+c+n'!M55,0),0)</f>
        <v>0</v>
      </c>
      <c r="N55" s="28">
        <f>IF($C$4="Attiecināmās izmaksas",IF('2a+c+n'!$Q55="A",'2a+c+n'!N55,0),0)</f>
        <v>0</v>
      </c>
      <c r="O55" s="28">
        <f>IF($C$4="Attiecināmās izmaksas",IF('2a+c+n'!$Q55="A",'2a+c+n'!O55,0),0)</f>
        <v>0</v>
      </c>
      <c r="P55" s="60">
        <f>IF($C$4="Attiecināmās izmaksas",IF('2a+c+n'!$Q55="A",'2a+c+n'!P55,0),0)</f>
        <v>0</v>
      </c>
    </row>
    <row r="56" spans="1:16" x14ac:dyDescent="0.2">
      <c r="A56" s="65">
        <f>IF(P56=0,0,IF(COUNTBLANK(P56)=1,0,COUNTA($P$14:P56)))</f>
        <v>0</v>
      </c>
      <c r="B56" s="28">
        <f>IF($C$4="Attiecināmās izmaksas",IF('2a+c+n'!$Q56="A",'2a+c+n'!B56,0),0)</f>
        <v>0</v>
      </c>
      <c r="C56" s="28">
        <f>IF($C$4="Attiecināmās izmaksas",IF('2a+c+n'!$Q56="A",'2a+c+n'!C56,0),0)</f>
        <v>0</v>
      </c>
      <c r="D56" s="28">
        <f>IF($C$4="Attiecināmās izmaksas",IF('2a+c+n'!$Q56="A",'2a+c+n'!D56,0),0)</f>
        <v>0</v>
      </c>
      <c r="E56" s="60"/>
      <c r="F56" s="80"/>
      <c r="G56" s="28"/>
      <c r="H56" s="28">
        <f>IF($C$4="Attiecināmās izmaksas",IF('2a+c+n'!$Q56="A",'2a+c+n'!H56,0),0)</f>
        <v>0</v>
      </c>
      <c r="I56" s="28"/>
      <c r="J56" s="28"/>
      <c r="K56" s="60">
        <f>IF($C$4="Attiecināmās izmaksas",IF('2a+c+n'!$Q56="A",'2a+c+n'!K56,0),0)</f>
        <v>0</v>
      </c>
      <c r="L56" s="80">
        <f>IF($C$4="Attiecināmās izmaksas",IF('2a+c+n'!$Q56="A",'2a+c+n'!L56,0),0)</f>
        <v>0</v>
      </c>
      <c r="M56" s="28">
        <f>IF($C$4="Attiecināmās izmaksas",IF('2a+c+n'!$Q56="A",'2a+c+n'!M56,0),0)</f>
        <v>0</v>
      </c>
      <c r="N56" s="28">
        <f>IF($C$4="Attiecināmās izmaksas",IF('2a+c+n'!$Q56="A",'2a+c+n'!N56,0),0)</f>
        <v>0</v>
      </c>
      <c r="O56" s="28">
        <f>IF($C$4="Attiecināmās izmaksas",IF('2a+c+n'!$Q56="A",'2a+c+n'!O56,0),0)</f>
        <v>0</v>
      </c>
      <c r="P56" s="60">
        <f>IF($C$4="Attiecināmās izmaksas",IF('2a+c+n'!$Q56="A",'2a+c+n'!P56,0),0)</f>
        <v>0</v>
      </c>
    </row>
    <row r="57" spans="1:16" x14ac:dyDescent="0.2">
      <c r="A57" s="65">
        <f>IF(P57=0,0,IF(COUNTBLANK(P57)=1,0,COUNTA($P$14:P57)))</f>
        <v>0</v>
      </c>
      <c r="B57" s="28">
        <f>IF($C$4="Attiecināmās izmaksas",IF('2a+c+n'!$Q57="A",'2a+c+n'!B57,0),0)</f>
        <v>0</v>
      </c>
      <c r="C57" s="28">
        <f>IF($C$4="Attiecināmās izmaksas",IF('2a+c+n'!$Q57="A",'2a+c+n'!C57,0),0)</f>
        <v>0</v>
      </c>
      <c r="D57" s="28">
        <f>IF($C$4="Attiecināmās izmaksas",IF('2a+c+n'!$Q57="A",'2a+c+n'!D57,0),0)</f>
        <v>0</v>
      </c>
      <c r="E57" s="60"/>
      <c r="F57" s="80"/>
      <c r="G57" s="28"/>
      <c r="H57" s="28">
        <f>IF($C$4="Attiecināmās izmaksas",IF('2a+c+n'!$Q57="A",'2a+c+n'!H57,0),0)</f>
        <v>0</v>
      </c>
      <c r="I57" s="28"/>
      <c r="J57" s="28"/>
      <c r="K57" s="60">
        <f>IF($C$4="Attiecināmās izmaksas",IF('2a+c+n'!$Q57="A",'2a+c+n'!K57,0),0)</f>
        <v>0</v>
      </c>
      <c r="L57" s="80">
        <f>IF($C$4="Attiecināmās izmaksas",IF('2a+c+n'!$Q57="A",'2a+c+n'!L57,0),0)</f>
        <v>0</v>
      </c>
      <c r="M57" s="28">
        <f>IF($C$4="Attiecināmās izmaksas",IF('2a+c+n'!$Q57="A",'2a+c+n'!M57,0),0)</f>
        <v>0</v>
      </c>
      <c r="N57" s="28">
        <f>IF($C$4="Attiecināmās izmaksas",IF('2a+c+n'!$Q57="A",'2a+c+n'!N57,0),0)</f>
        <v>0</v>
      </c>
      <c r="O57" s="28">
        <f>IF($C$4="Attiecināmās izmaksas",IF('2a+c+n'!$Q57="A",'2a+c+n'!O57,0),0)</f>
        <v>0</v>
      </c>
      <c r="P57" s="60">
        <f>IF($C$4="Attiecināmās izmaksas",IF('2a+c+n'!$Q57="A",'2a+c+n'!P57,0),0)</f>
        <v>0</v>
      </c>
    </row>
    <row r="58" spans="1:16" x14ac:dyDescent="0.2">
      <c r="A58" s="65">
        <f>IF(P58=0,0,IF(COUNTBLANK(P58)=1,0,COUNTA($P$14:P58)))</f>
        <v>0</v>
      </c>
      <c r="B58" s="28">
        <f>IF($C$4="Attiecināmās izmaksas",IF('2a+c+n'!$Q58="A",'2a+c+n'!B58,0),0)</f>
        <v>0</v>
      </c>
      <c r="C58" s="28">
        <f>IF($C$4="Attiecināmās izmaksas",IF('2a+c+n'!$Q58="A",'2a+c+n'!C58,0),0)</f>
        <v>0</v>
      </c>
      <c r="D58" s="28">
        <f>IF($C$4="Attiecināmās izmaksas",IF('2a+c+n'!$Q58="A",'2a+c+n'!D58,0),0)</f>
        <v>0</v>
      </c>
      <c r="E58" s="60"/>
      <c r="F58" s="80"/>
      <c r="G58" s="28"/>
      <c r="H58" s="28">
        <f>IF($C$4="Attiecināmās izmaksas",IF('2a+c+n'!$Q58="A",'2a+c+n'!H58,0),0)</f>
        <v>0</v>
      </c>
      <c r="I58" s="28"/>
      <c r="J58" s="28"/>
      <c r="K58" s="60">
        <f>IF($C$4="Attiecināmās izmaksas",IF('2a+c+n'!$Q58="A",'2a+c+n'!K58,0),0)</f>
        <v>0</v>
      </c>
      <c r="L58" s="80">
        <f>IF($C$4="Attiecināmās izmaksas",IF('2a+c+n'!$Q58="A",'2a+c+n'!L58,0),0)</f>
        <v>0</v>
      </c>
      <c r="M58" s="28">
        <f>IF($C$4="Attiecināmās izmaksas",IF('2a+c+n'!$Q58="A",'2a+c+n'!M58,0),0)</f>
        <v>0</v>
      </c>
      <c r="N58" s="28">
        <f>IF($C$4="Attiecināmās izmaksas",IF('2a+c+n'!$Q58="A",'2a+c+n'!N58,0),0)</f>
        <v>0</v>
      </c>
      <c r="O58" s="28">
        <f>IF($C$4="Attiecināmās izmaksas",IF('2a+c+n'!$Q58="A",'2a+c+n'!O58,0),0)</f>
        <v>0</v>
      </c>
      <c r="P58" s="60">
        <f>IF($C$4="Attiecināmās izmaksas",IF('2a+c+n'!$Q58="A",'2a+c+n'!P58,0),0)</f>
        <v>0</v>
      </c>
    </row>
    <row r="59" spans="1:16" x14ac:dyDescent="0.2">
      <c r="A59" s="65">
        <f>IF(P59=0,0,IF(COUNTBLANK(P59)=1,0,COUNTA($P$14:P59)))</f>
        <v>0</v>
      </c>
      <c r="B59" s="28">
        <f>IF($C$4="Attiecināmās izmaksas",IF('2a+c+n'!$Q59="A",'2a+c+n'!B59,0),0)</f>
        <v>0</v>
      </c>
      <c r="C59" s="28">
        <f>IF($C$4="Attiecināmās izmaksas",IF('2a+c+n'!$Q59="A",'2a+c+n'!C59,0),0)</f>
        <v>0</v>
      </c>
      <c r="D59" s="28">
        <f>IF($C$4="Attiecināmās izmaksas",IF('2a+c+n'!$Q59="A",'2a+c+n'!D59,0),0)</f>
        <v>0</v>
      </c>
      <c r="E59" s="60"/>
      <c r="F59" s="80"/>
      <c r="G59" s="28"/>
      <c r="H59" s="28">
        <f>IF($C$4="Attiecināmās izmaksas",IF('2a+c+n'!$Q59="A",'2a+c+n'!H59,0),0)</f>
        <v>0</v>
      </c>
      <c r="I59" s="28"/>
      <c r="J59" s="28"/>
      <c r="K59" s="60">
        <f>IF($C$4="Attiecināmās izmaksas",IF('2a+c+n'!$Q59="A",'2a+c+n'!K59,0),0)</f>
        <v>0</v>
      </c>
      <c r="L59" s="80">
        <f>IF($C$4="Attiecināmās izmaksas",IF('2a+c+n'!$Q59="A",'2a+c+n'!L59,0),0)</f>
        <v>0</v>
      </c>
      <c r="M59" s="28">
        <f>IF($C$4="Attiecināmās izmaksas",IF('2a+c+n'!$Q59="A",'2a+c+n'!M59,0),0)</f>
        <v>0</v>
      </c>
      <c r="N59" s="28">
        <f>IF($C$4="Attiecināmās izmaksas",IF('2a+c+n'!$Q59="A",'2a+c+n'!N59,0),0)</f>
        <v>0</v>
      </c>
      <c r="O59" s="28">
        <f>IF($C$4="Attiecināmās izmaksas",IF('2a+c+n'!$Q59="A",'2a+c+n'!O59,0),0)</f>
        <v>0</v>
      </c>
      <c r="P59" s="60">
        <f>IF($C$4="Attiecināmās izmaksas",IF('2a+c+n'!$Q59="A",'2a+c+n'!P59,0),0)</f>
        <v>0</v>
      </c>
    </row>
    <row r="60" spans="1:16" x14ac:dyDescent="0.2">
      <c r="A60" s="65">
        <f>IF(P60=0,0,IF(COUNTBLANK(P60)=1,0,COUNTA($P$14:P60)))</f>
        <v>0</v>
      </c>
      <c r="B60" s="28">
        <f>IF($C$4="Attiecināmās izmaksas",IF('2a+c+n'!$Q60="A",'2a+c+n'!B60,0),0)</f>
        <v>0</v>
      </c>
      <c r="C60" s="28">
        <f>IF($C$4="Attiecināmās izmaksas",IF('2a+c+n'!$Q60="A",'2a+c+n'!C60,0),0)</f>
        <v>0</v>
      </c>
      <c r="D60" s="28">
        <f>IF($C$4="Attiecināmās izmaksas",IF('2a+c+n'!$Q60="A",'2a+c+n'!D60,0),0)</f>
        <v>0</v>
      </c>
      <c r="E60" s="60"/>
      <c r="F60" s="80"/>
      <c r="G60" s="28"/>
      <c r="H60" s="28">
        <f>IF($C$4="Attiecināmās izmaksas",IF('2a+c+n'!$Q60="A",'2a+c+n'!H60,0),0)</f>
        <v>0</v>
      </c>
      <c r="I60" s="28"/>
      <c r="J60" s="28"/>
      <c r="K60" s="60">
        <f>IF($C$4="Attiecināmās izmaksas",IF('2a+c+n'!$Q60="A",'2a+c+n'!K60,0),0)</f>
        <v>0</v>
      </c>
      <c r="L60" s="80">
        <f>IF($C$4="Attiecināmās izmaksas",IF('2a+c+n'!$Q60="A",'2a+c+n'!L60,0),0)</f>
        <v>0</v>
      </c>
      <c r="M60" s="28">
        <f>IF($C$4="Attiecināmās izmaksas",IF('2a+c+n'!$Q60="A",'2a+c+n'!M60,0),0)</f>
        <v>0</v>
      </c>
      <c r="N60" s="28">
        <f>IF($C$4="Attiecināmās izmaksas",IF('2a+c+n'!$Q60="A",'2a+c+n'!N60,0),0)</f>
        <v>0</v>
      </c>
      <c r="O60" s="28">
        <f>IF($C$4="Attiecināmās izmaksas",IF('2a+c+n'!$Q60="A",'2a+c+n'!O60,0),0)</f>
        <v>0</v>
      </c>
      <c r="P60" s="60">
        <f>IF($C$4="Attiecināmās izmaksas",IF('2a+c+n'!$Q60="A",'2a+c+n'!P60,0),0)</f>
        <v>0</v>
      </c>
    </row>
    <row r="61" spans="1:16" x14ac:dyDescent="0.2">
      <c r="A61" s="65">
        <f>IF(P61=0,0,IF(COUNTBLANK(P61)=1,0,COUNTA($P$14:P61)))</f>
        <v>0</v>
      </c>
      <c r="B61" s="28">
        <f>IF($C$4="Attiecināmās izmaksas",IF('2a+c+n'!$Q61="A",'2a+c+n'!B61,0),0)</f>
        <v>0</v>
      </c>
      <c r="C61" s="28" t="str">
        <f>IF($C$4="Attiecināmās izmaksas",IF('2a+c+n'!$Q61="A",'2a+c+n'!C61,0),0)</f>
        <v>Lūkas demontāža</v>
      </c>
      <c r="D61" s="28" t="str">
        <f>IF($C$4="Attiecināmās izmaksas",IF('2a+c+n'!$Q61="A",'2a+c+n'!D61,0),0)</f>
        <v>gab</v>
      </c>
      <c r="E61" s="60"/>
      <c r="F61" s="80"/>
      <c r="G61" s="28"/>
      <c r="H61" s="28">
        <f>IF($C$4="Attiecināmās izmaksas",IF('2a+c+n'!$Q61="A",'2a+c+n'!H61,0),0)</f>
        <v>0</v>
      </c>
      <c r="I61" s="28"/>
      <c r="J61" s="28"/>
      <c r="K61" s="60">
        <f>IF($C$4="Attiecināmās izmaksas",IF('2a+c+n'!$Q61="A",'2a+c+n'!K61,0),0)</f>
        <v>0</v>
      </c>
      <c r="L61" s="80">
        <f>IF($C$4="Attiecināmās izmaksas",IF('2a+c+n'!$Q61="A",'2a+c+n'!L61,0),0)</f>
        <v>0</v>
      </c>
      <c r="M61" s="28">
        <f>IF($C$4="Attiecināmās izmaksas",IF('2a+c+n'!$Q61="A",'2a+c+n'!M61,0),0)</f>
        <v>0</v>
      </c>
      <c r="N61" s="28">
        <f>IF($C$4="Attiecināmās izmaksas",IF('2a+c+n'!$Q61="A",'2a+c+n'!N61,0),0)</f>
        <v>0</v>
      </c>
      <c r="O61" s="28">
        <f>IF($C$4="Attiecināmās izmaksas",IF('2a+c+n'!$Q61="A",'2a+c+n'!O61,0),0)</f>
        <v>0</v>
      </c>
      <c r="P61" s="60">
        <f>IF($C$4="Attiecināmās izmaksas",IF('2a+c+n'!$Q61="A",'2a+c+n'!P61,0),0)</f>
        <v>0</v>
      </c>
    </row>
    <row r="62" spans="1:16" x14ac:dyDescent="0.2">
      <c r="A62" s="65">
        <f>IF(P62=0,0,IF(COUNTBLANK(P62)=1,0,COUNTA($P$14:P62)))</f>
        <v>0</v>
      </c>
      <c r="B62" s="28">
        <f>IF($C$4="Attiecināmās izmaksas",IF('2a+c+n'!$Q62="A",'2a+c+n'!B62,0),0)</f>
        <v>0</v>
      </c>
      <c r="C62" s="28" t="str">
        <f>IF($C$4="Attiecināmās izmaksas",IF('2a+c+n'!$Q62="A",'2a+c+n'!C62,0),0)</f>
        <v>Skārda lūkas montāža</v>
      </c>
      <c r="D62" s="28" t="str">
        <f>IF($C$4="Attiecināmās izmaksas",IF('2a+c+n'!$Q62="A",'2a+c+n'!D62,0),0)</f>
        <v>gab.</v>
      </c>
      <c r="E62" s="60"/>
      <c r="F62" s="80"/>
      <c r="G62" s="28"/>
      <c r="H62" s="28">
        <f>IF($C$4="Attiecināmās izmaksas",IF('2a+c+n'!$Q62="A",'2a+c+n'!H62,0),0)</f>
        <v>0</v>
      </c>
      <c r="I62" s="28"/>
      <c r="J62" s="28"/>
      <c r="K62" s="60">
        <f>IF($C$4="Attiecināmās izmaksas",IF('2a+c+n'!$Q62="A",'2a+c+n'!K62,0),0)</f>
        <v>0</v>
      </c>
      <c r="L62" s="80">
        <f>IF($C$4="Attiecināmās izmaksas",IF('2a+c+n'!$Q62="A",'2a+c+n'!L62,0),0)</f>
        <v>0</v>
      </c>
      <c r="M62" s="28">
        <f>IF($C$4="Attiecināmās izmaksas",IF('2a+c+n'!$Q62="A",'2a+c+n'!M62,0),0)</f>
        <v>0</v>
      </c>
      <c r="N62" s="28">
        <f>IF($C$4="Attiecināmās izmaksas",IF('2a+c+n'!$Q62="A",'2a+c+n'!N62,0),0)</f>
        <v>0</v>
      </c>
      <c r="O62" s="28">
        <f>IF($C$4="Attiecināmās izmaksas",IF('2a+c+n'!$Q62="A",'2a+c+n'!O62,0),0)</f>
        <v>0</v>
      </c>
      <c r="P62" s="60">
        <f>IF($C$4="Attiecināmās izmaksas",IF('2a+c+n'!$Q62="A",'2a+c+n'!P62,0),0)</f>
        <v>0</v>
      </c>
    </row>
    <row r="63" spans="1:16" x14ac:dyDescent="0.2">
      <c r="A63" s="65">
        <f>IF(P63=0,0,IF(COUNTBLANK(P63)=1,0,COUNTA($P$14:P63)))</f>
        <v>0</v>
      </c>
      <c r="B63" s="28">
        <f>IF($C$4="Attiecināmās izmaksas",IF('2a+c+n'!$Q63="A",'2a+c+n'!B63,0),0)</f>
        <v>0</v>
      </c>
      <c r="C63" s="28" t="str">
        <f>IF($C$4="Attiecināmās izmaksas",IF('2a+c+n'!$Q63="A",'2a+c+n'!C63,0),0)</f>
        <v>Skārda lūka 600x800 mm, PE pārklājums</v>
      </c>
      <c r="D63" s="28" t="str">
        <f>IF($C$4="Attiecināmās izmaksas",IF('2a+c+n'!$Q63="A",'2a+c+n'!D63,0),0)</f>
        <v>gab</v>
      </c>
      <c r="E63" s="60"/>
      <c r="F63" s="80"/>
      <c r="G63" s="28"/>
      <c r="H63" s="28">
        <f>IF($C$4="Attiecināmās izmaksas",IF('2a+c+n'!$Q63="A",'2a+c+n'!H63,0),0)</f>
        <v>0</v>
      </c>
      <c r="I63" s="28"/>
      <c r="J63" s="28"/>
      <c r="K63" s="60">
        <f>IF($C$4="Attiecināmās izmaksas",IF('2a+c+n'!$Q63="A",'2a+c+n'!K63,0),0)</f>
        <v>0</v>
      </c>
      <c r="L63" s="80">
        <f>IF($C$4="Attiecināmās izmaksas",IF('2a+c+n'!$Q63="A",'2a+c+n'!L63,0),0)</f>
        <v>0</v>
      </c>
      <c r="M63" s="28">
        <f>IF($C$4="Attiecināmās izmaksas",IF('2a+c+n'!$Q63="A",'2a+c+n'!M63,0),0)</f>
        <v>0</v>
      </c>
      <c r="N63" s="28">
        <f>IF($C$4="Attiecināmās izmaksas",IF('2a+c+n'!$Q63="A",'2a+c+n'!N63,0),0)</f>
        <v>0</v>
      </c>
      <c r="O63" s="28">
        <f>IF($C$4="Attiecināmās izmaksas",IF('2a+c+n'!$Q63="A",'2a+c+n'!O63,0),0)</f>
        <v>0</v>
      </c>
      <c r="P63" s="60">
        <f>IF($C$4="Attiecināmās izmaksas",IF('2a+c+n'!$Q63="A",'2a+c+n'!P63,0),0)</f>
        <v>0</v>
      </c>
    </row>
    <row r="64" spans="1:16" x14ac:dyDescent="0.2">
      <c r="A64" s="65">
        <f>IF(P64=0,0,IF(COUNTBLANK(P64)=1,0,COUNTA($P$14:P64)))</f>
        <v>0</v>
      </c>
      <c r="B64" s="28">
        <f>IF($C$4="Attiecināmās izmaksas",IF('2a+c+n'!$Q64="A",'2a+c+n'!B64,0),0)</f>
        <v>0</v>
      </c>
      <c r="C64" s="28">
        <f>IF($C$4="Attiecināmās izmaksas",IF('2a+c+n'!$Q64="A",'2a+c+n'!C64,0),0)</f>
        <v>0</v>
      </c>
      <c r="D64" s="28">
        <f>IF($C$4="Attiecināmās izmaksas",IF('2a+c+n'!$Q64="A",'2a+c+n'!D64,0),0)</f>
        <v>0</v>
      </c>
      <c r="E64" s="60"/>
      <c r="F64" s="80"/>
      <c r="G64" s="28"/>
      <c r="H64" s="28">
        <f>IF($C$4="Attiecināmās izmaksas",IF('2a+c+n'!$Q64="A",'2a+c+n'!H64,0),0)</f>
        <v>0</v>
      </c>
      <c r="I64" s="28"/>
      <c r="J64" s="28"/>
      <c r="K64" s="60">
        <f>IF($C$4="Attiecināmās izmaksas",IF('2a+c+n'!$Q64="A",'2a+c+n'!K64,0),0)</f>
        <v>0</v>
      </c>
      <c r="L64" s="80">
        <f>IF($C$4="Attiecināmās izmaksas",IF('2a+c+n'!$Q64="A",'2a+c+n'!L64,0),0)</f>
        <v>0</v>
      </c>
      <c r="M64" s="28">
        <f>IF($C$4="Attiecināmās izmaksas",IF('2a+c+n'!$Q64="A",'2a+c+n'!M64,0),0)</f>
        <v>0</v>
      </c>
      <c r="N64" s="28">
        <f>IF($C$4="Attiecināmās izmaksas",IF('2a+c+n'!$Q64="A",'2a+c+n'!N64,0),0)</f>
        <v>0</v>
      </c>
      <c r="O64" s="28">
        <f>IF($C$4="Attiecināmās izmaksas",IF('2a+c+n'!$Q64="A",'2a+c+n'!O64,0),0)</f>
        <v>0</v>
      </c>
      <c r="P64" s="60">
        <f>IF($C$4="Attiecināmās izmaksas",IF('2a+c+n'!$Q64="A",'2a+c+n'!P64,0),0)</f>
        <v>0</v>
      </c>
    </row>
    <row r="65" spans="1:16" x14ac:dyDescent="0.2">
      <c r="A65" s="65">
        <f>IF(P65=0,0,IF(COUNTBLANK(P65)=1,0,COUNTA($P$14:P65)))</f>
        <v>0</v>
      </c>
      <c r="B65" s="28">
        <f>IF($C$4="Attiecināmās izmaksas",IF('2a+c+n'!$Q65="A",'2a+c+n'!B65,0),0)</f>
        <v>0</v>
      </c>
      <c r="C65" s="28">
        <f>IF($C$4="Attiecināmās izmaksas",IF('2a+c+n'!$Q65="A",'2a+c+n'!C65,0),0)</f>
        <v>0</v>
      </c>
      <c r="D65" s="28">
        <f>IF($C$4="Attiecināmās izmaksas",IF('2a+c+n'!$Q65="A",'2a+c+n'!D65,0),0)</f>
        <v>0</v>
      </c>
      <c r="E65" s="60"/>
      <c r="F65" s="80"/>
      <c r="G65" s="28"/>
      <c r="H65" s="28">
        <f>IF($C$4="Attiecināmās izmaksas",IF('2a+c+n'!$Q65="A",'2a+c+n'!H65,0),0)</f>
        <v>0</v>
      </c>
      <c r="I65" s="28"/>
      <c r="J65" s="28"/>
      <c r="K65" s="60">
        <f>IF($C$4="Attiecināmās izmaksas",IF('2a+c+n'!$Q65="A",'2a+c+n'!K65,0),0)</f>
        <v>0</v>
      </c>
      <c r="L65" s="80">
        <f>IF($C$4="Attiecināmās izmaksas",IF('2a+c+n'!$Q65="A",'2a+c+n'!L65,0),0)</f>
        <v>0</v>
      </c>
      <c r="M65" s="28">
        <f>IF($C$4="Attiecināmās izmaksas",IF('2a+c+n'!$Q65="A",'2a+c+n'!M65,0),0)</f>
        <v>0</v>
      </c>
      <c r="N65" s="28">
        <f>IF($C$4="Attiecināmās izmaksas",IF('2a+c+n'!$Q65="A",'2a+c+n'!N65,0),0)</f>
        <v>0</v>
      </c>
      <c r="O65" s="28">
        <f>IF($C$4="Attiecināmās izmaksas",IF('2a+c+n'!$Q65="A",'2a+c+n'!O65,0),0)</f>
        <v>0</v>
      </c>
      <c r="P65" s="60">
        <f>IF($C$4="Attiecināmās izmaksas",IF('2a+c+n'!$Q65="A",'2a+c+n'!P65,0),0)</f>
        <v>0</v>
      </c>
    </row>
    <row r="66" spans="1:16" x14ac:dyDescent="0.2">
      <c r="A66" s="65">
        <f>IF(P66=0,0,IF(COUNTBLANK(P66)=1,0,COUNTA($P$14:P66)))</f>
        <v>0</v>
      </c>
      <c r="B66" s="28">
        <f>IF($C$4="Attiecināmās izmaksas",IF('2a+c+n'!$Q66="A",'2a+c+n'!B66,0),0)</f>
        <v>0</v>
      </c>
      <c r="C66" s="28">
        <f>IF($C$4="Attiecināmās izmaksas",IF('2a+c+n'!$Q66="A",'2a+c+n'!C66,0),0)</f>
        <v>0</v>
      </c>
      <c r="D66" s="28">
        <f>IF($C$4="Attiecināmās izmaksas",IF('2a+c+n'!$Q66="A",'2a+c+n'!D66,0),0)</f>
        <v>0</v>
      </c>
      <c r="E66" s="60"/>
      <c r="F66" s="80"/>
      <c r="G66" s="28"/>
      <c r="H66" s="28">
        <f>IF($C$4="Attiecināmās izmaksas",IF('2a+c+n'!$Q66="A",'2a+c+n'!H66,0),0)</f>
        <v>0</v>
      </c>
      <c r="I66" s="28"/>
      <c r="J66" s="28"/>
      <c r="K66" s="60">
        <f>IF($C$4="Attiecināmās izmaksas",IF('2a+c+n'!$Q66="A",'2a+c+n'!K66,0),0)</f>
        <v>0</v>
      </c>
      <c r="L66" s="80">
        <f>IF($C$4="Attiecināmās izmaksas",IF('2a+c+n'!$Q66="A",'2a+c+n'!L66,0),0)</f>
        <v>0</v>
      </c>
      <c r="M66" s="28">
        <f>IF($C$4="Attiecināmās izmaksas",IF('2a+c+n'!$Q66="A",'2a+c+n'!M66,0),0)</f>
        <v>0</v>
      </c>
      <c r="N66" s="28">
        <f>IF($C$4="Attiecināmās izmaksas",IF('2a+c+n'!$Q66="A",'2a+c+n'!N66,0),0)</f>
        <v>0</v>
      </c>
      <c r="O66" s="28">
        <f>IF($C$4="Attiecināmās izmaksas",IF('2a+c+n'!$Q66="A",'2a+c+n'!O66,0),0)</f>
        <v>0</v>
      </c>
      <c r="P66" s="60">
        <f>IF($C$4="Attiecināmās izmaksas",IF('2a+c+n'!$Q66="A",'2a+c+n'!P66,0),0)</f>
        <v>0</v>
      </c>
    </row>
    <row r="67" spans="1:16" x14ac:dyDescent="0.2">
      <c r="A67" s="65">
        <f>IF(P67=0,0,IF(COUNTBLANK(P67)=1,0,COUNTA($P$14:P67)))</f>
        <v>0</v>
      </c>
      <c r="B67" s="28">
        <f>IF($C$4="Attiecināmās izmaksas",IF('2a+c+n'!$Q67="A",'2a+c+n'!B67,0),0)</f>
        <v>0</v>
      </c>
      <c r="C67" s="28">
        <f>IF($C$4="Attiecināmās izmaksas",IF('2a+c+n'!$Q67="A",'2a+c+n'!C67,0),0)</f>
        <v>0</v>
      </c>
      <c r="D67" s="28">
        <f>IF($C$4="Attiecināmās izmaksas",IF('2a+c+n'!$Q67="A",'2a+c+n'!D67,0),0)</f>
        <v>0</v>
      </c>
      <c r="E67" s="60"/>
      <c r="F67" s="80"/>
      <c r="G67" s="28"/>
      <c r="H67" s="28">
        <f>IF($C$4="Attiecināmās izmaksas",IF('2a+c+n'!$Q67="A",'2a+c+n'!H67,0),0)</f>
        <v>0</v>
      </c>
      <c r="I67" s="28"/>
      <c r="J67" s="28"/>
      <c r="K67" s="60">
        <f>IF($C$4="Attiecināmās izmaksas",IF('2a+c+n'!$Q67="A",'2a+c+n'!K67,0),0)</f>
        <v>0</v>
      </c>
      <c r="L67" s="80">
        <f>IF($C$4="Attiecināmās izmaksas",IF('2a+c+n'!$Q67="A",'2a+c+n'!L67,0),0)</f>
        <v>0</v>
      </c>
      <c r="M67" s="28">
        <f>IF($C$4="Attiecināmās izmaksas",IF('2a+c+n'!$Q67="A",'2a+c+n'!M67,0),0)</f>
        <v>0</v>
      </c>
      <c r="N67" s="28">
        <f>IF($C$4="Attiecināmās izmaksas",IF('2a+c+n'!$Q67="A",'2a+c+n'!N67,0),0)</f>
        <v>0</v>
      </c>
      <c r="O67" s="28">
        <f>IF($C$4="Attiecināmās izmaksas",IF('2a+c+n'!$Q67="A",'2a+c+n'!O67,0),0)</f>
        <v>0</v>
      </c>
      <c r="P67" s="60">
        <f>IF($C$4="Attiecināmās izmaksas",IF('2a+c+n'!$Q67="A",'2a+c+n'!P67,0),0)</f>
        <v>0</v>
      </c>
    </row>
    <row r="68" spans="1:16" x14ac:dyDescent="0.2">
      <c r="A68" s="65">
        <f>IF(P68=0,0,IF(COUNTBLANK(P68)=1,0,COUNTA($P$14:P68)))</f>
        <v>0</v>
      </c>
      <c r="B68" s="28">
        <f>IF($C$4="Attiecināmās izmaksas",IF('2a+c+n'!$Q68="A",'2a+c+n'!B68,0),0)</f>
        <v>0</v>
      </c>
      <c r="C68" s="28">
        <f>IF($C$4="Attiecināmās izmaksas",IF('2a+c+n'!$Q68="A",'2a+c+n'!C68,0),0)</f>
        <v>0</v>
      </c>
      <c r="D68" s="28">
        <f>IF($C$4="Attiecināmās izmaksas",IF('2a+c+n'!$Q68="A",'2a+c+n'!D68,0),0)</f>
        <v>0</v>
      </c>
      <c r="E68" s="60"/>
      <c r="F68" s="80"/>
      <c r="G68" s="28"/>
      <c r="H68" s="28">
        <f>IF($C$4="Attiecināmās izmaksas",IF('2a+c+n'!$Q68="A",'2a+c+n'!H68,0),0)</f>
        <v>0</v>
      </c>
      <c r="I68" s="28"/>
      <c r="J68" s="28"/>
      <c r="K68" s="60">
        <f>IF($C$4="Attiecināmās izmaksas",IF('2a+c+n'!$Q68="A",'2a+c+n'!K68,0),0)</f>
        <v>0</v>
      </c>
      <c r="L68" s="80">
        <f>IF($C$4="Attiecināmās izmaksas",IF('2a+c+n'!$Q68="A",'2a+c+n'!L68,0),0)</f>
        <v>0</v>
      </c>
      <c r="M68" s="28">
        <f>IF($C$4="Attiecināmās izmaksas",IF('2a+c+n'!$Q68="A",'2a+c+n'!M68,0),0)</f>
        <v>0</v>
      </c>
      <c r="N68" s="28">
        <f>IF($C$4="Attiecināmās izmaksas",IF('2a+c+n'!$Q68="A",'2a+c+n'!N68,0),0)</f>
        <v>0</v>
      </c>
      <c r="O68" s="28">
        <f>IF($C$4="Attiecināmās izmaksas",IF('2a+c+n'!$Q68="A",'2a+c+n'!O68,0),0)</f>
        <v>0</v>
      </c>
      <c r="P68" s="60">
        <f>IF($C$4="Attiecināmās izmaksas",IF('2a+c+n'!$Q68="A",'2a+c+n'!P68,0),0)</f>
        <v>0</v>
      </c>
    </row>
    <row r="69" spans="1:16" x14ac:dyDescent="0.2">
      <c r="A69" s="65">
        <f>IF(P69=0,0,IF(COUNTBLANK(P69)=1,0,COUNTA($P$14:P69)))</f>
        <v>0</v>
      </c>
      <c r="B69" s="28">
        <f>IF($C$4="Attiecināmās izmaksas",IF('2a+c+n'!$Q69="A",'2a+c+n'!B69,0),0)</f>
        <v>0</v>
      </c>
      <c r="C69" s="28">
        <f>IF($C$4="Attiecināmās izmaksas",IF('2a+c+n'!$Q69="A",'2a+c+n'!C69,0),0)</f>
        <v>0</v>
      </c>
      <c r="D69" s="28">
        <f>IF($C$4="Attiecināmās izmaksas",IF('2a+c+n'!$Q69="A",'2a+c+n'!D69,0),0)</f>
        <v>0</v>
      </c>
      <c r="E69" s="60"/>
      <c r="F69" s="80"/>
      <c r="G69" s="28"/>
      <c r="H69" s="28">
        <f>IF($C$4="Attiecināmās izmaksas",IF('2a+c+n'!$Q69="A",'2a+c+n'!H69,0),0)</f>
        <v>0</v>
      </c>
      <c r="I69" s="28"/>
      <c r="J69" s="28"/>
      <c r="K69" s="60">
        <f>IF($C$4="Attiecināmās izmaksas",IF('2a+c+n'!$Q69="A",'2a+c+n'!K69,0),0)</f>
        <v>0</v>
      </c>
      <c r="L69" s="80">
        <f>IF($C$4="Attiecināmās izmaksas",IF('2a+c+n'!$Q69="A",'2a+c+n'!L69,0),0)</f>
        <v>0</v>
      </c>
      <c r="M69" s="28">
        <f>IF($C$4="Attiecināmās izmaksas",IF('2a+c+n'!$Q69="A",'2a+c+n'!M69,0),0)</f>
        <v>0</v>
      </c>
      <c r="N69" s="28">
        <f>IF($C$4="Attiecināmās izmaksas",IF('2a+c+n'!$Q69="A",'2a+c+n'!N69,0),0)</f>
        <v>0</v>
      </c>
      <c r="O69" s="28">
        <f>IF($C$4="Attiecināmās izmaksas",IF('2a+c+n'!$Q69="A",'2a+c+n'!O69,0),0)</f>
        <v>0</v>
      </c>
      <c r="P69" s="60">
        <f>IF($C$4="Attiecināmās izmaksas",IF('2a+c+n'!$Q69="A",'2a+c+n'!P69,0),0)</f>
        <v>0</v>
      </c>
    </row>
    <row r="70" spans="1:16" x14ac:dyDescent="0.2">
      <c r="A70" s="65">
        <f>IF(P70=0,0,IF(COUNTBLANK(P70)=1,0,COUNTA($P$14:P70)))</f>
        <v>0</v>
      </c>
      <c r="B70" s="28">
        <f>IF($C$4="Attiecināmās izmaksas",IF('2a+c+n'!$Q70="A",'2a+c+n'!B70,0),0)</f>
        <v>0</v>
      </c>
      <c r="C70" s="28">
        <f>IF($C$4="Attiecināmās izmaksas",IF('2a+c+n'!$Q70="A",'2a+c+n'!C70,0),0)</f>
        <v>0</v>
      </c>
      <c r="D70" s="28">
        <f>IF($C$4="Attiecināmās izmaksas",IF('2a+c+n'!$Q70="A",'2a+c+n'!D70,0),0)</f>
        <v>0</v>
      </c>
      <c r="E70" s="60"/>
      <c r="F70" s="80"/>
      <c r="G70" s="28"/>
      <c r="H70" s="28">
        <f>IF($C$4="Attiecināmās izmaksas",IF('2a+c+n'!$Q70="A",'2a+c+n'!H70,0),0)</f>
        <v>0</v>
      </c>
      <c r="I70" s="28"/>
      <c r="J70" s="28"/>
      <c r="K70" s="60">
        <f>IF($C$4="Attiecināmās izmaksas",IF('2a+c+n'!$Q70="A",'2a+c+n'!K70,0),0)</f>
        <v>0</v>
      </c>
      <c r="L70" s="80">
        <f>IF($C$4="Attiecināmās izmaksas",IF('2a+c+n'!$Q70="A",'2a+c+n'!L70,0),0)</f>
        <v>0</v>
      </c>
      <c r="M70" s="28">
        <f>IF($C$4="Attiecināmās izmaksas",IF('2a+c+n'!$Q70="A",'2a+c+n'!M70,0),0)</f>
        <v>0</v>
      </c>
      <c r="N70" s="28">
        <f>IF($C$4="Attiecināmās izmaksas",IF('2a+c+n'!$Q70="A",'2a+c+n'!N70,0),0)</f>
        <v>0</v>
      </c>
      <c r="O70" s="28">
        <f>IF($C$4="Attiecināmās izmaksas",IF('2a+c+n'!$Q70="A",'2a+c+n'!O70,0),0)</f>
        <v>0</v>
      </c>
      <c r="P70" s="60">
        <f>IF($C$4="Attiecināmās izmaksas",IF('2a+c+n'!$Q70="A",'2a+c+n'!P70,0),0)</f>
        <v>0</v>
      </c>
    </row>
    <row r="71" spans="1:16" x14ac:dyDescent="0.2">
      <c r="A71" s="65">
        <f>IF(P71=0,0,IF(COUNTBLANK(P71)=1,0,COUNTA($P$14:P71)))</f>
        <v>0</v>
      </c>
      <c r="B71" s="28">
        <f>IF($C$4="Attiecināmās izmaksas",IF('2a+c+n'!$Q71="A",'2a+c+n'!B71,0),0)</f>
        <v>0</v>
      </c>
      <c r="C71" s="28">
        <f>IF($C$4="Attiecināmās izmaksas",IF('2a+c+n'!$Q71="A",'2a+c+n'!C71,0),0)</f>
        <v>0</v>
      </c>
      <c r="D71" s="28">
        <f>IF($C$4="Attiecināmās izmaksas",IF('2a+c+n'!$Q71="A",'2a+c+n'!D71,0),0)</f>
        <v>0</v>
      </c>
      <c r="E71" s="60"/>
      <c r="F71" s="80"/>
      <c r="G71" s="28"/>
      <c r="H71" s="28">
        <f>IF($C$4="Attiecināmās izmaksas",IF('2a+c+n'!$Q71="A",'2a+c+n'!H71,0),0)</f>
        <v>0</v>
      </c>
      <c r="I71" s="28"/>
      <c r="J71" s="28"/>
      <c r="K71" s="60">
        <f>IF($C$4="Attiecināmās izmaksas",IF('2a+c+n'!$Q71="A",'2a+c+n'!K71,0),0)</f>
        <v>0</v>
      </c>
      <c r="L71" s="80">
        <f>IF($C$4="Attiecināmās izmaksas",IF('2a+c+n'!$Q71="A",'2a+c+n'!L71,0),0)</f>
        <v>0</v>
      </c>
      <c r="M71" s="28">
        <f>IF($C$4="Attiecināmās izmaksas",IF('2a+c+n'!$Q71="A",'2a+c+n'!M71,0),0)</f>
        <v>0</v>
      </c>
      <c r="N71" s="28">
        <f>IF($C$4="Attiecināmās izmaksas",IF('2a+c+n'!$Q71="A",'2a+c+n'!N71,0),0)</f>
        <v>0</v>
      </c>
      <c r="O71" s="28">
        <f>IF($C$4="Attiecināmās izmaksas",IF('2a+c+n'!$Q71="A",'2a+c+n'!O71,0),0)</f>
        <v>0</v>
      </c>
      <c r="P71" s="60">
        <f>IF($C$4="Attiecināmās izmaksas",IF('2a+c+n'!$Q71="A",'2a+c+n'!P71,0),0)</f>
        <v>0</v>
      </c>
    </row>
    <row r="72" spans="1:16" x14ac:dyDescent="0.2">
      <c r="A72" s="65">
        <f>IF(P72=0,0,IF(COUNTBLANK(P72)=1,0,COUNTA($P$14:P72)))</f>
        <v>0</v>
      </c>
      <c r="B72" s="28">
        <f>IF($C$4="Attiecināmās izmaksas",IF('2a+c+n'!$Q72="A",'2a+c+n'!B72,0),0)</f>
        <v>0</v>
      </c>
      <c r="C72" s="28">
        <f>IF($C$4="Attiecināmās izmaksas",IF('2a+c+n'!$Q72="A",'2a+c+n'!C72,0),0)</f>
        <v>0</v>
      </c>
      <c r="D72" s="28">
        <f>IF($C$4="Attiecināmās izmaksas",IF('2a+c+n'!$Q72="A",'2a+c+n'!D72,0),0)</f>
        <v>0</v>
      </c>
      <c r="E72" s="60"/>
      <c r="F72" s="80"/>
      <c r="G72" s="28"/>
      <c r="H72" s="28">
        <f>IF($C$4="Attiecināmās izmaksas",IF('2a+c+n'!$Q72="A",'2a+c+n'!H72,0),0)</f>
        <v>0</v>
      </c>
      <c r="I72" s="28"/>
      <c r="J72" s="28"/>
      <c r="K72" s="60">
        <f>IF($C$4="Attiecināmās izmaksas",IF('2a+c+n'!$Q72="A",'2a+c+n'!K72,0),0)</f>
        <v>0</v>
      </c>
      <c r="L72" s="80">
        <f>IF($C$4="Attiecināmās izmaksas",IF('2a+c+n'!$Q72="A",'2a+c+n'!L72,0),0)</f>
        <v>0</v>
      </c>
      <c r="M72" s="28">
        <f>IF($C$4="Attiecināmās izmaksas",IF('2a+c+n'!$Q72="A",'2a+c+n'!M72,0),0)</f>
        <v>0</v>
      </c>
      <c r="N72" s="28">
        <f>IF($C$4="Attiecināmās izmaksas",IF('2a+c+n'!$Q72="A",'2a+c+n'!N72,0),0)</f>
        <v>0</v>
      </c>
      <c r="O72" s="28">
        <f>IF($C$4="Attiecināmās izmaksas",IF('2a+c+n'!$Q72="A",'2a+c+n'!O72,0),0)</f>
        <v>0</v>
      </c>
      <c r="P72" s="60">
        <f>IF($C$4="Attiecināmās izmaksas",IF('2a+c+n'!$Q72="A",'2a+c+n'!P72,0),0)</f>
        <v>0</v>
      </c>
    </row>
    <row r="73" spans="1:16" x14ac:dyDescent="0.2">
      <c r="A73" s="65">
        <f>IF(P73=0,0,IF(COUNTBLANK(P73)=1,0,COUNTA($P$14:P73)))</f>
        <v>0</v>
      </c>
      <c r="B73" s="28">
        <f>IF($C$4="Attiecināmās izmaksas",IF('2a+c+n'!$Q73="A",'2a+c+n'!B73,0),0)</f>
        <v>0</v>
      </c>
      <c r="C73" s="28">
        <f>IF($C$4="Attiecināmās izmaksas",IF('2a+c+n'!$Q73="A",'2a+c+n'!C73,0),0)</f>
        <v>0</v>
      </c>
      <c r="D73" s="28">
        <f>IF($C$4="Attiecināmās izmaksas",IF('2a+c+n'!$Q73="A",'2a+c+n'!D73,0),0)</f>
        <v>0</v>
      </c>
      <c r="E73" s="60"/>
      <c r="F73" s="80"/>
      <c r="G73" s="28"/>
      <c r="H73" s="28">
        <f>IF($C$4="Attiecināmās izmaksas",IF('2a+c+n'!$Q73="A",'2a+c+n'!H73,0),0)</f>
        <v>0</v>
      </c>
      <c r="I73" s="28"/>
      <c r="J73" s="28"/>
      <c r="K73" s="60">
        <f>IF($C$4="Attiecināmās izmaksas",IF('2a+c+n'!$Q73="A",'2a+c+n'!K73,0),0)</f>
        <v>0</v>
      </c>
      <c r="L73" s="80">
        <f>IF($C$4="Attiecināmās izmaksas",IF('2a+c+n'!$Q73="A",'2a+c+n'!L73,0),0)</f>
        <v>0</v>
      </c>
      <c r="M73" s="28">
        <f>IF($C$4="Attiecināmās izmaksas",IF('2a+c+n'!$Q73="A",'2a+c+n'!M73,0),0)</f>
        <v>0</v>
      </c>
      <c r="N73" s="28">
        <f>IF($C$4="Attiecināmās izmaksas",IF('2a+c+n'!$Q73="A",'2a+c+n'!N73,0),0)</f>
        <v>0</v>
      </c>
      <c r="O73" s="28">
        <f>IF($C$4="Attiecināmās izmaksas",IF('2a+c+n'!$Q73="A",'2a+c+n'!O73,0),0)</f>
        <v>0</v>
      </c>
      <c r="P73" s="60">
        <f>IF($C$4="Attiecināmās izmaksas",IF('2a+c+n'!$Q73="A",'2a+c+n'!P73,0),0)</f>
        <v>0</v>
      </c>
    </row>
    <row r="74" spans="1:16" x14ac:dyDescent="0.2">
      <c r="A74" s="65">
        <f>IF(P74=0,0,IF(COUNTBLANK(P74)=1,0,COUNTA($P$14:P74)))</f>
        <v>0</v>
      </c>
      <c r="B74" s="28">
        <f>IF($C$4="Attiecināmās izmaksas",IF('2a+c+n'!$Q74="A",'2a+c+n'!B74,0),0)</f>
        <v>0</v>
      </c>
      <c r="C74" s="28">
        <f>IF($C$4="Attiecināmās izmaksas",IF('2a+c+n'!$Q74="A",'2a+c+n'!C74,0),0)</f>
        <v>0</v>
      </c>
      <c r="D74" s="28">
        <f>IF($C$4="Attiecināmās izmaksas",IF('2a+c+n'!$Q74="A",'2a+c+n'!D74,0),0)</f>
        <v>0</v>
      </c>
      <c r="E74" s="60"/>
      <c r="F74" s="80"/>
      <c r="G74" s="28"/>
      <c r="H74" s="28">
        <f>IF($C$4="Attiecināmās izmaksas",IF('2a+c+n'!$Q74="A",'2a+c+n'!H74,0),0)</f>
        <v>0</v>
      </c>
      <c r="I74" s="28"/>
      <c r="J74" s="28"/>
      <c r="K74" s="60">
        <f>IF($C$4="Attiecināmās izmaksas",IF('2a+c+n'!$Q74="A",'2a+c+n'!K74,0),0)</f>
        <v>0</v>
      </c>
      <c r="L74" s="80">
        <f>IF($C$4="Attiecināmās izmaksas",IF('2a+c+n'!$Q74="A",'2a+c+n'!L74,0),0)</f>
        <v>0</v>
      </c>
      <c r="M74" s="28">
        <f>IF($C$4="Attiecināmās izmaksas",IF('2a+c+n'!$Q74="A",'2a+c+n'!M74,0),0)</f>
        <v>0</v>
      </c>
      <c r="N74" s="28">
        <f>IF($C$4="Attiecināmās izmaksas",IF('2a+c+n'!$Q74="A",'2a+c+n'!N74,0),0)</f>
        <v>0</v>
      </c>
      <c r="O74" s="28">
        <f>IF($C$4="Attiecināmās izmaksas",IF('2a+c+n'!$Q74="A",'2a+c+n'!O74,0),0)</f>
        <v>0</v>
      </c>
      <c r="P74" s="60">
        <f>IF($C$4="Attiecināmās izmaksas",IF('2a+c+n'!$Q74="A",'2a+c+n'!P74,0),0)</f>
        <v>0</v>
      </c>
    </row>
    <row r="75" spans="1:16" x14ac:dyDescent="0.2">
      <c r="A75" s="65">
        <f>IF(P75=0,0,IF(COUNTBLANK(P75)=1,0,COUNTA($P$14:P75)))</f>
        <v>0</v>
      </c>
      <c r="B75" s="28">
        <f>IF($C$4="Attiecināmās izmaksas",IF('2a+c+n'!$Q75="A",'2a+c+n'!B75,0),0)</f>
        <v>0</v>
      </c>
      <c r="C75" s="28">
        <f>IF($C$4="Attiecināmās izmaksas",IF('2a+c+n'!$Q75="A",'2a+c+n'!C75,0),0)</f>
        <v>0</v>
      </c>
      <c r="D75" s="28">
        <f>IF($C$4="Attiecināmās izmaksas",IF('2a+c+n'!$Q75="A",'2a+c+n'!D75,0),0)</f>
        <v>0</v>
      </c>
      <c r="E75" s="60"/>
      <c r="F75" s="80"/>
      <c r="G75" s="28"/>
      <c r="H75" s="28">
        <f>IF($C$4="Attiecināmās izmaksas",IF('2a+c+n'!$Q75="A",'2a+c+n'!H75,0),0)</f>
        <v>0</v>
      </c>
      <c r="I75" s="28"/>
      <c r="J75" s="28"/>
      <c r="K75" s="60">
        <f>IF($C$4="Attiecināmās izmaksas",IF('2a+c+n'!$Q75="A",'2a+c+n'!K75,0),0)</f>
        <v>0</v>
      </c>
      <c r="L75" s="80">
        <f>IF($C$4="Attiecināmās izmaksas",IF('2a+c+n'!$Q75="A",'2a+c+n'!L75,0),0)</f>
        <v>0</v>
      </c>
      <c r="M75" s="28">
        <f>IF($C$4="Attiecināmās izmaksas",IF('2a+c+n'!$Q75="A",'2a+c+n'!M75,0),0)</f>
        <v>0</v>
      </c>
      <c r="N75" s="28">
        <f>IF($C$4="Attiecināmās izmaksas",IF('2a+c+n'!$Q75="A",'2a+c+n'!N75,0),0)</f>
        <v>0</v>
      </c>
      <c r="O75" s="28">
        <f>IF($C$4="Attiecināmās izmaksas",IF('2a+c+n'!$Q75="A",'2a+c+n'!O75,0),0)</f>
        <v>0</v>
      </c>
      <c r="P75" s="60">
        <f>IF($C$4="Attiecināmās izmaksas",IF('2a+c+n'!$Q75="A",'2a+c+n'!P75,0),0)</f>
        <v>0</v>
      </c>
    </row>
    <row r="76" spans="1:16" x14ac:dyDescent="0.2">
      <c r="A76" s="65">
        <f>IF(P76=0,0,IF(COUNTBLANK(P76)=1,0,COUNTA($P$14:P76)))</f>
        <v>0</v>
      </c>
      <c r="B76" s="28">
        <f>IF($C$4="Attiecināmās izmaksas",IF('2a+c+n'!$Q76="A",'2a+c+n'!B76,0),0)</f>
        <v>0</v>
      </c>
      <c r="C76" s="28">
        <f>IF($C$4="Attiecināmās izmaksas",IF('2a+c+n'!$Q76="A",'2a+c+n'!C76,0),0)</f>
        <v>0</v>
      </c>
      <c r="D76" s="28">
        <f>IF($C$4="Attiecināmās izmaksas",IF('2a+c+n'!$Q76="A",'2a+c+n'!D76,0),0)</f>
        <v>0</v>
      </c>
      <c r="E76" s="60"/>
      <c r="F76" s="80"/>
      <c r="G76" s="28"/>
      <c r="H76" s="28">
        <f>IF($C$4="Attiecināmās izmaksas",IF('2a+c+n'!$Q76="A",'2a+c+n'!H76,0),0)</f>
        <v>0</v>
      </c>
      <c r="I76" s="28"/>
      <c r="J76" s="28"/>
      <c r="K76" s="60">
        <f>IF($C$4="Attiecināmās izmaksas",IF('2a+c+n'!$Q76="A",'2a+c+n'!K76,0),0)</f>
        <v>0</v>
      </c>
      <c r="L76" s="80">
        <f>IF($C$4="Attiecināmās izmaksas",IF('2a+c+n'!$Q76="A",'2a+c+n'!L76,0),0)</f>
        <v>0</v>
      </c>
      <c r="M76" s="28">
        <f>IF($C$4="Attiecināmās izmaksas",IF('2a+c+n'!$Q76="A",'2a+c+n'!M76,0),0)</f>
        <v>0</v>
      </c>
      <c r="N76" s="28">
        <f>IF($C$4="Attiecināmās izmaksas",IF('2a+c+n'!$Q76="A",'2a+c+n'!N76,0),0)</f>
        <v>0</v>
      </c>
      <c r="O76" s="28">
        <f>IF($C$4="Attiecināmās izmaksas",IF('2a+c+n'!$Q76="A",'2a+c+n'!O76,0),0)</f>
        <v>0</v>
      </c>
      <c r="P76" s="60">
        <f>IF($C$4="Attiecināmās izmaksas",IF('2a+c+n'!$Q76="A",'2a+c+n'!P76,0),0)</f>
        <v>0</v>
      </c>
    </row>
    <row r="77" spans="1:16" x14ac:dyDescent="0.2">
      <c r="A77" s="65">
        <f>IF(P77=0,0,IF(COUNTBLANK(P77)=1,0,COUNTA($P$14:P77)))</f>
        <v>0</v>
      </c>
      <c r="B77" s="28">
        <f>IF($C$4="Attiecināmās izmaksas",IF('2a+c+n'!$Q77="A",'2a+c+n'!B77,0),0)</f>
        <v>0</v>
      </c>
      <c r="C77" s="28">
        <f>IF($C$4="Attiecināmās izmaksas",IF('2a+c+n'!$Q77="A",'2a+c+n'!C77,0),0)</f>
        <v>0</v>
      </c>
      <c r="D77" s="28">
        <f>IF($C$4="Attiecināmās izmaksas",IF('2a+c+n'!$Q77="A",'2a+c+n'!D77,0),0)</f>
        <v>0</v>
      </c>
      <c r="E77" s="60"/>
      <c r="F77" s="80"/>
      <c r="G77" s="28"/>
      <c r="H77" s="28">
        <f>IF($C$4="Attiecināmās izmaksas",IF('2a+c+n'!$Q77="A",'2a+c+n'!H77,0),0)</f>
        <v>0</v>
      </c>
      <c r="I77" s="28"/>
      <c r="J77" s="28"/>
      <c r="K77" s="60">
        <f>IF($C$4="Attiecināmās izmaksas",IF('2a+c+n'!$Q77="A",'2a+c+n'!K77,0),0)</f>
        <v>0</v>
      </c>
      <c r="L77" s="80">
        <f>IF($C$4="Attiecināmās izmaksas",IF('2a+c+n'!$Q77="A",'2a+c+n'!L77,0),0)</f>
        <v>0</v>
      </c>
      <c r="M77" s="28">
        <f>IF($C$4="Attiecināmās izmaksas",IF('2a+c+n'!$Q77="A",'2a+c+n'!M77,0),0)</f>
        <v>0</v>
      </c>
      <c r="N77" s="28">
        <f>IF($C$4="Attiecināmās izmaksas",IF('2a+c+n'!$Q77="A",'2a+c+n'!N77,0),0)</f>
        <v>0</v>
      </c>
      <c r="O77" s="28">
        <f>IF($C$4="Attiecināmās izmaksas",IF('2a+c+n'!$Q77="A",'2a+c+n'!O77,0),0)</f>
        <v>0</v>
      </c>
      <c r="P77" s="60">
        <f>IF($C$4="Attiecināmās izmaksas",IF('2a+c+n'!$Q77="A",'2a+c+n'!P77,0),0)</f>
        <v>0</v>
      </c>
    </row>
    <row r="78" spans="1:16" x14ac:dyDescent="0.2">
      <c r="A78" s="65">
        <f>IF(P78=0,0,IF(COUNTBLANK(P78)=1,0,COUNTA($P$14:P78)))</f>
        <v>0</v>
      </c>
      <c r="B78" s="28">
        <f>IF($C$4="Attiecināmās izmaksas",IF('2a+c+n'!$Q78="A",'2a+c+n'!B78,0),0)</f>
        <v>0</v>
      </c>
      <c r="C78" s="28">
        <f>IF($C$4="Attiecināmās izmaksas",IF('2a+c+n'!$Q78="A",'2a+c+n'!C78,0),0)</f>
        <v>0</v>
      </c>
      <c r="D78" s="28">
        <f>IF($C$4="Attiecināmās izmaksas",IF('2a+c+n'!$Q78="A",'2a+c+n'!D78,0),0)</f>
        <v>0</v>
      </c>
      <c r="E78" s="60"/>
      <c r="F78" s="80"/>
      <c r="G78" s="28"/>
      <c r="H78" s="28">
        <f>IF($C$4="Attiecināmās izmaksas",IF('2a+c+n'!$Q78="A",'2a+c+n'!H78,0),0)</f>
        <v>0</v>
      </c>
      <c r="I78" s="28"/>
      <c r="J78" s="28"/>
      <c r="K78" s="60">
        <f>IF($C$4="Attiecināmās izmaksas",IF('2a+c+n'!$Q78="A",'2a+c+n'!K78,0),0)</f>
        <v>0</v>
      </c>
      <c r="L78" s="80">
        <f>IF($C$4="Attiecināmās izmaksas",IF('2a+c+n'!$Q78="A",'2a+c+n'!L78,0),0)</f>
        <v>0</v>
      </c>
      <c r="M78" s="28">
        <f>IF($C$4="Attiecināmās izmaksas",IF('2a+c+n'!$Q78="A",'2a+c+n'!M78,0),0)</f>
        <v>0</v>
      </c>
      <c r="N78" s="28">
        <f>IF($C$4="Attiecināmās izmaksas",IF('2a+c+n'!$Q78="A",'2a+c+n'!N78,0),0)</f>
        <v>0</v>
      </c>
      <c r="O78" s="28">
        <f>IF($C$4="Attiecināmās izmaksas",IF('2a+c+n'!$Q78="A",'2a+c+n'!O78,0),0)</f>
        <v>0</v>
      </c>
      <c r="P78" s="60">
        <f>IF($C$4="Attiecināmās izmaksas",IF('2a+c+n'!$Q78="A",'2a+c+n'!P78,0),0)</f>
        <v>0</v>
      </c>
    </row>
    <row r="79" spans="1:16" x14ac:dyDescent="0.2">
      <c r="A79" s="65">
        <f>IF(P79=0,0,IF(COUNTBLANK(P79)=1,0,COUNTA($P$14:P79)))</f>
        <v>0</v>
      </c>
      <c r="B79" s="28">
        <f>IF($C$4="Attiecināmās izmaksas",IF('2a+c+n'!$Q79="A",'2a+c+n'!B79,0),0)</f>
        <v>0</v>
      </c>
      <c r="C79" s="28">
        <f>IF($C$4="Attiecināmās izmaksas",IF('2a+c+n'!$Q79="A",'2a+c+n'!C79,0),0)</f>
        <v>0</v>
      </c>
      <c r="D79" s="28">
        <f>IF($C$4="Attiecināmās izmaksas",IF('2a+c+n'!$Q79="A",'2a+c+n'!D79,0),0)</f>
        <v>0</v>
      </c>
      <c r="E79" s="60"/>
      <c r="F79" s="80"/>
      <c r="G79" s="28"/>
      <c r="H79" s="28">
        <f>IF($C$4="Attiecināmās izmaksas",IF('2a+c+n'!$Q79="A",'2a+c+n'!H79,0),0)</f>
        <v>0</v>
      </c>
      <c r="I79" s="28"/>
      <c r="J79" s="28"/>
      <c r="K79" s="60">
        <f>IF($C$4="Attiecināmās izmaksas",IF('2a+c+n'!$Q79="A",'2a+c+n'!K79,0),0)</f>
        <v>0</v>
      </c>
      <c r="L79" s="80">
        <f>IF($C$4="Attiecināmās izmaksas",IF('2a+c+n'!$Q79="A",'2a+c+n'!L79,0),0)</f>
        <v>0</v>
      </c>
      <c r="M79" s="28">
        <f>IF($C$4="Attiecināmās izmaksas",IF('2a+c+n'!$Q79="A",'2a+c+n'!M79,0),0)</f>
        <v>0</v>
      </c>
      <c r="N79" s="28">
        <f>IF($C$4="Attiecināmās izmaksas",IF('2a+c+n'!$Q79="A",'2a+c+n'!N79,0),0)</f>
        <v>0</v>
      </c>
      <c r="O79" s="28">
        <f>IF($C$4="Attiecināmās izmaksas",IF('2a+c+n'!$Q79="A",'2a+c+n'!O79,0),0)</f>
        <v>0</v>
      </c>
      <c r="P79" s="60">
        <f>IF($C$4="Attiecināmās izmaksas",IF('2a+c+n'!$Q79="A",'2a+c+n'!P79,0),0)</f>
        <v>0</v>
      </c>
    </row>
    <row r="80" spans="1:16" x14ac:dyDescent="0.2">
      <c r="A80" s="65">
        <f>IF(P80=0,0,IF(COUNTBLANK(P80)=1,0,COUNTA($P$14:P80)))</f>
        <v>0</v>
      </c>
      <c r="B80" s="28">
        <f>IF($C$4="Attiecināmās izmaksas",IF('2a+c+n'!$Q80="A",'2a+c+n'!B80,0),0)</f>
        <v>0</v>
      </c>
      <c r="C80" s="28">
        <f>IF($C$4="Attiecināmās izmaksas",IF('2a+c+n'!$Q80="A",'2a+c+n'!C80,0),0)</f>
        <v>0</v>
      </c>
      <c r="D80" s="28">
        <f>IF($C$4="Attiecināmās izmaksas",IF('2a+c+n'!$Q80="A",'2a+c+n'!D80,0),0)</f>
        <v>0</v>
      </c>
      <c r="E80" s="60"/>
      <c r="F80" s="80"/>
      <c r="G80" s="28"/>
      <c r="H80" s="28">
        <f>IF($C$4="Attiecināmās izmaksas",IF('2a+c+n'!$Q80="A",'2a+c+n'!H80,0),0)</f>
        <v>0</v>
      </c>
      <c r="I80" s="28"/>
      <c r="J80" s="28"/>
      <c r="K80" s="60">
        <f>IF($C$4="Attiecināmās izmaksas",IF('2a+c+n'!$Q80="A",'2a+c+n'!K80,0),0)</f>
        <v>0</v>
      </c>
      <c r="L80" s="80">
        <f>IF($C$4="Attiecināmās izmaksas",IF('2a+c+n'!$Q80="A",'2a+c+n'!L80,0),0)</f>
        <v>0</v>
      </c>
      <c r="M80" s="28">
        <f>IF($C$4="Attiecināmās izmaksas",IF('2a+c+n'!$Q80="A",'2a+c+n'!M80,0),0)</f>
        <v>0</v>
      </c>
      <c r="N80" s="28">
        <f>IF($C$4="Attiecināmās izmaksas",IF('2a+c+n'!$Q80="A",'2a+c+n'!N80,0),0)</f>
        <v>0</v>
      </c>
      <c r="O80" s="28">
        <f>IF($C$4="Attiecināmās izmaksas",IF('2a+c+n'!$Q80="A",'2a+c+n'!O80,0),0)</f>
        <v>0</v>
      </c>
      <c r="P80" s="60">
        <f>IF($C$4="Attiecināmās izmaksas",IF('2a+c+n'!$Q80="A",'2a+c+n'!P80,0),0)</f>
        <v>0</v>
      </c>
    </row>
    <row r="81" spans="1:16" x14ac:dyDescent="0.2">
      <c r="A81" s="65">
        <f>IF(P81=0,0,IF(COUNTBLANK(P81)=1,0,COUNTA($P$14:P81)))</f>
        <v>0</v>
      </c>
      <c r="B81" s="28">
        <f>IF($C$4="Attiecināmās izmaksas",IF('2a+c+n'!$Q81="A",'2a+c+n'!B81,0),0)</f>
        <v>0</v>
      </c>
      <c r="C81" s="28">
        <f>IF($C$4="Attiecināmās izmaksas",IF('2a+c+n'!$Q81="A",'2a+c+n'!C81,0),0)</f>
        <v>0</v>
      </c>
      <c r="D81" s="28">
        <f>IF($C$4="Attiecināmās izmaksas",IF('2a+c+n'!$Q81="A",'2a+c+n'!D81,0),0)</f>
        <v>0</v>
      </c>
      <c r="E81" s="60"/>
      <c r="F81" s="80"/>
      <c r="G81" s="28"/>
      <c r="H81" s="28">
        <f>IF($C$4="Attiecināmās izmaksas",IF('2a+c+n'!$Q81="A",'2a+c+n'!H81,0),0)</f>
        <v>0</v>
      </c>
      <c r="I81" s="28"/>
      <c r="J81" s="28"/>
      <c r="K81" s="60">
        <f>IF($C$4="Attiecināmās izmaksas",IF('2a+c+n'!$Q81="A",'2a+c+n'!K81,0),0)</f>
        <v>0</v>
      </c>
      <c r="L81" s="80">
        <f>IF($C$4="Attiecināmās izmaksas",IF('2a+c+n'!$Q81="A",'2a+c+n'!L81,0),0)</f>
        <v>0</v>
      </c>
      <c r="M81" s="28">
        <f>IF($C$4="Attiecināmās izmaksas",IF('2a+c+n'!$Q81="A",'2a+c+n'!M81,0),0)</f>
        <v>0</v>
      </c>
      <c r="N81" s="28">
        <f>IF($C$4="Attiecināmās izmaksas",IF('2a+c+n'!$Q81="A",'2a+c+n'!N81,0),0)</f>
        <v>0</v>
      </c>
      <c r="O81" s="28">
        <f>IF($C$4="Attiecināmās izmaksas",IF('2a+c+n'!$Q81="A",'2a+c+n'!O81,0),0)</f>
        <v>0</v>
      </c>
      <c r="P81" s="60">
        <f>IF($C$4="Attiecināmās izmaksas",IF('2a+c+n'!$Q81="A",'2a+c+n'!P81,0),0)</f>
        <v>0</v>
      </c>
    </row>
    <row r="82" spans="1:16" x14ac:dyDescent="0.2">
      <c r="A82" s="65">
        <f>IF(P82=0,0,IF(COUNTBLANK(P82)=1,0,COUNTA($P$14:P82)))</f>
        <v>0</v>
      </c>
      <c r="B82" s="28">
        <f>IF($C$4="Attiecināmās izmaksas",IF('2a+c+n'!$Q82="A",'2a+c+n'!B82,0),0)</f>
        <v>0</v>
      </c>
      <c r="C82" s="28">
        <f>IF($C$4="Attiecināmās izmaksas",IF('2a+c+n'!$Q82="A",'2a+c+n'!C82,0),0)</f>
        <v>0</v>
      </c>
      <c r="D82" s="28">
        <f>IF($C$4="Attiecināmās izmaksas",IF('2a+c+n'!$Q82="A",'2a+c+n'!D82,0),0)</f>
        <v>0</v>
      </c>
      <c r="E82" s="60"/>
      <c r="F82" s="80"/>
      <c r="G82" s="28"/>
      <c r="H82" s="28">
        <f>IF($C$4="Attiecināmās izmaksas",IF('2a+c+n'!$Q82="A",'2a+c+n'!H82,0),0)</f>
        <v>0</v>
      </c>
      <c r="I82" s="28"/>
      <c r="J82" s="28"/>
      <c r="K82" s="60">
        <f>IF($C$4="Attiecināmās izmaksas",IF('2a+c+n'!$Q82="A",'2a+c+n'!K82,0),0)</f>
        <v>0</v>
      </c>
      <c r="L82" s="80">
        <f>IF($C$4="Attiecināmās izmaksas",IF('2a+c+n'!$Q82="A",'2a+c+n'!L82,0),0)</f>
        <v>0</v>
      </c>
      <c r="M82" s="28">
        <f>IF($C$4="Attiecināmās izmaksas",IF('2a+c+n'!$Q82="A",'2a+c+n'!M82,0),0)</f>
        <v>0</v>
      </c>
      <c r="N82" s="28">
        <f>IF($C$4="Attiecināmās izmaksas",IF('2a+c+n'!$Q82="A",'2a+c+n'!N82,0),0)</f>
        <v>0</v>
      </c>
      <c r="O82" s="28">
        <f>IF($C$4="Attiecināmās izmaksas",IF('2a+c+n'!$Q82="A",'2a+c+n'!O82,0),0)</f>
        <v>0</v>
      </c>
      <c r="P82" s="60">
        <f>IF($C$4="Attiecināmās izmaksas",IF('2a+c+n'!$Q82="A",'2a+c+n'!P82,0),0)</f>
        <v>0</v>
      </c>
    </row>
    <row r="83" spans="1:16" x14ac:dyDescent="0.2">
      <c r="A83" s="65">
        <f>IF(P83=0,0,IF(COUNTBLANK(P83)=1,0,COUNTA($P$14:P83)))</f>
        <v>0</v>
      </c>
      <c r="B83" s="28">
        <f>IF($C$4="Attiecināmās izmaksas",IF('2a+c+n'!$Q83="A",'2a+c+n'!B83,0),0)</f>
        <v>0</v>
      </c>
      <c r="C83" s="28">
        <f>IF($C$4="Attiecināmās izmaksas",IF('2a+c+n'!$Q83="A",'2a+c+n'!C83,0),0)</f>
        <v>0</v>
      </c>
      <c r="D83" s="28">
        <f>IF($C$4="Attiecināmās izmaksas",IF('2a+c+n'!$Q83="A",'2a+c+n'!D83,0),0)</f>
        <v>0</v>
      </c>
      <c r="E83" s="60"/>
      <c r="F83" s="80"/>
      <c r="G83" s="28"/>
      <c r="H83" s="28">
        <f>IF($C$4="Attiecināmās izmaksas",IF('2a+c+n'!$Q83="A",'2a+c+n'!H83,0),0)</f>
        <v>0</v>
      </c>
      <c r="I83" s="28"/>
      <c r="J83" s="28"/>
      <c r="K83" s="60">
        <f>IF($C$4="Attiecināmās izmaksas",IF('2a+c+n'!$Q83="A",'2a+c+n'!K83,0),0)</f>
        <v>0</v>
      </c>
      <c r="L83" s="80">
        <f>IF($C$4="Attiecināmās izmaksas",IF('2a+c+n'!$Q83="A",'2a+c+n'!L83,0),0)</f>
        <v>0</v>
      </c>
      <c r="M83" s="28">
        <f>IF($C$4="Attiecināmās izmaksas",IF('2a+c+n'!$Q83="A",'2a+c+n'!M83,0),0)</f>
        <v>0</v>
      </c>
      <c r="N83" s="28">
        <f>IF($C$4="Attiecināmās izmaksas",IF('2a+c+n'!$Q83="A",'2a+c+n'!N83,0),0)</f>
        <v>0</v>
      </c>
      <c r="O83" s="28">
        <f>IF($C$4="Attiecināmās izmaksas",IF('2a+c+n'!$Q83="A",'2a+c+n'!O83,0),0)</f>
        <v>0</v>
      </c>
      <c r="P83" s="60">
        <f>IF($C$4="Attiecināmās izmaksas",IF('2a+c+n'!$Q83="A",'2a+c+n'!P83,0),0)</f>
        <v>0</v>
      </c>
    </row>
    <row r="84" spans="1:16" x14ac:dyDescent="0.2">
      <c r="A84" s="65">
        <f>IF(P84=0,0,IF(COUNTBLANK(P84)=1,0,COUNTA($P$14:P84)))</f>
        <v>0</v>
      </c>
      <c r="B84" s="28">
        <f>IF($C$4="Attiecināmās izmaksas",IF('2a+c+n'!$Q84="A",'2a+c+n'!B84,0),0)</f>
        <v>0</v>
      </c>
      <c r="C84" s="28" t="str">
        <f>IF($C$4="Attiecināmās izmaksas",IF('2a+c+n'!$Q84="A",'2a+c+n'!C84,0),0)</f>
        <v>Tekņu, noteku uzstādīšana</v>
      </c>
      <c r="D84" s="28" t="str">
        <f>IF($C$4="Attiecināmās izmaksas",IF('2a+c+n'!$Q84="A",'2a+c+n'!D84,0),0)</f>
        <v>m</v>
      </c>
      <c r="E84" s="60"/>
      <c r="F84" s="80"/>
      <c r="G84" s="28"/>
      <c r="H84" s="28">
        <f>IF($C$4="Attiecināmās izmaksas",IF('2a+c+n'!$Q84="A",'2a+c+n'!H84,0),0)</f>
        <v>0</v>
      </c>
      <c r="I84" s="28"/>
      <c r="J84" s="28"/>
      <c r="K84" s="60">
        <f>IF($C$4="Attiecināmās izmaksas",IF('2a+c+n'!$Q84="A",'2a+c+n'!K84,0),0)</f>
        <v>0</v>
      </c>
      <c r="L84" s="80">
        <f>IF($C$4="Attiecināmās izmaksas",IF('2a+c+n'!$Q84="A",'2a+c+n'!L84,0),0)</f>
        <v>0</v>
      </c>
      <c r="M84" s="28">
        <f>IF($C$4="Attiecināmās izmaksas",IF('2a+c+n'!$Q84="A",'2a+c+n'!M84,0),0)</f>
        <v>0</v>
      </c>
      <c r="N84" s="28">
        <f>IF($C$4="Attiecināmās izmaksas",IF('2a+c+n'!$Q84="A",'2a+c+n'!N84,0),0)</f>
        <v>0</v>
      </c>
      <c r="O84" s="28">
        <f>IF($C$4="Attiecināmās izmaksas",IF('2a+c+n'!$Q84="A",'2a+c+n'!O84,0),0)</f>
        <v>0</v>
      </c>
      <c r="P84" s="60">
        <f>IF($C$4="Attiecināmās izmaksas",IF('2a+c+n'!$Q84="A",'2a+c+n'!P84,0),0)</f>
        <v>0</v>
      </c>
    </row>
    <row r="85" spans="1:16" x14ac:dyDescent="0.2">
      <c r="A85" s="65">
        <f>IF(P85=0,0,IF(COUNTBLANK(P85)=1,0,COUNTA($P$14:P85)))</f>
        <v>0</v>
      </c>
      <c r="B85" s="28">
        <f>IF($C$4="Attiecināmās izmaksas",IF('2a+c+n'!$Q85="A",'2a+c+n'!B85,0),0)</f>
        <v>0</v>
      </c>
      <c r="C85" s="28" t="str">
        <f>IF($C$4="Attiecināmās izmaksas",IF('2a+c+n'!$Q85="A",'2a+c+n'!C85,0),0)</f>
        <v>teknes d=120 mm ar stiprinājumiem un veidgabaliem</v>
      </c>
      <c r="D85" s="28" t="str">
        <f>IF($C$4="Attiecināmās izmaksas",IF('2a+c+n'!$Q85="A",'2a+c+n'!D85,0),0)</f>
        <v>t.m.</v>
      </c>
      <c r="E85" s="60"/>
      <c r="F85" s="80"/>
      <c r="G85" s="28"/>
      <c r="H85" s="28">
        <f>IF($C$4="Attiecināmās izmaksas",IF('2a+c+n'!$Q85="A",'2a+c+n'!H85,0),0)</f>
        <v>0</v>
      </c>
      <c r="I85" s="28"/>
      <c r="J85" s="28"/>
      <c r="K85" s="60">
        <f>IF($C$4="Attiecināmās izmaksas",IF('2a+c+n'!$Q85="A",'2a+c+n'!K85,0),0)</f>
        <v>0</v>
      </c>
      <c r="L85" s="80">
        <f>IF($C$4="Attiecināmās izmaksas",IF('2a+c+n'!$Q85="A",'2a+c+n'!L85,0),0)</f>
        <v>0</v>
      </c>
      <c r="M85" s="28">
        <f>IF($C$4="Attiecināmās izmaksas",IF('2a+c+n'!$Q85="A",'2a+c+n'!M85,0),0)</f>
        <v>0</v>
      </c>
      <c r="N85" s="28">
        <f>IF($C$4="Attiecināmās izmaksas",IF('2a+c+n'!$Q85="A",'2a+c+n'!N85,0),0)</f>
        <v>0</v>
      </c>
      <c r="O85" s="28">
        <f>IF($C$4="Attiecināmās izmaksas",IF('2a+c+n'!$Q85="A",'2a+c+n'!O85,0),0)</f>
        <v>0</v>
      </c>
      <c r="P85" s="60">
        <f>IF($C$4="Attiecināmās izmaksas",IF('2a+c+n'!$Q85="A",'2a+c+n'!P85,0),0)</f>
        <v>0</v>
      </c>
    </row>
    <row r="86" spans="1:16" x14ac:dyDescent="0.2">
      <c r="A86" s="65">
        <f>IF(P86=0,0,IF(COUNTBLANK(P86)=1,0,COUNTA($P$14:P86)))</f>
        <v>0</v>
      </c>
      <c r="B86" s="28">
        <f>IF($C$4="Attiecināmās izmaksas",IF('2a+c+n'!$Q86="A",'2a+c+n'!B86,0),0)</f>
        <v>0</v>
      </c>
      <c r="C86" s="28" t="str">
        <f>IF($C$4="Attiecināmās izmaksas",IF('2a+c+n'!$Q86="A",'2a+c+n'!C86,0),0)</f>
        <v>noteka d=100 mm ar stiprinājumiem un veidgabaliem</v>
      </c>
      <c r="D86" s="28" t="str">
        <f>IF($C$4="Attiecināmās izmaksas",IF('2a+c+n'!$Q86="A",'2a+c+n'!D86,0),0)</f>
        <v>t.m.</v>
      </c>
      <c r="E86" s="60"/>
      <c r="F86" s="80"/>
      <c r="G86" s="28"/>
      <c r="H86" s="28">
        <f>IF($C$4="Attiecināmās izmaksas",IF('2a+c+n'!$Q86="A",'2a+c+n'!H86,0),0)</f>
        <v>0</v>
      </c>
      <c r="I86" s="28"/>
      <c r="J86" s="28"/>
      <c r="K86" s="60">
        <f>IF($C$4="Attiecināmās izmaksas",IF('2a+c+n'!$Q86="A",'2a+c+n'!K86,0),0)</f>
        <v>0</v>
      </c>
      <c r="L86" s="80">
        <f>IF($C$4="Attiecināmās izmaksas",IF('2a+c+n'!$Q86="A",'2a+c+n'!L86,0),0)</f>
        <v>0</v>
      </c>
      <c r="M86" s="28">
        <f>IF($C$4="Attiecināmās izmaksas",IF('2a+c+n'!$Q86="A",'2a+c+n'!M86,0),0)</f>
        <v>0</v>
      </c>
      <c r="N86" s="28">
        <f>IF($C$4="Attiecināmās izmaksas",IF('2a+c+n'!$Q86="A",'2a+c+n'!N86,0),0)</f>
        <v>0</v>
      </c>
      <c r="O86" s="28">
        <f>IF($C$4="Attiecināmās izmaksas",IF('2a+c+n'!$Q86="A",'2a+c+n'!O86,0),0)</f>
        <v>0</v>
      </c>
      <c r="P86" s="60">
        <f>IF($C$4="Attiecināmās izmaksas",IF('2a+c+n'!$Q86="A",'2a+c+n'!P86,0),0)</f>
        <v>0</v>
      </c>
    </row>
    <row r="87" spans="1:16" x14ac:dyDescent="0.2">
      <c r="A87" s="65">
        <f>IF(P87=0,0,IF(COUNTBLANK(P87)=1,0,COUNTA($P$14:P87)))</f>
        <v>0</v>
      </c>
      <c r="B87" s="28">
        <f>IF($C$4="Attiecināmās izmaksas",IF('2a+c+n'!$Q87="A",'2a+c+n'!B87,0),0)</f>
        <v>0</v>
      </c>
      <c r="C87" s="28">
        <f>IF($C$4="Attiecināmās izmaksas",IF('2a+c+n'!$Q87="A",'2a+c+n'!C87,0),0)</f>
        <v>0</v>
      </c>
      <c r="D87" s="28">
        <f>IF($C$4="Attiecināmās izmaksas",IF('2a+c+n'!$Q87="A",'2a+c+n'!D87,0),0)</f>
        <v>0</v>
      </c>
      <c r="E87" s="60"/>
      <c r="F87" s="80"/>
      <c r="G87" s="28"/>
      <c r="H87" s="28">
        <f>IF($C$4="Attiecināmās izmaksas",IF('2a+c+n'!$Q87="A",'2a+c+n'!H87,0),0)</f>
        <v>0</v>
      </c>
      <c r="I87" s="28"/>
      <c r="J87" s="28"/>
      <c r="K87" s="60">
        <f>IF($C$4="Attiecināmās izmaksas",IF('2a+c+n'!$Q87="A",'2a+c+n'!K87,0),0)</f>
        <v>0</v>
      </c>
      <c r="L87" s="80">
        <f>IF($C$4="Attiecināmās izmaksas",IF('2a+c+n'!$Q87="A",'2a+c+n'!L87,0),0)</f>
        <v>0</v>
      </c>
      <c r="M87" s="28">
        <f>IF($C$4="Attiecināmās izmaksas",IF('2a+c+n'!$Q87="A",'2a+c+n'!M87,0),0)</f>
        <v>0</v>
      </c>
      <c r="N87" s="28">
        <f>IF($C$4="Attiecināmās izmaksas",IF('2a+c+n'!$Q87="A",'2a+c+n'!N87,0),0)</f>
        <v>0</v>
      </c>
      <c r="O87" s="28">
        <f>IF($C$4="Attiecināmās izmaksas",IF('2a+c+n'!$Q87="A",'2a+c+n'!O87,0),0)</f>
        <v>0</v>
      </c>
      <c r="P87" s="60">
        <f>IF($C$4="Attiecināmās izmaksas",IF('2a+c+n'!$Q87="A",'2a+c+n'!P87,0),0)</f>
        <v>0</v>
      </c>
    </row>
    <row r="88" spans="1:16" ht="12" thickBot="1" x14ac:dyDescent="0.25">
      <c r="A88" s="65">
        <f>IF(P88=0,0,IF(COUNTBLANK(P88)=1,0,COUNTA($P$14:P88)))</f>
        <v>0</v>
      </c>
      <c r="B88" s="28">
        <f>IF($C$4="Attiecināmās izmaksas",IF('2a+c+n'!$Q88="A",'2a+c+n'!B88,0),0)</f>
        <v>0</v>
      </c>
      <c r="C88" s="28">
        <f>IF($C$4="Attiecināmās izmaksas",IF('2a+c+n'!$Q88="A",'2a+c+n'!C88,0),0)</f>
        <v>0</v>
      </c>
      <c r="D88" s="28">
        <f>IF($C$4="Attiecināmās izmaksas",IF('2a+c+n'!$Q88="A",'2a+c+n'!D88,0),0)</f>
        <v>0</v>
      </c>
      <c r="E88" s="60"/>
      <c r="F88" s="80"/>
      <c r="G88" s="28"/>
      <c r="H88" s="28">
        <f>IF($C$4="Attiecināmās izmaksas",IF('2a+c+n'!$Q88="A",'2a+c+n'!H88,0),0)</f>
        <v>0</v>
      </c>
      <c r="I88" s="28"/>
      <c r="J88" s="28"/>
      <c r="K88" s="60">
        <f>IF($C$4="Attiecināmās izmaksas",IF('2a+c+n'!$Q88="A",'2a+c+n'!K88,0),0)</f>
        <v>0</v>
      </c>
      <c r="L88" s="80">
        <f>IF($C$4="Attiecināmās izmaksas",IF('2a+c+n'!$Q88="A",'2a+c+n'!L88,0),0)</f>
        <v>0</v>
      </c>
      <c r="M88" s="28">
        <f>IF($C$4="Attiecināmās izmaksas",IF('2a+c+n'!$Q88="A",'2a+c+n'!M88,0),0)</f>
        <v>0</v>
      </c>
      <c r="N88" s="28">
        <f>IF($C$4="Attiecināmās izmaksas",IF('2a+c+n'!$Q88="A",'2a+c+n'!N88,0),0)</f>
        <v>0</v>
      </c>
      <c r="O88" s="28">
        <f>IF($C$4="Attiecināmās izmaksas",IF('2a+c+n'!$Q88="A",'2a+c+n'!O88,0),0)</f>
        <v>0</v>
      </c>
      <c r="P88" s="60">
        <f>IF($C$4="Attiecināmās izmaksas",IF('2a+c+n'!$Q88="A",'2a+c+n'!P88,0),0)</f>
        <v>0</v>
      </c>
    </row>
    <row r="89" spans="1:16" ht="12" customHeight="1" thickBot="1" x14ac:dyDescent="0.25">
      <c r="A89" s="310" t="s">
        <v>62</v>
      </c>
      <c r="B89" s="311"/>
      <c r="C89" s="311"/>
      <c r="D89" s="311"/>
      <c r="E89" s="311"/>
      <c r="F89" s="311"/>
      <c r="G89" s="311"/>
      <c r="H89" s="311"/>
      <c r="I89" s="311"/>
      <c r="J89" s="311"/>
      <c r="K89" s="312"/>
      <c r="L89" s="111">
        <f>SUM(L14:L88)</f>
        <v>0</v>
      </c>
      <c r="M89" s="112">
        <f>SUM(M14:M88)</f>
        <v>0</v>
      </c>
      <c r="N89" s="112">
        <f>SUM(N14:N88)</f>
        <v>0</v>
      </c>
      <c r="O89" s="112">
        <f>SUM(O14:O88)</f>
        <v>0</v>
      </c>
      <c r="P89" s="113">
        <f>SUM(P14:P88)</f>
        <v>0</v>
      </c>
    </row>
    <row r="90" spans="1:16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1" t="s">
        <v>14</v>
      </c>
      <c r="B92" s="20"/>
      <c r="C92" s="313" t="str">
        <f>'Kops n'!C33:H33</f>
        <v>Armands Ūbelis</v>
      </c>
      <c r="D92" s="313"/>
      <c r="E92" s="313"/>
      <c r="F92" s="313"/>
      <c r="G92" s="313"/>
      <c r="H92" s="313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/>
      <c r="C93" s="236" t="s">
        <v>15</v>
      </c>
      <c r="D93" s="236"/>
      <c r="E93" s="236"/>
      <c r="F93" s="236"/>
      <c r="G93" s="236"/>
      <c r="H93" s="236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80" t="str">
        <f>'Kops n'!A36:D36</f>
        <v>Tāme sastādīta 2023. gada 26. jūlijā</v>
      </c>
      <c r="B95" s="281"/>
      <c r="C95" s="281"/>
      <c r="D95" s="28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1" t="s">
        <v>41</v>
      </c>
      <c r="B97" s="20"/>
      <c r="C97" s="313">
        <f>'Kops n'!C38:H38</f>
        <v>0</v>
      </c>
      <c r="D97" s="313"/>
      <c r="E97" s="313"/>
      <c r="F97" s="313"/>
      <c r="G97" s="313"/>
      <c r="H97" s="313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36" t="s">
        <v>15</v>
      </c>
      <c r="D98" s="236"/>
      <c r="E98" s="236"/>
      <c r="F98" s="236"/>
      <c r="G98" s="236"/>
      <c r="H98" s="236"/>
      <c r="I98" s="20"/>
      <c r="J98" s="20"/>
      <c r="K98" s="20"/>
      <c r="L98" s="20"/>
      <c r="M98" s="20"/>
      <c r="N98" s="20"/>
      <c r="O98" s="20"/>
      <c r="P98" s="20"/>
    </row>
    <row r="99" spans="1:16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">
      <c r="A100" s="103" t="s">
        <v>16</v>
      </c>
      <c r="B100" s="53"/>
      <c r="C100" s="116" t="str">
        <f>'Kops n'!C41</f>
        <v>4-02608</v>
      </c>
      <c r="D100" s="53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</sheetData>
  <mergeCells count="23">
    <mergeCell ref="C98:H98"/>
    <mergeCell ref="L12:P12"/>
    <mergeCell ref="A89:K89"/>
    <mergeCell ref="C92:H92"/>
    <mergeCell ref="C93:H93"/>
    <mergeCell ref="A95:D95"/>
    <mergeCell ref="C97:H97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218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89:K89">
    <cfRule type="containsText" dxfId="217" priority="5" operator="containsText" text="Tiešās izmaksas kopā, t. sk. darba devēja sociālais nodoklis __.__% ">
      <formula>NOT(ISERROR(SEARCH("Tiešās izmaksas kopā, t. sk. darba devēja sociālais nodoklis __.__% ",A89)))</formula>
    </cfRule>
  </conditionalFormatting>
  <conditionalFormatting sqref="A14:P88">
    <cfRule type="cellIs" dxfId="216" priority="3" operator="equal">
      <formula>0</formula>
    </cfRule>
  </conditionalFormatting>
  <conditionalFormatting sqref="C2:I2 D5:L8 N9:O9 L89:P89 C92:H92 C97:H97 C100">
    <cfRule type="cellIs" dxfId="215" priority="4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01"/>
  <sheetViews>
    <sheetView workbookViewId="0">
      <selection activeCell="C16" sqref="C1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'2a+c+n'!D1</f>
        <v>2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'2a+c+n'!C2:I2</f>
        <v>Jumts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18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P89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IF($C$4="citu pasākumu izmaksas",IF('2a+c+n'!$Q14="C",'2a+c+n'!B14,0))</f>
        <v>0</v>
      </c>
      <c r="C14" s="27" t="str">
        <f>IF($C$4="citu pasākumu izmaksas",IF('2a+c+n'!$Q14="C",'2a+c+n'!C14,0))</f>
        <v>Jumta seguma, latojuma demontāža</v>
      </c>
      <c r="D14" s="27" t="str">
        <f>IF($C$4="citu pasākumu izmaksas",IF('2a+c+n'!$Q14="C",'2a+c+n'!D14,0))</f>
        <v>m2</v>
      </c>
      <c r="E14" s="58"/>
      <c r="F14" s="78"/>
      <c r="G14" s="27">
        <f>IF($C$4="citu pasākumu izmaksas",IF('2a+c+n'!$Q14="C",'2a+c+n'!G14,0))</f>
        <v>0</v>
      </c>
      <c r="H14" s="27">
        <f>IF($C$4="citu pasākumu izmaksas",IF('2a+c+n'!$Q14="C",'2a+c+n'!H14,0))</f>
        <v>0</v>
      </c>
      <c r="I14" s="27"/>
      <c r="J14" s="27"/>
      <c r="K14" s="58">
        <f>IF($C$4="citu pasākumu izmaksas",IF('2a+c+n'!$Q14="C",'2a+c+n'!K14,0))</f>
        <v>0</v>
      </c>
      <c r="L14" s="108">
        <f>IF($C$4="citu pasākumu izmaksas",IF('2a+c+n'!$Q14="C",'2a+c+n'!L14,0))</f>
        <v>0</v>
      </c>
      <c r="M14" s="27">
        <f>IF($C$4="citu pasākumu izmaksas",IF('2a+c+n'!$Q14="C",'2a+c+n'!M14,0))</f>
        <v>0</v>
      </c>
      <c r="N14" s="27">
        <f>IF($C$4="citu pasākumu izmaksas",IF('2a+c+n'!$Q14="C",'2a+c+n'!N14,0))</f>
        <v>0</v>
      </c>
      <c r="O14" s="27">
        <f>IF($C$4="citu pasākumu izmaksas",IF('2a+c+n'!$Q14="C",'2a+c+n'!O14,0))</f>
        <v>0</v>
      </c>
      <c r="P14" s="58">
        <f>IF($C$4="citu pasākumu izmaksas",IF('2a+c+n'!$Q14="C",'2a+c+n'!P14,0))</f>
        <v>0</v>
      </c>
    </row>
    <row r="15" spans="1:16" x14ac:dyDescent="0.2">
      <c r="A15" s="65">
        <f>IF(P15=0,0,IF(COUNTBLANK(P15)=1,0,COUNTA($P$14:P15)))</f>
        <v>0</v>
      </c>
      <c r="B15" s="28">
        <f>IF($C$4="citu pasākumu izmaksas",IF('2a+c+n'!$Q15="C",'2a+c+n'!B15,0))</f>
        <v>0</v>
      </c>
      <c r="C15" s="28" t="str">
        <f>IF($C$4="citu pasākumu izmaksas",IF('2a+c+n'!$Q15="C",'2a+c+n'!C15,0))</f>
        <v>Jumta skārda elementu demontāža</v>
      </c>
      <c r="D15" s="28" t="str">
        <f>IF($C$4="citu pasākumu izmaksas",IF('2a+c+n'!$Q15="C",'2a+c+n'!D15,0))</f>
        <v>t.m</v>
      </c>
      <c r="E15" s="60"/>
      <c r="F15" s="80"/>
      <c r="G15" s="28"/>
      <c r="H15" s="28">
        <f>IF($C$4="citu pasākumu izmaksas",IF('2a+c+n'!$Q15="C",'2a+c+n'!H15,0))</f>
        <v>0</v>
      </c>
      <c r="I15" s="28"/>
      <c r="J15" s="28"/>
      <c r="K15" s="60">
        <f>IF($C$4="citu pasākumu izmaksas",IF('2a+c+n'!$Q15="C",'2a+c+n'!K15,0))</f>
        <v>0</v>
      </c>
      <c r="L15" s="109">
        <f>IF($C$4="citu pasākumu izmaksas",IF('2a+c+n'!$Q15="C",'2a+c+n'!L15,0))</f>
        <v>0</v>
      </c>
      <c r="M15" s="28">
        <f>IF($C$4="citu pasākumu izmaksas",IF('2a+c+n'!$Q15="C",'2a+c+n'!M15,0))</f>
        <v>0</v>
      </c>
      <c r="N15" s="28">
        <f>IF($C$4="citu pasākumu izmaksas",IF('2a+c+n'!$Q15="C",'2a+c+n'!N15,0))</f>
        <v>0</v>
      </c>
      <c r="O15" s="28">
        <f>IF($C$4="citu pasākumu izmaksas",IF('2a+c+n'!$Q15="C",'2a+c+n'!O15,0))</f>
        <v>0</v>
      </c>
      <c r="P15" s="60">
        <f>IF($C$4="citu pasākumu izmaksas",IF('2a+c+n'!$Q15="C",'2a+c+n'!P15,0))</f>
        <v>0</v>
      </c>
    </row>
    <row r="16" spans="1:16" x14ac:dyDescent="0.2">
      <c r="A16" s="65">
        <f>IF(P16=0,0,IF(COUNTBLANK(P16)=1,0,COUNTA($P$14:P16)))</f>
        <v>0</v>
      </c>
      <c r="B16" s="28">
        <f>IF($C$4="citu pasākumu izmaksas",IF('2a+c+n'!$Q16="C",'2a+c+n'!B16,0))</f>
        <v>0</v>
      </c>
      <c r="C16" s="28" t="str">
        <f>IF($C$4="citu pasākumu izmaksas",IF('2a+c+n'!$Q16="C",'2a+c+n'!C16,0))</f>
        <v>Jumta seguma utilizācija</v>
      </c>
      <c r="D16" s="28" t="str">
        <f>IF($C$4="citu pasākumu izmaksas",IF('2a+c+n'!$Q16="C",'2a+c+n'!D16,0))</f>
        <v>m2</v>
      </c>
      <c r="E16" s="60"/>
      <c r="F16" s="80"/>
      <c r="G16" s="28"/>
      <c r="H16" s="28">
        <f>IF($C$4="citu pasākumu izmaksas",IF('2a+c+n'!$Q16="C",'2a+c+n'!H16,0))</f>
        <v>0</v>
      </c>
      <c r="I16" s="28"/>
      <c r="J16" s="28"/>
      <c r="K16" s="60">
        <f>IF($C$4="citu pasākumu izmaksas",IF('2a+c+n'!$Q16="C",'2a+c+n'!K16,0))</f>
        <v>0</v>
      </c>
      <c r="L16" s="109">
        <f>IF($C$4="citu pasākumu izmaksas",IF('2a+c+n'!$Q16="C",'2a+c+n'!L16,0))</f>
        <v>0</v>
      </c>
      <c r="M16" s="28">
        <f>IF($C$4="citu pasākumu izmaksas",IF('2a+c+n'!$Q16="C",'2a+c+n'!M16,0))</f>
        <v>0</v>
      </c>
      <c r="N16" s="28">
        <f>IF($C$4="citu pasākumu izmaksas",IF('2a+c+n'!$Q16="C",'2a+c+n'!N16,0))</f>
        <v>0</v>
      </c>
      <c r="O16" s="28">
        <f>IF($C$4="citu pasākumu izmaksas",IF('2a+c+n'!$Q16="C",'2a+c+n'!O16,0))</f>
        <v>0</v>
      </c>
      <c r="P16" s="60">
        <f>IF($C$4="citu pasākumu izmaksas",IF('2a+c+n'!$Q16="C",'2a+c+n'!P16,0))</f>
        <v>0</v>
      </c>
    </row>
    <row r="17" spans="1:16" x14ac:dyDescent="0.2">
      <c r="A17" s="65">
        <f>IF(P17=0,0,IF(COUNTBLANK(P17)=1,0,COUNTA($P$14:P17)))</f>
        <v>0</v>
      </c>
      <c r="B17" s="28">
        <f>IF($C$4="citu pasākumu izmaksas",IF('2a+c+n'!$Q17="C",'2a+c+n'!B17,0))</f>
        <v>0</v>
      </c>
      <c r="C17" s="28" t="str">
        <f>IF($C$4="citu pasākumu izmaksas",IF('2a+c+n'!$Q17="C",'2a+c+n'!C17,0))</f>
        <v>Spāru pagarinājumu montāža</v>
      </c>
      <c r="D17" s="28" t="str">
        <f>IF($C$4="citu pasākumu izmaksas",IF('2a+c+n'!$Q17="C",'2a+c+n'!D17,0))</f>
        <v>m3</v>
      </c>
      <c r="E17" s="60"/>
      <c r="F17" s="80"/>
      <c r="G17" s="28"/>
      <c r="H17" s="28">
        <f>IF($C$4="citu pasākumu izmaksas",IF('2a+c+n'!$Q17="C",'2a+c+n'!H17,0))</f>
        <v>0</v>
      </c>
      <c r="I17" s="28"/>
      <c r="J17" s="28"/>
      <c r="K17" s="60">
        <f>IF($C$4="citu pasākumu izmaksas",IF('2a+c+n'!$Q17="C",'2a+c+n'!K17,0))</f>
        <v>0</v>
      </c>
      <c r="L17" s="109">
        <f>IF($C$4="citu pasākumu izmaksas",IF('2a+c+n'!$Q17="C",'2a+c+n'!L17,0))</f>
        <v>0</v>
      </c>
      <c r="M17" s="28">
        <f>IF($C$4="citu pasākumu izmaksas",IF('2a+c+n'!$Q17="C",'2a+c+n'!M17,0))</f>
        <v>0</v>
      </c>
      <c r="N17" s="28">
        <f>IF($C$4="citu pasākumu izmaksas",IF('2a+c+n'!$Q17="C",'2a+c+n'!N17,0))</f>
        <v>0</v>
      </c>
      <c r="O17" s="28">
        <f>IF($C$4="citu pasākumu izmaksas",IF('2a+c+n'!$Q17="C",'2a+c+n'!O17,0))</f>
        <v>0</v>
      </c>
      <c r="P17" s="60">
        <f>IF($C$4="citu pasākumu izmaksas",IF('2a+c+n'!$Q17="C",'2a+c+n'!P17,0))</f>
        <v>0</v>
      </c>
    </row>
    <row r="18" spans="1:16" x14ac:dyDescent="0.2">
      <c r="A18" s="65">
        <f>IF(P18=0,0,IF(COUNTBLANK(P18)=1,0,COUNTA($P$14:P18)))</f>
        <v>0</v>
      </c>
      <c r="B18" s="28">
        <f>IF($C$4="citu pasākumu izmaksas",IF('2a+c+n'!$Q18="C",'2a+c+n'!B18,0))</f>
        <v>0</v>
      </c>
      <c r="C18" s="28" t="str">
        <f>IF($C$4="citu pasākumu izmaksas",IF('2a+c+n'!$Q18="C",'2a+c+n'!C18,0))</f>
        <v>Kokmateriāls</v>
      </c>
      <c r="D18" s="28" t="str">
        <f>IF($C$4="citu pasākumu izmaksas",IF('2a+c+n'!$Q18="C",'2a+c+n'!D18,0))</f>
        <v>m3</v>
      </c>
      <c r="E18" s="60"/>
      <c r="F18" s="80"/>
      <c r="G18" s="28"/>
      <c r="H18" s="28">
        <f>IF($C$4="citu pasākumu izmaksas",IF('2a+c+n'!$Q18="C",'2a+c+n'!H18,0))</f>
        <v>0</v>
      </c>
      <c r="I18" s="28"/>
      <c r="J18" s="28"/>
      <c r="K18" s="60">
        <f>IF($C$4="citu pasākumu izmaksas",IF('2a+c+n'!$Q18="C",'2a+c+n'!K18,0))</f>
        <v>0</v>
      </c>
      <c r="L18" s="109">
        <f>IF($C$4="citu pasākumu izmaksas",IF('2a+c+n'!$Q18="C",'2a+c+n'!L18,0))</f>
        <v>0</v>
      </c>
      <c r="M18" s="28">
        <f>IF($C$4="citu pasākumu izmaksas",IF('2a+c+n'!$Q18="C",'2a+c+n'!M18,0))</f>
        <v>0</v>
      </c>
      <c r="N18" s="28">
        <f>IF($C$4="citu pasākumu izmaksas",IF('2a+c+n'!$Q18="C",'2a+c+n'!N18,0))</f>
        <v>0</v>
      </c>
      <c r="O18" s="28">
        <f>IF($C$4="citu pasākumu izmaksas",IF('2a+c+n'!$Q18="C",'2a+c+n'!O18,0))</f>
        <v>0</v>
      </c>
      <c r="P18" s="60">
        <f>IF($C$4="citu pasākumu izmaksas",IF('2a+c+n'!$Q18="C",'2a+c+n'!P18,0))</f>
        <v>0</v>
      </c>
    </row>
    <row r="19" spans="1:16" x14ac:dyDescent="0.2">
      <c r="A19" s="65">
        <f>IF(P19=0,0,IF(COUNTBLANK(P19)=1,0,COUNTA($P$14:P19)))</f>
        <v>0</v>
      </c>
      <c r="B19" s="28">
        <f>IF($C$4="citu pasākumu izmaksas",IF('2a+c+n'!$Q19="C",'2a+c+n'!B19,0))</f>
        <v>0</v>
      </c>
      <c r="C19" s="28" t="str">
        <f>IF($C$4="citu pasākumu izmaksas",IF('2a+c+n'!$Q19="C",'2a+c+n'!C19,0))</f>
        <v>Stiprinājumi</v>
      </c>
      <c r="D19" s="28" t="str">
        <f>IF($C$4="citu pasākumu izmaksas",IF('2a+c+n'!$Q19="C",'2a+c+n'!D19,0))</f>
        <v>kompl</v>
      </c>
      <c r="E19" s="60"/>
      <c r="F19" s="80"/>
      <c r="G19" s="28"/>
      <c r="H19" s="28">
        <f>IF($C$4="citu pasākumu izmaksas",IF('2a+c+n'!$Q19="C",'2a+c+n'!H19,0))</f>
        <v>0</v>
      </c>
      <c r="I19" s="28"/>
      <c r="J19" s="28"/>
      <c r="K19" s="60">
        <f>IF($C$4="citu pasākumu izmaksas",IF('2a+c+n'!$Q19="C",'2a+c+n'!K19,0))</f>
        <v>0</v>
      </c>
      <c r="L19" s="109">
        <f>IF($C$4="citu pasākumu izmaksas",IF('2a+c+n'!$Q19="C",'2a+c+n'!L19,0))</f>
        <v>0</v>
      </c>
      <c r="M19" s="28">
        <f>IF($C$4="citu pasākumu izmaksas",IF('2a+c+n'!$Q19="C",'2a+c+n'!M19,0))</f>
        <v>0</v>
      </c>
      <c r="N19" s="28">
        <f>IF($C$4="citu pasākumu izmaksas",IF('2a+c+n'!$Q19="C",'2a+c+n'!N19,0))</f>
        <v>0</v>
      </c>
      <c r="O19" s="28">
        <f>IF($C$4="citu pasākumu izmaksas",IF('2a+c+n'!$Q19="C",'2a+c+n'!O19,0))</f>
        <v>0</v>
      </c>
      <c r="P19" s="60">
        <f>IF($C$4="citu pasākumu izmaksas",IF('2a+c+n'!$Q19="C",'2a+c+n'!P19,0))</f>
        <v>0</v>
      </c>
    </row>
    <row r="20" spans="1:16" ht="22.5" x14ac:dyDescent="0.2">
      <c r="A20" s="65">
        <f>IF(P20=0,0,IF(COUNTBLANK(P20)=1,0,COUNTA($P$14:P20)))</f>
        <v>0</v>
      </c>
      <c r="B20" s="28">
        <f>IF($C$4="citu pasākumu izmaksas",IF('2a+c+n'!$Q20="C",'2a+c+n'!B20,0))</f>
        <v>0</v>
      </c>
      <c r="C20" s="28" t="str">
        <f>IF($C$4="citu pasākumu izmaksas",IF('2a+c+n'!$Q20="C",'2a+c+n'!C20,0))</f>
        <v>Jumta konstrukcijas remonts, bojāto elementu nomaiņa</v>
      </c>
      <c r="D20" s="28" t="str">
        <f>IF($C$4="citu pasākumu izmaksas",IF('2a+c+n'!$Q20="C",'2a+c+n'!D20,0))</f>
        <v>m3</v>
      </c>
      <c r="E20" s="60"/>
      <c r="F20" s="80"/>
      <c r="G20" s="28"/>
      <c r="H20" s="28">
        <f>IF($C$4="citu pasākumu izmaksas",IF('2a+c+n'!$Q20="C",'2a+c+n'!H20,0))</f>
        <v>0</v>
      </c>
      <c r="I20" s="28"/>
      <c r="J20" s="28"/>
      <c r="K20" s="60">
        <f>IF($C$4="citu pasākumu izmaksas",IF('2a+c+n'!$Q20="C",'2a+c+n'!K20,0))</f>
        <v>0</v>
      </c>
      <c r="L20" s="109">
        <f>IF($C$4="citu pasākumu izmaksas",IF('2a+c+n'!$Q20="C",'2a+c+n'!L20,0))</f>
        <v>0</v>
      </c>
      <c r="M20" s="28">
        <f>IF($C$4="citu pasākumu izmaksas",IF('2a+c+n'!$Q20="C",'2a+c+n'!M20,0))</f>
        <v>0</v>
      </c>
      <c r="N20" s="28">
        <f>IF($C$4="citu pasākumu izmaksas",IF('2a+c+n'!$Q20="C",'2a+c+n'!N20,0))</f>
        <v>0</v>
      </c>
      <c r="O20" s="28">
        <f>IF($C$4="citu pasākumu izmaksas",IF('2a+c+n'!$Q20="C",'2a+c+n'!O20,0))</f>
        <v>0</v>
      </c>
      <c r="P20" s="60">
        <f>IF($C$4="citu pasākumu izmaksas",IF('2a+c+n'!$Q20="C",'2a+c+n'!P20,0))</f>
        <v>0</v>
      </c>
    </row>
    <row r="21" spans="1:16" x14ac:dyDescent="0.2">
      <c r="A21" s="65">
        <f>IF(P21=0,0,IF(COUNTBLANK(P21)=1,0,COUNTA($P$14:P21)))</f>
        <v>0</v>
      </c>
      <c r="B21" s="28">
        <f>IF($C$4="citu pasākumu izmaksas",IF('2a+c+n'!$Q21="C",'2a+c+n'!B21,0))</f>
        <v>0</v>
      </c>
      <c r="C21" s="28" t="str">
        <f>IF($C$4="citu pasākumu izmaksas",IF('2a+c+n'!$Q21="C",'2a+c+n'!C21,0))</f>
        <v>Kokmateriāls</v>
      </c>
      <c r="D21" s="28" t="str">
        <f>IF($C$4="citu pasākumu izmaksas",IF('2a+c+n'!$Q21="C",'2a+c+n'!D21,0))</f>
        <v>m3</v>
      </c>
      <c r="E21" s="60"/>
      <c r="F21" s="80"/>
      <c r="G21" s="28"/>
      <c r="H21" s="28">
        <f>IF($C$4="citu pasākumu izmaksas",IF('2a+c+n'!$Q21="C",'2a+c+n'!H21,0))</f>
        <v>0</v>
      </c>
      <c r="I21" s="28"/>
      <c r="J21" s="28"/>
      <c r="K21" s="60">
        <f>IF($C$4="citu pasākumu izmaksas",IF('2a+c+n'!$Q21="C",'2a+c+n'!K21,0))</f>
        <v>0</v>
      </c>
      <c r="L21" s="109">
        <f>IF($C$4="citu pasākumu izmaksas",IF('2a+c+n'!$Q21="C",'2a+c+n'!L21,0))</f>
        <v>0</v>
      </c>
      <c r="M21" s="28">
        <f>IF($C$4="citu pasākumu izmaksas",IF('2a+c+n'!$Q21="C",'2a+c+n'!M21,0))</f>
        <v>0</v>
      </c>
      <c r="N21" s="28">
        <f>IF($C$4="citu pasākumu izmaksas",IF('2a+c+n'!$Q21="C",'2a+c+n'!N21,0))</f>
        <v>0</v>
      </c>
      <c r="O21" s="28">
        <f>IF($C$4="citu pasākumu izmaksas",IF('2a+c+n'!$Q21="C",'2a+c+n'!O21,0))</f>
        <v>0</v>
      </c>
      <c r="P21" s="60">
        <f>IF($C$4="citu pasākumu izmaksas",IF('2a+c+n'!$Q21="C",'2a+c+n'!P21,0))</f>
        <v>0</v>
      </c>
    </row>
    <row r="22" spans="1:16" x14ac:dyDescent="0.2">
      <c r="A22" s="65">
        <f>IF(P22=0,0,IF(COUNTBLANK(P22)=1,0,COUNTA($P$14:P22)))</f>
        <v>0</v>
      </c>
      <c r="B22" s="28">
        <f>IF($C$4="citu pasākumu izmaksas",IF('2a+c+n'!$Q22="C",'2a+c+n'!B22,0))</f>
        <v>0</v>
      </c>
      <c r="C22" s="28" t="str">
        <f>IF($C$4="citu pasākumu izmaksas",IF('2a+c+n'!$Q22="C",'2a+c+n'!C22,0))</f>
        <v>Stiprinājumi</v>
      </c>
      <c r="D22" s="28" t="str">
        <f>IF($C$4="citu pasākumu izmaksas",IF('2a+c+n'!$Q22="C",'2a+c+n'!D22,0))</f>
        <v>kompl</v>
      </c>
      <c r="E22" s="60"/>
      <c r="F22" s="80"/>
      <c r="G22" s="28"/>
      <c r="H22" s="28">
        <f>IF($C$4="citu pasākumu izmaksas",IF('2a+c+n'!$Q22="C",'2a+c+n'!H22,0))</f>
        <v>0</v>
      </c>
      <c r="I22" s="28"/>
      <c r="J22" s="28"/>
      <c r="K22" s="60">
        <f>IF($C$4="citu pasākumu izmaksas",IF('2a+c+n'!$Q22="C",'2a+c+n'!K22,0))</f>
        <v>0</v>
      </c>
      <c r="L22" s="109">
        <f>IF($C$4="citu pasākumu izmaksas",IF('2a+c+n'!$Q22="C",'2a+c+n'!L22,0))</f>
        <v>0</v>
      </c>
      <c r="M22" s="28">
        <f>IF($C$4="citu pasākumu izmaksas",IF('2a+c+n'!$Q22="C",'2a+c+n'!M22,0))</f>
        <v>0</v>
      </c>
      <c r="N22" s="28">
        <f>IF($C$4="citu pasākumu izmaksas",IF('2a+c+n'!$Q22="C",'2a+c+n'!N22,0))</f>
        <v>0</v>
      </c>
      <c r="O22" s="28">
        <f>IF($C$4="citu pasākumu izmaksas",IF('2a+c+n'!$Q22="C",'2a+c+n'!O22,0))</f>
        <v>0</v>
      </c>
      <c r="P22" s="60">
        <f>IF($C$4="citu pasākumu izmaksas",IF('2a+c+n'!$Q22="C",'2a+c+n'!P22,0))</f>
        <v>0</v>
      </c>
    </row>
    <row r="23" spans="1:16" ht="22.5" x14ac:dyDescent="0.2">
      <c r="A23" s="65">
        <f>IF(P23=0,0,IF(COUNTBLANK(P23)=1,0,COUNTA($P$14:P23)))</f>
        <v>0</v>
      </c>
      <c r="B23" s="28">
        <f>IF($C$4="citu pasākumu izmaksas",IF('2a+c+n'!$Q23="C",'2a+c+n'!B23,0))</f>
        <v>0</v>
      </c>
      <c r="C23" s="28" t="str">
        <f>IF($C$4="citu pasākumu izmaksas",IF('2a+c+n'!$Q23="C",'2a+c+n'!C23,0))</f>
        <v>Jumta nesošās koka konstrukcijas apstrāde ar komplekso aizsardzības līdzekli</v>
      </c>
      <c r="D23" s="28" t="str">
        <f>IF($C$4="citu pasākumu izmaksas",IF('2a+c+n'!$Q23="C",'2a+c+n'!D23,0))</f>
        <v>m2</v>
      </c>
      <c r="E23" s="60"/>
      <c r="F23" s="80"/>
      <c r="G23" s="28"/>
      <c r="H23" s="28">
        <f>IF($C$4="citu pasākumu izmaksas",IF('2a+c+n'!$Q23="C",'2a+c+n'!H23,0))</f>
        <v>0</v>
      </c>
      <c r="I23" s="28"/>
      <c r="J23" s="28"/>
      <c r="K23" s="60">
        <f>IF($C$4="citu pasākumu izmaksas",IF('2a+c+n'!$Q23="C",'2a+c+n'!K23,0))</f>
        <v>0</v>
      </c>
      <c r="L23" s="109">
        <f>IF($C$4="citu pasākumu izmaksas",IF('2a+c+n'!$Q23="C",'2a+c+n'!L23,0))</f>
        <v>0</v>
      </c>
      <c r="M23" s="28">
        <f>IF($C$4="citu pasākumu izmaksas",IF('2a+c+n'!$Q23="C",'2a+c+n'!M23,0))</f>
        <v>0</v>
      </c>
      <c r="N23" s="28">
        <f>IF($C$4="citu pasākumu izmaksas",IF('2a+c+n'!$Q23="C",'2a+c+n'!N23,0))</f>
        <v>0</v>
      </c>
      <c r="O23" s="28">
        <f>IF($C$4="citu pasākumu izmaksas",IF('2a+c+n'!$Q23="C",'2a+c+n'!O23,0))</f>
        <v>0</v>
      </c>
      <c r="P23" s="60">
        <f>IF($C$4="citu pasākumu izmaksas",IF('2a+c+n'!$Q23="C",'2a+c+n'!P23,0))</f>
        <v>0</v>
      </c>
    </row>
    <row r="24" spans="1:16" x14ac:dyDescent="0.2">
      <c r="A24" s="65">
        <f>IF(P24=0,0,IF(COUNTBLANK(P24)=1,0,COUNTA($P$14:P24)))</f>
        <v>0</v>
      </c>
      <c r="B24" s="28">
        <f>IF($C$4="citu pasākumu izmaksas",IF('2a+c+n'!$Q24="C",'2a+c+n'!B24,0))</f>
        <v>0</v>
      </c>
      <c r="C24" s="28" t="str">
        <f>IF($C$4="citu pasākumu izmaksas",IF('2a+c+n'!$Q24="C",'2a+c+n'!C24,0))</f>
        <v>Difūzijas plēves uzstādīšana</v>
      </c>
      <c r="D24" s="28" t="str">
        <f>IF($C$4="citu pasākumu izmaksas",IF('2a+c+n'!$Q24="C",'2a+c+n'!D24,0))</f>
        <v>m2</v>
      </c>
      <c r="E24" s="60"/>
      <c r="F24" s="80"/>
      <c r="G24" s="28"/>
      <c r="H24" s="28">
        <f>IF($C$4="citu pasākumu izmaksas",IF('2a+c+n'!$Q24="C",'2a+c+n'!H24,0))</f>
        <v>0</v>
      </c>
      <c r="I24" s="28"/>
      <c r="J24" s="28"/>
      <c r="K24" s="60">
        <f>IF($C$4="citu pasākumu izmaksas",IF('2a+c+n'!$Q24="C",'2a+c+n'!K24,0))</f>
        <v>0</v>
      </c>
      <c r="L24" s="109">
        <f>IF($C$4="citu pasākumu izmaksas",IF('2a+c+n'!$Q24="C",'2a+c+n'!L24,0))</f>
        <v>0</v>
      </c>
      <c r="M24" s="28">
        <f>IF($C$4="citu pasākumu izmaksas",IF('2a+c+n'!$Q24="C",'2a+c+n'!M24,0))</f>
        <v>0</v>
      </c>
      <c r="N24" s="28">
        <f>IF($C$4="citu pasākumu izmaksas",IF('2a+c+n'!$Q24="C",'2a+c+n'!N24,0))</f>
        <v>0</v>
      </c>
      <c r="O24" s="28">
        <f>IF($C$4="citu pasākumu izmaksas",IF('2a+c+n'!$Q24="C",'2a+c+n'!O24,0))</f>
        <v>0</v>
      </c>
      <c r="P24" s="60">
        <f>IF($C$4="citu pasākumu izmaksas",IF('2a+c+n'!$Q24="C",'2a+c+n'!P24,0))</f>
        <v>0</v>
      </c>
    </row>
    <row r="25" spans="1:16" x14ac:dyDescent="0.2">
      <c r="A25" s="65">
        <f>IF(P25=0,0,IF(COUNTBLANK(P25)=1,0,COUNTA($P$14:P25)))</f>
        <v>0</v>
      </c>
      <c r="B25" s="28">
        <f>IF($C$4="citu pasākumu izmaksas",IF('2a+c+n'!$Q25="C",'2a+c+n'!B25,0))</f>
        <v>0</v>
      </c>
      <c r="C25" s="28" t="str">
        <f>IF($C$4="citu pasākumu izmaksas",IF('2a+c+n'!$Q25="C",'2a+c+n'!C25,0))</f>
        <v xml:space="preserve">Hidroizolācija un aizsardzība no vēja (difūzijas plēve) </v>
      </c>
      <c r="D25" s="28" t="str">
        <f>IF($C$4="citu pasākumu izmaksas",IF('2a+c+n'!$Q25="C",'2a+c+n'!D25,0))</f>
        <v>m2</v>
      </c>
      <c r="E25" s="60"/>
      <c r="F25" s="80"/>
      <c r="G25" s="28"/>
      <c r="H25" s="28">
        <f>IF($C$4="citu pasākumu izmaksas",IF('2a+c+n'!$Q25="C",'2a+c+n'!H25,0))</f>
        <v>0</v>
      </c>
      <c r="I25" s="28"/>
      <c r="J25" s="28"/>
      <c r="K25" s="60">
        <f>IF($C$4="citu pasākumu izmaksas",IF('2a+c+n'!$Q25="C",'2a+c+n'!K25,0))</f>
        <v>0</v>
      </c>
      <c r="L25" s="109">
        <f>IF($C$4="citu pasākumu izmaksas",IF('2a+c+n'!$Q25="C",'2a+c+n'!L25,0))</f>
        <v>0</v>
      </c>
      <c r="M25" s="28">
        <f>IF($C$4="citu pasākumu izmaksas",IF('2a+c+n'!$Q25="C",'2a+c+n'!M25,0))</f>
        <v>0</v>
      </c>
      <c r="N25" s="28">
        <f>IF($C$4="citu pasākumu izmaksas",IF('2a+c+n'!$Q25="C",'2a+c+n'!N25,0))</f>
        <v>0</v>
      </c>
      <c r="O25" s="28">
        <f>IF($C$4="citu pasākumu izmaksas",IF('2a+c+n'!$Q25="C",'2a+c+n'!O25,0))</f>
        <v>0</v>
      </c>
      <c r="P25" s="60">
        <f>IF($C$4="citu pasākumu izmaksas",IF('2a+c+n'!$Q25="C",'2a+c+n'!P25,0))</f>
        <v>0</v>
      </c>
    </row>
    <row r="26" spans="1:16" x14ac:dyDescent="0.2">
      <c r="A26" s="65">
        <f>IF(P26=0,0,IF(COUNTBLANK(P26)=1,0,COUNTA($P$14:P26)))</f>
        <v>0</v>
      </c>
      <c r="B26" s="28">
        <f>IF($C$4="citu pasākumu izmaksas",IF('2a+c+n'!$Q26="C",'2a+c+n'!B26,0))</f>
        <v>0</v>
      </c>
      <c r="C26" s="28" t="str">
        <f>IF($C$4="citu pasākumu izmaksas",IF('2a+c+n'!$Q26="C",'2a+c+n'!C26,0))</f>
        <v>Kokmateriāls 25x50 mm</v>
      </c>
      <c r="D26" s="28" t="str">
        <f>IF($C$4="citu pasākumu izmaksas",IF('2a+c+n'!$Q26="C",'2a+c+n'!D26,0))</f>
        <v>m3</v>
      </c>
      <c r="E26" s="60"/>
      <c r="F26" s="80"/>
      <c r="G26" s="28"/>
      <c r="H26" s="28">
        <f>IF($C$4="citu pasākumu izmaksas",IF('2a+c+n'!$Q26="C",'2a+c+n'!H26,0))</f>
        <v>0</v>
      </c>
      <c r="I26" s="28"/>
      <c r="J26" s="28"/>
      <c r="K26" s="60">
        <f>IF($C$4="citu pasākumu izmaksas",IF('2a+c+n'!$Q26="C",'2a+c+n'!K26,0))</f>
        <v>0</v>
      </c>
      <c r="L26" s="109">
        <f>IF($C$4="citu pasākumu izmaksas",IF('2a+c+n'!$Q26="C",'2a+c+n'!L26,0))</f>
        <v>0</v>
      </c>
      <c r="M26" s="28">
        <f>IF($C$4="citu pasākumu izmaksas",IF('2a+c+n'!$Q26="C",'2a+c+n'!M26,0))</f>
        <v>0</v>
      </c>
      <c r="N26" s="28">
        <f>IF($C$4="citu pasākumu izmaksas",IF('2a+c+n'!$Q26="C",'2a+c+n'!N26,0))</f>
        <v>0</v>
      </c>
      <c r="O26" s="28">
        <f>IF($C$4="citu pasākumu izmaksas",IF('2a+c+n'!$Q26="C",'2a+c+n'!O26,0))</f>
        <v>0</v>
      </c>
      <c r="P26" s="60">
        <f>IF($C$4="citu pasākumu izmaksas",IF('2a+c+n'!$Q26="C",'2a+c+n'!P26,0))</f>
        <v>0</v>
      </c>
    </row>
    <row r="27" spans="1:16" x14ac:dyDescent="0.2">
      <c r="A27" s="65">
        <f>IF(P27=0,0,IF(COUNTBLANK(P27)=1,0,COUNTA($P$14:P27)))</f>
        <v>0</v>
      </c>
      <c r="B27" s="28">
        <f>IF($C$4="citu pasākumu izmaksas",IF('2a+c+n'!$Q27="C",'2a+c+n'!B27,0))</f>
        <v>0</v>
      </c>
      <c r="C27" s="28" t="str">
        <f>IF($C$4="citu pasākumu izmaksas",IF('2a+c+n'!$Q27="C",'2a+c+n'!C27,0))</f>
        <v>Stiprinājumi</v>
      </c>
      <c r="D27" s="28" t="str">
        <f>IF($C$4="citu pasākumu izmaksas",IF('2a+c+n'!$Q27="C",'2a+c+n'!D27,0))</f>
        <v>kompl</v>
      </c>
      <c r="E27" s="60"/>
      <c r="F27" s="80"/>
      <c r="G27" s="28"/>
      <c r="H27" s="28">
        <f>IF($C$4="citu pasākumu izmaksas",IF('2a+c+n'!$Q27="C",'2a+c+n'!H27,0))</f>
        <v>0</v>
      </c>
      <c r="I27" s="28"/>
      <c r="J27" s="28"/>
      <c r="K27" s="60">
        <f>IF($C$4="citu pasākumu izmaksas",IF('2a+c+n'!$Q27="C",'2a+c+n'!K27,0))</f>
        <v>0</v>
      </c>
      <c r="L27" s="109">
        <f>IF($C$4="citu pasākumu izmaksas",IF('2a+c+n'!$Q27="C",'2a+c+n'!L27,0))</f>
        <v>0</v>
      </c>
      <c r="M27" s="28">
        <f>IF($C$4="citu pasākumu izmaksas",IF('2a+c+n'!$Q27="C",'2a+c+n'!M27,0))</f>
        <v>0</v>
      </c>
      <c r="N27" s="28">
        <f>IF($C$4="citu pasākumu izmaksas",IF('2a+c+n'!$Q27="C",'2a+c+n'!N27,0))</f>
        <v>0</v>
      </c>
      <c r="O27" s="28">
        <f>IF($C$4="citu pasākumu izmaksas",IF('2a+c+n'!$Q27="C",'2a+c+n'!O27,0))</f>
        <v>0</v>
      </c>
      <c r="P27" s="60">
        <f>IF($C$4="citu pasākumu izmaksas",IF('2a+c+n'!$Q27="C",'2a+c+n'!P27,0))</f>
        <v>0</v>
      </c>
    </row>
    <row r="28" spans="1:16" x14ac:dyDescent="0.2">
      <c r="A28" s="65">
        <f>IF(P28=0,0,IF(COUNTBLANK(P28)=1,0,COUNTA($P$14:P28)))</f>
        <v>0</v>
      </c>
      <c r="B28" s="28">
        <f>IF($C$4="citu pasākumu izmaksas",IF('2a+c+n'!$Q28="C",'2a+c+n'!B28,0))</f>
        <v>0</v>
      </c>
      <c r="C28" s="28" t="str">
        <f>IF($C$4="citu pasākumu izmaksas",IF('2a+c+n'!$Q28="C",'2a+c+n'!C28,0))</f>
        <v>Koka latojuma montāža</v>
      </c>
      <c r="D28" s="28" t="str">
        <f>IF($C$4="citu pasākumu izmaksas",IF('2a+c+n'!$Q28="C",'2a+c+n'!D28,0))</f>
        <v>m2</v>
      </c>
      <c r="E28" s="60"/>
      <c r="F28" s="80"/>
      <c r="G28" s="28"/>
      <c r="H28" s="28">
        <f>IF($C$4="citu pasākumu izmaksas",IF('2a+c+n'!$Q28="C",'2a+c+n'!H28,0))</f>
        <v>0</v>
      </c>
      <c r="I28" s="28"/>
      <c r="J28" s="28"/>
      <c r="K28" s="60">
        <f>IF($C$4="citu pasākumu izmaksas",IF('2a+c+n'!$Q28="C",'2a+c+n'!K28,0))</f>
        <v>0</v>
      </c>
      <c r="L28" s="109">
        <f>IF($C$4="citu pasākumu izmaksas",IF('2a+c+n'!$Q28="C",'2a+c+n'!L28,0))</f>
        <v>0</v>
      </c>
      <c r="M28" s="28">
        <f>IF($C$4="citu pasākumu izmaksas",IF('2a+c+n'!$Q28="C",'2a+c+n'!M28,0))</f>
        <v>0</v>
      </c>
      <c r="N28" s="28">
        <f>IF($C$4="citu pasākumu izmaksas",IF('2a+c+n'!$Q28="C",'2a+c+n'!N28,0))</f>
        <v>0</v>
      </c>
      <c r="O28" s="28">
        <f>IF($C$4="citu pasākumu izmaksas",IF('2a+c+n'!$Q28="C",'2a+c+n'!O28,0))</f>
        <v>0</v>
      </c>
      <c r="P28" s="60">
        <f>IF($C$4="citu pasākumu izmaksas",IF('2a+c+n'!$Q28="C",'2a+c+n'!P28,0))</f>
        <v>0</v>
      </c>
    </row>
    <row r="29" spans="1:16" x14ac:dyDescent="0.2">
      <c r="A29" s="65">
        <f>IF(P29=0,0,IF(COUNTBLANK(P29)=1,0,COUNTA($P$14:P29)))</f>
        <v>0</v>
      </c>
      <c r="B29" s="28">
        <f>IF($C$4="citu pasākumu izmaksas",IF('2a+c+n'!$Q29="C",'2a+c+n'!B29,0))</f>
        <v>0</v>
      </c>
      <c r="C29" s="28" t="str">
        <f>IF($C$4="citu pasākumu izmaksas",IF('2a+c+n'!$Q29="C",'2a+c+n'!C29,0))</f>
        <v>Kokmateriāls 50x100 mm</v>
      </c>
      <c r="D29" s="28" t="str">
        <f>IF($C$4="citu pasākumu izmaksas",IF('2a+c+n'!$Q29="C",'2a+c+n'!D29,0))</f>
        <v>m3</v>
      </c>
      <c r="E29" s="60"/>
      <c r="F29" s="80"/>
      <c r="G29" s="28"/>
      <c r="H29" s="28">
        <f>IF($C$4="citu pasākumu izmaksas",IF('2a+c+n'!$Q29="C",'2a+c+n'!H29,0))</f>
        <v>0</v>
      </c>
      <c r="I29" s="28"/>
      <c r="J29" s="28"/>
      <c r="K29" s="60">
        <f>IF($C$4="citu pasākumu izmaksas",IF('2a+c+n'!$Q29="C",'2a+c+n'!K29,0))</f>
        <v>0</v>
      </c>
      <c r="L29" s="109">
        <f>IF($C$4="citu pasākumu izmaksas",IF('2a+c+n'!$Q29="C",'2a+c+n'!L29,0))</f>
        <v>0</v>
      </c>
      <c r="M29" s="28">
        <f>IF($C$4="citu pasākumu izmaksas",IF('2a+c+n'!$Q29="C",'2a+c+n'!M29,0))</f>
        <v>0</v>
      </c>
      <c r="N29" s="28">
        <f>IF($C$4="citu pasākumu izmaksas",IF('2a+c+n'!$Q29="C",'2a+c+n'!N29,0))</f>
        <v>0</v>
      </c>
      <c r="O29" s="28">
        <f>IF($C$4="citu pasākumu izmaksas",IF('2a+c+n'!$Q29="C",'2a+c+n'!O29,0))</f>
        <v>0</v>
      </c>
      <c r="P29" s="60">
        <f>IF($C$4="citu pasākumu izmaksas",IF('2a+c+n'!$Q29="C",'2a+c+n'!P29,0))</f>
        <v>0</v>
      </c>
    </row>
    <row r="30" spans="1:16" x14ac:dyDescent="0.2">
      <c r="A30" s="65">
        <f>IF(P30=0,0,IF(COUNTBLANK(P30)=1,0,COUNTA($P$14:P30)))</f>
        <v>0</v>
      </c>
      <c r="B30" s="28">
        <f>IF($C$4="citu pasākumu izmaksas",IF('2a+c+n'!$Q30="C",'2a+c+n'!B30,0))</f>
        <v>0</v>
      </c>
      <c r="C30" s="28" t="str">
        <f>IF($C$4="citu pasākumu izmaksas",IF('2a+c+n'!$Q30="C",'2a+c+n'!C30,0))</f>
        <v>Stiprinājumi</v>
      </c>
      <c r="D30" s="28" t="str">
        <f>IF($C$4="citu pasākumu izmaksas",IF('2a+c+n'!$Q30="C",'2a+c+n'!D30,0))</f>
        <v>kompl</v>
      </c>
      <c r="E30" s="60"/>
      <c r="F30" s="80"/>
      <c r="G30" s="28"/>
      <c r="H30" s="28">
        <f>IF($C$4="citu pasākumu izmaksas",IF('2a+c+n'!$Q30="C",'2a+c+n'!H30,0))</f>
        <v>0</v>
      </c>
      <c r="I30" s="28"/>
      <c r="J30" s="28"/>
      <c r="K30" s="60">
        <f>IF($C$4="citu pasākumu izmaksas",IF('2a+c+n'!$Q30="C",'2a+c+n'!K30,0))</f>
        <v>0</v>
      </c>
      <c r="L30" s="109">
        <f>IF($C$4="citu pasākumu izmaksas",IF('2a+c+n'!$Q30="C",'2a+c+n'!L30,0))</f>
        <v>0</v>
      </c>
      <c r="M30" s="28">
        <f>IF($C$4="citu pasākumu izmaksas",IF('2a+c+n'!$Q30="C",'2a+c+n'!M30,0))</f>
        <v>0</v>
      </c>
      <c r="N30" s="28">
        <f>IF($C$4="citu pasākumu izmaksas",IF('2a+c+n'!$Q30="C",'2a+c+n'!N30,0))</f>
        <v>0</v>
      </c>
      <c r="O30" s="28">
        <f>IF($C$4="citu pasākumu izmaksas",IF('2a+c+n'!$Q30="C",'2a+c+n'!O30,0))</f>
        <v>0</v>
      </c>
      <c r="P30" s="60">
        <f>IF($C$4="citu pasākumu izmaksas",IF('2a+c+n'!$Q30="C",'2a+c+n'!P30,0))</f>
        <v>0</v>
      </c>
    </row>
    <row r="31" spans="1:16" x14ac:dyDescent="0.2">
      <c r="A31" s="65">
        <f>IF(P31=0,0,IF(COUNTBLANK(P31)=1,0,COUNTA($P$14:P31)))</f>
        <v>0</v>
      </c>
      <c r="B31" s="28">
        <f>IF($C$4="citu pasākumu izmaksas",IF('2a+c+n'!$Q31="C",'2a+c+n'!B31,0))</f>
        <v>0</v>
      </c>
      <c r="C31" s="28" t="str">
        <f>IF($C$4="citu pasākumu izmaksas",IF('2a+c+n'!$Q31="C",'2a+c+n'!C31,0))</f>
        <v>Viļņoto lokšņu montāža</v>
      </c>
      <c r="D31" s="28" t="str">
        <f>IF($C$4="citu pasākumu izmaksas",IF('2a+c+n'!$Q31="C",'2a+c+n'!D31,0))</f>
        <v>m2</v>
      </c>
      <c r="E31" s="60"/>
      <c r="F31" s="80"/>
      <c r="G31" s="28"/>
      <c r="H31" s="28">
        <f>IF($C$4="citu pasākumu izmaksas",IF('2a+c+n'!$Q31="C",'2a+c+n'!H31,0))</f>
        <v>0</v>
      </c>
      <c r="I31" s="28"/>
      <c r="J31" s="28"/>
      <c r="K31" s="60">
        <f>IF($C$4="citu pasākumu izmaksas",IF('2a+c+n'!$Q31="C",'2a+c+n'!K31,0))</f>
        <v>0</v>
      </c>
      <c r="L31" s="109">
        <f>IF($C$4="citu pasākumu izmaksas",IF('2a+c+n'!$Q31="C",'2a+c+n'!L31,0))</f>
        <v>0</v>
      </c>
      <c r="M31" s="28">
        <f>IF($C$4="citu pasākumu izmaksas",IF('2a+c+n'!$Q31="C",'2a+c+n'!M31,0))</f>
        <v>0</v>
      </c>
      <c r="N31" s="28">
        <f>IF($C$4="citu pasākumu izmaksas",IF('2a+c+n'!$Q31="C",'2a+c+n'!N31,0))</f>
        <v>0</v>
      </c>
      <c r="O31" s="28">
        <f>IF($C$4="citu pasākumu izmaksas",IF('2a+c+n'!$Q31="C",'2a+c+n'!O31,0))</f>
        <v>0</v>
      </c>
      <c r="P31" s="60">
        <f>IF($C$4="citu pasākumu izmaksas",IF('2a+c+n'!$Q31="C",'2a+c+n'!P31,0))</f>
        <v>0</v>
      </c>
    </row>
    <row r="32" spans="1:16" ht="22.5" x14ac:dyDescent="0.2">
      <c r="A32" s="65">
        <f>IF(P32=0,0,IF(COUNTBLANK(P32)=1,0,COUNTA($P$14:P32)))</f>
        <v>0</v>
      </c>
      <c r="B32" s="28">
        <f>IF($C$4="citu pasākumu izmaksas",IF('2a+c+n'!$Q32="C",'2a+c+n'!B32,0))</f>
        <v>0</v>
      </c>
      <c r="C32" s="28" t="str">
        <f>IF($C$4="citu pasākumu izmaksas",IF('2a+c+n'!$Q32="C",'2a+c+n'!C32,0))</f>
        <v>Jumta segums - viļņotās loksnes Eternit Klasika vai ekviv., ar blīvlenti lokšņu savienojumu vietās</v>
      </c>
      <c r="D32" s="28" t="str">
        <f>IF($C$4="citu pasākumu izmaksas",IF('2a+c+n'!$Q32="C",'2a+c+n'!D32,0))</f>
        <v>m2</v>
      </c>
      <c r="E32" s="60"/>
      <c r="F32" s="80"/>
      <c r="G32" s="28"/>
      <c r="H32" s="28">
        <f>IF($C$4="citu pasākumu izmaksas",IF('2a+c+n'!$Q32="C",'2a+c+n'!H32,0))</f>
        <v>0</v>
      </c>
      <c r="I32" s="28"/>
      <c r="J32" s="28"/>
      <c r="K32" s="60">
        <f>IF($C$4="citu pasākumu izmaksas",IF('2a+c+n'!$Q32="C",'2a+c+n'!K32,0))</f>
        <v>0</v>
      </c>
      <c r="L32" s="109">
        <f>IF($C$4="citu pasākumu izmaksas",IF('2a+c+n'!$Q32="C",'2a+c+n'!L32,0))</f>
        <v>0</v>
      </c>
      <c r="M32" s="28">
        <f>IF($C$4="citu pasākumu izmaksas",IF('2a+c+n'!$Q32="C",'2a+c+n'!M32,0))</f>
        <v>0</v>
      </c>
      <c r="N32" s="28">
        <f>IF($C$4="citu pasākumu izmaksas",IF('2a+c+n'!$Q32="C",'2a+c+n'!N32,0))</f>
        <v>0</v>
      </c>
      <c r="O32" s="28">
        <f>IF($C$4="citu pasākumu izmaksas",IF('2a+c+n'!$Q32="C",'2a+c+n'!O32,0))</f>
        <v>0</v>
      </c>
      <c r="P32" s="60">
        <f>IF($C$4="citu pasākumu izmaksas",IF('2a+c+n'!$Q32="C",'2a+c+n'!P32,0))</f>
        <v>0</v>
      </c>
    </row>
    <row r="33" spans="1:16" x14ac:dyDescent="0.2">
      <c r="A33" s="65">
        <f>IF(P33=0,0,IF(COUNTBLANK(P33)=1,0,COUNTA($P$14:P33)))</f>
        <v>0</v>
      </c>
      <c r="B33" s="28">
        <f>IF($C$4="citu pasākumu izmaksas",IF('2a+c+n'!$Q33="C",'2a+c+n'!B33,0))</f>
        <v>0</v>
      </c>
      <c r="C33" s="28" t="str">
        <f>IF($C$4="citu pasākumu izmaksas",IF('2a+c+n'!$Q33="C",'2a+c+n'!C33,0))</f>
        <v>Stiprinājumi</v>
      </c>
      <c r="D33" s="28" t="str">
        <f>IF($C$4="citu pasākumu izmaksas",IF('2a+c+n'!$Q33="C",'2a+c+n'!D33,0))</f>
        <v>gab</v>
      </c>
      <c r="E33" s="60"/>
      <c r="F33" s="80"/>
      <c r="G33" s="28"/>
      <c r="H33" s="28">
        <f>IF($C$4="citu pasākumu izmaksas",IF('2a+c+n'!$Q33="C",'2a+c+n'!H33,0))</f>
        <v>0</v>
      </c>
      <c r="I33" s="28"/>
      <c r="J33" s="28"/>
      <c r="K33" s="60">
        <f>IF($C$4="citu pasākumu izmaksas",IF('2a+c+n'!$Q33="C",'2a+c+n'!K33,0))</f>
        <v>0</v>
      </c>
      <c r="L33" s="109">
        <f>IF($C$4="citu pasākumu izmaksas",IF('2a+c+n'!$Q33="C",'2a+c+n'!L33,0))</f>
        <v>0</v>
      </c>
      <c r="M33" s="28">
        <f>IF($C$4="citu pasākumu izmaksas",IF('2a+c+n'!$Q33="C",'2a+c+n'!M33,0))</f>
        <v>0</v>
      </c>
      <c r="N33" s="28">
        <f>IF($C$4="citu pasākumu izmaksas",IF('2a+c+n'!$Q33="C",'2a+c+n'!N33,0))</f>
        <v>0</v>
      </c>
      <c r="O33" s="28">
        <f>IF($C$4="citu pasākumu izmaksas",IF('2a+c+n'!$Q33="C",'2a+c+n'!O33,0))</f>
        <v>0</v>
      </c>
      <c r="P33" s="60">
        <f>IF($C$4="citu pasākumu izmaksas",IF('2a+c+n'!$Q33="C",'2a+c+n'!P33,0))</f>
        <v>0</v>
      </c>
    </row>
    <row r="34" spans="1:16" x14ac:dyDescent="0.2">
      <c r="A34" s="65">
        <f>IF(P34=0,0,IF(COUNTBLANK(P34)=1,0,COUNTA($P$14:P34)))</f>
        <v>0</v>
      </c>
      <c r="B34" s="28">
        <f>IF($C$4="citu pasākumu izmaksas",IF('2a+c+n'!$Q34="C",'2a+c+n'!B34,0))</f>
        <v>0</v>
      </c>
      <c r="C34" s="28">
        <f>IF($C$4="citu pasākumu izmaksas",IF('2a+c+n'!$Q34="C",'2a+c+n'!C34,0))</f>
        <v>0</v>
      </c>
      <c r="D34" s="28">
        <f>IF($C$4="citu pasākumu izmaksas",IF('2a+c+n'!$Q34="C",'2a+c+n'!D34,0))</f>
        <v>0</v>
      </c>
      <c r="E34" s="60"/>
      <c r="F34" s="80"/>
      <c r="G34" s="28"/>
      <c r="H34" s="28">
        <f>IF($C$4="citu pasākumu izmaksas",IF('2a+c+n'!$Q34="C",'2a+c+n'!H34,0))</f>
        <v>0</v>
      </c>
      <c r="I34" s="28"/>
      <c r="J34" s="28"/>
      <c r="K34" s="60">
        <f>IF($C$4="citu pasākumu izmaksas",IF('2a+c+n'!$Q34="C",'2a+c+n'!K34,0))</f>
        <v>0</v>
      </c>
      <c r="L34" s="109">
        <f>IF($C$4="citu pasākumu izmaksas",IF('2a+c+n'!$Q34="C",'2a+c+n'!L34,0))</f>
        <v>0</v>
      </c>
      <c r="M34" s="28">
        <f>IF($C$4="citu pasākumu izmaksas",IF('2a+c+n'!$Q34="C",'2a+c+n'!M34,0))</f>
        <v>0</v>
      </c>
      <c r="N34" s="28">
        <f>IF($C$4="citu pasākumu izmaksas",IF('2a+c+n'!$Q34="C",'2a+c+n'!N34,0))</f>
        <v>0</v>
      </c>
      <c r="O34" s="28">
        <f>IF($C$4="citu pasākumu izmaksas",IF('2a+c+n'!$Q34="C",'2a+c+n'!O34,0))</f>
        <v>0</v>
      </c>
      <c r="P34" s="60">
        <f>IF($C$4="citu pasākumu izmaksas",IF('2a+c+n'!$Q34="C",'2a+c+n'!P34,0))</f>
        <v>0</v>
      </c>
    </row>
    <row r="35" spans="1:16" x14ac:dyDescent="0.2">
      <c r="A35" s="65">
        <f>IF(P35=0,0,IF(COUNTBLANK(P35)=1,0,COUNTA($P$14:P35)))</f>
        <v>0</v>
      </c>
      <c r="B35" s="28">
        <f>IF($C$4="citu pasākumu izmaksas",IF('2a+c+n'!$Q35="C",'2a+c+n'!B35,0))</f>
        <v>0</v>
      </c>
      <c r="C35" s="28">
        <f>IF($C$4="citu pasākumu izmaksas",IF('2a+c+n'!$Q35="C",'2a+c+n'!C35,0))</f>
        <v>0</v>
      </c>
      <c r="D35" s="28">
        <f>IF($C$4="citu pasākumu izmaksas",IF('2a+c+n'!$Q35="C",'2a+c+n'!D35,0))</f>
        <v>0</v>
      </c>
      <c r="E35" s="60"/>
      <c r="F35" s="80"/>
      <c r="G35" s="28"/>
      <c r="H35" s="28">
        <f>IF($C$4="citu pasākumu izmaksas",IF('2a+c+n'!$Q35="C",'2a+c+n'!H35,0))</f>
        <v>0</v>
      </c>
      <c r="I35" s="28"/>
      <c r="J35" s="28"/>
      <c r="K35" s="60">
        <f>IF($C$4="citu pasākumu izmaksas",IF('2a+c+n'!$Q35="C",'2a+c+n'!K35,0))</f>
        <v>0</v>
      </c>
      <c r="L35" s="109">
        <f>IF($C$4="citu pasākumu izmaksas",IF('2a+c+n'!$Q35="C",'2a+c+n'!L35,0))</f>
        <v>0</v>
      </c>
      <c r="M35" s="28">
        <f>IF($C$4="citu pasākumu izmaksas",IF('2a+c+n'!$Q35="C",'2a+c+n'!M35,0))</f>
        <v>0</v>
      </c>
      <c r="N35" s="28">
        <f>IF($C$4="citu pasākumu izmaksas",IF('2a+c+n'!$Q35="C",'2a+c+n'!N35,0))</f>
        <v>0</v>
      </c>
      <c r="O35" s="28">
        <f>IF($C$4="citu pasākumu izmaksas",IF('2a+c+n'!$Q35="C",'2a+c+n'!O35,0))</f>
        <v>0</v>
      </c>
      <c r="P35" s="60">
        <f>IF($C$4="citu pasākumu izmaksas",IF('2a+c+n'!$Q35="C",'2a+c+n'!P35,0))</f>
        <v>0</v>
      </c>
    </row>
    <row r="36" spans="1:16" x14ac:dyDescent="0.2">
      <c r="A36" s="65">
        <f>IF(P36=0,0,IF(COUNTBLANK(P36)=1,0,COUNTA($P$14:P36)))</f>
        <v>0</v>
      </c>
      <c r="B36" s="28">
        <f>IF($C$4="citu pasākumu izmaksas",IF('2a+c+n'!$Q36="C",'2a+c+n'!B36,0))</f>
        <v>0</v>
      </c>
      <c r="C36" s="28">
        <f>IF($C$4="citu pasākumu izmaksas",IF('2a+c+n'!$Q36="C",'2a+c+n'!C36,0))</f>
        <v>0</v>
      </c>
      <c r="D36" s="28">
        <f>IF($C$4="citu pasākumu izmaksas",IF('2a+c+n'!$Q36="C",'2a+c+n'!D36,0))</f>
        <v>0</v>
      </c>
      <c r="E36" s="60"/>
      <c r="F36" s="80"/>
      <c r="G36" s="28"/>
      <c r="H36" s="28">
        <f>IF($C$4="citu pasākumu izmaksas",IF('2a+c+n'!$Q36="C",'2a+c+n'!H36,0))</f>
        <v>0</v>
      </c>
      <c r="I36" s="28"/>
      <c r="J36" s="28"/>
      <c r="K36" s="60">
        <f>IF($C$4="citu pasākumu izmaksas",IF('2a+c+n'!$Q36="C",'2a+c+n'!K36,0))</f>
        <v>0</v>
      </c>
      <c r="L36" s="109">
        <f>IF($C$4="citu pasākumu izmaksas",IF('2a+c+n'!$Q36="C",'2a+c+n'!L36,0))</f>
        <v>0</v>
      </c>
      <c r="M36" s="28">
        <f>IF($C$4="citu pasākumu izmaksas",IF('2a+c+n'!$Q36="C",'2a+c+n'!M36,0))</f>
        <v>0</v>
      </c>
      <c r="N36" s="28">
        <f>IF($C$4="citu pasākumu izmaksas",IF('2a+c+n'!$Q36="C",'2a+c+n'!N36,0))</f>
        <v>0</v>
      </c>
      <c r="O36" s="28">
        <f>IF($C$4="citu pasākumu izmaksas",IF('2a+c+n'!$Q36="C",'2a+c+n'!O36,0))</f>
        <v>0</v>
      </c>
      <c r="P36" s="60">
        <f>IF($C$4="citu pasākumu izmaksas",IF('2a+c+n'!$Q36="C",'2a+c+n'!P36,0))</f>
        <v>0</v>
      </c>
    </row>
    <row r="37" spans="1:16" x14ac:dyDescent="0.2">
      <c r="A37" s="65">
        <f>IF(P37=0,0,IF(COUNTBLANK(P37)=1,0,COUNTA($P$14:P37)))</f>
        <v>0</v>
      </c>
      <c r="B37" s="28">
        <f>IF($C$4="citu pasākumu izmaksas",IF('2a+c+n'!$Q37="C",'2a+c+n'!B37,0))</f>
        <v>0</v>
      </c>
      <c r="C37" s="28">
        <f>IF($C$4="citu pasākumu izmaksas",IF('2a+c+n'!$Q37="C",'2a+c+n'!C37,0))</f>
        <v>0</v>
      </c>
      <c r="D37" s="28">
        <f>IF($C$4="citu pasākumu izmaksas",IF('2a+c+n'!$Q37="C",'2a+c+n'!D37,0))</f>
        <v>0</v>
      </c>
      <c r="E37" s="60"/>
      <c r="F37" s="80"/>
      <c r="G37" s="28"/>
      <c r="H37" s="28">
        <f>IF($C$4="citu pasākumu izmaksas",IF('2a+c+n'!$Q37="C",'2a+c+n'!H37,0))</f>
        <v>0</v>
      </c>
      <c r="I37" s="28"/>
      <c r="J37" s="28"/>
      <c r="K37" s="60">
        <f>IF($C$4="citu pasākumu izmaksas",IF('2a+c+n'!$Q37="C",'2a+c+n'!K37,0))</f>
        <v>0</v>
      </c>
      <c r="L37" s="109">
        <f>IF($C$4="citu pasākumu izmaksas",IF('2a+c+n'!$Q37="C",'2a+c+n'!L37,0))</f>
        <v>0</v>
      </c>
      <c r="M37" s="28">
        <f>IF($C$4="citu pasākumu izmaksas",IF('2a+c+n'!$Q37="C",'2a+c+n'!M37,0))</f>
        <v>0</v>
      </c>
      <c r="N37" s="28">
        <f>IF($C$4="citu pasākumu izmaksas",IF('2a+c+n'!$Q37="C",'2a+c+n'!N37,0))</f>
        <v>0</v>
      </c>
      <c r="O37" s="28">
        <f>IF($C$4="citu pasākumu izmaksas",IF('2a+c+n'!$Q37="C",'2a+c+n'!O37,0))</f>
        <v>0</v>
      </c>
      <c r="P37" s="60">
        <f>IF($C$4="citu pasākumu izmaksas",IF('2a+c+n'!$Q37="C",'2a+c+n'!P37,0))</f>
        <v>0</v>
      </c>
    </row>
    <row r="38" spans="1:16" x14ac:dyDescent="0.2">
      <c r="A38" s="65">
        <f>IF(P38=0,0,IF(COUNTBLANK(P38)=1,0,COUNTA($P$14:P38)))</f>
        <v>0</v>
      </c>
      <c r="B38" s="28">
        <f>IF($C$4="citu pasākumu izmaksas",IF('2a+c+n'!$Q38="C",'2a+c+n'!B38,0))</f>
        <v>0</v>
      </c>
      <c r="C38" s="28" t="str">
        <f>IF($C$4="citu pasākumu izmaksas",IF('2a+c+n'!$Q38="C",'2a+c+n'!C38,0))</f>
        <v>Vēja kastes/dzegas demontāža</v>
      </c>
      <c r="D38" s="28" t="str">
        <f>IF($C$4="citu pasākumu izmaksas",IF('2a+c+n'!$Q38="C",'2a+c+n'!D38,0))</f>
        <v>t.m</v>
      </c>
      <c r="E38" s="60"/>
      <c r="F38" s="80"/>
      <c r="G38" s="28"/>
      <c r="H38" s="28">
        <f>IF($C$4="citu pasākumu izmaksas",IF('2a+c+n'!$Q38="C",'2a+c+n'!H38,0))</f>
        <v>0</v>
      </c>
      <c r="I38" s="28"/>
      <c r="J38" s="28"/>
      <c r="K38" s="60">
        <f>IF($C$4="citu pasākumu izmaksas",IF('2a+c+n'!$Q38="C",'2a+c+n'!K38,0))</f>
        <v>0</v>
      </c>
      <c r="L38" s="109">
        <f>IF($C$4="citu pasākumu izmaksas",IF('2a+c+n'!$Q38="C",'2a+c+n'!L38,0))</f>
        <v>0</v>
      </c>
      <c r="M38" s="28">
        <f>IF($C$4="citu pasākumu izmaksas",IF('2a+c+n'!$Q38="C",'2a+c+n'!M38,0))</f>
        <v>0</v>
      </c>
      <c r="N38" s="28">
        <f>IF($C$4="citu pasākumu izmaksas",IF('2a+c+n'!$Q38="C",'2a+c+n'!N38,0))</f>
        <v>0</v>
      </c>
      <c r="O38" s="28">
        <f>IF($C$4="citu pasākumu izmaksas",IF('2a+c+n'!$Q38="C",'2a+c+n'!O38,0))</f>
        <v>0</v>
      </c>
      <c r="P38" s="60">
        <f>IF($C$4="citu pasākumu izmaksas",IF('2a+c+n'!$Q38="C",'2a+c+n'!P38,0))</f>
        <v>0</v>
      </c>
    </row>
    <row r="39" spans="1:16" x14ac:dyDescent="0.2">
      <c r="A39" s="65">
        <f>IF(P39=0,0,IF(COUNTBLANK(P39)=1,0,COUNTA($P$14:P39)))</f>
        <v>0</v>
      </c>
      <c r="B39" s="28">
        <f>IF($C$4="citu pasākumu izmaksas",IF('2a+c+n'!$Q39="C",'2a+c+n'!B39,0))</f>
        <v>0</v>
      </c>
      <c r="C39" s="28">
        <f>IF($C$4="citu pasākumu izmaksas",IF('2a+c+n'!$Q39="C",'2a+c+n'!C39,0))</f>
        <v>0</v>
      </c>
      <c r="D39" s="28">
        <f>IF($C$4="citu pasākumu izmaksas",IF('2a+c+n'!$Q39="C",'2a+c+n'!D39,0))</f>
        <v>0</v>
      </c>
      <c r="E39" s="60"/>
      <c r="F39" s="80"/>
      <c r="G39" s="28"/>
      <c r="H39" s="28">
        <f>IF($C$4="citu pasākumu izmaksas",IF('2a+c+n'!$Q39="C",'2a+c+n'!H39,0))</f>
        <v>0</v>
      </c>
      <c r="I39" s="28"/>
      <c r="J39" s="28"/>
      <c r="K39" s="60">
        <f>IF($C$4="citu pasākumu izmaksas",IF('2a+c+n'!$Q39="C",'2a+c+n'!K39,0))</f>
        <v>0</v>
      </c>
      <c r="L39" s="109">
        <f>IF($C$4="citu pasākumu izmaksas",IF('2a+c+n'!$Q39="C",'2a+c+n'!L39,0))</f>
        <v>0</v>
      </c>
      <c r="M39" s="28">
        <f>IF($C$4="citu pasākumu izmaksas",IF('2a+c+n'!$Q39="C",'2a+c+n'!M39,0))</f>
        <v>0</v>
      </c>
      <c r="N39" s="28">
        <f>IF($C$4="citu pasākumu izmaksas",IF('2a+c+n'!$Q39="C",'2a+c+n'!N39,0))</f>
        <v>0</v>
      </c>
      <c r="O39" s="28">
        <f>IF($C$4="citu pasākumu izmaksas",IF('2a+c+n'!$Q39="C",'2a+c+n'!O39,0))</f>
        <v>0</v>
      </c>
      <c r="P39" s="60">
        <f>IF($C$4="citu pasākumu izmaksas",IF('2a+c+n'!$Q39="C",'2a+c+n'!P39,0))</f>
        <v>0</v>
      </c>
    </row>
    <row r="40" spans="1:16" x14ac:dyDescent="0.2">
      <c r="A40" s="65">
        <f>IF(P40=0,0,IF(COUNTBLANK(P40)=1,0,COUNTA($P$14:P40)))</f>
        <v>0</v>
      </c>
      <c r="B40" s="28">
        <f>IF($C$4="citu pasākumu izmaksas",IF('2a+c+n'!$Q40="C",'2a+c+n'!B40,0))</f>
        <v>0</v>
      </c>
      <c r="C40" s="28">
        <f>IF($C$4="citu pasākumu izmaksas",IF('2a+c+n'!$Q40="C",'2a+c+n'!C40,0))</f>
        <v>0</v>
      </c>
      <c r="D40" s="28">
        <f>IF($C$4="citu pasākumu izmaksas",IF('2a+c+n'!$Q40="C",'2a+c+n'!D40,0))</f>
        <v>0</v>
      </c>
      <c r="E40" s="60"/>
      <c r="F40" s="80"/>
      <c r="G40" s="28"/>
      <c r="H40" s="28">
        <f>IF($C$4="citu pasākumu izmaksas",IF('2a+c+n'!$Q40="C",'2a+c+n'!H40,0))</f>
        <v>0</v>
      </c>
      <c r="I40" s="28"/>
      <c r="J40" s="28"/>
      <c r="K40" s="60">
        <f>IF($C$4="citu pasākumu izmaksas",IF('2a+c+n'!$Q40="C",'2a+c+n'!K40,0))</f>
        <v>0</v>
      </c>
      <c r="L40" s="109">
        <f>IF($C$4="citu pasākumu izmaksas",IF('2a+c+n'!$Q40="C",'2a+c+n'!L40,0))</f>
        <v>0</v>
      </c>
      <c r="M40" s="28">
        <f>IF($C$4="citu pasākumu izmaksas",IF('2a+c+n'!$Q40="C",'2a+c+n'!M40,0))</f>
        <v>0</v>
      </c>
      <c r="N40" s="28">
        <f>IF($C$4="citu pasākumu izmaksas",IF('2a+c+n'!$Q40="C",'2a+c+n'!N40,0))</f>
        <v>0</v>
      </c>
      <c r="O40" s="28">
        <f>IF($C$4="citu pasākumu izmaksas",IF('2a+c+n'!$Q40="C",'2a+c+n'!O40,0))</f>
        <v>0</v>
      </c>
      <c r="P40" s="60">
        <f>IF($C$4="citu pasākumu izmaksas",IF('2a+c+n'!$Q40="C",'2a+c+n'!P40,0))</f>
        <v>0</v>
      </c>
    </row>
    <row r="41" spans="1:16" x14ac:dyDescent="0.2">
      <c r="A41" s="65">
        <f>IF(P41=0,0,IF(COUNTBLANK(P41)=1,0,COUNTA($P$14:P41)))</f>
        <v>0</v>
      </c>
      <c r="B41" s="28">
        <f>IF($C$4="citu pasākumu izmaksas",IF('2a+c+n'!$Q41="C",'2a+c+n'!B41,0))</f>
        <v>0</v>
      </c>
      <c r="C41" s="28">
        <f>IF($C$4="citu pasākumu izmaksas",IF('2a+c+n'!$Q41="C",'2a+c+n'!C41,0))</f>
        <v>0</v>
      </c>
      <c r="D41" s="28">
        <f>IF($C$4="citu pasākumu izmaksas",IF('2a+c+n'!$Q41="C",'2a+c+n'!D41,0))</f>
        <v>0</v>
      </c>
      <c r="E41" s="60"/>
      <c r="F41" s="80"/>
      <c r="G41" s="28"/>
      <c r="H41" s="28">
        <f>IF($C$4="citu pasākumu izmaksas",IF('2a+c+n'!$Q41="C",'2a+c+n'!H41,0))</f>
        <v>0</v>
      </c>
      <c r="I41" s="28"/>
      <c r="J41" s="28"/>
      <c r="K41" s="60">
        <f>IF($C$4="citu pasākumu izmaksas",IF('2a+c+n'!$Q41="C",'2a+c+n'!K41,0))</f>
        <v>0</v>
      </c>
      <c r="L41" s="109">
        <f>IF($C$4="citu pasākumu izmaksas",IF('2a+c+n'!$Q41="C",'2a+c+n'!L41,0))</f>
        <v>0</v>
      </c>
      <c r="M41" s="28">
        <f>IF($C$4="citu pasākumu izmaksas",IF('2a+c+n'!$Q41="C",'2a+c+n'!M41,0))</f>
        <v>0</v>
      </c>
      <c r="N41" s="28">
        <f>IF($C$4="citu pasākumu izmaksas",IF('2a+c+n'!$Q41="C",'2a+c+n'!N41,0))</f>
        <v>0</v>
      </c>
      <c r="O41" s="28">
        <f>IF($C$4="citu pasākumu izmaksas",IF('2a+c+n'!$Q41="C",'2a+c+n'!O41,0))</f>
        <v>0</v>
      </c>
      <c r="P41" s="60">
        <f>IF($C$4="citu pasākumu izmaksas",IF('2a+c+n'!$Q41="C",'2a+c+n'!P41,0))</f>
        <v>0</v>
      </c>
    </row>
    <row r="42" spans="1:16" x14ac:dyDescent="0.2">
      <c r="A42" s="65">
        <f>IF(P42=0,0,IF(COUNTBLANK(P42)=1,0,COUNTA($P$14:P42)))</f>
        <v>0</v>
      </c>
      <c r="B42" s="28">
        <f>IF($C$4="citu pasākumu izmaksas",IF('2a+c+n'!$Q42="C",'2a+c+n'!B42,0))</f>
        <v>0</v>
      </c>
      <c r="C42" s="28">
        <f>IF($C$4="citu pasākumu izmaksas",IF('2a+c+n'!$Q42="C",'2a+c+n'!C42,0))</f>
        <v>0</v>
      </c>
      <c r="D42" s="28">
        <f>IF($C$4="citu pasākumu izmaksas",IF('2a+c+n'!$Q42="C",'2a+c+n'!D42,0))</f>
        <v>0</v>
      </c>
      <c r="E42" s="60"/>
      <c r="F42" s="80"/>
      <c r="G42" s="28"/>
      <c r="H42" s="28">
        <f>IF($C$4="citu pasākumu izmaksas",IF('2a+c+n'!$Q42="C",'2a+c+n'!H42,0))</f>
        <v>0</v>
      </c>
      <c r="I42" s="28"/>
      <c r="J42" s="28"/>
      <c r="K42" s="60">
        <f>IF($C$4="citu pasākumu izmaksas",IF('2a+c+n'!$Q42="C",'2a+c+n'!K42,0))</f>
        <v>0</v>
      </c>
      <c r="L42" s="109">
        <f>IF($C$4="citu pasākumu izmaksas",IF('2a+c+n'!$Q42="C",'2a+c+n'!L42,0))</f>
        <v>0</v>
      </c>
      <c r="M42" s="28">
        <f>IF($C$4="citu pasākumu izmaksas",IF('2a+c+n'!$Q42="C",'2a+c+n'!M42,0))</f>
        <v>0</v>
      </c>
      <c r="N42" s="28">
        <f>IF($C$4="citu pasākumu izmaksas",IF('2a+c+n'!$Q42="C",'2a+c+n'!N42,0))</f>
        <v>0</v>
      </c>
      <c r="O42" s="28">
        <f>IF($C$4="citu pasākumu izmaksas",IF('2a+c+n'!$Q42="C",'2a+c+n'!O42,0))</f>
        <v>0</v>
      </c>
      <c r="P42" s="60">
        <f>IF($C$4="citu pasākumu izmaksas",IF('2a+c+n'!$Q42="C",'2a+c+n'!P42,0))</f>
        <v>0</v>
      </c>
    </row>
    <row r="43" spans="1:16" x14ac:dyDescent="0.2">
      <c r="A43" s="65">
        <f>IF(P43=0,0,IF(COUNTBLANK(P43)=1,0,COUNTA($P$14:P43)))</f>
        <v>0</v>
      </c>
      <c r="B43" s="28">
        <f>IF($C$4="citu pasākumu izmaksas",IF('2a+c+n'!$Q43="C",'2a+c+n'!B43,0))</f>
        <v>0</v>
      </c>
      <c r="C43" s="28">
        <f>IF($C$4="citu pasākumu izmaksas",IF('2a+c+n'!$Q43="C",'2a+c+n'!C43,0))</f>
        <v>0</v>
      </c>
      <c r="D43" s="28">
        <f>IF($C$4="citu pasākumu izmaksas",IF('2a+c+n'!$Q43="C",'2a+c+n'!D43,0))</f>
        <v>0</v>
      </c>
      <c r="E43" s="60"/>
      <c r="F43" s="80"/>
      <c r="G43" s="28"/>
      <c r="H43" s="28">
        <f>IF($C$4="citu pasākumu izmaksas",IF('2a+c+n'!$Q43="C",'2a+c+n'!H43,0))</f>
        <v>0</v>
      </c>
      <c r="I43" s="28"/>
      <c r="J43" s="28"/>
      <c r="K43" s="60">
        <f>IF($C$4="citu pasākumu izmaksas",IF('2a+c+n'!$Q43="C",'2a+c+n'!K43,0))</f>
        <v>0</v>
      </c>
      <c r="L43" s="109">
        <f>IF($C$4="citu pasākumu izmaksas",IF('2a+c+n'!$Q43="C",'2a+c+n'!L43,0))</f>
        <v>0</v>
      </c>
      <c r="M43" s="28">
        <f>IF($C$4="citu pasākumu izmaksas",IF('2a+c+n'!$Q43="C",'2a+c+n'!M43,0))</f>
        <v>0</v>
      </c>
      <c r="N43" s="28">
        <f>IF($C$4="citu pasākumu izmaksas",IF('2a+c+n'!$Q43="C",'2a+c+n'!N43,0))</f>
        <v>0</v>
      </c>
      <c r="O43" s="28">
        <f>IF($C$4="citu pasākumu izmaksas",IF('2a+c+n'!$Q43="C",'2a+c+n'!O43,0))</f>
        <v>0</v>
      </c>
      <c r="P43" s="60">
        <f>IF($C$4="citu pasākumu izmaksas",IF('2a+c+n'!$Q43="C",'2a+c+n'!P43,0))</f>
        <v>0</v>
      </c>
    </row>
    <row r="44" spans="1:16" x14ac:dyDescent="0.2">
      <c r="A44" s="65">
        <f>IF(P44=0,0,IF(COUNTBLANK(P44)=1,0,COUNTA($P$14:P44)))</f>
        <v>0</v>
      </c>
      <c r="B44" s="28">
        <f>IF($C$4="citu pasākumu izmaksas",IF('2a+c+n'!$Q44="C",'2a+c+n'!B44,0))</f>
        <v>0</v>
      </c>
      <c r="C44" s="28" t="str">
        <f>IF($C$4="citu pasākumu izmaksas",IF('2a+c+n'!$Q44="C",'2a+c+n'!C44,0))</f>
        <v>Blīvlentas montāža korē</v>
      </c>
      <c r="D44" s="28" t="str">
        <f>IF($C$4="citu pasākumu izmaksas",IF('2a+c+n'!$Q44="C",'2a+c+n'!D44,0))</f>
        <v>m</v>
      </c>
      <c r="E44" s="60"/>
      <c r="F44" s="80"/>
      <c r="G44" s="28"/>
      <c r="H44" s="28">
        <f>IF($C$4="citu pasākumu izmaksas",IF('2a+c+n'!$Q44="C",'2a+c+n'!H44,0))</f>
        <v>0</v>
      </c>
      <c r="I44" s="28"/>
      <c r="J44" s="28"/>
      <c r="K44" s="60">
        <f>IF($C$4="citu pasākumu izmaksas",IF('2a+c+n'!$Q44="C",'2a+c+n'!K44,0))</f>
        <v>0</v>
      </c>
      <c r="L44" s="109">
        <f>IF($C$4="citu pasākumu izmaksas",IF('2a+c+n'!$Q44="C",'2a+c+n'!L44,0))</f>
        <v>0</v>
      </c>
      <c r="M44" s="28">
        <f>IF($C$4="citu pasākumu izmaksas",IF('2a+c+n'!$Q44="C",'2a+c+n'!M44,0))</f>
        <v>0</v>
      </c>
      <c r="N44" s="28">
        <f>IF($C$4="citu pasākumu izmaksas",IF('2a+c+n'!$Q44="C",'2a+c+n'!N44,0))</f>
        <v>0</v>
      </c>
      <c r="O44" s="28">
        <f>IF($C$4="citu pasākumu izmaksas",IF('2a+c+n'!$Q44="C",'2a+c+n'!O44,0))</f>
        <v>0</v>
      </c>
      <c r="P44" s="60">
        <f>IF($C$4="citu pasākumu izmaksas",IF('2a+c+n'!$Q44="C",'2a+c+n'!P44,0))</f>
        <v>0</v>
      </c>
    </row>
    <row r="45" spans="1:16" x14ac:dyDescent="0.2">
      <c r="A45" s="65">
        <f>IF(P45=0,0,IF(COUNTBLANK(P45)=1,0,COUNTA($P$14:P45)))</f>
        <v>0</v>
      </c>
      <c r="B45" s="28">
        <f>IF($C$4="citu pasākumu izmaksas",IF('2a+c+n'!$Q45="C",'2a+c+n'!B45,0))</f>
        <v>0</v>
      </c>
      <c r="C45" s="28" t="str">
        <f>IF($C$4="citu pasākumu izmaksas",IF('2a+c+n'!$Q45="C",'2a+c+n'!C45,0))</f>
        <v>Blīvlenta Eternit vai ekviv.</v>
      </c>
      <c r="D45" s="28" t="str">
        <f>IF($C$4="citu pasākumu izmaksas",IF('2a+c+n'!$Q45="C",'2a+c+n'!D45,0))</f>
        <v>m</v>
      </c>
      <c r="E45" s="60"/>
      <c r="F45" s="80"/>
      <c r="G45" s="28"/>
      <c r="H45" s="28">
        <f>IF($C$4="citu pasākumu izmaksas",IF('2a+c+n'!$Q45="C",'2a+c+n'!H45,0))</f>
        <v>0</v>
      </c>
      <c r="I45" s="28"/>
      <c r="J45" s="28"/>
      <c r="K45" s="60">
        <f>IF($C$4="citu pasākumu izmaksas",IF('2a+c+n'!$Q45="C",'2a+c+n'!K45,0))</f>
        <v>0</v>
      </c>
      <c r="L45" s="109">
        <f>IF($C$4="citu pasākumu izmaksas",IF('2a+c+n'!$Q45="C",'2a+c+n'!L45,0))</f>
        <v>0</v>
      </c>
      <c r="M45" s="28">
        <f>IF($C$4="citu pasākumu izmaksas",IF('2a+c+n'!$Q45="C",'2a+c+n'!M45,0))</f>
        <v>0</v>
      </c>
      <c r="N45" s="28">
        <f>IF($C$4="citu pasākumu izmaksas",IF('2a+c+n'!$Q45="C",'2a+c+n'!N45,0))</f>
        <v>0</v>
      </c>
      <c r="O45" s="28">
        <f>IF($C$4="citu pasākumu izmaksas",IF('2a+c+n'!$Q45="C",'2a+c+n'!O45,0))</f>
        <v>0</v>
      </c>
      <c r="P45" s="60">
        <f>IF($C$4="citu pasākumu izmaksas",IF('2a+c+n'!$Q45="C",'2a+c+n'!P45,0))</f>
        <v>0</v>
      </c>
    </row>
    <row r="46" spans="1:16" x14ac:dyDescent="0.2">
      <c r="A46" s="65">
        <f>IF(P46=0,0,IF(COUNTBLANK(P46)=1,0,COUNTA($P$14:P46)))</f>
        <v>0</v>
      </c>
      <c r="B46" s="28">
        <f>IF($C$4="citu pasākumu izmaksas",IF('2a+c+n'!$Q46="C",'2a+c+n'!B46,0))</f>
        <v>0</v>
      </c>
      <c r="C46" s="28" t="str">
        <f>IF($C$4="citu pasākumu izmaksas",IF('2a+c+n'!$Q46="C",'2a+c+n'!C46,0))</f>
        <v>Jumta pieslēgumu montāža</v>
      </c>
      <c r="D46" s="28" t="str">
        <f>IF($C$4="citu pasākumu izmaksas",IF('2a+c+n'!$Q46="C",'2a+c+n'!D46,0))</f>
        <v>t.m</v>
      </c>
      <c r="E46" s="60"/>
      <c r="F46" s="80"/>
      <c r="G46" s="28"/>
      <c r="H46" s="28">
        <f>IF($C$4="citu pasākumu izmaksas",IF('2a+c+n'!$Q46="C",'2a+c+n'!H46,0))</f>
        <v>0</v>
      </c>
      <c r="I46" s="28"/>
      <c r="J46" s="28"/>
      <c r="K46" s="60">
        <f>IF($C$4="citu pasākumu izmaksas",IF('2a+c+n'!$Q46="C",'2a+c+n'!K46,0))</f>
        <v>0</v>
      </c>
      <c r="L46" s="109">
        <f>IF($C$4="citu pasākumu izmaksas",IF('2a+c+n'!$Q46="C",'2a+c+n'!L46,0))</f>
        <v>0</v>
      </c>
      <c r="M46" s="28">
        <f>IF($C$4="citu pasākumu izmaksas",IF('2a+c+n'!$Q46="C",'2a+c+n'!M46,0))</f>
        <v>0</v>
      </c>
      <c r="N46" s="28">
        <f>IF($C$4="citu pasākumu izmaksas",IF('2a+c+n'!$Q46="C",'2a+c+n'!N46,0))</f>
        <v>0</v>
      </c>
      <c r="O46" s="28">
        <f>IF($C$4="citu pasākumu izmaksas",IF('2a+c+n'!$Q46="C",'2a+c+n'!O46,0))</f>
        <v>0</v>
      </c>
      <c r="P46" s="60">
        <f>IF($C$4="citu pasākumu izmaksas",IF('2a+c+n'!$Q46="C",'2a+c+n'!P46,0))</f>
        <v>0</v>
      </c>
    </row>
    <row r="47" spans="1:16" x14ac:dyDescent="0.2">
      <c r="A47" s="65">
        <f>IF(P47=0,0,IF(COUNTBLANK(P47)=1,0,COUNTA($P$14:P47)))</f>
        <v>0</v>
      </c>
      <c r="B47" s="28">
        <f>IF($C$4="citu pasākumu izmaksas",IF('2a+c+n'!$Q47="C",'2a+c+n'!B47,0))</f>
        <v>0</v>
      </c>
      <c r="C47" s="28" t="str">
        <f>IF($C$4="citu pasākumu izmaksas",IF('2a+c+n'!$Q47="C",'2a+c+n'!C47,0))</f>
        <v>Skārda lāsenis, 400 mm, b=0,5 mm, Pural pārklājums</v>
      </c>
      <c r="D47" s="28" t="str">
        <f>IF($C$4="citu pasākumu izmaksas",IF('2a+c+n'!$Q47="C",'2a+c+n'!D47,0))</f>
        <v>t.m</v>
      </c>
      <c r="E47" s="60"/>
      <c r="F47" s="80"/>
      <c r="G47" s="28"/>
      <c r="H47" s="28">
        <f>IF($C$4="citu pasākumu izmaksas",IF('2a+c+n'!$Q47="C",'2a+c+n'!H47,0))</f>
        <v>0</v>
      </c>
      <c r="I47" s="28"/>
      <c r="J47" s="28"/>
      <c r="K47" s="60">
        <f>IF($C$4="citu pasākumu izmaksas",IF('2a+c+n'!$Q47="C",'2a+c+n'!K47,0))</f>
        <v>0</v>
      </c>
      <c r="L47" s="109">
        <f>IF($C$4="citu pasākumu izmaksas",IF('2a+c+n'!$Q47="C",'2a+c+n'!L47,0))</f>
        <v>0</v>
      </c>
      <c r="M47" s="28">
        <f>IF($C$4="citu pasākumu izmaksas",IF('2a+c+n'!$Q47="C",'2a+c+n'!M47,0))</f>
        <v>0</v>
      </c>
      <c r="N47" s="28">
        <f>IF($C$4="citu pasākumu izmaksas",IF('2a+c+n'!$Q47="C",'2a+c+n'!N47,0))</f>
        <v>0</v>
      </c>
      <c r="O47" s="28">
        <f>IF($C$4="citu pasākumu izmaksas",IF('2a+c+n'!$Q47="C",'2a+c+n'!O47,0))</f>
        <v>0</v>
      </c>
      <c r="P47" s="60">
        <f>IF($C$4="citu pasākumu izmaksas",IF('2a+c+n'!$Q47="C",'2a+c+n'!P47,0))</f>
        <v>0</v>
      </c>
    </row>
    <row r="48" spans="1:16" x14ac:dyDescent="0.2">
      <c r="A48" s="65">
        <f>IF(P48=0,0,IF(COUNTBLANK(P48)=1,0,COUNTA($P$14:P48)))</f>
        <v>0</v>
      </c>
      <c r="B48" s="28">
        <f>IF($C$4="citu pasākumu izmaksas",IF('2a+c+n'!$Q48="C",'2a+c+n'!B48,0))</f>
        <v>0</v>
      </c>
      <c r="C48" s="28" t="str">
        <f>IF($C$4="citu pasākumu izmaksas",IF('2a+c+n'!$Q48="C",'2a+c+n'!C48,0))</f>
        <v>Vējmala</v>
      </c>
      <c r="D48" s="28" t="str">
        <f>IF($C$4="citu pasākumu izmaksas",IF('2a+c+n'!$Q48="C",'2a+c+n'!D48,0))</f>
        <v>t.m</v>
      </c>
      <c r="E48" s="60"/>
      <c r="F48" s="80"/>
      <c r="G48" s="28"/>
      <c r="H48" s="28">
        <f>IF($C$4="citu pasākumu izmaksas",IF('2a+c+n'!$Q48="C",'2a+c+n'!H48,0))</f>
        <v>0</v>
      </c>
      <c r="I48" s="28"/>
      <c r="J48" s="28"/>
      <c r="K48" s="60">
        <f>IF($C$4="citu pasākumu izmaksas",IF('2a+c+n'!$Q48="C",'2a+c+n'!K48,0))</f>
        <v>0</v>
      </c>
      <c r="L48" s="109">
        <f>IF($C$4="citu pasākumu izmaksas",IF('2a+c+n'!$Q48="C",'2a+c+n'!L48,0))</f>
        <v>0</v>
      </c>
      <c r="M48" s="28">
        <f>IF($C$4="citu pasākumu izmaksas",IF('2a+c+n'!$Q48="C",'2a+c+n'!M48,0))</f>
        <v>0</v>
      </c>
      <c r="N48" s="28">
        <f>IF($C$4="citu pasākumu izmaksas",IF('2a+c+n'!$Q48="C",'2a+c+n'!N48,0))</f>
        <v>0</v>
      </c>
      <c r="O48" s="28">
        <f>IF($C$4="citu pasākumu izmaksas",IF('2a+c+n'!$Q48="C",'2a+c+n'!O48,0))</f>
        <v>0</v>
      </c>
      <c r="P48" s="60">
        <f>IF($C$4="citu pasākumu izmaksas",IF('2a+c+n'!$Q48="C",'2a+c+n'!P48,0))</f>
        <v>0</v>
      </c>
    </row>
    <row r="49" spans="1:16" x14ac:dyDescent="0.2">
      <c r="A49" s="65">
        <f>IF(P49=0,0,IF(COUNTBLANK(P49)=1,0,COUNTA($P$14:P49)))</f>
        <v>0</v>
      </c>
      <c r="B49" s="28">
        <f>IF($C$4="citu pasākumu izmaksas",IF('2a+c+n'!$Q49="C",'2a+c+n'!B49,0))</f>
        <v>0</v>
      </c>
      <c r="C49" s="28" t="str">
        <f>IF($C$4="citu pasākumu izmaksas",IF('2a+c+n'!$Q49="C",'2a+c+n'!C49,0))</f>
        <v>Kores profils</v>
      </c>
      <c r="D49" s="28" t="str">
        <f>IF($C$4="citu pasākumu izmaksas",IF('2a+c+n'!$Q49="C",'2a+c+n'!D49,0))</f>
        <v>t.m</v>
      </c>
      <c r="E49" s="60"/>
      <c r="F49" s="80"/>
      <c r="G49" s="28"/>
      <c r="H49" s="28">
        <f>IF($C$4="citu pasākumu izmaksas",IF('2a+c+n'!$Q49="C",'2a+c+n'!H49,0))</f>
        <v>0</v>
      </c>
      <c r="I49" s="28"/>
      <c r="J49" s="28"/>
      <c r="K49" s="60">
        <f>IF($C$4="citu pasākumu izmaksas",IF('2a+c+n'!$Q49="C",'2a+c+n'!K49,0))</f>
        <v>0</v>
      </c>
      <c r="L49" s="109">
        <f>IF($C$4="citu pasākumu izmaksas",IF('2a+c+n'!$Q49="C",'2a+c+n'!L49,0))</f>
        <v>0</v>
      </c>
      <c r="M49" s="28">
        <f>IF($C$4="citu pasākumu izmaksas",IF('2a+c+n'!$Q49="C",'2a+c+n'!M49,0))</f>
        <v>0</v>
      </c>
      <c r="N49" s="28">
        <f>IF($C$4="citu pasākumu izmaksas",IF('2a+c+n'!$Q49="C",'2a+c+n'!N49,0))</f>
        <v>0</v>
      </c>
      <c r="O49" s="28">
        <f>IF($C$4="citu pasākumu izmaksas",IF('2a+c+n'!$Q49="C",'2a+c+n'!O49,0))</f>
        <v>0</v>
      </c>
      <c r="P49" s="60">
        <f>IF($C$4="citu pasākumu izmaksas",IF('2a+c+n'!$Q49="C",'2a+c+n'!P49,0))</f>
        <v>0</v>
      </c>
    </row>
    <row r="50" spans="1:16" x14ac:dyDescent="0.2">
      <c r="A50" s="65">
        <f>IF(P50=0,0,IF(COUNTBLANK(P50)=1,0,COUNTA($P$14:P50)))</f>
        <v>0</v>
      </c>
      <c r="B50" s="28">
        <f>IF($C$4="citu pasākumu izmaksas",IF('2a+c+n'!$Q50="C",'2a+c+n'!B50,0))</f>
        <v>0</v>
      </c>
      <c r="C50" s="28">
        <f>IF($C$4="citu pasākumu izmaksas",IF('2a+c+n'!$Q50="C",'2a+c+n'!C50,0))</f>
        <v>0</v>
      </c>
      <c r="D50" s="28">
        <f>IF($C$4="citu pasākumu izmaksas",IF('2a+c+n'!$Q50="C",'2a+c+n'!D50,0))</f>
        <v>0</v>
      </c>
      <c r="E50" s="60"/>
      <c r="F50" s="80"/>
      <c r="G50" s="28"/>
      <c r="H50" s="28">
        <f>IF($C$4="citu pasākumu izmaksas",IF('2a+c+n'!$Q50="C",'2a+c+n'!H50,0))</f>
        <v>0</v>
      </c>
      <c r="I50" s="28"/>
      <c r="J50" s="28"/>
      <c r="K50" s="60">
        <f>IF($C$4="citu pasākumu izmaksas",IF('2a+c+n'!$Q50="C",'2a+c+n'!K50,0))</f>
        <v>0</v>
      </c>
      <c r="L50" s="109">
        <f>IF($C$4="citu pasākumu izmaksas",IF('2a+c+n'!$Q50="C",'2a+c+n'!L50,0))</f>
        <v>0</v>
      </c>
      <c r="M50" s="28">
        <f>IF($C$4="citu pasākumu izmaksas",IF('2a+c+n'!$Q50="C",'2a+c+n'!M50,0))</f>
        <v>0</v>
      </c>
      <c r="N50" s="28">
        <f>IF($C$4="citu pasākumu izmaksas",IF('2a+c+n'!$Q50="C",'2a+c+n'!N50,0))</f>
        <v>0</v>
      </c>
      <c r="O50" s="28">
        <f>IF($C$4="citu pasākumu izmaksas",IF('2a+c+n'!$Q50="C",'2a+c+n'!O50,0))</f>
        <v>0</v>
      </c>
      <c r="P50" s="60">
        <f>IF($C$4="citu pasākumu izmaksas",IF('2a+c+n'!$Q50="C",'2a+c+n'!P50,0))</f>
        <v>0</v>
      </c>
    </row>
    <row r="51" spans="1:16" x14ac:dyDescent="0.2">
      <c r="A51" s="65">
        <f>IF(P51=0,0,IF(COUNTBLANK(P51)=1,0,COUNTA($P$14:P51)))</f>
        <v>0</v>
      </c>
      <c r="B51" s="28">
        <f>IF($C$4="citu pasākumu izmaksas",IF('2a+c+n'!$Q51="C",'2a+c+n'!B51,0))</f>
        <v>0</v>
      </c>
      <c r="C51" s="28">
        <f>IF($C$4="citu pasākumu izmaksas",IF('2a+c+n'!$Q51="C",'2a+c+n'!C51,0))</f>
        <v>0</v>
      </c>
      <c r="D51" s="28">
        <f>IF($C$4="citu pasākumu izmaksas",IF('2a+c+n'!$Q51="C",'2a+c+n'!D51,0))</f>
        <v>0</v>
      </c>
      <c r="E51" s="60"/>
      <c r="F51" s="80"/>
      <c r="G51" s="28"/>
      <c r="H51" s="28">
        <f>IF($C$4="citu pasākumu izmaksas",IF('2a+c+n'!$Q51="C",'2a+c+n'!H51,0))</f>
        <v>0</v>
      </c>
      <c r="I51" s="28"/>
      <c r="J51" s="28"/>
      <c r="K51" s="60">
        <f>IF($C$4="citu pasākumu izmaksas",IF('2a+c+n'!$Q51="C",'2a+c+n'!K51,0))</f>
        <v>0</v>
      </c>
      <c r="L51" s="109">
        <f>IF($C$4="citu pasākumu izmaksas",IF('2a+c+n'!$Q51="C",'2a+c+n'!L51,0))</f>
        <v>0</v>
      </c>
      <c r="M51" s="28">
        <f>IF($C$4="citu pasākumu izmaksas",IF('2a+c+n'!$Q51="C",'2a+c+n'!M51,0))</f>
        <v>0</v>
      </c>
      <c r="N51" s="28">
        <f>IF($C$4="citu pasākumu izmaksas",IF('2a+c+n'!$Q51="C",'2a+c+n'!N51,0))</f>
        <v>0</v>
      </c>
      <c r="O51" s="28">
        <f>IF($C$4="citu pasākumu izmaksas",IF('2a+c+n'!$Q51="C",'2a+c+n'!O51,0))</f>
        <v>0</v>
      </c>
      <c r="P51" s="60">
        <f>IF($C$4="citu pasākumu izmaksas",IF('2a+c+n'!$Q51="C",'2a+c+n'!P51,0))</f>
        <v>0</v>
      </c>
    </row>
    <row r="52" spans="1:16" x14ac:dyDescent="0.2">
      <c r="A52" s="65">
        <f>IF(P52=0,0,IF(COUNTBLANK(P52)=1,0,COUNTA($P$14:P52)))</f>
        <v>0</v>
      </c>
      <c r="B52" s="28">
        <f>IF($C$4="citu pasākumu izmaksas",IF('2a+c+n'!$Q52="C",'2a+c+n'!B52,0))</f>
        <v>0</v>
      </c>
      <c r="C52" s="28">
        <f>IF($C$4="citu pasākumu izmaksas",IF('2a+c+n'!$Q52="C",'2a+c+n'!C52,0))</f>
        <v>0</v>
      </c>
      <c r="D52" s="28">
        <f>IF($C$4="citu pasākumu izmaksas",IF('2a+c+n'!$Q52="C",'2a+c+n'!D52,0))</f>
        <v>0</v>
      </c>
      <c r="E52" s="60"/>
      <c r="F52" s="80"/>
      <c r="G52" s="28"/>
      <c r="H52" s="28">
        <f>IF($C$4="citu pasākumu izmaksas",IF('2a+c+n'!$Q52="C",'2a+c+n'!H52,0))</f>
        <v>0</v>
      </c>
      <c r="I52" s="28"/>
      <c r="J52" s="28"/>
      <c r="K52" s="60">
        <f>IF($C$4="citu pasākumu izmaksas",IF('2a+c+n'!$Q52="C",'2a+c+n'!K52,0))</f>
        <v>0</v>
      </c>
      <c r="L52" s="109">
        <f>IF($C$4="citu pasākumu izmaksas",IF('2a+c+n'!$Q52="C",'2a+c+n'!L52,0))</f>
        <v>0</v>
      </c>
      <c r="M52" s="28">
        <f>IF($C$4="citu pasākumu izmaksas",IF('2a+c+n'!$Q52="C",'2a+c+n'!M52,0))</f>
        <v>0</v>
      </c>
      <c r="N52" s="28">
        <f>IF($C$4="citu pasākumu izmaksas",IF('2a+c+n'!$Q52="C",'2a+c+n'!N52,0))</f>
        <v>0</v>
      </c>
      <c r="O52" s="28">
        <f>IF($C$4="citu pasākumu izmaksas",IF('2a+c+n'!$Q52="C",'2a+c+n'!O52,0))</f>
        <v>0</v>
      </c>
      <c r="P52" s="60">
        <f>IF($C$4="citu pasākumu izmaksas",IF('2a+c+n'!$Q52="C",'2a+c+n'!P52,0))</f>
        <v>0</v>
      </c>
    </row>
    <row r="53" spans="1:16" x14ac:dyDescent="0.2">
      <c r="A53" s="65">
        <f>IF(P53=0,0,IF(COUNTBLANK(P53)=1,0,COUNTA($P$14:P53)))</f>
        <v>0</v>
      </c>
      <c r="B53" s="28">
        <f>IF($C$4="citu pasākumu izmaksas",IF('2a+c+n'!$Q53="C",'2a+c+n'!B53,0))</f>
        <v>0</v>
      </c>
      <c r="C53" s="28">
        <f>IF($C$4="citu pasākumu izmaksas",IF('2a+c+n'!$Q53="C",'2a+c+n'!C53,0))</f>
        <v>0</v>
      </c>
      <c r="D53" s="28">
        <f>IF($C$4="citu pasākumu izmaksas",IF('2a+c+n'!$Q53="C",'2a+c+n'!D53,0))</f>
        <v>0</v>
      </c>
      <c r="E53" s="60"/>
      <c r="F53" s="80"/>
      <c r="G53" s="28"/>
      <c r="H53" s="28">
        <f>IF($C$4="citu pasākumu izmaksas",IF('2a+c+n'!$Q53="C",'2a+c+n'!H53,0))</f>
        <v>0</v>
      </c>
      <c r="I53" s="28"/>
      <c r="J53" s="28"/>
      <c r="K53" s="60">
        <f>IF($C$4="citu pasākumu izmaksas",IF('2a+c+n'!$Q53="C",'2a+c+n'!K53,0))</f>
        <v>0</v>
      </c>
      <c r="L53" s="109">
        <f>IF($C$4="citu pasākumu izmaksas",IF('2a+c+n'!$Q53="C",'2a+c+n'!L53,0))</f>
        <v>0</v>
      </c>
      <c r="M53" s="28">
        <f>IF($C$4="citu pasākumu izmaksas",IF('2a+c+n'!$Q53="C",'2a+c+n'!M53,0))</f>
        <v>0</v>
      </c>
      <c r="N53" s="28">
        <f>IF($C$4="citu pasākumu izmaksas",IF('2a+c+n'!$Q53="C",'2a+c+n'!N53,0))</f>
        <v>0</v>
      </c>
      <c r="O53" s="28">
        <f>IF($C$4="citu pasākumu izmaksas",IF('2a+c+n'!$Q53="C",'2a+c+n'!O53,0))</f>
        <v>0</v>
      </c>
      <c r="P53" s="60">
        <f>IF($C$4="citu pasākumu izmaksas",IF('2a+c+n'!$Q53="C",'2a+c+n'!P53,0))</f>
        <v>0</v>
      </c>
    </row>
    <row r="54" spans="1:16" x14ac:dyDescent="0.2">
      <c r="A54" s="65">
        <f>IF(P54=0,0,IF(COUNTBLANK(P54)=1,0,COUNTA($P$14:P54)))</f>
        <v>0</v>
      </c>
      <c r="B54" s="28">
        <f>IF($C$4="citu pasākumu izmaksas",IF('2a+c+n'!$Q54="C",'2a+c+n'!B54,0))</f>
        <v>0</v>
      </c>
      <c r="C54" s="28">
        <f>IF($C$4="citu pasākumu izmaksas",IF('2a+c+n'!$Q54="C",'2a+c+n'!C54,0))</f>
        <v>0</v>
      </c>
      <c r="D54" s="28">
        <f>IF($C$4="citu pasākumu izmaksas",IF('2a+c+n'!$Q54="C",'2a+c+n'!D54,0))</f>
        <v>0</v>
      </c>
      <c r="E54" s="60"/>
      <c r="F54" s="80"/>
      <c r="G54" s="28"/>
      <c r="H54" s="28">
        <f>IF($C$4="citu pasākumu izmaksas",IF('2a+c+n'!$Q54="C",'2a+c+n'!H54,0))</f>
        <v>0</v>
      </c>
      <c r="I54" s="28"/>
      <c r="J54" s="28"/>
      <c r="K54" s="60">
        <f>IF($C$4="citu pasākumu izmaksas",IF('2a+c+n'!$Q54="C",'2a+c+n'!K54,0))</f>
        <v>0</v>
      </c>
      <c r="L54" s="109">
        <f>IF($C$4="citu pasākumu izmaksas",IF('2a+c+n'!$Q54="C",'2a+c+n'!L54,0))</f>
        <v>0</v>
      </c>
      <c r="M54" s="28">
        <f>IF($C$4="citu pasākumu izmaksas",IF('2a+c+n'!$Q54="C",'2a+c+n'!M54,0))</f>
        <v>0</v>
      </c>
      <c r="N54" s="28">
        <f>IF($C$4="citu pasākumu izmaksas",IF('2a+c+n'!$Q54="C",'2a+c+n'!N54,0))</f>
        <v>0</v>
      </c>
      <c r="O54" s="28">
        <f>IF($C$4="citu pasākumu izmaksas",IF('2a+c+n'!$Q54="C",'2a+c+n'!O54,0))</f>
        <v>0</v>
      </c>
      <c r="P54" s="60">
        <f>IF($C$4="citu pasākumu izmaksas",IF('2a+c+n'!$Q54="C",'2a+c+n'!P54,0))</f>
        <v>0</v>
      </c>
    </row>
    <row r="55" spans="1:16" x14ac:dyDescent="0.2">
      <c r="A55" s="65">
        <f>IF(P55=0,0,IF(COUNTBLANK(P55)=1,0,COUNTA($P$14:P55)))</f>
        <v>0</v>
      </c>
      <c r="B55" s="28">
        <f>IF($C$4="citu pasākumu izmaksas",IF('2a+c+n'!$Q55="C",'2a+c+n'!B55,0))</f>
        <v>0</v>
      </c>
      <c r="C55" s="28">
        <f>IF($C$4="citu pasākumu izmaksas",IF('2a+c+n'!$Q55="C",'2a+c+n'!C55,0))</f>
        <v>0</v>
      </c>
      <c r="D55" s="28">
        <f>IF($C$4="citu pasākumu izmaksas",IF('2a+c+n'!$Q55="C",'2a+c+n'!D55,0))</f>
        <v>0</v>
      </c>
      <c r="E55" s="60"/>
      <c r="F55" s="80"/>
      <c r="G55" s="28"/>
      <c r="H55" s="28">
        <f>IF($C$4="citu pasākumu izmaksas",IF('2a+c+n'!$Q55="C",'2a+c+n'!H55,0))</f>
        <v>0</v>
      </c>
      <c r="I55" s="28"/>
      <c r="J55" s="28"/>
      <c r="K55" s="60">
        <f>IF($C$4="citu pasākumu izmaksas",IF('2a+c+n'!$Q55="C",'2a+c+n'!K55,0))</f>
        <v>0</v>
      </c>
      <c r="L55" s="109">
        <f>IF($C$4="citu pasākumu izmaksas",IF('2a+c+n'!$Q55="C",'2a+c+n'!L55,0))</f>
        <v>0</v>
      </c>
      <c r="M55" s="28">
        <f>IF($C$4="citu pasākumu izmaksas",IF('2a+c+n'!$Q55="C",'2a+c+n'!M55,0))</f>
        <v>0</v>
      </c>
      <c r="N55" s="28">
        <f>IF($C$4="citu pasākumu izmaksas",IF('2a+c+n'!$Q55="C",'2a+c+n'!N55,0))</f>
        <v>0</v>
      </c>
      <c r="O55" s="28">
        <f>IF($C$4="citu pasākumu izmaksas",IF('2a+c+n'!$Q55="C",'2a+c+n'!O55,0))</f>
        <v>0</v>
      </c>
      <c r="P55" s="60">
        <f>IF($C$4="citu pasākumu izmaksas",IF('2a+c+n'!$Q55="C",'2a+c+n'!P55,0))</f>
        <v>0</v>
      </c>
    </row>
    <row r="56" spans="1:16" x14ac:dyDescent="0.2">
      <c r="A56" s="65">
        <f>IF(P56=0,0,IF(COUNTBLANK(P56)=1,0,COUNTA($P$14:P56)))</f>
        <v>0</v>
      </c>
      <c r="B56" s="28">
        <f>IF($C$4="citu pasākumu izmaksas",IF('2a+c+n'!$Q56="C",'2a+c+n'!B56,0))</f>
        <v>0</v>
      </c>
      <c r="C56" s="28">
        <f>IF($C$4="citu pasākumu izmaksas",IF('2a+c+n'!$Q56="C",'2a+c+n'!C56,0))</f>
        <v>0</v>
      </c>
      <c r="D56" s="28">
        <f>IF($C$4="citu pasākumu izmaksas",IF('2a+c+n'!$Q56="C",'2a+c+n'!D56,0))</f>
        <v>0</v>
      </c>
      <c r="E56" s="60"/>
      <c r="F56" s="80"/>
      <c r="G56" s="28"/>
      <c r="H56" s="28">
        <f>IF($C$4="citu pasākumu izmaksas",IF('2a+c+n'!$Q56="C",'2a+c+n'!H56,0))</f>
        <v>0</v>
      </c>
      <c r="I56" s="28"/>
      <c r="J56" s="28"/>
      <c r="K56" s="60">
        <f>IF($C$4="citu pasākumu izmaksas",IF('2a+c+n'!$Q56="C",'2a+c+n'!K56,0))</f>
        <v>0</v>
      </c>
      <c r="L56" s="109">
        <f>IF($C$4="citu pasākumu izmaksas",IF('2a+c+n'!$Q56="C",'2a+c+n'!L56,0))</f>
        <v>0</v>
      </c>
      <c r="M56" s="28">
        <f>IF($C$4="citu pasākumu izmaksas",IF('2a+c+n'!$Q56="C",'2a+c+n'!M56,0))</f>
        <v>0</v>
      </c>
      <c r="N56" s="28">
        <f>IF($C$4="citu pasākumu izmaksas",IF('2a+c+n'!$Q56="C",'2a+c+n'!N56,0))</f>
        <v>0</v>
      </c>
      <c r="O56" s="28">
        <f>IF($C$4="citu pasākumu izmaksas",IF('2a+c+n'!$Q56="C",'2a+c+n'!O56,0))</f>
        <v>0</v>
      </c>
      <c r="P56" s="60">
        <f>IF($C$4="citu pasākumu izmaksas",IF('2a+c+n'!$Q56="C",'2a+c+n'!P56,0))</f>
        <v>0</v>
      </c>
    </row>
    <row r="57" spans="1:16" x14ac:dyDescent="0.2">
      <c r="A57" s="65">
        <f>IF(P57=0,0,IF(COUNTBLANK(P57)=1,0,COUNTA($P$14:P57)))</f>
        <v>0</v>
      </c>
      <c r="B57" s="28">
        <f>IF($C$4="citu pasākumu izmaksas",IF('2a+c+n'!$Q57="C",'2a+c+n'!B57,0))</f>
        <v>0</v>
      </c>
      <c r="C57" s="28">
        <f>IF($C$4="citu pasākumu izmaksas",IF('2a+c+n'!$Q57="C",'2a+c+n'!C57,0))</f>
        <v>0</v>
      </c>
      <c r="D57" s="28">
        <f>IF($C$4="citu pasākumu izmaksas",IF('2a+c+n'!$Q57="C",'2a+c+n'!D57,0))</f>
        <v>0</v>
      </c>
      <c r="E57" s="60"/>
      <c r="F57" s="80"/>
      <c r="G57" s="28"/>
      <c r="H57" s="28">
        <f>IF($C$4="citu pasākumu izmaksas",IF('2a+c+n'!$Q57="C",'2a+c+n'!H57,0))</f>
        <v>0</v>
      </c>
      <c r="I57" s="28"/>
      <c r="J57" s="28"/>
      <c r="K57" s="60">
        <f>IF($C$4="citu pasākumu izmaksas",IF('2a+c+n'!$Q57="C",'2a+c+n'!K57,0))</f>
        <v>0</v>
      </c>
      <c r="L57" s="109">
        <f>IF($C$4="citu pasākumu izmaksas",IF('2a+c+n'!$Q57="C",'2a+c+n'!L57,0))</f>
        <v>0</v>
      </c>
      <c r="M57" s="28">
        <f>IF($C$4="citu pasākumu izmaksas",IF('2a+c+n'!$Q57="C",'2a+c+n'!M57,0))</f>
        <v>0</v>
      </c>
      <c r="N57" s="28">
        <f>IF($C$4="citu pasākumu izmaksas",IF('2a+c+n'!$Q57="C",'2a+c+n'!N57,0))</f>
        <v>0</v>
      </c>
      <c r="O57" s="28">
        <f>IF($C$4="citu pasākumu izmaksas",IF('2a+c+n'!$Q57="C",'2a+c+n'!O57,0))</f>
        <v>0</v>
      </c>
      <c r="P57" s="60">
        <f>IF($C$4="citu pasākumu izmaksas",IF('2a+c+n'!$Q57="C",'2a+c+n'!P57,0))</f>
        <v>0</v>
      </c>
    </row>
    <row r="58" spans="1:16" x14ac:dyDescent="0.2">
      <c r="A58" s="65">
        <f>IF(P58=0,0,IF(COUNTBLANK(P58)=1,0,COUNTA($P$14:P58)))</f>
        <v>0</v>
      </c>
      <c r="B58" s="28">
        <f>IF($C$4="citu pasākumu izmaksas",IF('2a+c+n'!$Q58="C",'2a+c+n'!B58,0))</f>
        <v>0</v>
      </c>
      <c r="C58" s="28">
        <f>IF($C$4="citu pasākumu izmaksas",IF('2a+c+n'!$Q58="C",'2a+c+n'!C58,0))</f>
        <v>0</v>
      </c>
      <c r="D58" s="28">
        <f>IF($C$4="citu pasākumu izmaksas",IF('2a+c+n'!$Q58="C",'2a+c+n'!D58,0))</f>
        <v>0</v>
      </c>
      <c r="E58" s="60"/>
      <c r="F58" s="80"/>
      <c r="G58" s="28"/>
      <c r="H58" s="28">
        <f>IF($C$4="citu pasākumu izmaksas",IF('2a+c+n'!$Q58="C",'2a+c+n'!H58,0))</f>
        <v>0</v>
      </c>
      <c r="I58" s="28"/>
      <c r="J58" s="28"/>
      <c r="K58" s="60">
        <f>IF($C$4="citu pasākumu izmaksas",IF('2a+c+n'!$Q58="C",'2a+c+n'!K58,0))</f>
        <v>0</v>
      </c>
      <c r="L58" s="109">
        <f>IF($C$4="citu pasākumu izmaksas",IF('2a+c+n'!$Q58="C",'2a+c+n'!L58,0))</f>
        <v>0</v>
      </c>
      <c r="M58" s="28">
        <f>IF($C$4="citu pasākumu izmaksas",IF('2a+c+n'!$Q58="C",'2a+c+n'!M58,0))</f>
        <v>0</v>
      </c>
      <c r="N58" s="28">
        <f>IF($C$4="citu pasākumu izmaksas",IF('2a+c+n'!$Q58="C",'2a+c+n'!N58,0))</f>
        <v>0</v>
      </c>
      <c r="O58" s="28">
        <f>IF($C$4="citu pasākumu izmaksas",IF('2a+c+n'!$Q58="C",'2a+c+n'!O58,0))</f>
        <v>0</v>
      </c>
      <c r="P58" s="60">
        <f>IF($C$4="citu pasākumu izmaksas",IF('2a+c+n'!$Q58="C",'2a+c+n'!P58,0))</f>
        <v>0</v>
      </c>
    </row>
    <row r="59" spans="1:16" x14ac:dyDescent="0.2">
      <c r="A59" s="65">
        <f>IF(P59=0,0,IF(COUNTBLANK(P59)=1,0,COUNTA($P$14:P59)))</f>
        <v>0</v>
      </c>
      <c r="B59" s="28">
        <f>IF($C$4="citu pasākumu izmaksas",IF('2a+c+n'!$Q59="C",'2a+c+n'!B59,0))</f>
        <v>0</v>
      </c>
      <c r="C59" s="28">
        <f>IF($C$4="citu pasākumu izmaksas",IF('2a+c+n'!$Q59="C",'2a+c+n'!C59,0))</f>
        <v>0</v>
      </c>
      <c r="D59" s="28">
        <f>IF($C$4="citu pasākumu izmaksas",IF('2a+c+n'!$Q59="C",'2a+c+n'!D59,0))</f>
        <v>0</v>
      </c>
      <c r="E59" s="60"/>
      <c r="F59" s="80"/>
      <c r="G59" s="28"/>
      <c r="H59" s="28">
        <f>IF($C$4="citu pasākumu izmaksas",IF('2a+c+n'!$Q59="C",'2a+c+n'!H59,0))</f>
        <v>0</v>
      </c>
      <c r="I59" s="28"/>
      <c r="J59" s="28"/>
      <c r="K59" s="60">
        <f>IF($C$4="citu pasākumu izmaksas",IF('2a+c+n'!$Q59="C",'2a+c+n'!K59,0))</f>
        <v>0</v>
      </c>
      <c r="L59" s="109">
        <f>IF($C$4="citu pasākumu izmaksas",IF('2a+c+n'!$Q59="C",'2a+c+n'!L59,0))</f>
        <v>0</v>
      </c>
      <c r="M59" s="28">
        <f>IF($C$4="citu pasākumu izmaksas",IF('2a+c+n'!$Q59="C",'2a+c+n'!M59,0))</f>
        <v>0</v>
      </c>
      <c r="N59" s="28">
        <f>IF($C$4="citu pasākumu izmaksas",IF('2a+c+n'!$Q59="C",'2a+c+n'!N59,0))</f>
        <v>0</v>
      </c>
      <c r="O59" s="28">
        <f>IF($C$4="citu pasākumu izmaksas",IF('2a+c+n'!$Q59="C",'2a+c+n'!O59,0))</f>
        <v>0</v>
      </c>
      <c r="P59" s="60">
        <f>IF($C$4="citu pasākumu izmaksas",IF('2a+c+n'!$Q59="C",'2a+c+n'!P59,0))</f>
        <v>0</v>
      </c>
    </row>
    <row r="60" spans="1:16" x14ac:dyDescent="0.2">
      <c r="A60" s="65">
        <f>IF(P60=0,0,IF(COUNTBLANK(P60)=1,0,COUNTA($P$14:P60)))</f>
        <v>0</v>
      </c>
      <c r="B60" s="28">
        <f>IF($C$4="citu pasākumu izmaksas",IF('2a+c+n'!$Q60="C",'2a+c+n'!B60,0))</f>
        <v>0</v>
      </c>
      <c r="C60" s="28">
        <f>IF($C$4="citu pasākumu izmaksas",IF('2a+c+n'!$Q60="C",'2a+c+n'!C60,0))</f>
        <v>0</v>
      </c>
      <c r="D60" s="28">
        <f>IF($C$4="citu pasākumu izmaksas",IF('2a+c+n'!$Q60="C",'2a+c+n'!D60,0))</f>
        <v>0</v>
      </c>
      <c r="E60" s="60"/>
      <c r="F60" s="80"/>
      <c r="G60" s="28"/>
      <c r="H60" s="28">
        <f>IF($C$4="citu pasākumu izmaksas",IF('2a+c+n'!$Q60="C",'2a+c+n'!H60,0))</f>
        <v>0</v>
      </c>
      <c r="I60" s="28"/>
      <c r="J60" s="28"/>
      <c r="K60" s="60">
        <f>IF($C$4="citu pasākumu izmaksas",IF('2a+c+n'!$Q60="C",'2a+c+n'!K60,0))</f>
        <v>0</v>
      </c>
      <c r="L60" s="109">
        <f>IF($C$4="citu pasākumu izmaksas",IF('2a+c+n'!$Q60="C",'2a+c+n'!L60,0))</f>
        <v>0</v>
      </c>
      <c r="M60" s="28">
        <f>IF($C$4="citu pasākumu izmaksas",IF('2a+c+n'!$Q60="C",'2a+c+n'!M60,0))</f>
        <v>0</v>
      </c>
      <c r="N60" s="28">
        <f>IF($C$4="citu pasākumu izmaksas",IF('2a+c+n'!$Q60="C",'2a+c+n'!N60,0))</f>
        <v>0</v>
      </c>
      <c r="O60" s="28">
        <f>IF($C$4="citu pasākumu izmaksas",IF('2a+c+n'!$Q60="C",'2a+c+n'!O60,0))</f>
        <v>0</v>
      </c>
      <c r="P60" s="60">
        <f>IF($C$4="citu pasākumu izmaksas",IF('2a+c+n'!$Q60="C",'2a+c+n'!P60,0))</f>
        <v>0</v>
      </c>
    </row>
    <row r="61" spans="1:16" x14ac:dyDescent="0.2">
      <c r="A61" s="65">
        <f>IF(P61=0,0,IF(COUNTBLANK(P61)=1,0,COUNTA($P$14:P61)))</f>
        <v>0</v>
      </c>
      <c r="B61" s="28">
        <f>IF($C$4="citu pasākumu izmaksas",IF('2a+c+n'!$Q61="C",'2a+c+n'!B61,0))</f>
        <v>0</v>
      </c>
      <c r="C61" s="28">
        <f>IF($C$4="citu pasākumu izmaksas",IF('2a+c+n'!$Q61="C",'2a+c+n'!C61,0))</f>
        <v>0</v>
      </c>
      <c r="D61" s="28">
        <f>IF($C$4="citu pasākumu izmaksas",IF('2a+c+n'!$Q61="C",'2a+c+n'!D61,0))</f>
        <v>0</v>
      </c>
      <c r="E61" s="60"/>
      <c r="F61" s="80"/>
      <c r="G61" s="28"/>
      <c r="H61" s="28">
        <f>IF($C$4="citu pasākumu izmaksas",IF('2a+c+n'!$Q61="C",'2a+c+n'!H61,0))</f>
        <v>0</v>
      </c>
      <c r="I61" s="28"/>
      <c r="J61" s="28"/>
      <c r="K61" s="60">
        <f>IF($C$4="citu pasākumu izmaksas",IF('2a+c+n'!$Q61="C",'2a+c+n'!K61,0))</f>
        <v>0</v>
      </c>
      <c r="L61" s="109">
        <f>IF($C$4="citu pasākumu izmaksas",IF('2a+c+n'!$Q61="C",'2a+c+n'!L61,0))</f>
        <v>0</v>
      </c>
      <c r="M61" s="28">
        <f>IF($C$4="citu pasākumu izmaksas",IF('2a+c+n'!$Q61="C",'2a+c+n'!M61,0))</f>
        <v>0</v>
      </c>
      <c r="N61" s="28">
        <f>IF($C$4="citu pasākumu izmaksas",IF('2a+c+n'!$Q61="C",'2a+c+n'!N61,0))</f>
        <v>0</v>
      </c>
      <c r="O61" s="28">
        <f>IF($C$4="citu pasākumu izmaksas",IF('2a+c+n'!$Q61="C",'2a+c+n'!O61,0))</f>
        <v>0</v>
      </c>
      <c r="P61" s="60">
        <f>IF($C$4="citu pasākumu izmaksas",IF('2a+c+n'!$Q61="C",'2a+c+n'!P61,0))</f>
        <v>0</v>
      </c>
    </row>
    <row r="62" spans="1:16" x14ac:dyDescent="0.2">
      <c r="A62" s="65">
        <f>IF(P62=0,0,IF(COUNTBLANK(P62)=1,0,COUNTA($P$14:P62)))</f>
        <v>0</v>
      </c>
      <c r="B62" s="28">
        <f>IF($C$4="citu pasākumu izmaksas",IF('2a+c+n'!$Q62="C",'2a+c+n'!B62,0))</f>
        <v>0</v>
      </c>
      <c r="C62" s="28">
        <f>IF($C$4="citu pasākumu izmaksas",IF('2a+c+n'!$Q62="C",'2a+c+n'!C62,0))</f>
        <v>0</v>
      </c>
      <c r="D62" s="28">
        <f>IF($C$4="citu pasākumu izmaksas",IF('2a+c+n'!$Q62="C",'2a+c+n'!D62,0))</f>
        <v>0</v>
      </c>
      <c r="E62" s="60"/>
      <c r="F62" s="80"/>
      <c r="G62" s="28"/>
      <c r="H62" s="28">
        <f>IF($C$4="citu pasākumu izmaksas",IF('2a+c+n'!$Q62="C",'2a+c+n'!H62,0))</f>
        <v>0</v>
      </c>
      <c r="I62" s="28"/>
      <c r="J62" s="28"/>
      <c r="K62" s="60">
        <f>IF($C$4="citu pasākumu izmaksas",IF('2a+c+n'!$Q62="C",'2a+c+n'!K62,0))</f>
        <v>0</v>
      </c>
      <c r="L62" s="109">
        <f>IF($C$4="citu pasākumu izmaksas",IF('2a+c+n'!$Q62="C",'2a+c+n'!L62,0))</f>
        <v>0</v>
      </c>
      <c r="M62" s="28">
        <f>IF($C$4="citu pasākumu izmaksas",IF('2a+c+n'!$Q62="C",'2a+c+n'!M62,0))</f>
        <v>0</v>
      </c>
      <c r="N62" s="28">
        <f>IF($C$4="citu pasākumu izmaksas",IF('2a+c+n'!$Q62="C",'2a+c+n'!N62,0))</f>
        <v>0</v>
      </c>
      <c r="O62" s="28">
        <f>IF($C$4="citu pasākumu izmaksas",IF('2a+c+n'!$Q62="C",'2a+c+n'!O62,0))</f>
        <v>0</v>
      </c>
      <c r="P62" s="60">
        <f>IF($C$4="citu pasākumu izmaksas",IF('2a+c+n'!$Q62="C",'2a+c+n'!P62,0))</f>
        <v>0</v>
      </c>
    </row>
    <row r="63" spans="1:16" x14ac:dyDescent="0.2">
      <c r="A63" s="65">
        <f>IF(P63=0,0,IF(COUNTBLANK(P63)=1,0,COUNTA($P$14:P63)))</f>
        <v>0</v>
      </c>
      <c r="B63" s="28">
        <f>IF($C$4="citu pasākumu izmaksas",IF('2a+c+n'!$Q63="C",'2a+c+n'!B63,0))</f>
        <v>0</v>
      </c>
      <c r="C63" s="28">
        <f>IF($C$4="citu pasākumu izmaksas",IF('2a+c+n'!$Q63="C",'2a+c+n'!C63,0))</f>
        <v>0</v>
      </c>
      <c r="D63" s="28">
        <f>IF($C$4="citu pasākumu izmaksas",IF('2a+c+n'!$Q63="C",'2a+c+n'!D63,0))</f>
        <v>0</v>
      </c>
      <c r="E63" s="60"/>
      <c r="F63" s="80"/>
      <c r="G63" s="28"/>
      <c r="H63" s="28">
        <f>IF($C$4="citu pasākumu izmaksas",IF('2a+c+n'!$Q63="C",'2a+c+n'!H63,0))</f>
        <v>0</v>
      </c>
      <c r="I63" s="28"/>
      <c r="J63" s="28"/>
      <c r="K63" s="60">
        <f>IF($C$4="citu pasākumu izmaksas",IF('2a+c+n'!$Q63="C",'2a+c+n'!K63,0))</f>
        <v>0</v>
      </c>
      <c r="L63" s="109">
        <f>IF($C$4="citu pasākumu izmaksas",IF('2a+c+n'!$Q63="C",'2a+c+n'!L63,0))</f>
        <v>0</v>
      </c>
      <c r="M63" s="28">
        <f>IF($C$4="citu pasākumu izmaksas",IF('2a+c+n'!$Q63="C",'2a+c+n'!M63,0))</f>
        <v>0</v>
      </c>
      <c r="N63" s="28">
        <f>IF($C$4="citu pasākumu izmaksas",IF('2a+c+n'!$Q63="C",'2a+c+n'!N63,0))</f>
        <v>0</v>
      </c>
      <c r="O63" s="28">
        <f>IF($C$4="citu pasākumu izmaksas",IF('2a+c+n'!$Q63="C",'2a+c+n'!O63,0))</f>
        <v>0</v>
      </c>
      <c r="P63" s="60">
        <f>IF($C$4="citu pasākumu izmaksas",IF('2a+c+n'!$Q63="C",'2a+c+n'!P63,0))</f>
        <v>0</v>
      </c>
    </row>
    <row r="64" spans="1:16" x14ac:dyDescent="0.2">
      <c r="A64" s="65">
        <f>IF(P64=0,0,IF(COUNTBLANK(P64)=1,0,COUNTA($P$14:P64)))</f>
        <v>0</v>
      </c>
      <c r="B64" s="28">
        <f>IF($C$4="citu pasākumu izmaksas",IF('2a+c+n'!$Q64="C",'2a+c+n'!B64,0))</f>
        <v>0</v>
      </c>
      <c r="C64" s="28">
        <f>IF($C$4="citu pasākumu izmaksas",IF('2a+c+n'!$Q64="C",'2a+c+n'!C64,0))</f>
        <v>0</v>
      </c>
      <c r="D64" s="28">
        <f>IF($C$4="citu pasākumu izmaksas",IF('2a+c+n'!$Q64="C",'2a+c+n'!D64,0))</f>
        <v>0</v>
      </c>
      <c r="E64" s="60"/>
      <c r="F64" s="80"/>
      <c r="G64" s="28"/>
      <c r="H64" s="28">
        <f>IF($C$4="citu pasākumu izmaksas",IF('2a+c+n'!$Q64="C",'2a+c+n'!H64,0))</f>
        <v>0</v>
      </c>
      <c r="I64" s="28"/>
      <c r="J64" s="28"/>
      <c r="K64" s="60">
        <f>IF($C$4="citu pasākumu izmaksas",IF('2a+c+n'!$Q64="C",'2a+c+n'!K64,0))</f>
        <v>0</v>
      </c>
      <c r="L64" s="109">
        <f>IF($C$4="citu pasākumu izmaksas",IF('2a+c+n'!$Q64="C",'2a+c+n'!L64,0))</f>
        <v>0</v>
      </c>
      <c r="M64" s="28">
        <f>IF($C$4="citu pasākumu izmaksas",IF('2a+c+n'!$Q64="C",'2a+c+n'!M64,0))</f>
        <v>0</v>
      </c>
      <c r="N64" s="28">
        <f>IF($C$4="citu pasākumu izmaksas",IF('2a+c+n'!$Q64="C",'2a+c+n'!N64,0))</f>
        <v>0</v>
      </c>
      <c r="O64" s="28">
        <f>IF($C$4="citu pasākumu izmaksas",IF('2a+c+n'!$Q64="C",'2a+c+n'!O64,0))</f>
        <v>0</v>
      </c>
      <c r="P64" s="60">
        <f>IF($C$4="citu pasākumu izmaksas",IF('2a+c+n'!$Q64="C",'2a+c+n'!P64,0))</f>
        <v>0</v>
      </c>
    </row>
    <row r="65" spans="1:16" x14ac:dyDescent="0.2">
      <c r="A65" s="65">
        <f>IF(P65=0,0,IF(COUNTBLANK(P65)=1,0,COUNTA($P$14:P65)))</f>
        <v>0</v>
      </c>
      <c r="B65" s="28">
        <f>IF($C$4="citu pasākumu izmaksas",IF('2a+c+n'!$Q65="C",'2a+c+n'!B65,0))</f>
        <v>0</v>
      </c>
      <c r="C65" s="28">
        <f>IF($C$4="citu pasākumu izmaksas",IF('2a+c+n'!$Q65="C",'2a+c+n'!C65,0))</f>
        <v>0</v>
      </c>
      <c r="D65" s="28">
        <f>IF($C$4="citu pasākumu izmaksas",IF('2a+c+n'!$Q65="C",'2a+c+n'!D65,0))</f>
        <v>0</v>
      </c>
      <c r="E65" s="60"/>
      <c r="F65" s="80"/>
      <c r="G65" s="28"/>
      <c r="H65" s="28">
        <f>IF($C$4="citu pasākumu izmaksas",IF('2a+c+n'!$Q65="C",'2a+c+n'!H65,0))</f>
        <v>0</v>
      </c>
      <c r="I65" s="28"/>
      <c r="J65" s="28"/>
      <c r="K65" s="60">
        <f>IF($C$4="citu pasākumu izmaksas",IF('2a+c+n'!$Q65="C",'2a+c+n'!K65,0))</f>
        <v>0</v>
      </c>
      <c r="L65" s="109">
        <f>IF($C$4="citu pasākumu izmaksas",IF('2a+c+n'!$Q65="C",'2a+c+n'!L65,0))</f>
        <v>0</v>
      </c>
      <c r="M65" s="28">
        <f>IF($C$4="citu pasākumu izmaksas",IF('2a+c+n'!$Q65="C",'2a+c+n'!M65,0))</f>
        <v>0</v>
      </c>
      <c r="N65" s="28">
        <f>IF($C$4="citu pasākumu izmaksas",IF('2a+c+n'!$Q65="C",'2a+c+n'!N65,0))</f>
        <v>0</v>
      </c>
      <c r="O65" s="28">
        <f>IF($C$4="citu pasākumu izmaksas",IF('2a+c+n'!$Q65="C",'2a+c+n'!O65,0))</f>
        <v>0</v>
      </c>
      <c r="P65" s="60">
        <f>IF($C$4="citu pasākumu izmaksas",IF('2a+c+n'!$Q65="C",'2a+c+n'!P65,0))</f>
        <v>0</v>
      </c>
    </row>
    <row r="66" spans="1:16" x14ac:dyDescent="0.2">
      <c r="A66" s="65">
        <f>IF(P66=0,0,IF(COUNTBLANK(P66)=1,0,COUNTA($P$14:P66)))</f>
        <v>0</v>
      </c>
      <c r="B66" s="28">
        <f>IF($C$4="citu pasākumu izmaksas",IF('2a+c+n'!$Q66="C",'2a+c+n'!B66,0))</f>
        <v>0</v>
      </c>
      <c r="C66" s="28">
        <f>IF($C$4="citu pasākumu izmaksas",IF('2a+c+n'!$Q66="C",'2a+c+n'!C66,0))</f>
        <v>0</v>
      </c>
      <c r="D66" s="28">
        <f>IF($C$4="citu pasākumu izmaksas",IF('2a+c+n'!$Q66="C",'2a+c+n'!D66,0))</f>
        <v>0</v>
      </c>
      <c r="E66" s="60"/>
      <c r="F66" s="80"/>
      <c r="G66" s="28"/>
      <c r="H66" s="28">
        <f>IF($C$4="citu pasākumu izmaksas",IF('2a+c+n'!$Q66="C",'2a+c+n'!H66,0))</f>
        <v>0</v>
      </c>
      <c r="I66" s="28"/>
      <c r="J66" s="28"/>
      <c r="K66" s="60">
        <f>IF($C$4="citu pasākumu izmaksas",IF('2a+c+n'!$Q66="C",'2a+c+n'!K66,0))</f>
        <v>0</v>
      </c>
      <c r="L66" s="109">
        <f>IF($C$4="citu pasākumu izmaksas",IF('2a+c+n'!$Q66="C",'2a+c+n'!L66,0))</f>
        <v>0</v>
      </c>
      <c r="M66" s="28">
        <f>IF($C$4="citu pasākumu izmaksas",IF('2a+c+n'!$Q66="C",'2a+c+n'!M66,0))</f>
        <v>0</v>
      </c>
      <c r="N66" s="28">
        <f>IF($C$4="citu pasākumu izmaksas",IF('2a+c+n'!$Q66="C",'2a+c+n'!N66,0))</f>
        <v>0</v>
      </c>
      <c r="O66" s="28">
        <f>IF($C$4="citu pasākumu izmaksas",IF('2a+c+n'!$Q66="C",'2a+c+n'!O66,0))</f>
        <v>0</v>
      </c>
      <c r="P66" s="60">
        <f>IF($C$4="citu pasākumu izmaksas",IF('2a+c+n'!$Q66="C",'2a+c+n'!P66,0))</f>
        <v>0</v>
      </c>
    </row>
    <row r="67" spans="1:16" x14ac:dyDescent="0.2">
      <c r="A67" s="65">
        <f>IF(P67=0,0,IF(COUNTBLANK(P67)=1,0,COUNTA($P$14:P67)))</f>
        <v>0</v>
      </c>
      <c r="B67" s="28">
        <f>IF($C$4="citu pasākumu izmaksas",IF('2a+c+n'!$Q67="C",'2a+c+n'!B67,0))</f>
        <v>0</v>
      </c>
      <c r="C67" s="28">
        <f>IF($C$4="citu pasākumu izmaksas",IF('2a+c+n'!$Q67="C",'2a+c+n'!C67,0))</f>
        <v>0</v>
      </c>
      <c r="D67" s="28">
        <f>IF($C$4="citu pasākumu izmaksas",IF('2a+c+n'!$Q67="C",'2a+c+n'!D67,0))</f>
        <v>0</v>
      </c>
      <c r="E67" s="60"/>
      <c r="F67" s="80"/>
      <c r="G67" s="28"/>
      <c r="H67" s="28">
        <f>IF($C$4="citu pasākumu izmaksas",IF('2a+c+n'!$Q67="C",'2a+c+n'!H67,0))</f>
        <v>0</v>
      </c>
      <c r="I67" s="28"/>
      <c r="J67" s="28"/>
      <c r="K67" s="60">
        <f>IF($C$4="citu pasākumu izmaksas",IF('2a+c+n'!$Q67="C",'2a+c+n'!K67,0))</f>
        <v>0</v>
      </c>
      <c r="L67" s="109">
        <f>IF($C$4="citu pasākumu izmaksas",IF('2a+c+n'!$Q67="C",'2a+c+n'!L67,0))</f>
        <v>0</v>
      </c>
      <c r="M67" s="28">
        <f>IF($C$4="citu pasākumu izmaksas",IF('2a+c+n'!$Q67="C",'2a+c+n'!M67,0))</f>
        <v>0</v>
      </c>
      <c r="N67" s="28">
        <f>IF($C$4="citu pasākumu izmaksas",IF('2a+c+n'!$Q67="C",'2a+c+n'!N67,0))</f>
        <v>0</v>
      </c>
      <c r="O67" s="28">
        <f>IF($C$4="citu pasākumu izmaksas",IF('2a+c+n'!$Q67="C",'2a+c+n'!O67,0))</f>
        <v>0</v>
      </c>
      <c r="P67" s="60">
        <f>IF($C$4="citu pasākumu izmaksas",IF('2a+c+n'!$Q67="C",'2a+c+n'!P67,0))</f>
        <v>0</v>
      </c>
    </row>
    <row r="68" spans="1:16" x14ac:dyDescent="0.2">
      <c r="A68" s="65">
        <f>IF(P68=0,0,IF(COUNTBLANK(P68)=1,0,COUNTA($P$14:P68)))</f>
        <v>0</v>
      </c>
      <c r="B68" s="28">
        <f>IF($C$4="citu pasākumu izmaksas",IF('2a+c+n'!$Q68="C",'2a+c+n'!B68,0))</f>
        <v>0</v>
      </c>
      <c r="C68" s="28">
        <f>IF($C$4="citu pasākumu izmaksas",IF('2a+c+n'!$Q68="C",'2a+c+n'!C68,0))</f>
        <v>0</v>
      </c>
      <c r="D68" s="28">
        <f>IF($C$4="citu pasākumu izmaksas",IF('2a+c+n'!$Q68="C",'2a+c+n'!D68,0))</f>
        <v>0</v>
      </c>
      <c r="E68" s="60"/>
      <c r="F68" s="80"/>
      <c r="G68" s="28"/>
      <c r="H68" s="28">
        <f>IF($C$4="citu pasākumu izmaksas",IF('2a+c+n'!$Q68="C",'2a+c+n'!H68,0))</f>
        <v>0</v>
      </c>
      <c r="I68" s="28"/>
      <c r="J68" s="28"/>
      <c r="K68" s="60">
        <f>IF($C$4="citu pasākumu izmaksas",IF('2a+c+n'!$Q68="C",'2a+c+n'!K68,0))</f>
        <v>0</v>
      </c>
      <c r="L68" s="109">
        <f>IF($C$4="citu pasākumu izmaksas",IF('2a+c+n'!$Q68="C",'2a+c+n'!L68,0))</f>
        <v>0</v>
      </c>
      <c r="M68" s="28">
        <f>IF($C$4="citu pasākumu izmaksas",IF('2a+c+n'!$Q68="C",'2a+c+n'!M68,0))</f>
        <v>0</v>
      </c>
      <c r="N68" s="28">
        <f>IF($C$4="citu pasākumu izmaksas",IF('2a+c+n'!$Q68="C",'2a+c+n'!N68,0))</f>
        <v>0</v>
      </c>
      <c r="O68" s="28">
        <f>IF($C$4="citu pasākumu izmaksas",IF('2a+c+n'!$Q68="C",'2a+c+n'!O68,0))</f>
        <v>0</v>
      </c>
      <c r="P68" s="60">
        <f>IF($C$4="citu pasākumu izmaksas",IF('2a+c+n'!$Q68="C",'2a+c+n'!P68,0))</f>
        <v>0</v>
      </c>
    </row>
    <row r="69" spans="1:16" x14ac:dyDescent="0.2">
      <c r="A69" s="65">
        <f>IF(P69=0,0,IF(COUNTBLANK(P69)=1,0,COUNTA($P$14:P69)))</f>
        <v>0</v>
      </c>
      <c r="B69" s="28">
        <f>IF($C$4="citu pasākumu izmaksas",IF('2a+c+n'!$Q69="C",'2a+c+n'!B69,0))</f>
        <v>0</v>
      </c>
      <c r="C69" s="28">
        <f>IF($C$4="citu pasākumu izmaksas",IF('2a+c+n'!$Q69="C",'2a+c+n'!C69,0))</f>
        <v>0</v>
      </c>
      <c r="D69" s="28">
        <f>IF($C$4="citu pasākumu izmaksas",IF('2a+c+n'!$Q69="C",'2a+c+n'!D69,0))</f>
        <v>0</v>
      </c>
      <c r="E69" s="60"/>
      <c r="F69" s="80"/>
      <c r="G69" s="28"/>
      <c r="H69" s="28">
        <f>IF($C$4="citu pasākumu izmaksas",IF('2a+c+n'!$Q69="C",'2a+c+n'!H69,0))</f>
        <v>0</v>
      </c>
      <c r="I69" s="28"/>
      <c r="J69" s="28"/>
      <c r="K69" s="60">
        <f>IF($C$4="citu pasākumu izmaksas",IF('2a+c+n'!$Q69="C",'2a+c+n'!K69,0))</f>
        <v>0</v>
      </c>
      <c r="L69" s="109">
        <f>IF($C$4="citu pasākumu izmaksas",IF('2a+c+n'!$Q69="C",'2a+c+n'!L69,0))</f>
        <v>0</v>
      </c>
      <c r="M69" s="28">
        <f>IF($C$4="citu pasākumu izmaksas",IF('2a+c+n'!$Q69="C",'2a+c+n'!M69,0))</f>
        <v>0</v>
      </c>
      <c r="N69" s="28">
        <f>IF($C$4="citu pasākumu izmaksas",IF('2a+c+n'!$Q69="C",'2a+c+n'!N69,0))</f>
        <v>0</v>
      </c>
      <c r="O69" s="28">
        <f>IF($C$4="citu pasākumu izmaksas",IF('2a+c+n'!$Q69="C",'2a+c+n'!O69,0))</f>
        <v>0</v>
      </c>
      <c r="P69" s="60">
        <f>IF($C$4="citu pasākumu izmaksas",IF('2a+c+n'!$Q69="C",'2a+c+n'!P69,0))</f>
        <v>0</v>
      </c>
    </row>
    <row r="70" spans="1:16" x14ac:dyDescent="0.2">
      <c r="A70" s="65">
        <f>IF(P70=0,0,IF(COUNTBLANK(P70)=1,0,COUNTA($P$14:P70)))</f>
        <v>0</v>
      </c>
      <c r="B70" s="28">
        <f>IF($C$4="citu pasākumu izmaksas",IF('2a+c+n'!$Q70="C",'2a+c+n'!B70,0))</f>
        <v>0</v>
      </c>
      <c r="C70" s="28">
        <f>IF($C$4="citu pasākumu izmaksas",IF('2a+c+n'!$Q70="C",'2a+c+n'!C70,0))</f>
        <v>0</v>
      </c>
      <c r="D70" s="28">
        <f>IF($C$4="citu pasākumu izmaksas",IF('2a+c+n'!$Q70="C",'2a+c+n'!D70,0))</f>
        <v>0</v>
      </c>
      <c r="E70" s="60"/>
      <c r="F70" s="80"/>
      <c r="G70" s="28"/>
      <c r="H70" s="28">
        <f>IF($C$4="citu pasākumu izmaksas",IF('2a+c+n'!$Q70="C",'2a+c+n'!H70,0))</f>
        <v>0</v>
      </c>
      <c r="I70" s="28"/>
      <c r="J70" s="28"/>
      <c r="K70" s="60">
        <f>IF($C$4="citu pasākumu izmaksas",IF('2a+c+n'!$Q70="C",'2a+c+n'!K70,0))</f>
        <v>0</v>
      </c>
      <c r="L70" s="109">
        <f>IF($C$4="citu pasākumu izmaksas",IF('2a+c+n'!$Q70="C",'2a+c+n'!L70,0))</f>
        <v>0</v>
      </c>
      <c r="M70" s="28">
        <f>IF($C$4="citu pasākumu izmaksas",IF('2a+c+n'!$Q70="C",'2a+c+n'!M70,0))</f>
        <v>0</v>
      </c>
      <c r="N70" s="28">
        <f>IF($C$4="citu pasākumu izmaksas",IF('2a+c+n'!$Q70="C",'2a+c+n'!N70,0))</f>
        <v>0</v>
      </c>
      <c r="O70" s="28">
        <f>IF($C$4="citu pasākumu izmaksas",IF('2a+c+n'!$Q70="C",'2a+c+n'!O70,0))</f>
        <v>0</v>
      </c>
      <c r="P70" s="60">
        <f>IF($C$4="citu pasākumu izmaksas",IF('2a+c+n'!$Q70="C",'2a+c+n'!P70,0))</f>
        <v>0</v>
      </c>
    </row>
    <row r="71" spans="1:16" x14ac:dyDescent="0.2">
      <c r="A71" s="65">
        <f>IF(P71=0,0,IF(COUNTBLANK(P71)=1,0,COUNTA($P$14:P71)))</f>
        <v>0</v>
      </c>
      <c r="B71" s="28">
        <f>IF($C$4="citu pasākumu izmaksas",IF('2a+c+n'!$Q71="C",'2a+c+n'!B71,0))</f>
        <v>0</v>
      </c>
      <c r="C71" s="28">
        <f>IF($C$4="citu pasākumu izmaksas",IF('2a+c+n'!$Q71="C",'2a+c+n'!C71,0))</f>
        <v>0</v>
      </c>
      <c r="D71" s="28">
        <f>IF($C$4="citu pasākumu izmaksas",IF('2a+c+n'!$Q71="C",'2a+c+n'!D71,0))</f>
        <v>0</v>
      </c>
      <c r="E71" s="60"/>
      <c r="F71" s="80"/>
      <c r="G71" s="28"/>
      <c r="H71" s="28">
        <f>IF($C$4="citu pasākumu izmaksas",IF('2a+c+n'!$Q71="C",'2a+c+n'!H71,0))</f>
        <v>0</v>
      </c>
      <c r="I71" s="28"/>
      <c r="J71" s="28"/>
      <c r="K71" s="60">
        <f>IF($C$4="citu pasākumu izmaksas",IF('2a+c+n'!$Q71="C",'2a+c+n'!K71,0))</f>
        <v>0</v>
      </c>
      <c r="L71" s="109">
        <f>IF($C$4="citu pasākumu izmaksas",IF('2a+c+n'!$Q71="C",'2a+c+n'!L71,0))</f>
        <v>0</v>
      </c>
      <c r="M71" s="28">
        <f>IF($C$4="citu pasākumu izmaksas",IF('2a+c+n'!$Q71="C",'2a+c+n'!M71,0))</f>
        <v>0</v>
      </c>
      <c r="N71" s="28">
        <f>IF($C$4="citu pasākumu izmaksas",IF('2a+c+n'!$Q71="C",'2a+c+n'!N71,0))</f>
        <v>0</v>
      </c>
      <c r="O71" s="28">
        <f>IF($C$4="citu pasākumu izmaksas",IF('2a+c+n'!$Q71="C",'2a+c+n'!O71,0))</f>
        <v>0</v>
      </c>
      <c r="P71" s="60">
        <f>IF($C$4="citu pasākumu izmaksas",IF('2a+c+n'!$Q71="C",'2a+c+n'!P71,0))</f>
        <v>0</v>
      </c>
    </row>
    <row r="72" spans="1:16" x14ac:dyDescent="0.2">
      <c r="A72" s="65">
        <f>IF(P72=0,0,IF(COUNTBLANK(P72)=1,0,COUNTA($P$14:P72)))</f>
        <v>0</v>
      </c>
      <c r="B72" s="28">
        <f>IF($C$4="citu pasākumu izmaksas",IF('2a+c+n'!$Q72="C",'2a+c+n'!B72,0))</f>
        <v>0</v>
      </c>
      <c r="C72" s="28">
        <f>IF($C$4="citu pasākumu izmaksas",IF('2a+c+n'!$Q72="C",'2a+c+n'!C72,0))</f>
        <v>0</v>
      </c>
      <c r="D72" s="28">
        <f>IF($C$4="citu pasākumu izmaksas",IF('2a+c+n'!$Q72="C",'2a+c+n'!D72,0))</f>
        <v>0</v>
      </c>
      <c r="E72" s="60"/>
      <c r="F72" s="80"/>
      <c r="G72" s="28"/>
      <c r="H72" s="28">
        <f>IF($C$4="citu pasākumu izmaksas",IF('2a+c+n'!$Q72="C",'2a+c+n'!H72,0))</f>
        <v>0</v>
      </c>
      <c r="I72" s="28"/>
      <c r="J72" s="28"/>
      <c r="K72" s="60">
        <f>IF($C$4="citu pasākumu izmaksas",IF('2a+c+n'!$Q72="C",'2a+c+n'!K72,0))</f>
        <v>0</v>
      </c>
      <c r="L72" s="109">
        <f>IF($C$4="citu pasākumu izmaksas",IF('2a+c+n'!$Q72="C",'2a+c+n'!L72,0))</f>
        <v>0</v>
      </c>
      <c r="M72" s="28">
        <f>IF($C$4="citu pasākumu izmaksas",IF('2a+c+n'!$Q72="C",'2a+c+n'!M72,0))</f>
        <v>0</v>
      </c>
      <c r="N72" s="28">
        <f>IF($C$4="citu pasākumu izmaksas",IF('2a+c+n'!$Q72="C",'2a+c+n'!N72,0))</f>
        <v>0</v>
      </c>
      <c r="O72" s="28">
        <f>IF($C$4="citu pasākumu izmaksas",IF('2a+c+n'!$Q72="C",'2a+c+n'!O72,0))</f>
        <v>0</v>
      </c>
      <c r="P72" s="60">
        <f>IF($C$4="citu pasākumu izmaksas",IF('2a+c+n'!$Q72="C",'2a+c+n'!P72,0))</f>
        <v>0</v>
      </c>
    </row>
    <row r="73" spans="1:16" x14ac:dyDescent="0.2">
      <c r="A73" s="65">
        <f>IF(P73=0,0,IF(COUNTBLANK(P73)=1,0,COUNTA($P$14:P73)))</f>
        <v>0</v>
      </c>
      <c r="B73" s="28">
        <f>IF($C$4="citu pasākumu izmaksas",IF('2a+c+n'!$Q73="C",'2a+c+n'!B73,0))</f>
        <v>0</v>
      </c>
      <c r="C73" s="28">
        <f>IF($C$4="citu pasākumu izmaksas",IF('2a+c+n'!$Q73="C",'2a+c+n'!C73,0))</f>
        <v>0</v>
      </c>
      <c r="D73" s="28">
        <f>IF($C$4="citu pasākumu izmaksas",IF('2a+c+n'!$Q73="C",'2a+c+n'!D73,0))</f>
        <v>0</v>
      </c>
      <c r="E73" s="60"/>
      <c r="F73" s="80"/>
      <c r="G73" s="28"/>
      <c r="H73" s="28">
        <f>IF($C$4="citu pasākumu izmaksas",IF('2a+c+n'!$Q73="C",'2a+c+n'!H73,0))</f>
        <v>0</v>
      </c>
      <c r="I73" s="28"/>
      <c r="J73" s="28"/>
      <c r="K73" s="60">
        <f>IF($C$4="citu pasākumu izmaksas",IF('2a+c+n'!$Q73="C",'2a+c+n'!K73,0))</f>
        <v>0</v>
      </c>
      <c r="L73" s="109">
        <f>IF($C$4="citu pasākumu izmaksas",IF('2a+c+n'!$Q73="C",'2a+c+n'!L73,0))</f>
        <v>0</v>
      </c>
      <c r="M73" s="28">
        <f>IF($C$4="citu pasākumu izmaksas",IF('2a+c+n'!$Q73="C",'2a+c+n'!M73,0))</f>
        <v>0</v>
      </c>
      <c r="N73" s="28">
        <f>IF($C$4="citu pasākumu izmaksas",IF('2a+c+n'!$Q73="C",'2a+c+n'!N73,0))</f>
        <v>0</v>
      </c>
      <c r="O73" s="28">
        <f>IF($C$4="citu pasākumu izmaksas",IF('2a+c+n'!$Q73="C",'2a+c+n'!O73,0))</f>
        <v>0</v>
      </c>
      <c r="P73" s="60">
        <f>IF($C$4="citu pasākumu izmaksas",IF('2a+c+n'!$Q73="C",'2a+c+n'!P73,0))</f>
        <v>0</v>
      </c>
    </row>
    <row r="74" spans="1:16" x14ac:dyDescent="0.2">
      <c r="A74" s="65">
        <f>IF(P74=0,0,IF(COUNTBLANK(P74)=1,0,COUNTA($P$14:P74)))</f>
        <v>0</v>
      </c>
      <c r="B74" s="28">
        <f>IF($C$4="citu pasākumu izmaksas",IF('2a+c+n'!$Q74="C",'2a+c+n'!B74,0))</f>
        <v>0</v>
      </c>
      <c r="C74" s="28">
        <f>IF($C$4="citu pasākumu izmaksas",IF('2a+c+n'!$Q74="C",'2a+c+n'!C74,0))</f>
        <v>0</v>
      </c>
      <c r="D74" s="28">
        <f>IF($C$4="citu pasākumu izmaksas",IF('2a+c+n'!$Q74="C",'2a+c+n'!D74,0))</f>
        <v>0</v>
      </c>
      <c r="E74" s="60"/>
      <c r="F74" s="80"/>
      <c r="G74" s="28"/>
      <c r="H74" s="28">
        <f>IF($C$4="citu pasākumu izmaksas",IF('2a+c+n'!$Q74="C",'2a+c+n'!H74,0))</f>
        <v>0</v>
      </c>
      <c r="I74" s="28"/>
      <c r="J74" s="28"/>
      <c r="K74" s="60">
        <f>IF($C$4="citu pasākumu izmaksas",IF('2a+c+n'!$Q74="C",'2a+c+n'!K74,0))</f>
        <v>0</v>
      </c>
      <c r="L74" s="109">
        <f>IF($C$4="citu pasākumu izmaksas",IF('2a+c+n'!$Q74="C",'2a+c+n'!L74,0))</f>
        <v>0</v>
      </c>
      <c r="M74" s="28">
        <f>IF($C$4="citu pasākumu izmaksas",IF('2a+c+n'!$Q74="C",'2a+c+n'!M74,0))</f>
        <v>0</v>
      </c>
      <c r="N74" s="28">
        <f>IF($C$4="citu pasākumu izmaksas",IF('2a+c+n'!$Q74="C",'2a+c+n'!N74,0))</f>
        <v>0</v>
      </c>
      <c r="O74" s="28">
        <f>IF($C$4="citu pasākumu izmaksas",IF('2a+c+n'!$Q74="C",'2a+c+n'!O74,0))</f>
        <v>0</v>
      </c>
      <c r="P74" s="60">
        <f>IF($C$4="citu pasākumu izmaksas",IF('2a+c+n'!$Q74="C",'2a+c+n'!P74,0))</f>
        <v>0</v>
      </c>
    </row>
    <row r="75" spans="1:16" x14ac:dyDescent="0.2">
      <c r="A75" s="65">
        <f>IF(P75=0,0,IF(COUNTBLANK(P75)=1,0,COUNTA($P$14:P75)))</f>
        <v>0</v>
      </c>
      <c r="B75" s="28">
        <f>IF($C$4="citu pasākumu izmaksas",IF('2a+c+n'!$Q75="C",'2a+c+n'!B75,0))</f>
        <v>0</v>
      </c>
      <c r="C75" s="28">
        <f>IF($C$4="citu pasākumu izmaksas",IF('2a+c+n'!$Q75="C",'2a+c+n'!C75,0))</f>
        <v>0</v>
      </c>
      <c r="D75" s="28">
        <f>IF($C$4="citu pasākumu izmaksas",IF('2a+c+n'!$Q75="C",'2a+c+n'!D75,0))</f>
        <v>0</v>
      </c>
      <c r="E75" s="60"/>
      <c r="F75" s="80"/>
      <c r="G75" s="28"/>
      <c r="H75" s="28">
        <f>IF($C$4="citu pasākumu izmaksas",IF('2a+c+n'!$Q75="C",'2a+c+n'!H75,0))</f>
        <v>0</v>
      </c>
      <c r="I75" s="28"/>
      <c r="J75" s="28"/>
      <c r="K75" s="60">
        <f>IF($C$4="citu pasākumu izmaksas",IF('2a+c+n'!$Q75="C",'2a+c+n'!K75,0))</f>
        <v>0</v>
      </c>
      <c r="L75" s="109">
        <f>IF($C$4="citu pasākumu izmaksas",IF('2a+c+n'!$Q75="C",'2a+c+n'!L75,0))</f>
        <v>0</v>
      </c>
      <c r="M75" s="28">
        <f>IF($C$4="citu pasākumu izmaksas",IF('2a+c+n'!$Q75="C",'2a+c+n'!M75,0))</f>
        <v>0</v>
      </c>
      <c r="N75" s="28">
        <f>IF($C$4="citu pasākumu izmaksas",IF('2a+c+n'!$Q75="C",'2a+c+n'!N75,0))</f>
        <v>0</v>
      </c>
      <c r="O75" s="28">
        <f>IF($C$4="citu pasākumu izmaksas",IF('2a+c+n'!$Q75="C",'2a+c+n'!O75,0))</f>
        <v>0</v>
      </c>
      <c r="P75" s="60">
        <f>IF($C$4="citu pasākumu izmaksas",IF('2a+c+n'!$Q75="C",'2a+c+n'!P75,0))</f>
        <v>0</v>
      </c>
    </row>
    <row r="76" spans="1:16" x14ac:dyDescent="0.2">
      <c r="A76" s="65">
        <f>IF(P76=0,0,IF(COUNTBLANK(P76)=1,0,COUNTA($P$14:P76)))</f>
        <v>0</v>
      </c>
      <c r="B76" s="28">
        <f>IF($C$4="citu pasākumu izmaksas",IF('2a+c+n'!$Q76="C",'2a+c+n'!B76,0))</f>
        <v>0</v>
      </c>
      <c r="C76" s="28">
        <f>IF($C$4="citu pasākumu izmaksas",IF('2a+c+n'!$Q76="C",'2a+c+n'!C76,0))</f>
        <v>0</v>
      </c>
      <c r="D76" s="28">
        <f>IF($C$4="citu pasākumu izmaksas",IF('2a+c+n'!$Q76="C",'2a+c+n'!D76,0))</f>
        <v>0</v>
      </c>
      <c r="E76" s="60"/>
      <c r="F76" s="80"/>
      <c r="G76" s="28"/>
      <c r="H76" s="28">
        <f>IF($C$4="citu pasākumu izmaksas",IF('2a+c+n'!$Q76="C",'2a+c+n'!H76,0))</f>
        <v>0</v>
      </c>
      <c r="I76" s="28"/>
      <c r="J76" s="28"/>
      <c r="K76" s="60">
        <f>IF($C$4="citu pasākumu izmaksas",IF('2a+c+n'!$Q76="C",'2a+c+n'!K76,0))</f>
        <v>0</v>
      </c>
      <c r="L76" s="109">
        <f>IF($C$4="citu pasākumu izmaksas",IF('2a+c+n'!$Q76="C",'2a+c+n'!L76,0))</f>
        <v>0</v>
      </c>
      <c r="M76" s="28">
        <f>IF($C$4="citu pasākumu izmaksas",IF('2a+c+n'!$Q76="C",'2a+c+n'!M76,0))</f>
        <v>0</v>
      </c>
      <c r="N76" s="28">
        <f>IF($C$4="citu pasākumu izmaksas",IF('2a+c+n'!$Q76="C",'2a+c+n'!N76,0))</f>
        <v>0</v>
      </c>
      <c r="O76" s="28">
        <f>IF($C$4="citu pasākumu izmaksas",IF('2a+c+n'!$Q76="C",'2a+c+n'!O76,0))</f>
        <v>0</v>
      </c>
      <c r="P76" s="60">
        <f>IF($C$4="citu pasākumu izmaksas",IF('2a+c+n'!$Q76="C",'2a+c+n'!P76,0))</f>
        <v>0</v>
      </c>
    </row>
    <row r="77" spans="1:16" x14ac:dyDescent="0.2">
      <c r="A77" s="65">
        <f>IF(P77=0,0,IF(COUNTBLANK(P77)=1,0,COUNTA($P$14:P77)))</f>
        <v>0</v>
      </c>
      <c r="B77" s="28">
        <f>IF($C$4="citu pasākumu izmaksas",IF('2a+c+n'!$Q77="C",'2a+c+n'!B77,0))</f>
        <v>0</v>
      </c>
      <c r="C77" s="28">
        <f>IF($C$4="citu pasākumu izmaksas",IF('2a+c+n'!$Q77="C",'2a+c+n'!C77,0))</f>
        <v>0</v>
      </c>
      <c r="D77" s="28">
        <f>IF($C$4="citu pasākumu izmaksas",IF('2a+c+n'!$Q77="C",'2a+c+n'!D77,0))</f>
        <v>0</v>
      </c>
      <c r="E77" s="60"/>
      <c r="F77" s="80"/>
      <c r="G77" s="28"/>
      <c r="H77" s="28">
        <f>IF($C$4="citu pasākumu izmaksas",IF('2a+c+n'!$Q77="C",'2a+c+n'!H77,0))</f>
        <v>0</v>
      </c>
      <c r="I77" s="28"/>
      <c r="J77" s="28"/>
      <c r="K77" s="60">
        <f>IF($C$4="citu pasākumu izmaksas",IF('2a+c+n'!$Q77="C",'2a+c+n'!K77,0))</f>
        <v>0</v>
      </c>
      <c r="L77" s="109">
        <f>IF($C$4="citu pasākumu izmaksas",IF('2a+c+n'!$Q77="C",'2a+c+n'!L77,0))</f>
        <v>0</v>
      </c>
      <c r="M77" s="28">
        <f>IF($C$4="citu pasākumu izmaksas",IF('2a+c+n'!$Q77="C",'2a+c+n'!M77,0))</f>
        <v>0</v>
      </c>
      <c r="N77" s="28">
        <f>IF($C$4="citu pasākumu izmaksas",IF('2a+c+n'!$Q77="C",'2a+c+n'!N77,0))</f>
        <v>0</v>
      </c>
      <c r="O77" s="28">
        <f>IF($C$4="citu pasākumu izmaksas",IF('2a+c+n'!$Q77="C",'2a+c+n'!O77,0))</f>
        <v>0</v>
      </c>
      <c r="P77" s="60">
        <f>IF($C$4="citu pasākumu izmaksas",IF('2a+c+n'!$Q77="C",'2a+c+n'!P77,0))</f>
        <v>0</v>
      </c>
    </row>
    <row r="78" spans="1:16" x14ac:dyDescent="0.2">
      <c r="A78" s="65">
        <f>IF(P78=0,0,IF(COUNTBLANK(P78)=1,0,COUNTA($P$14:P78)))</f>
        <v>0</v>
      </c>
      <c r="B78" s="28">
        <f>IF($C$4="citu pasākumu izmaksas",IF('2a+c+n'!$Q78="C",'2a+c+n'!B78,0))</f>
        <v>0</v>
      </c>
      <c r="C78" s="28">
        <f>IF($C$4="citu pasākumu izmaksas",IF('2a+c+n'!$Q78="C",'2a+c+n'!C78,0))</f>
        <v>0</v>
      </c>
      <c r="D78" s="28">
        <f>IF($C$4="citu pasākumu izmaksas",IF('2a+c+n'!$Q78="C",'2a+c+n'!D78,0))</f>
        <v>0</v>
      </c>
      <c r="E78" s="60"/>
      <c r="F78" s="80"/>
      <c r="G78" s="28"/>
      <c r="H78" s="28">
        <f>IF($C$4="citu pasākumu izmaksas",IF('2a+c+n'!$Q78="C",'2a+c+n'!H78,0))</f>
        <v>0</v>
      </c>
      <c r="I78" s="28"/>
      <c r="J78" s="28"/>
      <c r="K78" s="60">
        <f>IF($C$4="citu pasākumu izmaksas",IF('2a+c+n'!$Q78="C",'2a+c+n'!K78,0))</f>
        <v>0</v>
      </c>
      <c r="L78" s="109">
        <f>IF($C$4="citu pasākumu izmaksas",IF('2a+c+n'!$Q78="C",'2a+c+n'!L78,0))</f>
        <v>0</v>
      </c>
      <c r="M78" s="28">
        <f>IF($C$4="citu pasākumu izmaksas",IF('2a+c+n'!$Q78="C",'2a+c+n'!M78,0))</f>
        <v>0</v>
      </c>
      <c r="N78" s="28">
        <f>IF($C$4="citu pasākumu izmaksas",IF('2a+c+n'!$Q78="C",'2a+c+n'!N78,0))</f>
        <v>0</v>
      </c>
      <c r="O78" s="28">
        <f>IF($C$4="citu pasākumu izmaksas",IF('2a+c+n'!$Q78="C",'2a+c+n'!O78,0))</f>
        <v>0</v>
      </c>
      <c r="P78" s="60">
        <f>IF($C$4="citu pasākumu izmaksas",IF('2a+c+n'!$Q78="C",'2a+c+n'!P78,0))</f>
        <v>0</v>
      </c>
    </row>
    <row r="79" spans="1:16" x14ac:dyDescent="0.2">
      <c r="A79" s="65">
        <f>IF(P79=0,0,IF(COUNTBLANK(P79)=1,0,COUNTA($P$14:P79)))</f>
        <v>0</v>
      </c>
      <c r="B79" s="28">
        <f>IF($C$4="citu pasākumu izmaksas",IF('2a+c+n'!$Q79="C",'2a+c+n'!B79,0))</f>
        <v>0</v>
      </c>
      <c r="C79" s="28">
        <f>IF($C$4="citu pasākumu izmaksas",IF('2a+c+n'!$Q79="C",'2a+c+n'!C79,0))</f>
        <v>0</v>
      </c>
      <c r="D79" s="28">
        <f>IF($C$4="citu pasākumu izmaksas",IF('2a+c+n'!$Q79="C",'2a+c+n'!D79,0))</f>
        <v>0</v>
      </c>
      <c r="E79" s="60"/>
      <c r="F79" s="80"/>
      <c r="G79" s="28"/>
      <c r="H79" s="28">
        <f>IF($C$4="citu pasākumu izmaksas",IF('2a+c+n'!$Q79="C",'2a+c+n'!H79,0))</f>
        <v>0</v>
      </c>
      <c r="I79" s="28"/>
      <c r="J79" s="28"/>
      <c r="K79" s="60">
        <f>IF($C$4="citu pasākumu izmaksas",IF('2a+c+n'!$Q79="C",'2a+c+n'!K79,0))</f>
        <v>0</v>
      </c>
      <c r="L79" s="109">
        <f>IF($C$4="citu pasākumu izmaksas",IF('2a+c+n'!$Q79="C",'2a+c+n'!L79,0))</f>
        <v>0</v>
      </c>
      <c r="M79" s="28">
        <f>IF($C$4="citu pasākumu izmaksas",IF('2a+c+n'!$Q79="C",'2a+c+n'!M79,0))</f>
        <v>0</v>
      </c>
      <c r="N79" s="28">
        <f>IF($C$4="citu pasākumu izmaksas",IF('2a+c+n'!$Q79="C",'2a+c+n'!N79,0))</f>
        <v>0</v>
      </c>
      <c r="O79" s="28">
        <f>IF($C$4="citu pasākumu izmaksas",IF('2a+c+n'!$Q79="C",'2a+c+n'!O79,0))</f>
        <v>0</v>
      </c>
      <c r="P79" s="60">
        <f>IF($C$4="citu pasākumu izmaksas",IF('2a+c+n'!$Q79="C",'2a+c+n'!P79,0))</f>
        <v>0</v>
      </c>
    </row>
    <row r="80" spans="1:16" x14ac:dyDescent="0.2">
      <c r="A80" s="65">
        <f>IF(P80=0,0,IF(COUNTBLANK(P80)=1,0,COUNTA($P$14:P80)))</f>
        <v>0</v>
      </c>
      <c r="B80" s="28">
        <f>IF($C$4="citu pasākumu izmaksas",IF('2a+c+n'!$Q80="C",'2a+c+n'!B80,0))</f>
        <v>0</v>
      </c>
      <c r="C80" s="28">
        <f>IF($C$4="citu pasākumu izmaksas",IF('2a+c+n'!$Q80="C",'2a+c+n'!C80,0))</f>
        <v>0</v>
      </c>
      <c r="D80" s="28">
        <f>IF($C$4="citu pasākumu izmaksas",IF('2a+c+n'!$Q80="C",'2a+c+n'!D80,0))</f>
        <v>0</v>
      </c>
      <c r="E80" s="60"/>
      <c r="F80" s="80"/>
      <c r="G80" s="28"/>
      <c r="H80" s="28">
        <f>IF($C$4="citu pasākumu izmaksas",IF('2a+c+n'!$Q80="C",'2a+c+n'!H80,0))</f>
        <v>0</v>
      </c>
      <c r="I80" s="28"/>
      <c r="J80" s="28"/>
      <c r="K80" s="60">
        <f>IF($C$4="citu pasākumu izmaksas",IF('2a+c+n'!$Q80="C",'2a+c+n'!K80,0))</f>
        <v>0</v>
      </c>
      <c r="L80" s="109">
        <f>IF($C$4="citu pasākumu izmaksas",IF('2a+c+n'!$Q80="C",'2a+c+n'!L80,0))</f>
        <v>0</v>
      </c>
      <c r="M80" s="28">
        <f>IF($C$4="citu pasākumu izmaksas",IF('2a+c+n'!$Q80="C",'2a+c+n'!M80,0))</f>
        <v>0</v>
      </c>
      <c r="N80" s="28">
        <f>IF($C$4="citu pasākumu izmaksas",IF('2a+c+n'!$Q80="C",'2a+c+n'!N80,0))</f>
        <v>0</v>
      </c>
      <c r="O80" s="28">
        <f>IF($C$4="citu pasākumu izmaksas",IF('2a+c+n'!$Q80="C",'2a+c+n'!O80,0))</f>
        <v>0</v>
      </c>
      <c r="P80" s="60">
        <f>IF($C$4="citu pasākumu izmaksas",IF('2a+c+n'!$Q80="C",'2a+c+n'!P80,0))</f>
        <v>0</v>
      </c>
    </row>
    <row r="81" spans="1:16" x14ac:dyDescent="0.2">
      <c r="A81" s="65">
        <f>IF(P81=0,0,IF(COUNTBLANK(P81)=1,0,COUNTA($P$14:P81)))</f>
        <v>0</v>
      </c>
      <c r="B81" s="28">
        <f>IF($C$4="citu pasākumu izmaksas",IF('2a+c+n'!$Q81="C",'2a+c+n'!B81,0))</f>
        <v>0</v>
      </c>
      <c r="C81" s="28">
        <f>IF($C$4="citu pasākumu izmaksas",IF('2a+c+n'!$Q81="C",'2a+c+n'!C81,0))</f>
        <v>0</v>
      </c>
      <c r="D81" s="28">
        <f>IF($C$4="citu pasākumu izmaksas",IF('2a+c+n'!$Q81="C",'2a+c+n'!D81,0))</f>
        <v>0</v>
      </c>
      <c r="E81" s="60"/>
      <c r="F81" s="80"/>
      <c r="G81" s="28"/>
      <c r="H81" s="28">
        <f>IF($C$4="citu pasākumu izmaksas",IF('2a+c+n'!$Q81="C",'2a+c+n'!H81,0))</f>
        <v>0</v>
      </c>
      <c r="I81" s="28"/>
      <c r="J81" s="28"/>
      <c r="K81" s="60">
        <f>IF($C$4="citu pasākumu izmaksas",IF('2a+c+n'!$Q81="C",'2a+c+n'!K81,0))</f>
        <v>0</v>
      </c>
      <c r="L81" s="109">
        <f>IF($C$4="citu pasākumu izmaksas",IF('2a+c+n'!$Q81="C",'2a+c+n'!L81,0))</f>
        <v>0</v>
      </c>
      <c r="M81" s="28">
        <f>IF($C$4="citu pasākumu izmaksas",IF('2a+c+n'!$Q81="C",'2a+c+n'!M81,0))</f>
        <v>0</v>
      </c>
      <c r="N81" s="28">
        <f>IF($C$4="citu pasākumu izmaksas",IF('2a+c+n'!$Q81="C",'2a+c+n'!N81,0))</f>
        <v>0</v>
      </c>
      <c r="O81" s="28">
        <f>IF($C$4="citu pasākumu izmaksas",IF('2a+c+n'!$Q81="C",'2a+c+n'!O81,0))</f>
        <v>0</v>
      </c>
      <c r="P81" s="60">
        <f>IF($C$4="citu pasākumu izmaksas",IF('2a+c+n'!$Q81="C",'2a+c+n'!P81,0))</f>
        <v>0</v>
      </c>
    </row>
    <row r="82" spans="1:16" x14ac:dyDescent="0.2">
      <c r="A82" s="65">
        <f>IF(P82=0,0,IF(COUNTBLANK(P82)=1,0,COUNTA($P$14:P82)))</f>
        <v>0</v>
      </c>
      <c r="B82" s="28">
        <f>IF($C$4="citu pasākumu izmaksas",IF('2a+c+n'!$Q82="C",'2a+c+n'!B82,0))</f>
        <v>0</v>
      </c>
      <c r="C82" s="28">
        <f>IF($C$4="citu pasākumu izmaksas",IF('2a+c+n'!$Q82="C",'2a+c+n'!C82,0))</f>
        <v>0</v>
      </c>
      <c r="D82" s="28">
        <f>IF($C$4="citu pasākumu izmaksas",IF('2a+c+n'!$Q82="C",'2a+c+n'!D82,0))</f>
        <v>0</v>
      </c>
      <c r="E82" s="60"/>
      <c r="F82" s="80"/>
      <c r="G82" s="28"/>
      <c r="H82" s="28">
        <f>IF($C$4="citu pasākumu izmaksas",IF('2a+c+n'!$Q82="C",'2a+c+n'!H82,0))</f>
        <v>0</v>
      </c>
      <c r="I82" s="28"/>
      <c r="J82" s="28"/>
      <c r="K82" s="60">
        <f>IF($C$4="citu pasākumu izmaksas",IF('2a+c+n'!$Q82="C",'2a+c+n'!K82,0))</f>
        <v>0</v>
      </c>
      <c r="L82" s="109">
        <f>IF($C$4="citu pasākumu izmaksas",IF('2a+c+n'!$Q82="C",'2a+c+n'!L82,0))</f>
        <v>0</v>
      </c>
      <c r="M82" s="28">
        <f>IF($C$4="citu pasākumu izmaksas",IF('2a+c+n'!$Q82="C",'2a+c+n'!M82,0))</f>
        <v>0</v>
      </c>
      <c r="N82" s="28">
        <f>IF($C$4="citu pasākumu izmaksas",IF('2a+c+n'!$Q82="C",'2a+c+n'!N82,0))</f>
        <v>0</v>
      </c>
      <c r="O82" s="28">
        <f>IF($C$4="citu pasākumu izmaksas",IF('2a+c+n'!$Q82="C",'2a+c+n'!O82,0))</f>
        <v>0</v>
      </c>
      <c r="P82" s="60">
        <f>IF($C$4="citu pasākumu izmaksas",IF('2a+c+n'!$Q82="C",'2a+c+n'!P82,0))</f>
        <v>0</v>
      </c>
    </row>
    <row r="83" spans="1:16" x14ac:dyDescent="0.2">
      <c r="A83" s="65">
        <f>IF(P83=0,0,IF(COUNTBLANK(P83)=1,0,COUNTA($P$14:P83)))</f>
        <v>0</v>
      </c>
      <c r="B83" s="28">
        <f>IF($C$4="citu pasākumu izmaksas",IF('2a+c+n'!$Q83="C",'2a+c+n'!B83,0))</f>
        <v>0</v>
      </c>
      <c r="C83" s="28">
        <f>IF($C$4="citu pasākumu izmaksas",IF('2a+c+n'!$Q83="C",'2a+c+n'!C83,0))</f>
        <v>0</v>
      </c>
      <c r="D83" s="28">
        <f>IF($C$4="citu pasākumu izmaksas",IF('2a+c+n'!$Q83="C",'2a+c+n'!D83,0))</f>
        <v>0</v>
      </c>
      <c r="E83" s="60"/>
      <c r="F83" s="80"/>
      <c r="G83" s="28"/>
      <c r="H83" s="28">
        <f>IF($C$4="citu pasākumu izmaksas",IF('2a+c+n'!$Q83="C",'2a+c+n'!H83,0))</f>
        <v>0</v>
      </c>
      <c r="I83" s="28"/>
      <c r="J83" s="28"/>
      <c r="K83" s="60">
        <f>IF($C$4="citu pasākumu izmaksas",IF('2a+c+n'!$Q83="C",'2a+c+n'!K83,0))</f>
        <v>0</v>
      </c>
      <c r="L83" s="109">
        <f>IF($C$4="citu pasākumu izmaksas",IF('2a+c+n'!$Q83="C",'2a+c+n'!L83,0))</f>
        <v>0</v>
      </c>
      <c r="M83" s="28">
        <f>IF($C$4="citu pasākumu izmaksas",IF('2a+c+n'!$Q83="C",'2a+c+n'!M83,0))</f>
        <v>0</v>
      </c>
      <c r="N83" s="28">
        <f>IF($C$4="citu pasākumu izmaksas",IF('2a+c+n'!$Q83="C",'2a+c+n'!N83,0))</f>
        <v>0</v>
      </c>
      <c r="O83" s="28">
        <f>IF($C$4="citu pasākumu izmaksas",IF('2a+c+n'!$Q83="C",'2a+c+n'!O83,0))</f>
        <v>0</v>
      </c>
      <c r="P83" s="60">
        <f>IF($C$4="citu pasākumu izmaksas",IF('2a+c+n'!$Q83="C",'2a+c+n'!P83,0))</f>
        <v>0</v>
      </c>
    </row>
    <row r="84" spans="1:16" x14ac:dyDescent="0.2">
      <c r="A84" s="65">
        <f>IF(P84=0,0,IF(COUNTBLANK(P84)=1,0,COUNTA($P$14:P84)))</f>
        <v>0</v>
      </c>
      <c r="B84" s="28">
        <f>IF($C$4="citu pasākumu izmaksas",IF('2a+c+n'!$Q84="C",'2a+c+n'!B84,0))</f>
        <v>0</v>
      </c>
      <c r="C84" s="28">
        <f>IF($C$4="citu pasākumu izmaksas",IF('2a+c+n'!$Q84="C",'2a+c+n'!C84,0))</f>
        <v>0</v>
      </c>
      <c r="D84" s="28">
        <f>IF($C$4="citu pasākumu izmaksas",IF('2a+c+n'!$Q84="C",'2a+c+n'!D84,0))</f>
        <v>0</v>
      </c>
      <c r="E84" s="60"/>
      <c r="F84" s="80"/>
      <c r="G84" s="28"/>
      <c r="H84" s="28">
        <f>IF($C$4="citu pasākumu izmaksas",IF('2a+c+n'!$Q84="C",'2a+c+n'!H84,0))</f>
        <v>0</v>
      </c>
      <c r="I84" s="28"/>
      <c r="J84" s="28"/>
      <c r="K84" s="60">
        <f>IF($C$4="citu pasākumu izmaksas",IF('2a+c+n'!$Q84="C",'2a+c+n'!K84,0))</f>
        <v>0</v>
      </c>
      <c r="L84" s="109">
        <f>IF($C$4="citu pasākumu izmaksas",IF('2a+c+n'!$Q84="C",'2a+c+n'!L84,0))</f>
        <v>0</v>
      </c>
      <c r="M84" s="28">
        <f>IF($C$4="citu pasākumu izmaksas",IF('2a+c+n'!$Q84="C",'2a+c+n'!M84,0))</f>
        <v>0</v>
      </c>
      <c r="N84" s="28">
        <f>IF($C$4="citu pasākumu izmaksas",IF('2a+c+n'!$Q84="C",'2a+c+n'!N84,0))</f>
        <v>0</v>
      </c>
      <c r="O84" s="28">
        <f>IF($C$4="citu pasākumu izmaksas",IF('2a+c+n'!$Q84="C",'2a+c+n'!O84,0))</f>
        <v>0</v>
      </c>
      <c r="P84" s="60">
        <f>IF($C$4="citu pasākumu izmaksas",IF('2a+c+n'!$Q84="C",'2a+c+n'!P84,0))</f>
        <v>0</v>
      </c>
    </row>
    <row r="85" spans="1:16" x14ac:dyDescent="0.2">
      <c r="A85" s="65">
        <f>IF(P85=0,0,IF(COUNTBLANK(P85)=1,0,COUNTA($P$14:P85)))</f>
        <v>0</v>
      </c>
      <c r="B85" s="28">
        <f>IF($C$4="citu pasākumu izmaksas",IF('2a+c+n'!$Q85="C",'2a+c+n'!B85,0))</f>
        <v>0</v>
      </c>
      <c r="C85" s="28">
        <f>IF($C$4="citu pasākumu izmaksas",IF('2a+c+n'!$Q85="C",'2a+c+n'!C85,0))</f>
        <v>0</v>
      </c>
      <c r="D85" s="28">
        <f>IF($C$4="citu pasākumu izmaksas",IF('2a+c+n'!$Q85="C",'2a+c+n'!D85,0))</f>
        <v>0</v>
      </c>
      <c r="E85" s="60"/>
      <c r="F85" s="80"/>
      <c r="G85" s="28"/>
      <c r="H85" s="28">
        <f>IF($C$4="citu pasākumu izmaksas",IF('2a+c+n'!$Q85="C",'2a+c+n'!H85,0))</f>
        <v>0</v>
      </c>
      <c r="I85" s="28"/>
      <c r="J85" s="28"/>
      <c r="K85" s="60">
        <f>IF($C$4="citu pasākumu izmaksas",IF('2a+c+n'!$Q85="C",'2a+c+n'!K85,0))</f>
        <v>0</v>
      </c>
      <c r="L85" s="109">
        <f>IF($C$4="citu pasākumu izmaksas",IF('2a+c+n'!$Q85="C",'2a+c+n'!L85,0))</f>
        <v>0</v>
      </c>
      <c r="M85" s="28">
        <f>IF($C$4="citu pasākumu izmaksas",IF('2a+c+n'!$Q85="C",'2a+c+n'!M85,0))</f>
        <v>0</v>
      </c>
      <c r="N85" s="28">
        <f>IF($C$4="citu pasākumu izmaksas",IF('2a+c+n'!$Q85="C",'2a+c+n'!N85,0))</f>
        <v>0</v>
      </c>
      <c r="O85" s="28">
        <f>IF($C$4="citu pasākumu izmaksas",IF('2a+c+n'!$Q85="C",'2a+c+n'!O85,0))</f>
        <v>0</v>
      </c>
      <c r="P85" s="60">
        <f>IF($C$4="citu pasākumu izmaksas",IF('2a+c+n'!$Q85="C",'2a+c+n'!P85,0))</f>
        <v>0</v>
      </c>
    </row>
    <row r="86" spans="1:16" x14ac:dyDescent="0.2">
      <c r="A86" s="65">
        <f>IF(P86=0,0,IF(COUNTBLANK(P86)=1,0,COUNTA($P$14:P86)))</f>
        <v>0</v>
      </c>
      <c r="B86" s="28">
        <f>IF($C$4="citu pasākumu izmaksas",IF('2a+c+n'!$Q86="C",'2a+c+n'!B86,0))</f>
        <v>0</v>
      </c>
      <c r="C86" s="28">
        <f>IF($C$4="citu pasākumu izmaksas",IF('2a+c+n'!$Q86="C",'2a+c+n'!C86,0))</f>
        <v>0</v>
      </c>
      <c r="D86" s="28">
        <f>IF($C$4="citu pasākumu izmaksas",IF('2a+c+n'!$Q86="C",'2a+c+n'!D86,0))</f>
        <v>0</v>
      </c>
      <c r="E86" s="60"/>
      <c r="F86" s="80"/>
      <c r="G86" s="28"/>
      <c r="H86" s="28">
        <f>IF($C$4="citu pasākumu izmaksas",IF('2a+c+n'!$Q86="C",'2a+c+n'!H86,0))</f>
        <v>0</v>
      </c>
      <c r="I86" s="28"/>
      <c r="J86" s="28"/>
      <c r="K86" s="60">
        <f>IF($C$4="citu pasākumu izmaksas",IF('2a+c+n'!$Q86="C",'2a+c+n'!K86,0))</f>
        <v>0</v>
      </c>
      <c r="L86" s="109">
        <f>IF($C$4="citu pasākumu izmaksas",IF('2a+c+n'!$Q86="C",'2a+c+n'!L86,0))</f>
        <v>0</v>
      </c>
      <c r="M86" s="28">
        <f>IF($C$4="citu pasākumu izmaksas",IF('2a+c+n'!$Q86="C",'2a+c+n'!M86,0))</f>
        <v>0</v>
      </c>
      <c r="N86" s="28">
        <f>IF($C$4="citu pasākumu izmaksas",IF('2a+c+n'!$Q86="C",'2a+c+n'!N86,0))</f>
        <v>0</v>
      </c>
      <c r="O86" s="28">
        <f>IF($C$4="citu pasākumu izmaksas",IF('2a+c+n'!$Q86="C",'2a+c+n'!O86,0))</f>
        <v>0</v>
      </c>
      <c r="P86" s="60">
        <f>IF($C$4="citu pasākumu izmaksas",IF('2a+c+n'!$Q86="C",'2a+c+n'!P86,0))</f>
        <v>0</v>
      </c>
    </row>
    <row r="87" spans="1:16" x14ac:dyDescent="0.2">
      <c r="A87" s="65">
        <f>IF(P87=0,0,IF(COUNTBLANK(P87)=1,0,COUNTA($P$14:P87)))</f>
        <v>0</v>
      </c>
      <c r="B87" s="28">
        <f>IF($C$4="citu pasākumu izmaksas",IF('2a+c+n'!$Q87="C",'2a+c+n'!B87,0))</f>
        <v>0</v>
      </c>
      <c r="C87" s="28">
        <f>IF($C$4="citu pasākumu izmaksas",IF('2a+c+n'!$Q87="C",'2a+c+n'!C87,0))</f>
        <v>0</v>
      </c>
      <c r="D87" s="28">
        <f>IF($C$4="citu pasākumu izmaksas",IF('2a+c+n'!$Q87="C",'2a+c+n'!D87,0))</f>
        <v>0</v>
      </c>
      <c r="E87" s="60"/>
      <c r="F87" s="80"/>
      <c r="G87" s="28"/>
      <c r="H87" s="28">
        <f>IF($C$4="citu pasākumu izmaksas",IF('2a+c+n'!$Q87="C",'2a+c+n'!H87,0))</f>
        <v>0</v>
      </c>
      <c r="I87" s="28"/>
      <c r="J87" s="28"/>
      <c r="K87" s="60">
        <f>IF($C$4="citu pasākumu izmaksas",IF('2a+c+n'!$Q87="C",'2a+c+n'!K87,0))</f>
        <v>0</v>
      </c>
      <c r="L87" s="109">
        <f>IF($C$4="citu pasākumu izmaksas",IF('2a+c+n'!$Q87="C",'2a+c+n'!L87,0))</f>
        <v>0</v>
      </c>
      <c r="M87" s="28">
        <f>IF($C$4="citu pasākumu izmaksas",IF('2a+c+n'!$Q87="C",'2a+c+n'!M87,0))</f>
        <v>0</v>
      </c>
      <c r="N87" s="28">
        <f>IF($C$4="citu pasākumu izmaksas",IF('2a+c+n'!$Q87="C",'2a+c+n'!N87,0))</f>
        <v>0</v>
      </c>
      <c r="O87" s="28">
        <f>IF($C$4="citu pasākumu izmaksas",IF('2a+c+n'!$Q87="C",'2a+c+n'!O87,0))</f>
        <v>0</v>
      </c>
      <c r="P87" s="60">
        <f>IF($C$4="citu pasākumu izmaksas",IF('2a+c+n'!$Q87="C",'2a+c+n'!P87,0))</f>
        <v>0</v>
      </c>
    </row>
    <row r="88" spans="1:16" ht="12" thickBot="1" x14ac:dyDescent="0.25">
      <c r="A88" s="65">
        <f>IF(P88=0,0,IF(COUNTBLANK(P88)=1,0,COUNTA($P$14:P88)))</f>
        <v>0</v>
      </c>
      <c r="B88" s="28">
        <f>IF($C$4="citu pasākumu izmaksas",IF('2a+c+n'!$Q88="C",'2a+c+n'!B88,0))</f>
        <v>0</v>
      </c>
      <c r="C88" s="28">
        <f>IF($C$4="citu pasākumu izmaksas",IF('2a+c+n'!$Q88="C",'2a+c+n'!C88,0))</f>
        <v>0</v>
      </c>
      <c r="D88" s="28">
        <f>IF($C$4="citu pasākumu izmaksas",IF('2a+c+n'!$Q88="C",'2a+c+n'!D88,0))</f>
        <v>0</v>
      </c>
      <c r="E88" s="60"/>
      <c r="F88" s="80"/>
      <c r="G88" s="28"/>
      <c r="H88" s="28">
        <f>IF($C$4="citu pasākumu izmaksas",IF('2a+c+n'!$Q88="C",'2a+c+n'!H88,0))</f>
        <v>0</v>
      </c>
      <c r="I88" s="28"/>
      <c r="J88" s="28"/>
      <c r="K88" s="60">
        <f>IF($C$4="citu pasākumu izmaksas",IF('2a+c+n'!$Q88="C",'2a+c+n'!K88,0))</f>
        <v>0</v>
      </c>
      <c r="L88" s="109">
        <f>IF($C$4="citu pasākumu izmaksas",IF('2a+c+n'!$Q88="C",'2a+c+n'!L88,0))</f>
        <v>0</v>
      </c>
      <c r="M88" s="28">
        <f>IF($C$4="citu pasākumu izmaksas",IF('2a+c+n'!$Q88="C",'2a+c+n'!M88,0))</f>
        <v>0</v>
      </c>
      <c r="N88" s="28">
        <f>IF($C$4="citu pasākumu izmaksas",IF('2a+c+n'!$Q88="C",'2a+c+n'!N88,0))</f>
        <v>0</v>
      </c>
      <c r="O88" s="28">
        <f>IF($C$4="citu pasākumu izmaksas",IF('2a+c+n'!$Q88="C",'2a+c+n'!O88,0))</f>
        <v>0</v>
      </c>
      <c r="P88" s="60">
        <f>IF($C$4="citu pasākumu izmaksas",IF('2a+c+n'!$Q88="C",'2a+c+n'!P88,0))</f>
        <v>0</v>
      </c>
    </row>
    <row r="89" spans="1:16" ht="12" customHeight="1" thickBot="1" x14ac:dyDescent="0.25">
      <c r="A89" s="310" t="s">
        <v>62</v>
      </c>
      <c r="B89" s="311"/>
      <c r="C89" s="311"/>
      <c r="D89" s="311"/>
      <c r="E89" s="311"/>
      <c r="F89" s="311"/>
      <c r="G89" s="311"/>
      <c r="H89" s="311"/>
      <c r="I89" s="311"/>
      <c r="J89" s="311"/>
      <c r="K89" s="312"/>
      <c r="L89" s="111">
        <f>SUM(L14:L88)</f>
        <v>0</v>
      </c>
      <c r="M89" s="112">
        <f>SUM(M14:M88)</f>
        <v>0</v>
      </c>
      <c r="N89" s="112">
        <f>SUM(N14:N88)</f>
        <v>0</v>
      </c>
      <c r="O89" s="112">
        <f>SUM(O14:O88)</f>
        <v>0</v>
      </c>
      <c r="P89" s="113">
        <f>SUM(P14:P88)</f>
        <v>0</v>
      </c>
    </row>
    <row r="90" spans="1:16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1" t="s">
        <v>14</v>
      </c>
      <c r="B92" s="20"/>
      <c r="C92" s="313" t="str">
        <f>'Kops c'!C33:H33</f>
        <v>Armands Ūbelis</v>
      </c>
      <c r="D92" s="313"/>
      <c r="E92" s="313"/>
      <c r="F92" s="313"/>
      <c r="G92" s="313"/>
      <c r="H92" s="313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/>
      <c r="C93" s="236" t="s">
        <v>15</v>
      </c>
      <c r="D93" s="236"/>
      <c r="E93" s="236"/>
      <c r="F93" s="236"/>
      <c r="G93" s="236"/>
      <c r="H93" s="236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80" t="str">
        <f>'Kops n'!A36:D36</f>
        <v>Tāme sastādīta 2023. gada 26. jūlijā</v>
      </c>
      <c r="B95" s="281"/>
      <c r="C95" s="281"/>
      <c r="D95" s="28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1" t="s">
        <v>41</v>
      </c>
      <c r="B97" s="20"/>
      <c r="C97" s="313">
        <f>'Kops c'!C38:H38</f>
        <v>0</v>
      </c>
      <c r="D97" s="313"/>
      <c r="E97" s="313"/>
      <c r="F97" s="313"/>
      <c r="G97" s="313"/>
      <c r="H97" s="313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36" t="s">
        <v>15</v>
      </c>
      <c r="D98" s="236"/>
      <c r="E98" s="236"/>
      <c r="F98" s="236"/>
      <c r="G98" s="236"/>
      <c r="H98" s="236"/>
      <c r="I98" s="20"/>
      <c r="J98" s="20"/>
      <c r="K98" s="20"/>
      <c r="L98" s="20"/>
      <c r="M98" s="20"/>
      <c r="N98" s="20"/>
      <c r="O98" s="20"/>
      <c r="P98" s="20"/>
    </row>
    <row r="99" spans="1:16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">
      <c r="A100" s="103" t="s">
        <v>16</v>
      </c>
      <c r="B100" s="53"/>
      <c r="C100" s="116" t="str">
        <f>'Kops c'!C41</f>
        <v>4-02608</v>
      </c>
      <c r="D100" s="53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</sheetData>
  <mergeCells count="23">
    <mergeCell ref="C98:H98"/>
    <mergeCell ref="L12:P12"/>
    <mergeCell ref="A89:K89"/>
    <mergeCell ref="C92:H92"/>
    <mergeCell ref="C93:H93"/>
    <mergeCell ref="A95:D95"/>
    <mergeCell ref="C97:H97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D7:L7"/>
    <mergeCell ref="C2:I2"/>
    <mergeCell ref="C3:I3"/>
    <mergeCell ref="C4:I4"/>
    <mergeCell ref="D5:L5"/>
    <mergeCell ref="D6:L6"/>
  </mergeCells>
  <conditionalFormatting sqref="A9:F9">
    <cfRule type="containsText" dxfId="214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89:K89">
    <cfRule type="containsText" dxfId="213" priority="5" operator="containsText" text="Tiešās izmaksas kopā, t. sk. darba devēja sociālais nodoklis __.__% ">
      <formula>NOT(ISERROR(SEARCH("Tiešās izmaksas kopā, t. sk. darba devēja sociālais nodoklis __.__% ",A89)))</formula>
    </cfRule>
  </conditionalFormatting>
  <conditionalFormatting sqref="A14:P88">
    <cfRule type="cellIs" dxfId="212" priority="3" operator="equal">
      <formula>0</formula>
    </cfRule>
  </conditionalFormatting>
  <conditionalFormatting sqref="C2:I2 D5:L8 N9:O9 L89:P89 C92:H92 C97:H97 C100">
    <cfRule type="cellIs" dxfId="211" priority="4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P101"/>
  <sheetViews>
    <sheetView workbookViewId="0">
      <selection activeCell="N27" sqref="N2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'2a+c+n'!D1</f>
        <v>2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'2a+c+n'!C2:I2</f>
        <v>Jumts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19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P89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IF($C$4="Neattiecināmās izmaksas",IF('2a+c+n'!$Q14="N",'2a+c+n'!B14,0))</f>
        <v>0</v>
      </c>
      <c r="C14" s="27">
        <f>IF($C$4="Neattiecināmās izmaksas",IF('2a+c+n'!$Q14="N",'2a+c+n'!C14,0))</f>
        <v>0</v>
      </c>
      <c r="D14" s="27">
        <f>IF($C$4="Neattiecināmās izmaksas",IF('2a+c+n'!$Q14="N",'2a+c+n'!D14,0))</f>
        <v>0</v>
      </c>
      <c r="E14" s="58"/>
      <c r="F14" s="78"/>
      <c r="G14" s="27">
        <f>IF($C$4="Neattiecināmās izmaksas",IF('2a+c+n'!$Q14="N",'2a+c+n'!G14,0))</f>
        <v>0</v>
      </c>
      <c r="H14" s="27">
        <f>IF($C$4="Neattiecināmās izmaksas",IF('2a+c+n'!$Q14="N",'2a+c+n'!H14,0))</f>
        <v>0</v>
      </c>
      <c r="I14" s="27"/>
      <c r="J14" s="27"/>
      <c r="K14" s="58">
        <f>IF($C$4="Neattiecināmās izmaksas",IF('2a+c+n'!$Q14="N",'2a+c+n'!K14,0))</f>
        <v>0</v>
      </c>
      <c r="L14" s="108">
        <f>IF($C$4="Neattiecināmās izmaksas",IF('2a+c+n'!$Q14="N",'2a+c+n'!L14,0))</f>
        <v>0</v>
      </c>
      <c r="M14" s="27">
        <f>IF($C$4="Neattiecināmās izmaksas",IF('2a+c+n'!$Q14="N",'2a+c+n'!M14,0))</f>
        <v>0</v>
      </c>
      <c r="N14" s="27">
        <f>IF($C$4="Neattiecināmās izmaksas",IF('2a+c+n'!$Q14="N",'2a+c+n'!N14,0))</f>
        <v>0</v>
      </c>
      <c r="O14" s="27">
        <f>IF($C$4="Neattiecināmās izmaksas",IF('2a+c+n'!$Q14="N",'2a+c+n'!O14,0))</f>
        <v>0</v>
      </c>
      <c r="P14" s="58">
        <f>IF($C$4="Neattiecināmās izmaksas",IF('2a+c+n'!$Q14="N",'2a+c+n'!P14,0))</f>
        <v>0</v>
      </c>
    </row>
    <row r="15" spans="1:16" x14ac:dyDescent="0.2">
      <c r="A15" s="65">
        <f>IF(P15=0,0,IF(COUNTBLANK(P15)=1,0,COUNTA($P$14:P15)))</f>
        <v>0</v>
      </c>
      <c r="B15" s="28">
        <f>IF($C$4="Neattiecināmās izmaksas",IF('2a+c+n'!$Q15="N",'2a+c+n'!B15,0))</f>
        <v>0</v>
      </c>
      <c r="C15" s="28">
        <f>IF($C$4="Neattiecināmās izmaksas",IF('2a+c+n'!$Q15="N",'2a+c+n'!C15,0))</f>
        <v>0</v>
      </c>
      <c r="D15" s="28">
        <f>IF($C$4="Neattiecināmās izmaksas",IF('2a+c+n'!$Q15="N",'2a+c+n'!D15,0))</f>
        <v>0</v>
      </c>
      <c r="E15" s="60"/>
      <c r="F15" s="80"/>
      <c r="G15" s="28"/>
      <c r="H15" s="28">
        <f>IF($C$4="Neattiecināmās izmaksas",IF('2a+c+n'!$Q15="N",'2a+c+n'!H15,0))</f>
        <v>0</v>
      </c>
      <c r="I15" s="28"/>
      <c r="J15" s="28"/>
      <c r="K15" s="60">
        <f>IF($C$4="Neattiecināmās izmaksas",IF('2a+c+n'!$Q15="N",'2a+c+n'!K15,0))</f>
        <v>0</v>
      </c>
      <c r="L15" s="109">
        <f>IF($C$4="Neattiecināmās izmaksas",IF('2a+c+n'!$Q15="N",'2a+c+n'!L15,0))</f>
        <v>0</v>
      </c>
      <c r="M15" s="28">
        <f>IF($C$4="Neattiecināmās izmaksas",IF('2a+c+n'!$Q15="N",'2a+c+n'!M15,0))</f>
        <v>0</v>
      </c>
      <c r="N15" s="28">
        <f>IF($C$4="Neattiecināmās izmaksas",IF('2a+c+n'!$Q15="N",'2a+c+n'!N15,0))</f>
        <v>0</v>
      </c>
      <c r="O15" s="28">
        <f>IF($C$4="Neattiecināmās izmaksas",IF('2a+c+n'!$Q15="N",'2a+c+n'!O15,0))</f>
        <v>0</v>
      </c>
      <c r="P15" s="60">
        <f>IF($C$4="Neattiecināmās izmaksas",IF('2a+c+n'!$Q15="N",'2a+c+n'!P15,0))</f>
        <v>0</v>
      </c>
    </row>
    <row r="16" spans="1:16" x14ac:dyDescent="0.2">
      <c r="A16" s="65">
        <f>IF(P16=0,0,IF(COUNTBLANK(P16)=1,0,COUNTA($P$14:P16)))</f>
        <v>0</v>
      </c>
      <c r="B16" s="28">
        <f>IF($C$4="Neattiecināmās izmaksas",IF('2a+c+n'!$Q16="N",'2a+c+n'!B16,0))</f>
        <v>0</v>
      </c>
      <c r="C16" s="28">
        <f>IF($C$4="Neattiecināmās izmaksas",IF('2a+c+n'!$Q16="N",'2a+c+n'!C16,0))</f>
        <v>0</v>
      </c>
      <c r="D16" s="28">
        <f>IF($C$4="Neattiecināmās izmaksas",IF('2a+c+n'!$Q16="N",'2a+c+n'!D16,0))</f>
        <v>0</v>
      </c>
      <c r="E16" s="60"/>
      <c r="F16" s="80"/>
      <c r="G16" s="28"/>
      <c r="H16" s="28">
        <f>IF($C$4="Neattiecināmās izmaksas",IF('2a+c+n'!$Q16="N",'2a+c+n'!H16,0))</f>
        <v>0</v>
      </c>
      <c r="I16" s="28"/>
      <c r="J16" s="28"/>
      <c r="K16" s="60">
        <f>IF($C$4="Neattiecināmās izmaksas",IF('2a+c+n'!$Q16="N",'2a+c+n'!K16,0))</f>
        <v>0</v>
      </c>
      <c r="L16" s="109">
        <f>IF($C$4="Neattiecināmās izmaksas",IF('2a+c+n'!$Q16="N",'2a+c+n'!L16,0))</f>
        <v>0</v>
      </c>
      <c r="M16" s="28">
        <f>IF($C$4="Neattiecināmās izmaksas",IF('2a+c+n'!$Q16="N",'2a+c+n'!M16,0))</f>
        <v>0</v>
      </c>
      <c r="N16" s="28">
        <f>IF($C$4="Neattiecināmās izmaksas",IF('2a+c+n'!$Q16="N",'2a+c+n'!N16,0))</f>
        <v>0</v>
      </c>
      <c r="O16" s="28">
        <f>IF($C$4="Neattiecināmās izmaksas",IF('2a+c+n'!$Q16="N",'2a+c+n'!O16,0))</f>
        <v>0</v>
      </c>
      <c r="P16" s="60">
        <f>IF($C$4="Neattiecināmās izmaksas",IF('2a+c+n'!$Q16="N",'2a+c+n'!P16,0))</f>
        <v>0</v>
      </c>
    </row>
    <row r="17" spans="1:16" x14ac:dyDescent="0.2">
      <c r="A17" s="65">
        <f>IF(P17=0,0,IF(COUNTBLANK(P17)=1,0,COUNTA($P$14:P17)))</f>
        <v>0</v>
      </c>
      <c r="B17" s="28">
        <f>IF($C$4="Neattiecināmās izmaksas",IF('2a+c+n'!$Q17="N",'2a+c+n'!B17,0))</f>
        <v>0</v>
      </c>
      <c r="C17" s="28">
        <f>IF($C$4="Neattiecināmās izmaksas",IF('2a+c+n'!$Q17="N",'2a+c+n'!C17,0))</f>
        <v>0</v>
      </c>
      <c r="D17" s="28">
        <f>IF($C$4="Neattiecināmās izmaksas",IF('2a+c+n'!$Q17="N",'2a+c+n'!D17,0))</f>
        <v>0</v>
      </c>
      <c r="E17" s="60"/>
      <c r="F17" s="80"/>
      <c r="G17" s="28"/>
      <c r="H17" s="28">
        <f>IF($C$4="Neattiecināmās izmaksas",IF('2a+c+n'!$Q17="N",'2a+c+n'!H17,0))</f>
        <v>0</v>
      </c>
      <c r="I17" s="28"/>
      <c r="J17" s="28"/>
      <c r="K17" s="60">
        <f>IF($C$4="Neattiecināmās izmaksas",IF('2a+c+n'!$Q17="N",'2a+c+n'!K17,0))</f>
        <v>0</v>
      </c>
      <c r="L17" s="109">
        <f>IF($C$4="Neattiecināmās izmaksas",IF('2a+c+n'!$Q17="N",'2a+c+n'!L17,0))</f>
        <v>0</v>
      </c>
      <c r="M17" s="28">
        <f>IF($C$4="Neattiecināmās izmaksas",IF('2a+c+n'!$Q17="N",'2a+c+n'!M17,0))</f>
        <v>0</v>
      </c>
      <c r="N17" s="28">
        <f>IF($C$4="Neattiecināmās izmaksas",IF('2a+c+n'!$Q17="N",'2a+c+n'!N17,0))</f>
        <v>0</v>
      </c>
      <c r="O17" s="28">
        <f>IF($C$4="Neattiecināmās izmaksas",IF('2a+c+n'!$Q17="N",'2a+c+n'!O17,0))</f>
        <v>0</v>
      </c>
      <c r="P17" s="60">
        <f>IF($C$4="Neattiecināmās izmaksas",IF('2a+c+n'!$Q17="N",'2a+c+n'!P17,0))</f>
        <v>0</v>
      </c>
    </row>
    <row r="18" spans="1:16" x14ac:dyDescent="0.2">
      <c r="A18" s="65">
        <f>IF(P18=0,0,IF(COUNTBLANK(P18)=1,0,COUNTA($P$14:P18)))</f>
        <v>0</v>
      </c>
      <c r="B18" s="28">
        <f>IF($C$4="Neattiecināmās izmaksas",IF('2a+c+n'!$Q18="N",'2a+c+n'!B18,0))</f>
        <v>0</v>
      </c>
      <c r="C18" s="28">
        <f>IF($C$4="Neattiecināmās izmaksas",IF('2a+c+n'!$Q18="N",'2a+c+n'!C18,0))</f>
        <v>0</v>
      </c>
      <c r="D18" s="28">
        <f>IF($C$4="Neattiecināmās izmaksas",IF('2a+c+n'!$Q18="N",'2a+c+n'!D18,0))</f>
        <v>0</v>
      </c>
      <c r="E18" s="60"/>
      <c r="F18" s="80"/>
      <c r="G18" s="28"/>
      <c r="H18" s="28">
        <f>IF($C$4="Neattiecināmās izmaksas",IF('2a+c+n'!$Q18="N",'2a+c+n'!H18,0))</f>
        <v>0</v>
      </c>
      <c r="I18" s="28"/>
      <c r="J18" s="28"/>
      <c r="K18" s="60">
        <f>IF($C$4="Neattiecināmās izmaksas",IF('2a+c+n'!$Q18="N",'2a+c+n'!K18,0))</f>
        <v>0</v>
      </c>
      <c r="L18" s="109">
        <f>IF($C$4="Neattiecināmās izmaksas",IF('2a+c+n'!$Q18="N",'2a+c+n'!L18,0))</f>
        <v>0</v>
      </c>
      <c r="M18" s="28">
        <f>IF($C$4="Neattiecināmās izmaksas",IF('2a+c+n'!$Q18="N",'2a+c+n'!M18,0))</f>
        <v>0</v>
      </c>
      <c r="N18" s="28">
        <f>IF($C$4="Neattiecināmās izmaksas",IF('2a+c+n'!$Q18="N",'2a+c+n'!N18,0))</f>
        <v>0</v>
      </c>
      <c r="O18" s="28">
        <f>IF($C$4="Neattiecināmās izmaksas",IF('2a+c+n'!$Q18="N",'2a+c+n'!O18,0))</f>
        <v>0</v>
      </c>
      <c r="P18" s="60">
        <f>IF($C$4="Neattiecināmās izmaksas",IF('2a+c+n'!$Q18="N",'2a+c+n'!P18,0))</f>
        <v>0</v>
      </c>
    </row>
    <row r="19" spans="1:16" x14ac:dyDescent="0.2">
      <c r="A19" s="65">
        <f>IF(P19=0,0,IF(COUNTBLANK(P19)=1,0,COUNTA($P$14:P19)))</f>
        <v>0</v>
      </c>
      <c r="B19" s="28">
        <f>IF($C$4="Neattiecināmās izmaksas",IF('2a+c+n'!$Q19="N",'2a+c+n'!B19,0))</f>
        <v>0</v>
      </c>
      <c r="C19" s="28">
        <f>IF($C$4="Neattiecināmās izmaksas",IF('2a+c+n'!$Q19="N",'2a+c+n'!C19,0))</f>
        <v>0</v>
      </c>
      <c r="D19" s="28">
        <f>IF($C$4="Neattiecināmās izmaksas",IF('2a+c+n'!$Q19="N",'2a+c+n'!D19,0))</f>
        <v>0</v>
      </c>
      <c r="E19" s="60"/>
      <c r="F19" s="80"/>
      <c r="G19" s="28"/>
      <c r="H19" s="28">
        <f>IF($C$4="Neattiecināmās izmaksas",IF('2a+c+n'!$Q19="N",'2a+c+n'!H19,0))</f>
        <v>0</v>
      </c>
      <c r="I19" s="28"/>
      <c r="J19" s="28"/>
      <c r="K19" s="60">
        <f>IF($C$4="Neattiecināmās izmaksas",IF('2a+c+n'!$Q19="N",'2a+c+n'!K19,0))</f>
        <v>0</v>
      </c>
      <c r="L19" s="109">
        <f>IF($C$4="Neattiecināmās izmaksas",IF('2a+c+n'!$Q19="N",'2a+c+n'!L19,0))</f>
        <v>0</v>
      </c>
      <c r="M19" s="28">
        <f>IF($C$4="Neattiecināmās izmaksas",IF('2a+c+n'!$Q19="N",'2a+c+n'!M19,0))</f>
        <v>0</v>
      </c>
      <c r="N19" s="28">
        <f>IF($C$4="Neattiecināmās izmaksas",IF('2a+c+n'!$Q19="N",'2a+c+n'!N19,0))</f>
        <v>0</v>
      </c>
      <c r="O19" s="28">
        <f>IF($C$4="Neattiecināmās izmaksas",IF('2a+c+n'!$Q19="N",'2a+c+n'!O19,0))</f>
        <v>0</v>
      </c>
      <c r="P19" s="60">
        <f>IF($C$4="Neattiecināmās izmaksas",IF('2a+c+n'!$Q19="N",'2a+c+n'!P19,0))</f>
        <v>0</v>
      </c>
    </row>
    <row r="20" spans="1:16" x14ac:dyDescent="0.2">
      <c r="A20" s="65">
        <f>IF(P20=0,0,IF(COUNTBLANK(P20)=1,0,COUNTA($P$14:P20)))</f>
        <v>0</v>
      </c>
      <c r="B20" s="28">
        <f>IF($C$4="Neattiecināmās izmaksas",IF('2a+c+n'!$Q20="N",'2a+c+n'!B20,0))</f>
        <v>0</v>
      </c>
      <c r="C20" s="28">
        <f>IF($C$4="Neattiecināmās izmaksas",IF('2a+c+n'!$Q20="N",'2a+c+n'!C20,0))</f>
        <v>0</v>
      </c>
      <c r="D20" s="28">
        <f>IF($C$4="Neattiecināmās izmaksas",IF('2a+c+n'!$Q20="N",'2a+c+n'!D20,0))</f>
        <v>0</v>
      </c>
      <c r="E20" s="60"/>
      <c r="F20" s="80"/>
      <c r="G20" s="28"/>
      <c r="H20" s="28">
        <f>IF($C$4="Neattiecināmās izmaksas",IF('2a+c+n'!$Q20="N",'2a+c+n'!H20,0))</f>
        <v>0</v>
      </c>
      <c r="I20" s="28"/>
      <c r="J20" s="28"/>
      <c r="K20" s="60">
        <f>IF($C$4="Neattiecināmās izmaksas",IF('2a+c+n'!$Q20="N",'2a+c+n'!K20,0))</f>
        <v>0</v>
      </c>
      <c r="L20" s="109">
        <f>IF($C$4="Neattiecināmās izmaksas",IF('2a+c+n'!$Q20="N",'2a+c+n'!L20,0))</f>
        <v>0</v>
      </c>
      <c r="M20" s="28">
        <f>IF($C$4="Neattiecināmās izmaksas",IF('2a+c+n'!$Q20="N",'2a+c+n'!M20,0))</f>
        <v>0</v>
      </c>
      <c r="N20" s="28">
        <f>IF($C$4="Neattiecināmās izmaksas",IF('2a+c+n'!$Q20="N",'2a+c+n'!N20,0))</f>
        <v>0</v>
      </c>
      <c r="O20" s="28">
        <f>IF($C$4="Neattiecināmās izmaksas",IF('2a+c+n'!$Q20="N",'2a+c+n'!O20,0))</f>
        <v>0</v>
      </c>
      <c r="P20" s="60">
        <f>IF($C$4="Neattiecināmās izmaksas",IF('2a+c+n'!$Q20="N",'2a+c+n'!P20,0))</f>
        <v>0</v>
      </c>
    </row>
    <row r="21" spans="1:16" x14ac:dyDescent="0.2">
      <c r="A21" s="65">
        <f>IF(P21=0,0,IF(COUNTBLANK(P21)=1,0,COUNTA($P$14:P21)))</f>
        <v>0</v>
      </c>
      <c r="B21" s="28">
        <f>IF($C$4="Neattiecināmās izmaksas",IF('2a+c+n'!$Q21="N",'2a+c+n'!B21,0))</f>
        <v>0</v>
      </c>
      <c r="C21" s="28">
        <f>IF($C$4="Neattiecināmās izmaksas",IF('2a+c+n'!$Q21="N",'2a+c+n'!C21,0))</f>
        <v>0</v>
      </c>
      <c r="D21" s="28">
        <f>IF($C$4="Neattiecināmās izmaksas",IF('2a+c+n'!$Q21="N",'2a+c+n'!D21,0))</f>
        <v>0</v>
      </c>
      <c r="E21" s="60"/>
      <c r="F21" s="80"/>
      <c r="G21" s="28"/>
      <c r="H21" s="28">
        <f>IF($C$4="Neattiecināmās izmaksas",IF('2a+c+n'!$Q21="N",'2a+c+n'!H21,0))</f>
        <v>0</v>
      </c>
      <c r="I21" s="28"/>
      <c r="J21" s="28"/>
      <c r="K21" s="60">
        <f>IF($C$4="Neattiecināmās izmaksas",IF('2a+c+n'!$Q21="N",'2a+c+n'!K21,0))</f>
        <v>0</v>
      </c>
      <c r="L21" s="109">
        <f>IF($C$4="Neattiecināmās izmaksas",IF('2a+c+n'!$Q21="N",'2a+c+n'!L21,0))</f>
        <v>0</v>
      </c>
      <c r="M21" s="28">
        <f>IF($C$4="Neattiecināmās izmaksas",IF('2a+c+n'!$Q21="N",'2a+c+n'!M21,0))</f>
        <v>0</v>
      </c>
      <c r="N21" s="28">
        <f>IF($C$4="Neattiecināmās izmaksas",IF('2a+c+n'!$Q21="N",'2a+c+n'!N21,0))</f>
        <v>0</v>
      </c>
      <c r="O21" s="28">
        <f>IF($C$4="Neattiecināmās izmaksas",IF('2a+c+n'!$Q21="N",'2a+c+n'!O21,0))</f>
        <v>0</v>
      </c>
      <c r="P21" s="60">
        <f>IF($C$4="Neattiecināmās izmaksas",IF('2a+c+n'!$Q21="N",'2a+c+n'!P21,0))</f>
        <v>0</v>
      </c>
    </row>
    <row r="22" spans="1:16" x14ac:dyDescent="0.2">
      <c r="A22" s="65">
        <f>IF(P22=0,0,IF(COUNTBLANK(P22)=1,0,COUNTA($P$14:P22)))</f>
        <v>0</v>
      </c>
      <c r="B22" s="28">
        <f>IF($C$4="Neattiecināmās izmaksas",IF('2a+c+n'!$Q22="N",'2a+c+n'!B22,0))</f>
        <v>0</v>
      </c>
      <c r="C22" s="28">
        <f>IF($C$4="Neattiecināmās izmaksas",IF('2a+c+n'!$Q22="N",'2a+c+n'!C22,0))</f>
        <v>0</v>
      </c>
      <c r="D22" s="28">
        <f>IF($C$4="Neattiecināmās izmaksas",IF('2a+c+n'!$Q22="N",'2a+c+n'!D22,0))</f>
        <v>0</v>
      </c>
      <c r="E22" s="60"/>
      <c r="F22" s="80"/>
      <c r="G22" s="28"/>
      <c r="H22" s="28">
        <f>IF($C$4="Neattiecināmās izmaksas",IF('2a+c+n'!$Q22="N",'2a+c+n'!H22,0))</f>
        <v>0</v>
      </c>
      <c r="I22" s="28"/>
      <c r="J22" s="28"/>
      <c r="K22" s="60">
        <f>IF($C$4="Neattiecināmās izmaksas",IF('2a+c+n'!$Q22="N",'2a+c+n'!K22,0))</f>
        <v>0</v>
      </c>
      <c r="L22" s="109">
        <f>IF($C$4="Neattiecināmās izmaksas",IF('2a+c+n'!$Q22="N",'2a+c+n'!L22,0))</f>
        <v>0</v>
      </c>
      <c r="M22" s="28">
        <f>IF($C$4="Neattiecināmās izmaksas",IF('2a+c+n'!$Q22="N",'2a+c+n'!M22,0))</f>
        <v>0</v>
      </c>
      <c r="N22" s="28">
        <f>IF($C$4="Neattiecināmās izmaksas",IF('2a+c+n'!$Q22="N",'2a+c+n'!N22,0))</f>
        <v>0</v>
      </c>
      <c r="O22" s="28">
        <f>IF($C$4="Neattiecināmās izmaksas",IF('2a+c+n'!$Q22="N",'2a+c+n'!O22,0))</f>
        <v>0</v>
      </c>
      <c r="P22" s="60">
        <f>IF($C$4="Neattiecināmās izmaksas",IF('2a+c+n'!$Q22="N",'2a+c+n'!P22,0))</f>
        <v>0</v>
      </c>
    </row>
    <row r="23" spans="1:16" x14ac:dyDescent="0.2">
      <c r="A23" s="65">
        <f>IF(P23=0,0,IF(COUNTBLANK(P23)=1,0,COUNTA($P$14:P23)))</f>
        <v>0</v>
      </c>
      <c r="B23" s="28">
        <f>IF($C$4="Neattiecināmās izmaksas",IF('2a+c+n'!$Q23="N",'2a+c+n'!B23,0))</f>
        <v>0</v>
      </c>
      <c r="C23" s="28">
        <f>IF($C$4="Neattiecināmās izmaksas",IF('2a+c+n'!$Q23="N",'2a+c+n'!C23,0))</f>
        <v>0</v>
      </c>
      <c r="D23" s="28">
        <f>IF($C$4="Neattiecināmās izmaksas",IF('2a+c+n'!$Q23="N",'2a+c+n'!D23,0))</f>
        <v>0</v>
      </c>
      <c r="E23" s="60"/>
      <c r="F23" s="80"/>
      <c r="G23" s="28"/>
      <c r="H23" s="28">
        <f>IF($C$4="Neattiecināmās izmaksas",IF('2a+c+n'!$Q23="N",'2a+c+n'!H23,0))</f>
        <v>0</v>
      </c>
      <c r="I23" s="28"/>
      <c r="J23" s="28"/>
      <c r="K23" s="60">
        <f>IF($C$4="Neattiecināmās izmaksas",IF('2a+c+n'!$Q23="N",'2a+c+n'!K23,0))</f>
        <v>0</v>
      </c>
      <c r="L23" s="109">
        <f>IF($C$4="Neattiecināmās izmaksas",IF('2a+c+n'!$Q23="N",'2a+c+n'!L23,0))</f>
        <v>0</v>
      </c>
      <c r="M23" s="28">
        <f>IF($C$4="Neattiecināmās izmaksas",IF('2a+c+n'!$Q23="N",'2a+c+n'!M23,0))</f>
        <v>0</v>
      </c>
      <c r="N23" s="28">
        <f>IF($C$4="Neattiecināmās izmaksas",IF('2a+c+n'!$Q23="N",'2a+c+n'!N23,0))</f>
        <v>0</v>
      </c>
      <c r="O23" s="28">
        <f>IF($C$4="Neattiecināmās izmaksas",IF('2a+c+n'!$Q23="N",'2a+c+n'!O23,0))</f>
        <v>0</v>
      </c>
      <c r="P23" s="60">
        <f>IF($C$4="Neattiecināmās izmaksas",IF('2a+c+n'!$Q23="N",'2a+c+n'!P23,0))</f>
        <v>0</v>
      </c>
    </row>
    <row r="24" spans="1:16" x14ac:dyDescent="0.2">
      <c r="A24" s="65">
        <f>IF(P24=0,0,IF(COUNTBLANK(P24)=1,0,COUNTA($P$14:P24)))</f>
        <v>0</v>
      </c>
      <c r="B24" s="28">
        <f>IF($C$4="Neattiecināmās izmaksas",IF('2a+c+n'!$Q24="N",'2a+c+n'!B24,0))</f>
        <v>0</v>
      </c>
      <c r="C24" s="28">
        <f>IF($C$4="Neattiecināmās izmaksas",IF('2a+c+n'!$Q24="N",'2a+c+n'!C24,0))</f>
        <v>0</v>
      </c>
      <c r="D24" s="28">
        <f>IF($C$4="Neattiecināmās izmaksas",IF('2a+c+n'!$Q24="N",'2a+c+n'!D24,0))</f>
        <v>0</v>
      </c>
      <c r="E24" s="60"/>
      <c r="F24" s="80"/>
      <c r="G24" s="28"/>
      <c r="H24" s="28">
        <f>IF($C$4="Neattiecināmās izmaksas",IF('2a+c+n'!$Q24="N",'2a+c+n'!H24,0))</f>
        <v>0</v>
      </c>
      <c r="I24" s="28"/>
      <c r="J24" s="28"/>
      <c r="K24" s="60">
        <f>IF($C$4="Neattiecināmās izmaksas",IF('2a+c+n'!$Q24="N",'2a+c+n'!K24,0))</f>
        <v>0</v>
      </c>
      <c r="L24" s="109">
        <f>IF($C$4="Neattiecināmās izmaksas",IF('2a+c+n'!$Q24="N",'2a+c+n'!L24,0))</f>
        <v>0</v>
      </c>
      <c r="M24" s="28">
        <f>IF($C$4="Neattiecināmās izmaksas",IF('2a+c+n'!$Q24="N",'2a+c+n'!M24,0))</f>
        <v>0</v>
      </c>
      <c r="N24" s="28">
        <f>IF($C$4="Neattiecināmās izmaksas",IF('2a+c+n'!$Q24="N",'2a+c+n'!N24,0))</f>
        <v>0</v>
      </c>
      <c r="O24" s="28">
        <f>IF($C$4="Neattiecināmās izmaksas",IF('2a+c+n'!$Q24="N",'2a+c+n'!O24,0))</f>
        <v>0</v>
      </c>
      <c r="P24" s="60">
        <f>IF($C$4="Neattiecināmās izmaksas",IF('2a+c+n'!$Q24="N",'2a+c+n'!P24,0))</f>
        <v>0</v>
      </c>
    </row>
    <row r="25" spans="1:16" x14ac:dyDescent="0.2">
      <c r="A25" s="65">
        <f>IF(P25=0,0,IF(COUNTBLANK(P25)=1,0,COUNTA($P$14:P25)))</f>
        <v>0</v>
      </c>
      <c r="B25" s="28">
        <f>IF($C$4="Neattiecināmās izmaksas",IF('2a+c+n'!$Q25="N",'2a+c+n'!B25,0))</f>
        <v>0</v>
      </c>
      <c r="C25" s="28">
        <f>IF($C$4="Neattiecināmās izmaksas",IF('2a+c+n'!$Q25="N",'2a+c+n'!C25,0))</f>
        <v>0</v>
      </c>
      <c r="D25" s="28">
        <f>IF($C$4="Neattiecināmās izmaksas",IF('2a+c+n'!$Q25="N",'2a+c+n'!D25,0))</f>
        <v>0</v>
      </c>
      <c r="E25" s="60"/>
      <c r="F25" s="80"/>
      <c r="G25" s="28"/>
      <c r="H25" s="28">
        <f>IF($C$4="Neattiecināmās izmaksas",IF('2a+c+n'!$Q25="N",'2a+c+n'!H25,0))</f>
        <v>0</v>
      </c>
      <c r="I25" s="28"/>
      <c r="J25" s="28"/>
      <c r="K25" s="60">
        <f>IF($C$4="Neattiecināmās izmaksas",IF('2a+c+n'!$Q25="N",'2a+c+n'!K25,0))</f>
        <v>0</v>
      </c>
      <c r="L25" s="109">
        <f>IF($C$4="Neattiecināmās izmaksas",IF('2a+c+n'!$Q25="N",'2a+c+n'!L25,0))</f>
        <v>0</v>
      </c>
      <c r="M25" s="28">
        <f>IF($C$4="Neattiecināmās izmaksas",IF('2a+c+n'!$Q25="N",'2a+c+n'!M25,0))</f>
        <v>0</v>
      </c>
      <c r="N25" s="28">
        <f>IF($C$4="Neattiecināmās izmaksas",IF('2a+c+n'!$Q25="N",'2a+c+n'!N25,0))</f>
        <v>0</v>
      </c>
      <c r="O25" s="28">
        <f>IF($C$4="Neattiecināmās izmaksas",IF('2a+c+n'!$Q25="N",'2a+c+n'!O25,0))</f>
        <v>0</v>
      </c>
      <c r="P25" s="60">
        <f>IF($C$4="Neattiecināmās izmaksas",IF('2a+c+n'!$Q25="N",'2a+c+n'!P25,0))</f>
        <v>0</v>
      </c>
    </row>
    <row r="26" spans="1:16" x14ac:dyDescent="0.2">
      <c r="A26" s="65">
        <f>IF(P26=0,0,IF(COUNTBLANK(P26)=1,0,COUNTA($P$14:P26)))</f>
        <v>0</v>
      </c>
      <c r="B26" s="28">
        <f>IF($C$4="Neattiecināmās izmaksas",IF('2a+c+n'!$Q26="N",'2a+c+n'!B26,0))</f>
        <v>0</v>
      </c>
      <c r="C26" s="28">
        <f>IF($C$4="Neattiecināmās izmaksas",IF('2a+c+n'!$Q26="N",'2a+c+n'!C26,0))</f>
        <v>0</v>
      </c>
      <c r="D26" s="28">
        <f>IF($C$4="Neattiecināmās izmaksas",IF('2a+c+n'!$Q26="N",'2a+c+n'!D26,0))</f>
        <v>0</v>
      </c>
      <c r="E26" s="60"/>
      <c r="F26" s="80"/>
      <c r="G26" s="28"/>
      <c r="H26" s="28">
        <f>IF($C$4="Neattiecināmās izmaksas",IF('2a+c+n'!$Q26="N",'2a+c+n'!H26,0))</f>
        <v>0</v>
      </c>
      <c r="I26" s="28"/>
      <c r="J26" s="28"/>
      <c r="K26" s="60">
        <f>IF($C$4="Neattiecināmās izmaksas",IF('2a+c+n'!$Q26="N",'2a+c+n'!K26,0))</f>
        <v>0</v>
      </c>
      <c r="L26" s="109">
        <f>IF($C$4="Neattiecināmās izmaksas",IF('2a+c+n'!$Q26="N",'2a+c+n'!L26,0))</f>
        <v>0</v>
      </c>
      <c r="M26" s="28">
        <f>IF($C$4="Neattiecināmās izmaksas",IF('2a+c+n'!$Q26="N",'2a+c+n'!M26,0))</f>
        <v>0</v>
      </c>
      <c r="N26" s="28">
        <f>IF($C$4="Neattiecināmās izmaksas",IF('2a+c+n'!$Q26="N",'2a+c+n'!N26,0))</f>
        <v>0</v>
      </c>
      <c r="O26" s="28">
        <f>IF($C$4="Neattiecināmās izmaksas",IF('2a+c+n'!$Q26="N",'2a+c+n'!O26,0))</f>
        <v>0</v>
      </c>
      <c r="P26" s="60">
        <f>IF($C$4="Neattiecināmās izmaksas",IF('2a+c+n'!$Q26="N",'2a+c+n'!P26,0))</f>
        <v>0</v>
      </c>
    </row>
    <row r="27" spans="1:16" x14ac:dyDescent="0.2">
      <c r="A27" s="65">
        <f>IF(P27=0,0,IF(COUNTBLANK(P27)=1,0,COUNTA($P$14:P27)))</f>
        <v>0</v>
      </c>
      <c r="B27" s="28">
        <f>IF($C$4="Neattiecināmās izmaksas",IF('2a+c+n'!$Q27="N",'2a+c+n'!B27,0))</f>
        <v>0</v>
      </c>
      <c r="C27" s="28">
        <f>IF($C$4="Neattiecināmās izmaksas",IF('2a+c+n'!$Q27="N",'2a+c+n'!C27,0))</f>
        <v>0</v>
      </c>
      <c r="D27" s="28">
        <f>IF($C$4="Neattiecināmās izmaksas",IF('2a+c+n'!$Q27="N",'2a+c+n'!D27,0))</f>
        <v>0</v>
      </c>
      <c r="E27" s="60"/>
      <c r="F27" s="80"/>
      <c r="G27" s="28"/>
      <c r="H27" s="28">
        <f>IF($C$4="Neattiecināmās izmaksas",IF('2a+c+n'!$Q27="N",'2a+c+n'!H27,0))</f>
        <v>0</v>
      </c>
      <c r="I27" s="28"/>
      <c r="J27" s="28"/>
      <c r="K27" s="60">
        <f>IF($C$4="Neattiecināmās izmaksas",IF('2a+c+n'!$Q27="N",'2a+c+n'!K27,0))</f>
        <v>0</v>
      </c>
      <c r="L27" s="109">
        <f>IF($C$4="Neattiecināmās izmaksas",IF('2a+c+n'!$Q27="N",'2a+c+n'!L27,0))</f>
        <v>0</v>
      </c>
      <c r="M27" s="28">
        <f>IF($C$4="Neattiecināmās izmaksas",IF('2a+c+n'!$Q27="N",'2a+c+n'!M27,0))</f>
        <v>0</v>
      </c>
      <c r="N27" s="28">
        <f>IF($C$4="Neattiecināmās izmaksas",IF('2a+c+n'!$Q27="N",'2a+c+n'!N27,0))</f>
        <v>0</v>
      </c>
      <c r="O27" s="28">
        <f>IF($C$4="Neattiecināmās izmaksas",IF('2a+c+n'!$Q27="N",'2a+c+n'!O27,0))</f>
        <v>0</v>
      </c>
      <c r="P27" s="60">
        <f>IF($C$4="Neattiecināmās izmaksas",IF('2a+c+n'!$Q27="N",'2a+c+n'!P27,0))</f>
        <v>0</v>
      </c>
    </row>
    <row r="28" spans="1:16" x14ac:dyDescent="0.2">
      <c r="A28" s="65">
        <f>IF(P28=0,0,IF(COUNTBLANK(P28)=1,0,COUNTA($P$14:P28)))</f>
        <v>0</v>
      </c>
      <c r="B28" s="28">
        <f>IF($C$4="Neattiecināmās izmaksas",IF('2a+c+n'!$Q28="N",'2a+c+n'!B28,0))</f>
        <v>0</v>
      </c>
      <c r="C28" s="28">
        <f>IF($C$4="Neattiecināmās izmaksas",IF('2a+c+n'!$Q28="N",'2a+c+n'!C28,0))</f>
        <v>0</v>
      </c>
      <c r="D28" s="28">
        <f>IF($C$4="Neattiecināmās izmaksas",IF('2a+c+n'!$Q28="N",'2a+c+n'!D28,0))</f>
        <v>0</v>
      </c>
      <c r="E28" s="60"/>
      <c r="F28" s="80"/>
      <c r="G28" s="28"/>
      <c r="H28" s="28">
        <f>IF($C$4="Neattiecināmās izmaksas",IF('2a+c+n'!$Q28="N",'2a+c+n'!H28,0))</f>
        <v>0</v>
      </c>
      <c r="I28" s="28"/>
      <c r="J28" s="28"/>
      <c r="K28" s="60">
        <f>IF($C$4="Neattiecināmās izmaksas",IF('2a+c+n'!$Q28="N",'2a+c+n'!K28,0))</f>
        <v>0</v>
      </c>
      <c r="L28" s="109">
        <f>IF($C$4="Neattiecināmās izmaksas",IF('2a+c+n'!$Q28="N",'2a+c+n'!L28,0))</f>
        <v>0</v>
      </c>
      <c r="M28" s="28">
        <f>IF($C$4="Neattiecināmās izmaksas",IF('2a+c+n'!$Q28="N",'2a+c+n'!M28,0))</f>
        <v>0</v>
      </c>
      <c r="N28" s="28">
        <f>IF($C$4="Neattiecināmās izmaksas",IF('2a+c+n'!$Q28="N",'2a+c+n'!N28,0))</f>
        <v>0</v>
      </c>
      <c r="O28" s="28">
        <f>IF($C$4="Neattiecināmās izmaksas",IF('2a+c+n'!$Q28="N",'2a+c+n'!O28,0))</f>
        <v>0</v>
      </c>
      <c r="P28" s="60">
        <f>IF($C$4="Neattiecināmās izmaksas",IF('2a+c+n'!$Q28="N",'2a+c+n'!P28,0))</f>
        <v>0</v>
      </c>
    </row>
    <row r="29" spans="1:16" x14ac:dyDescent="0.2">
      <c r="A29" s="65">
        <f>IF(P29=0,0,IF(COUNTBLANK(P29)=1,0,COUNTA($P$14:P29)))</f>
        <v>0</v>
      </c>
      <c r="B29" s="28">
        <f>IF($C$4="Neattiecināmās izmaksas",IF('2a+c+n'!$Q29="N",'2a+c+n'!B29,0))</f>
        <v>0</v>
      </c>
      <c r="C29" s="28">
        <f>IF($C$4="Neattiecināmās izmaksas",IF('2a+c+n'!$Q29="N",'2a+c+n'!C29,0))</f>
        <v>0</v>
      </c>
      <c r="D29" s="28">
        <f>IF($C$4="Neattiecināmās izmaksas",IF('2a+c+n'!$Q29="N",'2a+c+n'!D29,0))</f>
        <v>0</v>
      </c>
      <c r="E29" s="60"/>
      <c r="F29" s="80"/>
      <c r="G29" s="28"/>
      <c r="H29" s="28">
        <f>IF($C$4="Neattiecināmās izmaksas",IF('2a+c+n'!$Q29="N",'2a+c+n'!H29,0))</f>
        <v>0</v>
      </c>
      <c r="I29" s="28"/>
      <c r="J29" s="28"/>
      <c r="K29" s="60">
        <f>IF($C$4="Neattiecināmās izmaksas",IF('2a+c+n'!$Q29="N",'2a+c+n'!K29,0))</f>
        <v>0</v>
      </c>
      <c r="L29" s="109">
        <f>IF($C$4="Neattiecināmās izmaksas",IF('2a+c+n'!$Q29="N",'2a+c+n'!L29,0))</f>
        <v>0</v>
      </c>
      <c r="M29" s="28">
        <f>IF($C$4="Neattiecināmās izmaksas",IF('2a+c+n'!$Q29="N",'2a+c+n'!M29,0))</f>
        <v>0</v>
      </c>
      <c r="N29" s="28">
        <f>IF($C$4="Neattiecināmās izmaksas",IF('2a+c+n'!$Q29="N",'2a+c+n'!N29,0))</f>
        <v>0</v>
      </c>
      <c r="O29" s="28">
        <f>IF($C$4="Neattiecināmās izmaksas",IF('2a+c+n'!$Q29="N",'2a+c+n'!O29,0))</f>
        <v>0</v>
      </c>
      <c r="P29" s="60">
        <f>IF($C$4="Neattiecināmās izmaksas",IF('2a+c+n'!$Q29="N",'2a+c+n'!P29,0))</f>
        <v>0</v>
      </c>
    </row>
    <row r="30" spans="1:16" x14ac:dyDescent="0.2">
      <c r="A30" s="65">
        <f>IF(P30=0,0,IF(COUNTBLANK(P30)=1,0,COUNTA($P$14:P30)))</f>
        <v>0</v>
      </c>
      <c r="B30" s="28">
        <f>IF($C$4="Neattiecināmās izmaksas",IF('2a+c+n'!$Q30="N",'2a+c+n'!B30,0))</f>
        <v>0</v>
      </c>
      <c r="C30" s="28">
        <f>IF($C$4="Neattiecināmās izmaksas",IF('2a+c+n'!$Q30="N",'2a+c+n'!C30,0))</f>
        <v>0</v>
      </c>
      <c r="D30" s="28">
        <f>IF($C$4="Neattiecināmās izmaksas",IF('2a+c+n'!$Q30="N",'2a+c+n'!D30,0))</f>
        <v>0</v>
      </c>
      <c r="E30" s="60"/>
      <c r="F30" s="80"/>
      <c r="G30" s="28"/>
      <c r="H30" s="28">
        <f>IF($C$4="Neattiecināmās izmaksas",IF('2a+c+n'!$Q30="N",'2a+c+n'!H30,0))</f>
        <v>0</v>
      </c>
      <c r="I30" s="28"/>
      <c r="J30" s="28"/>
      <c r="K30" s="60">
        <f>IF($C$4="Neattiecināmās izmaksas",IF('2a+c+n'!$Q30="N",'2a+c+n'!K30,0))</f>
        <v>0</v>
      </c>
      <c r="L30" s="109">
        <f>IF($C$4="Neattiecināmās izmaksas",IF('2a+c+n'!$Q30="N",'2a+c+n'!L30,0))</f>
        <v>0</v>
      </c>
      <c r="M30" s="28">
        <f>IF($C$4="Neattiecināmās izmaksas",IF('2a+c+n'!$Q30="N",'2a+c+n'!M30,0))</f>
        <v>0</v>
      </c>
      <c r="N30" s="28">
        <f>IF($C$4="Neattiecināmās izmaksas",IF('2a+c+n'!$Q30="N",'2a+c+n'!N30,0))</f>
        <v>0</v>
      </c>
      <c r="O30" s="28">
        <f>IF($C$4="Neattiecināmās izmaksas",IF('2a+c+n'!$Q30="N",'2a+c+n'!O30,0))</f>
        <v>0</v>
      </c>
      <c r="P30" s="60">
        <f>IF($C$4="Neattiecināmās izmaksas",IF('2a+c+n'!$Q30="N",'2a+c+n'!P30,0))</f>
        <v>0</v>
      </c>
    </row>
    <row r="31" spans="1:16" x14ac:dyDescent="0.2">
      <c r="A31" s="65">
        <f>IF(P31=0,0,IF(COUNTBLANK(P31)=1,0,COUNTA($P$14:P31)))</f>
        <v>0</v>
      </c>
      <c r="B31" s="28">
        <f>IF($C$4="Neattiecināmās izmaksas",IF('2a+c+n'!$Q31="N",'2a+c+n'!B31,0))</f>
        <v>0</v>
      </c>
      <c r="C31" s="28">
        <f>IF($C$4="Neattiecināmās izmaksas",IF('2a+c+n'!$Q31="N",'2a+c+n'!C31,0))</f>
        <v>0</v>
      </c>
      <c r="D31" s="28">
        <f>IF($C$4="Neattiecināmās izmaksas",IF('2a+c+n'!$Q31="N",'2a+c+n'!D31,0))</f>
        <v>0</v>
      </c>
      <c r="E31" s="60"/>
      <c r="F31" s="80"/>
      <c r="G31" s="28"/>
      <c r="H31" s="28">
        <f>IF($C$4="Neattiecināmās izmaksas",IF('2a+c+n'!$Q31="N",'2a+c+n'!H31,0))</f>
        <v>0</v>
      </c>
      <c r="I31" s="28"/>
      <c r="J31" s="28"/>
      <c r="K31" s="60">
        <f>IF($C$4="Neattiecināmās izmaksas",IF('2a+c+n'!$Q31="N",'2a+c+n'!K31,0))</f>
        <v>0</v>
      </c>
      <c r="L31" s="109">
        <f>IF($C$4="Neattiecināmās izmaksas",IF('2a+c+n'!$Q31="N",'2a+c+n'!L31,0))</f>
        <v>0</v>
      </c>
      <c r="M31" s="28">
        <f>IF($C$4="Neattiecināmās izmaksas",IF('2a+c+n'!$Q31="N",'2a+c+n'!M31,0))</f>
        <v>0</v>
      </c>
      <c r="N31" s="28">
        <f>IF($C$4="Neattiecināmās izmaksas",IF('2a+c+n'!$Q31="N",'2a+c+n'!N31,0))</f>
        <v>0</v>
      </c>
      <c r="O31" s="28">
        <f>IF($C$4="Neattiecināmās izmaksas",IF('2a+c+n'!$Q31="N",'2a+c+n'!O31,0))</f>
        <v>0</v>
      </c>
      <c r="P31" s="60">
        <f>IF($C$4="Neattiecināmās izmaksas",IF('2a+c+n'!$Q31="N",'2a+c+n'!P31,0))</f>
        <v>0</v>
      </c>
    </row>
    <row r="32" spans="1:16" x14ac:dyDescent="0.2">
      <c r="A32" s="65">
        <f>IF(P32=0,0,IF(COUNTBLANK(P32)=1,0,COUNTA($P$14:P32)))</f>
        <v>0</v>
      </c>
      <c r="B32" s="28">
        <f>IF($C$4="Neattiecināmās izmaksas",IF('2a+c+n'!$Q32="N",'2a+c+n'!B32,0))</f>
        <v>0</v>
      </c>
      <c r="C32" s="28">
        <f>IF($C$4="Neattiecināmās izmaksas",IF('2a+c+n'!$Q32="N",'2a+c+n'!C32,0))</f>
        <v>0</v>
      </c>
      <c r="D32" s="28">
        <f>IF($C$4="Neattiecināmās izmaksas",IF('2a+c+n'!$Q32="N",'2a+c+n'!D32,0))</f>
        <v>0</v>
      </c>
      <c r="E32" s="60"/>
      <c r="F32" s="80"/>
      <c r="G32" s="28"/>
      <c r="H32" s="28">
        <f>IF($C$4="Neattiecināmās izmaksas",IF('2a+c+n'!$Q32="N",'2a+c+n'!H32,0))</f>
        <v>0</v>
      </c>
      <c r="I32" s="28"/>
      <c r="J32" s="28"/>
      <c r="K32" s="60">
        <f>IF($C$4="Neattiecināmās izmaksas",IF('2a+c+n'!$Q32="N",'2a+c+n'!K32,0))</f>
        <v>0</v>
      </c>
      <c r="L32" s="109">
        <f>IF($C$4="Neattiecināmās izmaksas",IF('2a+c+n'!$Q32="N",'2a+c+n'!L32,0))</f>
        <v>0</v>
      </c>
      <c r="M32" s="28">
        <f>IF($C$4="Neattiecināmās izmaksas",IF('2a+c+n'!$Q32="N",'2a+c+n'!M32,0))</f>
        <v>0</v>
      </c>
      <c r="N32" s="28">
        <f>IF($C$4="Neattiecināmās izmaksas",IF('2a+c+n'!$Q32="N",'2a+c+n'!N32,0))</f>
        <v>0</v>
      </c>
      <c r="O32" s="28">
        <f>IF($C$4="Neattiecināmās izmaksas",IF('2a+c+n'!$Q32="N",'2a+c+n'!O32,0))</f>
        <v>0</v>
      </c>
      <c r="P32" s="60">
        <f>IF($C$4="Neattiecināmās izmaksas",IF('2a+c+n'!$Q32="N",'2a+c+n'!P32,0))</f>
        <v>0</v>
      </c>
    </row>
    <row r="33" spans="1:16" x14ac:dyDescent="0.2">
      <c r="A33" s="65">
        <f>IF(P33=0,0,IF(COUNTBLANK(P33)=1,0,COUNTA($P$14:P33)))</f>
        <v>0</v>
      </c>
      <c r="B33" s="28">
        <f>IF($C$4="Neattiecināmās izmaksas",IF('2a+c+n'!$Q33="N",'2a+c+n'!B33,0))</f>
        <v>0</v>
      </c>
      <c r="C33" s="28">
        <f>IF($C$4="Neattiecināmās izmaksas",IF('2a+c+n'!$Q33="N",'2a+c+n'!C33,0))</f>
        <v>0</v>
      </c>
      <c r="D33" s="28">
        <f>IF($C$4="Neattiecināmās izmaksas",IF('2a+c+n'!$Q33="N",'2a+c+n'!D33,0))</f>
        <v>0</v>
      </c>
      <c r="E33" s="60"/>
      <c r="F33" s="80"/>
      <c r="G33" s="28"/>
      <c r="H33" s="28">
        <f>IF($C$4="Neattiecināmās izmaksas",IF('2a+c+n'!$Q33="N",'2a+c+n'!H33,0))</f>
        <v>0</v>
      </c>
      <c r="I33" s="28"/>
      <c r="J33" s="28"/>
      <c r="K33" s="60">
        <f>IF($C$4="Neattiecināmās izmaksas",IF('2a+c+n'!$Q33="N",'2a+c+n'!K33,0))</f>
        <v>0</v>
      </c>
      <c r="L33" s="109">
        <f>IF($C$4="Neattiecināmās izmaksas",IF('2a+c+n'!$Q33="N",'2a+c+n'!L33,0))</f>
        <v>0</v>
      </c>
      <c r="M33" s="28">
        <f>IF($C$4="Neattiecināmās izmaksas",IF('2a+c+n'!$Q33="N",'2a+c+n'!M33,0))</f>
        <v>0</v>
      </c>
      <c r="N33" s="28">
        <f>IF($C$4="Neattiecināmās izmaksas",IF('2a+c+n'!$Q33="N",'2a+c+n'!N33,0))</f>
        <v>0</v>
      </c>
      <c r="O33" s="28">
        <f>IF($C$4="Neattiecināmās izmaksas",IF('2a+c+n'!$Q33="N",'2a+c+n'!O33,0))</f>
        <v>0</v>
      </c>
      <c r="P33" s="60">
        <f>IF($C$4="Neattiecināmās izmaksas",IF('2a+c+n'!$Q33="N",'2a+c+n'!P33,0))</f>
        <v>0</v>
      </c>
    </row>
    <row r="34" spans="1:16" x14ac:dyDescent="0.2">
      <c r="A34" s="65">
        <f>IF(P34=0,0,IF(COUNTBLANK(P34)=1,0,COUNTA($P$14:P34)))</f>
        <v>0</v>
      </c>
      <c r="B34" s="28">
        <f>IF($C$4="Neattiecināmās izmaksas",IF('2a+c+n'!$Q34="N",'2a+c+n'!B34,0))</f>
        <v>0</v>
      </c>
      <c r="C34" s="28">
        <f>IF($C$4="Neattiecināmās izmaksas",IF('2a+c+n'!$Q34="N",'2a+c+n'!C34,0))</f>
        <v>0</v>
      </c>
      <c r="D34" s="28">
        <f>IF($C$4="Neattiecināmās izmaksas",IF('2a+c+n'!$Q34="N",'2a+c+n'!D34,0))</f>
        <v>0</v>
      </c>
      <c r="E34" s="60"/>
      <c r="F34" s="80"/>
      <c r="G34" s="28"/>
      <c r="H34" s="28">
        <f>IF($C$4="Neattiecināmās izmaksas",IF('2a+c+n'!$Q34="N",'2a+c+n'!H34,0))</f>
        <v>0</v>
      </c>
      <c r="I34" s="28"/>
      <c r="J34" s="28"/>
      <c r="K34" s="60">
        <f>IF($C$4="Neattiecināmās izmaksas",IF('2a+c+n'!$Q34="N",'2a+c+n'!K34,0))</f>
        <v>0</v>
      </c>
      <c r="L34" s="109">
        <f>IF($C$4="Neattiecināmās izmaksas",IF('2a+c+n'!$Q34="N",'2a+c+n'!L34,0))</f>
        <v>0</v>
      </c>
      <c r="M34" s="28">
        <f>IF($C$4="Neattiecināmās izmaksas",IF('2a+c+n'!$Q34="N",'2a+c+n'!M34,0))</f>
        <v>0</v>
      </c>
      <c r="N34" s="28">
        <f>IF($C$4="Neattiecināmās izmaksas",IF('2a+c+n'!$Q34="N",'2a+c+n'!N34,0))</f>
        <v>0</v>
      </c>
      <c r="O34" s="28">
        <f>IF($C$4="Neattiecināmās izmaksas",IF('2a+c+n'!$Q34="N",'2a+c+n'!O34,0))</f>
        <v>0</v>
      </c>
      <c r="P34" s="60">
        <f>IF($C$4="Neattiecināmās izmaksas",IF('2a+c+n'!$Q34="N",'2a+c+n'!P34,0))</f>
        <v>0</v>
      </c>
    </row>
    <row r="35" spans="1:16" x14ac:dyDescent="0.2">
      <c r="A35" s="65">
        <f>IF(P35=0,0,IF(COUNTBLANK(P35)=1,0,COUNTA($P$14:P35)))</f>
        <v>0</v>
      </c>
      <c r="B35" s="28">
        <f>IF($C$4="Neattiecināmās izmaksas",IF('2a+c+n'!$Q35="N",'2a+c+n'!B35,0))</f>
        <v>0</v>
      </c>
      <c r="C35" s="28">
        <f>IF($C$4="Neattiecināmās izmaksas",IF('2a+c+n'!$Q35="N",'2a+c+n'!C35,0))</f>
        <v>0</v>
      </c>
      <c r="D35" s="28">
        <f>IF($C$4="Neattiecināmās izmaksas",IF('2a+c+n'!$Q35="N",'2a+c+n'!D35,0))</f>
        <v>0</v>
      </c>
      <c r="E35" s="60"/>
      <c r="F35" s="80"/>
      <c r="G35" s="28"/>
      <c r="H35" s="28">
        <f>IF($C$4="Neattiecināmās izmaksas",IF('2a+c+n'!$Q35="N",'2a+c+n'!H35,0))</f>
        <v>0</v>
      </c>
      <c r="I35" s="28"/>
      <c r="J35" s="28"/>
      <c r="K35" s="60">
        <f>IF($C$4="Neattiecināmās izmaksas",IF('2a+c+n'!$Q35="N",'2a+c+n'!K35,0))</f>
        <v>0</v>
      </c>
      <c r="L35" s="109">
        <f>IF($C$4="Neattiecināmās izmaksas",IF('2a+c+n'!$Q35="N",'2a+c+n'!L35,0))</f>
        <v>0</v>
      </c>
      <c r="M35" s="28">
        <f>IF($C$4="Neattiecināmās izmaksas",IF('2a+c+n'!$Q35="N",'2a+c+n'!M35,0))</f>
        <v>0</v>
      </c>
      <c r="N35" s="28">
        <f>IF($C$4="Neattiecināmās izmaksas",IF('2a+c+n'!$Q35="N",'2a+c+n'!N35,0))</f>
        <v>0</v>
      </c>
      <c r="O35" s="28">
        <f>IF($C$4="Neattiecināmās izmaksas",IF('2a+c+n'!$Q35="N",'2a+c+n'!O35,0))</f>
        <v>0</v>
      </c>
      <c r="P35" s="60">
        <f>IF($C$4="Neattiecināmās izmaksas",IF('2a+c+n'!$Q35="N",'2a+c+n'!P35,0))</f>
        <v>0</v>
      </c>
    </row>
    <row r="36" spans="1:16" x14ac:dyDescent="0.2">
      <c r="A36" s="65">
        <f>IF(P36=0,0,IF(COUNTBLANK(P36)=1,0,COUNTA($P$14:P36)))</f>
        <v>0</v>
      </c>
      <c r="B36" s="28">
        <f>IF($C$4="Neattiecināmās izmaksas",IF('2a+c+n'!$Q36="N",'2a+c+n'!B36,0))</f>
        <v>0</v>
      </c>
      <c r="C36" s="28">
        <f>IF($C$4="Neattiecināmās izmaksas",IF('2a+c+n'!$Q36="N",'2a+c+n'!C36,0))</f>
        <v>0</v>
      </c>
      <c r="D36" s="28">
        <f>IF($C$4="Neattiecināmās izmaksas",IF('2a+c+n'!$Q36="N",'2a+c+n'!D36,0))</f>
        <v>0</v>
      </c>
      <c r="E36" s="60"/>
      <c r="F36" s="80"/>
      <c r="G36" s="28"/>
      <c r="H36" s="28">
        <f>IF($C$4="Neattiecināmās izmaksas",IF('2a+c+n'!$Q36="N",'2a+c+n'!H36,0))</f>
        <v>0</v>
      </c>
      <c r="I36" s="28"/>
      <c r="J36" s="28"/>
      <c r="K36" s="60">
        <f>IF($C$4="Neattiecināmās izmaksas",IF('2a+c+n'!$Q36="N",'2a+c+n'!K36,0))</f>
        <v>0</v>
      </c>
      <c r="L36" s="109">
        <f>IF($C$4="Neattiecināmās izmaksas",IF('2a+c+n'!$Q36="N",'2a+c+n'!L36,0))</f>
        <v>0</v>
      </c>
      <c r="M36" s="28">
        <f>IF($C$4="Neattiecināmās izmaksas",IF('2a+c+n'!$Q36="N",'2a+c+n'!M36,0))</f>
        <v>0</v>
      </c>
      <c r="N36" s="28">
        <f>IF($C$4="Neattiecināmās izmaksas",IF('2a+c+n'!$Q36="N",'2a+c+n'!N36,0))</f>
        <v>0</v>
      </c>
      <c r="O36" s="28">
        <f>IF($C$4="Neattiecināmās izmaksas",IF('2a+c+n'!$Q36="N",'2a+c+n'!O36,0))</f>
        <v>0</v>
      </c>
      <c r="P36" s="60">
        <f>IF($C$4="Neattiecināmās izmaksas",IF('2a+c+n'!$Q36="N",'2a+c+n'!P36,0))</f>
        <v>0</v>
      </c>
    </row>
    <row r="37" spans="1:16" x14ac:dyDescent="0.2">
      <c r="A37" s="65">
        <f>IF(P37=0,0,IF(COUNTBLANK(P37)=1,0,COUNTA($P$14:P37)))</f>
        <v>0</v>
      </c>
      <c r="B37" s="28">
        <f>IF($C$4="Neattiecināmās izmaksas",IF('2a+c+n'!$Q37="N",'2a+c+n'!B37,0))</f>
        <v>0</v>
      </c>
      <c r="C37" s="28">
        <f>IF($C$4="Neattiecināmās izmaksas",IF('2a+c+n'!$Q37="N",'2a+c+n'!C37,0))</f>
        <v>0</v>
      </c>
      <c r="D37" s="28">
        <f>IF($C$4="Neattiecināmās izmaksas",IF('2a+c+n'!$Q37="N",'2a+c+n'!D37,0))</f>
        <v>0</v>
      </c>
      <c r="E37" s="60"/>
      <c r="F37" s="80"/>
      <c r="G37" s="28"/>
      <c r="H37" s="28">
        <f>IF($C$4="Neattiecināmās izmaksas",IF('2a+c+n'!$Q37="N",'2a+c+n'!H37,0))</f>
        <v>0</v>
      </c>
      <c r="I37" s="28"/>
      <c r="J37" s="28"/>
      <c r="K37" s="60">
        <f>IF($C$4="Neattiecināmās izmaksas",IF('2a+c+n'!$Q37="N",'2a+c+n'!K37,0))</f>
        <v>0</v>
      </c>
      <c r="L37" s="109">
        <f>IF($C$4="Neattiecināmās izmaksas",IF('2a+c+n'!$Q37="N",'2a+c+n'!L37,0))</f>
        <v>0</v>
      </c>
      <c r="M37" s="28">
        <f>IF($C$4="Neattiecināmās izmaksas",IF('2a+c+n'!$Q37="N",'2a+c+n'!M37,0))</f>
        <v>0</v>
      </c>
      <c r="N37" s="28">
        <f>IF($C$4="Neattiecināmās izmaksas",IF('2a+c+n'!$Q37="N",'2a+c+n'!N37,0))</f>
        <v>0</v>
      </c>
      <c r="O37" s="28">
        <f>IF($C$4="Neattiecināmās izmaksas",IF('2a+c+n'!$Q37="N",'2a+c+n'!O37,0))</f>
        <v>0</v>
      </c>
      <c r="P37" s="60">
        <f>IF($C$4="Neattiecināmās izmaksas",IF('2a+c+n'!$Q37="N",'2a+c+n'!P37,0))</f>
        <v>0</v>
      </c>
    </row>
    <row r="38" spans="1:16" x14ac:dyDescent="0.2">
      <c r="A38" s="65">
        <f>IF(P38=0,0,IF(COUNTBLANK(P38)=1,0,COUNTA($P$14:P38)))</f>
        <v>0</v>
      </c>
      <c r="B38" s="28">
        <f>IF($C$4="Neattiecināmās izmaksas",IF('2a+c+n'!$Q38="N",'2a+c+n'!B38,0))</f>
        <v>0</v>
      </c>
      <c r="C38" s="28">
        <f>IF($C$4="Neattiecināmās izmaksas",IF('2a+c+n'!$Q38="N",'2a+c+n'!C38,0))</f>
        <v>0</v>
      </c>
      <c r="D38" s="28">
        <f>IF($C$4="Neattiecināmās izmaksas",IF('2a+c+n'!$Q38="N",'2a+c+n'!D38,0))</f>
        <v>0</v>
      </c>
      <c r="E38" s="60"/>
      <c r="F38" s="80"/>
      <c r="G38" s="28"/>
      <c r="H38" s="28">
        <f>IF($C$4="Neattiecināmās izmaksas",IF('2a+c+n'!$Q38="N",'2a+c+n'!H38,0))</f>
        <v>0</v>
      </c>
      <c r="I38" s="28"/>
      <c r="J38" s="28"/>
      <c r="K38" s="60">
        <f>IF($C$4="Neattiecināmās izmaksas",IF('2a+c+n'!$Q38="N",'2a+c+n'!K38,0))</f>
        <v>0</v>
      </c>
      <c r="L38" s="109">
        <f>IF($C$4="Neattiecināmās izmaksas",IF('2a+c+n'!$Q38="N",'2a+c+n'!L38,0))</f>
        <v>0</v>
      </c>
      <c r="M38" s="28">
        <f>IF($C$4="Neattiecināmās izmaksas",IF('2a+c+n'!$Q38="N",'2a+c+n'!M38,0))</f>
        <v>0</v>
      </c>
      <c r="N38" s="28">
        <f>IF($C$4="Neattiecināmās izmaksas",IF('2a+c+n'!$Q38="N",'2a+c+n'!N38,0))</f>
        <v>0</v>
      </c>
      <c r="O38" s="28">
        <f>IF($C$4="Neattiecināmās izmaksas",IF('2a+c+n'!$Q38="N",'2a+c+n'!O38,0))</f>
        <v>0</v>
      </c>
      <c r="P38" s="60">
        <f>IF($C$4="Neattiecināmās izmaksas",IF('2a+c+n'!$Q38="N",'2a+c+n'!P38,0))</f>
        <v>0</v>
      </c>
    </row>
    <row r="39" spans="1:16" x14ac:dyDescent="0.2">
      <c r="A39" s="65">
        <f>IF(P39=0,0,IF(COUNTBLANK(P39)=1,0,COUNTA($P$14:P39)))</f>
        <v>0</v>
      </c>
      <c r="B39" s="28">
        <f>IF($C$4="Neattiecināmās izmaksas",IF('2a+c+n'!$Q39="N",'2a+c+n'!B39,0))</f>
        <v>0</v>
      </c>
      <c r="C39" s="28" t="str">
        <f>IF($C$4="Neattiecināmās izmaksas",IF('2a+c+n'!$Q39="N",'2a+c+n'!C39,0))</f>
        <v>Vēja kastes montāža</v>
      </c>
      <c r="D39" s="28" t="str">
        <f>IF($C$4="Neattiecināmās izmaksas",IF('2a+c+n'!$Q39="N",'2a+c+n'!D39,0))</f>
        <v>t.m</v>
      </c>
      <c r="E39" s="60"/>
      <c r="F39" s="80"/>
      <c r="G39" s="28"/>
      <c r="H39" s="28">
        <f>IF($C$4="Neattiecināmās izmaksas",IF('2a+c+n'!$Q39="N",'2a+c+n'!H39,0))</f>
        <v>0</v>
      </c>
      <c r="I39" s="28"/>
      <c r="J39" s="28"/>
      <c r="K39" s="60">
        <f>IF($C$4="Neattiecināmās izmaksas",IF('2a+c+n'!$Q39="N",'2a+c+n'!K39,0))</f>
        <v>0</v>
      </c>
      <c r="L39" s="109">
        <f>IF($C$4="Neattiecināmās izmaksas",IF('2a+c+n'!$Q39="N",'2a+c+n'!L39,0))</f>
        <v>0</v>
      </c>
      <c r="M39" s="28">
        <f>IF($C$4="Neattiecināmās izmaksas",IF('2a+c+n'!$Q39="N",'2a+c+n'!M39,0))</f>
        <v>0</v>
      </c>
      <c r="N39" s="28">
        <f>IF($C$4="Neattiecināmās izmaksas",IF('2a+c+n'!$Q39="N",'2a+c+n'!N39,0))</f>
        <v>0</v>
      </c>
      <c r="O39" s="28">
        <f>IF($C$4="Neattiecināmās izmaksas",IF('2a+c+n'!$Q39="N",'2a+c+n'!O39,0))</f>
        <v>0</v>
      </c>
      <c r="P39" s="60">
        <f>IF($C$4="Neattiecināmās izmaksas",IF('2a+c+n'!$Q39="N",'2a+c+n'!P39,0))</f>
        <v>0</v>
      </c>
    </row>
    <row r="40" spans="1:16" x14ac:dyDescent="0.2">
      <c r="A40" s="65">
        <f>IF(P40=0,0,IF(COUNTBLANK(P40)=1,0,COUNTA($P$14:P40)))</f>
        <v>0</v>
      </c>
      <c r="B40" s="28">
        <f>IF($C$4="Neattiecināmās izmaksas",IF('2a+c+n'!$Q40="N",'2a+c+n'!B40,0))</f>
        <v>0</v>
      </c>
      <c r="C40" s="28" t="str">
        <f>IF($C$4="Neattiecināmās izmaksas",IF('2a+c+n'!$Q40="N",'2a+c+n'!C40,0))</f>
        <v>Kokmateriāls 50x100 mm</v>
      </c>
      <c r="D40" s="28" t="str">
        <f>IF($C$4="Neattiecināmās izmaksas",IF('2a+c+n'!$Q40="N",'2a+c+n'!D40,0))</f>
        <v>m3</v>
      </c>
      <c r="E40" s="60"/>
      <c r="F40" s="80"/>
      <c r="G40" s="28"/>
      <c r="H40" s="28">
        <f>IF($C$4="Neattiecināmās izmaksas",IF('2a+c+n'!$Q40="N",'2a+c+n'!H40,0))</f>
        <v>0</v>
      </c>
      <c r="I40" s="28"/>
      <c r="J40" s="28"/>
      <c r="K40" s="60">
        <f>IF($C$4="Neattiecināmās izmaksas",IF('2a+c+n'!$Q40="N",'2a+c+n'!K40,0))</f>
        <v>0</v>
      </c>
      <c r="L40" s="109">
        <f>IF($C$4="Neattiecināmās izmaksas",IF('2a+c+n'!$Q40="N",'2a+c+n'!L40,0))</f>
        <v>0</v>
      </c>
      <c r="M40" s="28">
        <f>IF($C$4="Neattiecināmās izmaksas",IF('2a+c+n'!$Q40="N",'2a+c+n'!M40,0))</f>
        <v>0</v>
      </c>
      <c r="N40" s="28">
        <f>IF($C$4="Neattiecināmās izmaksas",IF('2a+c+n'!$Q40="N",'2a+c+n'!N40,0))</f>
        <v>0</v>
      </c>
      <c r="O40" s="28">
        <f>IF($C$4="Neattiecināmās izmaksas",IF('2a+c+n'!$Q40="N",'2a+c+n'!O40,0))</f>
        <v>0</v>
      </c>
      <c r="P40" s="60">
        <f>IF($C$4="Neattiecināmās izmaksas",IF('2a+c+n'!$Q40="N",'2a+c+n'!P40,0))</f>
        <v>0</v>
      </c>
    </row>
    <row r="41" spans="1:16" x14ac:dyDescent="0.2">
      <c r="A41" s="65">
        <f>IF(P41=0,0,IF(COUNTBLANK(P41)=1,0,COUNTA($P$14:P41)))</f>
        <v>0</v>
      </c>
      <c r="B41" s="28">
        <f>IF($C$4="Neattiecināmās izmaksas",IF('2a+c+n'!$Q41="N",'2a+c+n'!B41,0))</f>
        <v>0</v>
      </c>
      <c r="C41" s="28" t="str">
        <f>IF($C$4="Neattiecināmās izmaksas",IF('2a+c+n'!$Q41="N",'2a+c+n'!C41,0))</f>
        <v>Apdares dēļi</v>
      </c>
      <c r="D41" s="28" t="str">
        <f>IF($C$4="Neattiecināmās izmaksas",IF('2a+c+n'!$Q41="N",'2a+c+n'!D41,0))</f>
        <v>m3</v>
      </c>
      <c r="E41" s="60"/>
      <c r="F41" s="80"/>
      <c r="G41" s="28"/>
      <c r="H41" s="28">
        <f>IF($C$4="Neattiecināmās izmaksas",IF('2a+c+n'!$Q41="N",'2a+c+n'!H41,0))</f>
        <v>0</v>
      </c>
      <c r="I41" s="28"/>
      <c r="J41" s="28"/>
      <c r="K41" s="60">
        <f>IF($C$4="Neattiecināmās izmaksas",IF('2a+c+n'!$Q41="N",'2a+c+n'!K41,0))</f>
        <v>0</v>
      </c>
      <c r="L41" s="109">
        <f>IF($C$4="Neattiecināmās izmaksas",IF('2a+c+n'!$Q41="N",'2a+c+n'!L41,0))</f>
        <v>0</v>
      </c>
      <c r="M41" s="28">
        <f>IF($C$4="Neattiecināmās izmaksas",IF('2a+c+n'!$Q41="N",'2a+c+n'!M41,0))</f>
        <v>0</v>
      </c>
      <c r="N41" s="28">
        <f>IF($C$4="Neattiecināmās izmaksas",IF('2a+c+n'!$Q41="N",'2a+c+n'!N41,0))</f>
        <v>0</v>
      </c>
      <c r="O41" s="28">
        <f>IF($C$4="Neattiecināmās izmaksas",IF('2a+c+n'!$Q41="N",'2a+c+n'!O41,0))</f>
        <v>0</v>
      </c>
      <c r="P41" s="60">
        <f>IF($C$4="Neattiecināmās izmaksas",IF('2a+c+n'!$Q41="N",'2a+c+n'!P41,0))</f>
        <v>0</v>
      </c>
    </row>
    <row r="42" spans="1:16" x14ac:dyDescent="0.2">
      <c r="A42" s="65">
        <f>IF(P42=0,0,IF(COUNTBLANK(P42)=1,0,COUNTA($P$14:P42)))</f>
        <v>0</v>
      </c>
      <c r="B42" s="28">
        <f>IF($C$4="Neattiecināmās izmaksas",IF('2a+c+n'!$Q42="N",'2a+c+n'!B42,0))</f>
        <v>0</v>
      </c>
      <c r="C42" s="28" t="str">
        <f>IF($C$4="Neattiecināmās izmaksas",IF('2a+c+n'!$Q42="N",'2a+c+n'!C42,0))</f>
        <v>Stiprinājumi</v>
      </c>
      <c r="D42" s="28" t="str">
        <f>IF($C$4="Neattiecināmās izmaksas",IF('2a+c+n'!$Q42="N",'2a+c+n'!D42,0))</f>
        <v>kompl</v>
      </c>
      <c r="E42" s="60"/>
      <c r="F42" s="80"/>
      <c r="G42" s="28"/>
      <c r="H42" s="28">
        <f>IF($C$4="Neattiecināmās izmaksas",IF('2a+c+n'!$Q42="N",'2a+c+n'!H42,0))</f>
        <v>0</v>
      </c>
      <c r="I42" s="28"/>
      <c r="J42" s="28"/>
      <c r="K42" s="60">
        <f>IF($C$4="Neattiecināmās izmaksas",IF('2a+c+n'!$Q42="N",'2a+c+n'!K42,0))</f>
        <v>0</v>
      </c>
      <c r="L42" s="109">
        <f>IF($C$4="Neattiecināmās izmaksas",IF('2a+c+n'!$Q42="N",'2a+c+n'!L42,0))</f>
        <v>0</v>
      </c>
      <c r="M42" s="28">
        <f>IF($C$4="Neattiecināmās izmaksas",IF('2a+c+n'!$Q42="N",'2a+c+n'!M42,0))</f>
        <v>0</v>
      </c>
      <c r="N42" s="28">
        <f>IF($C$4="Neattiecināmās izmaksas",IF('2a+c+n'!$Q42="N",'2a+c+n'!N42,0))</f>
        <v>0</v>
      </c>
      <c r="O42" s="28">
        <f>IF($C$4="Neattiecināmās izmaksas",IF('2a+c+n'!$Q42="N",'2a+c+n'!O42,0))</f>
        <v>0</v>
      </c>
      <c r="P42" s="60">
        <f>IF($C$4="Neattiecināmās izmaksas",IF('2a+c+n'!$Q42="N",'2a+c+n'!P42,0))</f>
        <v>0</v>
      </c>
    </row>
    <row r="43" spans="1:16" x14ac:dyDescent="0.2">
      <c r="A43" s="65">
        <f>IF(P43=0,0,IF(COUNTBLANK(P43)=1,0,COUNTA($P$14:P43)))</f>
        <v>0</v>
      </c>
      <c r="B43" s="28">
        <f>IF($C$4="Neattiecināmās izmaksas",IF('2a+c+n'!$Q43="N",'2a+c+n'!B43,0))</f>
        <v>0</v>
      </c>
      <c r="C43" s="28" t="str">
        <f>IF($C$4="Neattiecināmās izmaksas",IF('2a+c+n'!$Q43="N",'2a+c+n'!C43,0))</f>
        <v>Krāsa</v>
      </c>
      <c r="D43" s="28" t="str">
        <f>IF($C$4="Neattiecināmās izmaksas",IF('2a+c+n'!$Q43="N",'2a+c+n'!D43,0))</f>
        <v>kg</v>
      </c>
      <c r="E43" s="60"/>
      <c r="F43" s="80"/>
      <c r="G43" s="28"/>
      <c r="H43" s="28">
        <f>IF($C$4="Neattiecināmās izmaksas",IF('2a+c+n'!$Q43="N",'2a+c+n'!H43,0))</f>
        <v>0</v>
      </c>
      <c r="I43" s="28"/>
      <c r="J43" s="28"/>
      <c r="K43" s="60">
        <f>IF($C$4="Neattiecināmās izmaksas",IF('2a+c+n'!$Q43="N",'2a+c+n'!K43,0))</f>
        <v>0</v>
      </c>
      <c r="L43" s="109">
        <f>IF($C$4="Neattiecināmās izmaksas",IF('2a+c+n'!$Q43="N",'2a+c+n'!L43,0))</f>
        <v>0</v>
      </c>
      <c r="M43" s="28">
        <f>IF($C$4="Neattiecināmās izmaksas",IF('2a+c+n'!$Q43="N",'2a+c+n'!M43,0))</f>
        <v>0</v>
      </c>
      <c r="N43" s="28">
        <f>IF($C$4="Neattiecināmās izmaksas",IF('2a+c+n'!$Q43="N",'2a+c+n'!N43,0))</f>
        <v>0</v>
      </c>
      <c r="O43" s="28">
        <f>IF($C$4="Neattiecināmās izmaksas",IF('2a+c+n'!$Q43="N",'2a+c+n'!O43,0))</f>
        <v>0</v>
      </c>
      <c r="P43" s="60">
        <f>IF($C$4="Neattiecināmās izmaksas",IF('2a+c+n'!$Q43="N",'2a+c+n'!P43,0))</f>
        <v>0</v>
      </c>
    </row>
    <row r="44" spans="1:16" x14ac:dyDescent="0.2">
      <c r="A44" s="65">
        <f>IF(P44=0,0,IF(COUNTBLANK(P44)=1,0,COUNTA($P$14:P44)))</f>
        <v>0</v>
      </c>
      <c r="B44" s="28">
        <f>IF($C$4="Neattiecināmās izmaksas",IF('2a+c+n'!$Q44="N",'2a+c+n'!B44,0))</f>
        <v>0</v>
      </c>
      <c r="C44" s="28">
        <f>IF($C$4="Neattiecināmās izmaksas",IF('2a+c+n'!$Q44="N",'2a+c+n'!C44,0))</f>
        <v>0</v>
      </c>
      <c r="D44" s="28">
        <f>IF($C$4="Neattiecināmās izmaksas",IF('2a+c+n'!$Q44="N",'2a+c+n'!D44,0))</f>
        <v>0</v>
      </c>
      <c r="E44" s="60"/>
      <c r="F44" s="80"/>
      <c r="G44" s="28"/>
      <c r="H44" s="28">
        <f>IF($C$4="Neattiecināmās izmaksas",IF('2a+c+n'!$Q44="N",'2a+c+n'!H44,0))</f>
        <v>0</v>
      </c>
      <c r="I44" s="28"/>
      <c r="J44" s="28"/>
      <c r="K44" s="60">
        <f>IF($C$4="Neattiecināmās izmaksas",IF('2a+c+n'!$Q44="N",'2a+c+n'!K44,0))</f>
        <v>0</v>
      </c>
      <c r="L44" s="109">
        <f>IF($C$4="Neattiecināmās izmaksas",IF('2a+c+n'!$Q44="N",'2a+c+n'!L44,0))</f>
        <v>0</v>
      </c>
      <c r="M44" s="28">
        <f>IF($C$4="Neattiecināmās izmaksas",IF('2a+c+n'!$Q44="N",'2a+c+n'!M44,0))</f>
        <v>0</v>
      </c>
      <c r="N44" s="28">
        <f>IF($C$4="Neattiecināmās izmaksas",IF('2a+c+n'!$Q44="N",'2a+c+n'!N44,0))</f>
        <v>0</v>
      </c>
      <c r="O44" s="28">
        <f>IF($C$4="Neattiecināmās izmaksas",IF('2a+c+n'!$Q44="N",'2a+c+n'!O44,0))</f>
        <v>0</v>
      </c>
      <c r="P44" s="60">
        <f>IF($C$4="Neattiecināmās izmaksas",IF('2a+c+n'!$Q44="N",'2a+c+n'!P44,0))</f>
        <v>0</v>
      </c>
    </row>
    <row r="45" spans="1:16" x14ac:dyDescent="0.2">
      <c r="A45" s="65">
        <f>IF(P45=0,0,IF(COUNTBLANK(P45)=1,0,COUNTA($P$14:P45)))</f>
        <v>0</v>
      </c>
      <c r="B45" s="28">
        <f>IF($C$4="Neattiecināmās izmaksas",IF('2a+c+n'!$Q45="N",'2a+c+n'!B45,0))</f>
        <v>0</v>
      </c>
      <c r="C45" s="28">
        <f>IF($C$4="Neattiecināmās izmaksas",IF('2a+c+n'!$Q45="N",'2a+c+n'!C45,0))</f>
        <v>0</v>
      </c>
      <c r="D45" s="28">
        <f>IF($C$4="Neattiecināmās izmaksas",IF('2a+c+n'!$Q45="N",'2a+c+n'!D45,0))</f>
        <v>0</v>
      </c>
      <c r="E45" s="60"/>
      <c r="F45" s="80"/>
      <c r="G45" s="28"/>
      <c r="H45" s="28">
        <f>IF($C$4="Neattiecināmās izmaksas",IF('2a+c+n'!$Q45="N",'2a+c+n'!H45,0))</f>
        <v>0</v>
      </c>
      <c r="I45" s="28"/>
      <c r="J45" s="28"/>
      <c r="K45" s="60">
        <f>IF($C$4="Neattiecināmās izmaksas",IF('2a+c+n'!$Q45="N",'2a+c+n'!K45,0))</f>
        <v>0</v>
      </c>
      <c r="L45" s="109">
        <f>IF($C$4="Neattiecināmās izmaksas",IF('2a+c+n'!$Q45="N",'2a+c+n'!L45,0))</f>
        <v>0</v>
      </c>
      <c r="M45" s="28">
        <f>IF($C$4="Neattiecināmās izmaksas",IF('2a+c+n'!$Q45="N",'2a+c+n'!M45,0))</f>
        <v>0</v>
      </c>
      <c r="N45" s="28">
        <f>IF($C$4="Neattiecināmās izmaksas",IF('2a+c+n'!$Q45="N",'2a+c+n'!N45,0))</f>
        <v>0</v>
      </c>
      <c r="O45" s="28">
        <f>IF($C$4="Neattiecināmās izmaksas",IF('2a+c+n'!$Q45="N",'2a+c+n'!O45,0))</f>
        <v>0</v>
      </c>
      <c r="P45" s="60">
        <f>IF($C$4="Neattiecināmās izmaksas",IF('2a+c+n'!$Q45="N",'2a+c+n'!P45,0))</f>
        <v>0</v>
      </c>
    </row>
    <row r="46" spans="1:16" x14ac:dyDescent="0.2">
      <c r="A46" s="65">
        <f>IF(P46=0,0,IF(COUNTBLANK(P46)=1,0,COUNTA($P$14:P46)))</f>
        <v>0</v>
      </c>
      <c r="B46" s="28">
        <f>IF($C$4="Neattiecināmās izmaksas",IF('2a+c+n'!$Q46="N",'2a+c+n'!B46,0))</f>
        <v>0</v>
      </c>
      <c r="C46" s="28">
        <f>IF($C$4="Neattiecināmās izmaksas",IF('2a+c+n'!$Q46="N",'2a+c+n'!C46,0))</f>
        <v>0</v>
      </c>
      <c r="D46" s="28">
        <f>IF($C$4="Neattiecināmās izmaksas",IF('2a+c+n'!$Q46="N",'2a+c+n'!D46,0))</f>
        <v>0</v>
      </c>
      <c r="E46" s="60"/>
      <c r="F46" s="80"/>
      <c r="G46" s="28"/>
      <c r="H46" s="28">
        <f>IF($C$4="Neattiecināmās izmaksas",IF('2a+c+n'!$Q46="N",'2a+c+n'!H46,0))</f>
        <v>0</v>
      </c>
      <c r="I46" s="28"/>
      <c r="J46" s="28"/>
      <c r="K46" s="60">
        <f>IF($C$4="Neattiecināmās izmaksas",IF('2a+c+n'!$Q46="N",'2a+c+n'!K46,0))</f>
        <v>0</v>
      </c>
      <c r="L46" s="109">
        <f>IF($C$4="Neattiecināmās izmaksas",IF('2a+c+n'!$Q46="N",'2a+c+n'!L46,0))</f>
        <v>0</v>
      </c>
      <c r="M46" s="28">
        <f>IF($C$4="Neattiecināmās izmaksas",IF('2a+c+n'!$Q46="N",'2a+c+n'!M46,0))</f>
        <v>0</v>
      </c>
      <c r="N46" s="28">
        <f>IF($C$4="Neattiecināmās izmaksas",IF('2a+c+n'!$Q46="N",'2a+c+n'!N46,0))</f>
        <v>0</v>
      </c>
      <c r="O46" s="28">
        <f>IF($C$4="Neattiecināmās izmaksas",IF('2a+c+n'!$Q46="N",'2a+c+n'!O46,0))</f>
        <v>0</v>
      </c>
      <c r="P46" s="60">
        <f>IF($C$4="Neattiecināmās izmaksas",IF('2a+c+n'!$Q46="N",'2a+c+n'!P46,0))</f>
        <v>0</v>
      </c>
    </row>
    <row r="47" spans="1:16" x14ac:dyDescent="0.2">
      <c r="A47" s="65">
        <f>IF(P47=0,0,IF(COUNTBLANK(P47)=1,0,COUNTA($P$14:P47)))</f>
        <v>0</v>
      </c>
      <c r="B47" s="28">
        <f>IF($C$4="Neattiecināmās izmaksas",IF('2a+c+n'!$Q47="N",'2a+c+n'!B47,0))</f>
        <v>0</v>
      </c>
      <c r="C47" s="28">
        <f>IF($C$4="Neattiecināmās izmaksas",IF('2a+c+n'!$Q47="N",'2a+c+n'!C47,0))</f>
        <v>0</v>
      </c>
      <c r="D47" s="28">
        <f>IF($C$4="Neattiecināmās izmaksas",IF('2a+c+n'!$Q47="N",'2a+c+n'!D47,0))</f>
        <v>0</v>
      </c>
      <c r="E47" s="60"/>
      <c r="F47" s="80"/>
      <c r="G47" s="28"/>
      <c r="H47" s="28">
        <f>IF($C$4="Neattiecināmās izmaksas",IF('2a+c+n'!$Q47="N",'2a+c+n'!H47,0))</f>
        <v>0</v>
      </c>
      <c r="I47" s="28"/>
      <c r="J47" s="28"/>
      <c r="K47" s="60">
        <f>IF($C$4="Neattiecināmās izmaksas",IF('2a+c+n'!$Q47="N",'2a+c+n'!K47,0))</f>
        <v>0</v>
      </c>
      <c r="L47" s="109">
        <f>IF($C$4="Neattiecināmās izmaksas",IF('2a+c+n'!$Q47="N",'2a+c+n'!L47,0))</f>
        <v>0</v>
      </c>
      <c r="M47" s="28">
        <f>IF($C$4="Neattiecināmās izmaksas",IF('2a+c+n'!$Q47="N",'2a+c+n'!M47,0))</f>
        <v>0</v>
      </c>
      <c r="N47" s="28">
        <f>IF($C$4="Neattiecināmās izmaksas",IF('2a+c+n'!$Q47="N",'2a+c+n'!N47,0))</f>
        <v>0</v>
      </c>
      <c r="O47" s="28">
        <f>IF($C$4="Neattiecināmās izmaksas",IF('2a+c+n'!$Q47="N",'2a+c+n'!O47,0))</f>
        <v>0</v>
      </c>
      <c r="P47" s="60">
        <f>IF($C$4="Neattiecināmās izmaksas",IF('2a+c+n'!$Q47="N",'2a+c+n'!P47,0))</f>
        <v>0</v>
      </c>
    </row>
    <row r="48" spans="1:16" x14ac:dyDescent="0.2">
      <c r="A48" s="65">
        <f>IF(P48=0,0,IF(COUNTBLANK(P48)=1,0,COUNTA($P$14:P48)))</f>
        <v>0</v>
      </c>
      <c r="B48" s="28">
        <f>IF($C$4="Neattiecināmās izmaksas",IF('2a+c+n'!$Q48="N",'2a+c+n'!B48,0))</f>
        <v>0</v>
      </c>
      <c r="C48" s="28">
        <f>IF($C$4="Neattiecināmās izmaksas",IF('2a+c+n'!$Q48="N",'2a+c+n'!C48,0))</f>
        <v>0</v>
      </c>
      <c r="D48" s="28">
        <f>IF($C$4="Neattiecināmās izmaksas",IF('2a+c+n'!$Q48="N",'2a+c+n'!D48,0))</f>
        <v>0</v>
      </c>
      <c r="E48" s="60"/>
      <c r="F48" s="80"/>
      <c r="G48" s="28"/>
      <c r="H48" s="28">
        <f>IF($C$4="Neattiecināmās izmaksas",IF('2a+c+n'!$Q48="N",'2a+c+n'!H48,0))</f>
        <v>0</v>
      </c>
      <c r="I48" s="28"/>
      <c r="J48" s="28"/>
      <c r="K48" s="60">
        <f>IF($C$4="Neattiecināmās izmaksas",IF('2a+c+n'!$Q48="N",'2a+c+n'!K48,0))</f>
        <v>0</v>
      </c>
      <c r="L48" s="109">
        <f>IF($C$4="Neattiecināmās izmaksas",IF('2a+c+n'!$Q48="N",'2a+c+n'!L48,0))</f>
        <v>0</v>
      </c>
      <c r="M48" s="28">
        <f>IF($C$4="Neattiecināmās izmaksas",IF('2a+c+n'!$Q48="N",'2a+c+n'!M48,0))</f>
        <v>0</v>
      </c>
      <c r="N48" s="28">
        <f>IF($C$4="Neattiecināmās izmaksas",IF('2a+c+n'!$Q48="N",'2a+c+n'!N48,0))</f>
        <v>0</v>
      </c>
      <c r="O48" s="28">
        <f>IF($C$4="Neattiecināmās izmaksas",IF('2a+c+n'!$Q48="N",'2a+c+n'!O48,0))</f>
        <v>0</v>
      </c>
      <c r="P48" s="60">
        <f>IF($C$4="Neattiecināmās izmaksas",IF('2a+c+n'!$Q48="N",'2a+c+n'!P48,0))</f>
        <v>0</v>
      </c>
    </row>
    <row r="49" spans="1:16" x14ac:dyDescent="0.2">
      <c r="A49" s="65">
        <f>IF(P49=0,0,IF(COUNTBLANK(P49)=1,0,COUNTA($P$14:P49)))</f>
        <v>0</v>
      </c>
      <c r="B49" s="28">
        <f>IF($C$4="Neattiecināmās izmaksas",IF('2a+c+n'!$Q49="N",'2a+c+n'!B49,0))</f>
        <v>0</v>
      </c>
      <c r="C49" s="28">
        <f>IF($C$4="Neattiecināmās izmaksas",IF('2a+c+n'!$Q49="N",'2a+c+n'!C49,0))</f>
        <v>0</v>
      </c>
      <c r="D49" s="28">
        <f>IF($C$4="Neattiecināmās izmaksas",IF('2a+c+n'!$Q49="N",'2a+c+n'!D49,0))</f>
        <v>0</v>
      </c>
      <c r="E49" s="60"/>
      <c r="F49" s="80"/>
      <c r="G49" s="28"/>
      <c r="H49" s="28">
        <f>IF($C$4="Neattiecināmās izmaksas",IF('2a+c+n'!$Q49="N",'2a+c+n'!H49,0))</f>
        <v>0</v>
      </c>
      <c r="I49" s="28"/>
      <c r="J49" s="28"/>
      <c r="K49" s="60">
        <f>IF($C$4="Neattiecināmās izmaksas",IF('2a+c+n'!$Q49="N",'2a+c+n'!K49,0))</f>
        <v>0</v>
      </c>
      <c r="L49" s="109">
        <f>IF($C$4="Neattiecināmās izmaksas",IF('2a+c+n'!$Q49="N",'2a+c+n'!L49,0))</f>
        <v>0</v>
      </c>
      <c r="M49" s="28">
        <f>IF($C$4="Neattiecināmās izmaksas",IF('2a+c+n'!$Q49="N",'2a+c+n'!M49,0))</f>
        <v>0</v>
      </c>
      <c r="N49" s="28">
        <f>IF($C$4="Neattiecināmās izmaksas",IF('2a+c+n'!$Q49="N",'2a+c+n'!N49,0))</f>
        <v>0</v>
      </c>
      <c r="O49" s="28">
        <f>IF($C$4="Neattiecināmās izmaksas",IF('2a+c+n'!$Q49="N",'2a+c+n'!O49,0))</f>
        <v>0</v>
      </c>
      <c r="P49" s="60">
        <f>IF($C$4="Neattiecināmās izmaksas",IF('2a+c+n'!$Q49="N",'2a+c+n'!P49,0))</f>
        <v>0</v>
      </c>
    </row>
    <row r="50" spans="1:16" ht="22.5" x14ac:dyDescent="0.2">
      <c r="A50" s="65">
        <f>IF(P50=0,0,IF(COUNTBLANK(P50)=1,0,COUNTA($P$14:P50)))</f>
        <v>0</v>
      </c>
      <c r="B50" s="28">
        <f>IF($C$4="Neattiecināmās izmaksas",IF('2a+c+n'!$Q50="N",'2a+c+n'!B50,0))</f>
        <v>0</v>
      </c>
      <c r="C50" s="28" t="str">
        <f>IF($C$4="Neattiecināmās izmaksas",IF('2a+c+n'!$Q50="N",'2a+c+n'!C50,0))</f>
        <v>Ventilācijas šahtu galu pārmūrēšana bēniņu un virs jumta daļā</v>
      </c>
      <c r="D50" s="28" t="str">
        <f>IF($C$4="Neattiecināmās izmaksas",IF('2a+c+n'!$Q50="N",'2a+c+n'!D50,0))</f>
        <v>gab</v>
      </c>
      <c r="E50" s="60"/>
      <c r="F50" s="80"/>
      <c r="G50" s="28"/>
      <c r="H50" s="28">
        <f>IF($C$4="Neattiecināmās izmaksas",IF('2a+c+n'!$Q50="N",'2a+c+n'!H50,0))</f>
        <v>0</v>
      </c>
      <c r="I50" s="28"/>
      <c r="J50" s="28"/>
      <c r="K50" s="60">
        <f>IF($C$4="Neattiecināmās izmaksas",IF('2a+c+n'!$Q50="N",'2a+c+n'!K50,0))</f>
        <v>0</v>
      </c>
      <c r="L50" s="109">
        <f>IF($C$4="Neattiecināmās izmaksas",IF('2a+c+n'!$Q50="N",'2a+c+n'!L50,0))</f>
        <v>0</v>
      </c>
      <c r="M50" s="28">
        <f>IF($C$4="Neattiecināmās izmaksas",IF('2a+c+n'!$Q50="N",'2a+c+n'!M50,0))</f>
        <v>0</v>
      </c>
      <c r="N50" s="28">
        <f>IF($C$4="Neattiecināmās izmaksas",IF('2a+c+n'!$Q50="N",'2a+c+n'!N50,0))</f>
        <v>0</v>
      </c>
      <c r="O50" s="28">
        <f>IF($C$4="Neattiecināmās izmaksas",IF('2a+c+n'!$Q50="N",'2a+c+n'!O50,0))</f>
        <v>0</v>
      </c>
      <c r="P50" s="60">
        <f>IF($C$4="Neattiecināmās izmaksas",IF('2a+c+n'!$Q50="N",'2a+c+n'!P50,0))</f>
        <v>0</v>
      </c>
    </row>
    <row r="51" spans="1:16" x14ac:dyDescent="0.2">
      <c r="A51" s="65">
        <f>IF(P51=0,0,IF(COUNTBLANK(P51)=1,0,COUNTA($P$14:P51)))</f>
        <v>0</v>
      </c>
      <c r="B51" s="28">
        <f>IF($C$4="Neattiecināmās izmaksas",IF('2a+c+n'!$Q51="N",'2a+c+n'!B51,0))</f>
        <v>0</v>
      </c>
      <c r="C51" s="28" t="str">
        <f>IF($C$4="Neattiecināmās izmaksas",IF('2a+c+n'!$Q51="N",'2a+c+n'!C51,0))</f>
        <v>Ventilācijas šahtu jumtiņu uzstādīšana</v>
      </c>
      <c r="D51" s="28" t="str">
        <f>IF($C$4="Neattiecināmās izmaksas",IF('2a+c+n'!$Q51="N",'2a+c+n'!D51,0))</f>
        <v>gab.</v>
      </c>
      <c r="E51" s="60"/>
      <c r="F51" s="80"/>
      <c r="G51" s="28"/>
      <c r="H51" s="28">
        <f>IF($C$4="Neattiecināmās izmaksas",IF('2a+c+n'!$Q51="N",'2a+c+n'!H51,0))</f>
        <v>0</v>
      </c>
      <c r="I51" s="28"/>
      <c r="J51" s="28"/>
      <c r="K51" s="60">
        <f>IF($C$4="Neattiecināmās izmaksas",IF('2a+c+n'!$Q51="N",'2a+c+n'!K51,0))</f>
        <v>0</v>
      </c>
      <c r="L51" s="109">
        <f>IF($C$4="Neattiecināmās izmaksas",IF('2a+c+n'!$Q51="N",'2a+c+n'!L51,0))</f>
        <v>0</v>
      </c>
      <c r="M51" s="28">
        <f>IF($C$4="Neattiecināmās izmaksas",IF('2a+c+n'!$Q51="N",'2a+c+n'!M51,0))</f>
        <v>0</v>
      </c>
      <c r="N51" s="28">
        <f>IF($C$4="Neattiecināmās izmaksas",IF('2a+c+n'!$Q51="N",'2a+c+n'!N51,0))</f>
        <v>0</v>
      </c>
      <c r="O51" s="28">
        <f>IF($C$4="Neattiecināmās izmaksas",IF('2a+c+n'!$Q51="N",'2a+c+n'!O51,0))</f>
        <v>0</v>
      </c>
      <c r="P51" s="60">
        <f>IF($C$4="Neattiecināmās izmaksas",IF('2a+c+n'!$Q51="N",'2a+c+n'!P51,0))</f>
        <v>0</v>
      </c>
    </row>
    <row r="52" spans="1:16" x14ac:dyDescent="0.2">
      <c r="A52" s="65">
        <f>IF(P52=0,0,IF(COUNTBLANK(P52)=1,0,COUNTA($P$14:P52)))</f>
        <v>0</v>
      </c>
      <c r="B52" s="28">
        <f>IF($C$4="Neattiecināmās izmaksas",IF('2a+c+n'!$Q52="N",'2a+c+n'!B52,0))</f>
        <v>0</v>
      </c>
      <c r="C52" s="28" t="str">
        <f>IF($C$4="Neattiecināmās izmaksas",IF('2a+c+n'!$Q52="N",'2a+c+n'!C52,0))</f>
        <v>Skārda jumtiņš (0,5 m, Pural pārklājums)</v>
      </c>
      <c r="D52" s="28" t="str">
        <f>IF($C$4="Neattiecināmās izmaksas",IF('2a+c+n'!$Q52="N",'2a+c+n'!D52,0))</f>
        <v>gab</v>
      </c>
      <c r="E52" s="60"/>
      <c r="F52" s="80"/>
      <c r="G52" s="28"/>
      <c r="H52" s="28">
        <f>IF($C$4="Neattiecināmās izmaksas",IF('2a+c+n'!$Q52="N",'2a+c+n'!H52,0))</f>
        <v>0</v>
      </c>
      <c r="I52" s="28"/>
      <c r="J52" s="28"/>
      <c r="K52" s="60">
        <f>IF($C$4="Neattiecināmās izmaksas",IF('2a+c+n'!$Q52="N",'2a+c+n'!K52,0))</f>
        <v>0</v>
      </c>
      <c r="L52" s="109">
        <f>IF($C$4="Neattiecināmās izmaksas",IF('2a+c+n'!$Q52="N",'2a+c+n'!L52,0))</f>
        <v>0</v>
      </c>
      <c r="M52" s="28">
        <f>IF($C$4="Neattiecināmās izmaksas",IF('2a+c+n'!$Q52="N",'2a+c+n'!M52,0))</f>
        <v>0</v>
      </c>
      <c r="N52" s="28">
        <f>IF($C$4="Neattiecināmās izmaksas",IF('2a+c+n'!$Q52="N",'2a+c+n'!N52,0))</f>
        <v>0</v>
      </c>
      <c r="O52" s="28">
        <f>IF($C$4="Neattiecināmās izmaksas",IF('2a+c+n'!$Q52="N",'2a+c+n'!O52,0))</f>
        <v>0</v>
      </c>
      <c r="P52" s="60">
        <f>IF($C$4="Neattiecināmās izmaksas",IF('2a+c+n'!$Q52="N",'2a+c+n'!P52,0))</f>
        <v>0</v>
      </c>
    </row>
    <row r="53" spans="1:16" ht="22.5" x14ac:dyDescent="0.2">
      <c r="A53" s="65">
        <f>IF(P53=0,0,IF(COUNTBLANK(P53)=1,0,COUNTA($P$14:P53)))</f>
        <v>0</v>
      </c>
      <c r="B53" s="28">
        <f>IF($C$4="Neattiecināmās izmaksas",IF('2a+c+n'!$Q53="N",'2a+c+n'!B53,0))</f>
        <v>0</v>
      </c>
      <c r="C53" s="28" t="str">
        <f>IF($C$4="Neattiecināmās izmaksas",IF('2a+c+n'!$Q53="N",'2a+c+n'!C53,0))</f>
        <v>Ventilācijjas šahtu / jumta pieslēgumu izbūve no skārda</v>
      </c>
      <c r="D53" s="28" t="str">
        <f>IF($C$4="Neattiecināmās izmaksas",IF('2a+c+n'!$Q53="N",'2a+c+n'!D53,0))</f>
        <v>gab</v>
      </c>
      <c r="E53" s="60"/>
      <c r="F53" s="80"/>
      <c r="G53" s="28"/>
      <c r="H53" s="28">
        <f>IF($C$4="Neattiecināmās izmaksas",IF('2a+c+n'!$Q53="N",'2a+c+n'!H53,0))</f>
        <v>0</v>
      </c>
      <c r="I53" s="28"/>
      <c r="J53" s="28"/>
      <c r="K53" s="60">
        <f>IF($C$4="Neattiecināmās izmaksas",IF('2a+c+n'!$Q53="N",'2a+c+n'!K53,0))</f>
        <v>0</v>
      </c>
      <c r="L53" s="109">
        <f>IF($C$4="Neattiecināmās izmaksas",IF('2a+c+n'!$Q53="N",'2a+c+n'!L53,0))</f>
        <v>0</v>
      </c>
      <c r="M53" s="28">
        <f>IF($C$4="Neattiecināmās izmaksas",IF('2a+c+n'!$Q53="N",'2a+c+n'!M53,0))</f>
        <v>0</v>
      </c>
      <c r="N53" s="28">
        <f>IF($C$4="Neattiecināmās izmaksas",IF('2a+c+n'!$Q53="N",'2a+c+n'!N53,0))</f>
        <v>0</v>
      </c>
      <c r="O53" s="28">
        <f>IF($C$4="Neattiecināmās izmaksas",IF('2a+c+n'!$Q53="N",'2a+c+n'!O53,0))</f>
        <v>0</v>
      </c>
      <c r="P53" s="60">
        <f>IF($C$4="Neattiecināmās izmaksas",IF('2a+c+n'!$Q53="N",'2a+c+n'!P53,0))</f>
        <v>0</v>
      </c>
    </row>
    <row r="54" spans="1:16" x14ac:dyDescent="0.2">
      <c r="A54" s="65">
        <f>IF(P54=0,0,IF(COUNTBLANK(P54)=1,0,COUNTA($P$14:P54)))</f>
        <v>0</v>
      </c>
      <c r="B54" s="28">
        <f>IF($C$4="Neattiecināmās izmaksas",IF('2a+c+n'!$Q54="N",'2a+c+n'!B54,0))</f>
        <v>0</v>
      </c>
      <c r="C54" s="28" t="str">
        <f>IF($C$4="Neattiecināmās izmaksas",IF('2a+c+n'!$Q54="N",'2a+c+n'!C54,0))</f>
        <v>Ventilācijas kanālu virsmas armēšana</v>
      </c>
      <c r="D54" s="28" t="str">
        <f>IF($C$4="Neattiecināmās izmaksas",IF('2a+c+n'!$Q54="N",'2a+c+n'!D54,0))</f>
        <v>m2</v>
      </c>
      <c r="E54" s="60"/>
      <c r="F54" s="80"/>
      <c r="G54" s="28"/>
      <c r="H54" s="28">
        <f>IF($C$4="Neattiecināmās izmaksas",IF('2a+c+n'!$Q54="N",'2a+c+n'!H54,0))</f>
        <v>0</v>
      </c>
      <c r="I54" s="28"/>
      <c r="J54" s="28"/>
      <c r="K54" s="60">
        <f>IF($C$4="Neattiecināmās izmaksas",IF('2a+c+n'!$Q54="N",'2a+c+n'!K54,0))</f>
        <v>0</v>
      </c>
      <c r="L54" s="109">
        <f>IF($C$4="Neattiecināmās izmaksas",IF('2a+c+n'!$Q54="N",'2a+c+n'!L54,0))</f>
        <v>0</v>
      </c>
      <c r="M54" s="28">
        <f>IF($C$4="Neattiecināmās izmaksas",IF('2a+c+n'!$Q54="N",'2a+c+n'!M54,0))</f>
        <v>0</v>
      </c>
      <c r="N54" s="28">
        <f>IF($C$4="Neattiecināmās izmaksas",IF('2a+c+n'!$Q54="N",'2a+c+n'!N54,0))</f>
        <v>0</v>
      </c>
      <c r="O54" s="28">
        <f>IF($C$4="Neattiecināmās izmaksas",IF('2a+c+n'!$Q54="N",'2a+c+n'!O54,0))</f>
        <v>0</v>
      </c>
      <c r="P54" s="60">
        <f>IF($C$4="Neattiecināmās izmaksas",IF('2a+c+n'!$Q54="N",'2a+c+n'!P54,0))</f>
        <v>0</v>
      </c>
    </row>
    <row r="55" spans="1:16" x14ac:dyDescent="0.2">
      <c r="A55" s="65">
        <f>IF(P55=0,0,IF(COUNTBLANK(P55)=1,0,COUNTA($P$14:P55)))</f>
        <v>0</v>
      </c>
      <c r="B55" s="28">
        <f>IF($C$4="Neattiecināmās izmaksas",IF('2a+c+n'!$Q55="N",'2a+c+n'!B55,0))</f>
        <v>0</v>
      </c>
      <c r="C55" s="28" t="str">
        <f>IF($C$4="Neattiecināmās izmaksas",IF('2a+c+n'!$Q55="N",'2a+c+n'!C55,0))</f>
        <v xml:space="preserve">armējamā java </v>
      </c>
      <c r="D55" s="28" t="str">
        <f>IF($C$4="Neattiecināmās izmaksas",IF('2a+c+n'!$Q55="N",'2a+c+n'!D55,0))</f>
        <v>kg</v>
      </c>
      <c r="E55" s="60"/>
      <c r="F55" s="80"/>
      <c r="G55" s="28"/>
      <c r="H55" s="28">
        <f>IF($C$4="Neattiecināmās izmaksas",IF('2a+c+n'!$Q55="N",'2a+c+n'!H55,0))</f>
        <v>0</v>
      </c>
      <c r="I55" s="28"/>
      <c r="J55" s="28"/>
      <c r="K55" s="60">
        <f>IF($C$4="Neattiecināmās izmaksas",IF('2a+c+n'!$Q55="N",'2a+c+n'!K55,0))</f>
        <v>0</v>
      </c>
      <c r="L55" s="109">
        <f>IF($C$4="Neattiecināmās izmaksas",IF('2a+c+n'!$Q55="N",'2a+c+n'!L55,0))</f>
        <v>0</v>
      </c>
      <c r="M55" s="28">
        <f>IF($C$4="Neattiecināmās izmaksas",IF('2a+c+n'!$Q55="N",'2a+c+n'!M55,0))</f>
        <v>0</v>
      </c>
      <c r="N55" s="28">
        <f>IF($C$4="Neattiecināmās izmaksas",IF('2a+c+n'!$Q55="N",'2a+c+n'!N55,0))</f>
        <v>0</v>
      </c>
      <c r="O55" s="28">
        <f>IF($C$4="Neattiecināmās izmaksas",IF('2a+c+n'!$Q55="N",'2a+c+n'!O55,0))</f>
        <v>0</v>
      </c>
      <c r="P55" s="60">
        <f>IF($C$4="Neattiecināmās izmaksas",IF('2a+c+n'!$Q55="N",'2a+c+n'!P55,0))</f>
        <v>0</v>
      </c>
    </row>
    <row r="56" spans="1:16" x14ac:dyDescent="0.2">
      <c r="A56" s="65">
        <f>IF(P56=0,0,IF(COUNTBLANK(P56)=1,0,COUNTA($P$14:P56)))</f>
        <v>0</v>
      </c>
      <c r="B56" s="28">
        <f>IF($C$4="Neattiecināmās izmaksas",IF('2a+c+n'!$Q56="N",'2a+c+n'!B56,0))</f>
        <v>0</v>
      </c>
      <c r="C56" s="28" t="str">
        <f>IF($C$4="Neattiecināmās izmaksas",IF('2a+c+n'!$Q56="N",'2a+c+n'!C56,0))</f>
        <v>pvc siets</v>
      </c>
      <c r="D56" s="28" t="str">
        <f>IF($C$4="Neattiecināmās izmaksas",IF('2a+c+n'!$Q56="N",'2a+c+n'!D56,0))</f>
        <v>m2</v>
      </c>
      <c r="E56" s="60"/>
      <c r="F56" s="80"/>
      <c r="G56" s="28"/>
      <c r="H56" s="28">
        <f>IF($C$4="Neattiecināmās izmaksas",IF('2a+c+n'!$Q56="N",'2a+c+n'!H56,0))</f>
        <v>0</v>
      </c>
      <c r="I56" s="28"/>
      <c r="J56" s="28"/>
      <c r="K56" s="60">
        <f>IF($C$4="Neattiecināmās izmaksas",IF('2a+c+n'!$Q56="N",'2a+c+n'!K56,0))</f>
        <v>0</v>
      </c>
      <c r="L56" s="109">
        <f>IF($C$4="Neattiecināmās izmaksas",IF('2a+c+n'!$Q56="N",'2a+c+n'!L56,0))</f>
        <v>0</v>
      </c>
      <c r="M56" s="28">
        <f>IF($C$4="Neattiecināmās izmaksas",IF('2a+c+n'!$Q56="N",'2a+c+n'!M56,0))</f>
        <v>0</v>
      </c>
      <c r="N56" s="28">
        <f>IF($C$4="Neattiecināmās izmaksas",IF('2a+c+n'!$Q56="N",'2a+c+n'!N56,0))</f>
        <v>0</v>
      </c>
      <c r="O56" s="28">
        <f>IF($C$4="Neattiecināmās izmaksas",IF('2a+c+n'!$Q56="N",'2a+c+n'!O56,0))</f>
        <v>0</v>
      </c>
      <c r="P56" s="60">
        <f>IF($C$4="Neattiecināmās izmaksas",IF('2a+c+n'!$Q56="N",'2a+c+n'!P56,0))</f>
        <v>0</v>
      </c>
    </row>
    <row r="57" spans="1:16" x14ac:dyDescent="0.2">
      <c r="A57" s="65">
        <f>IF(P57=0,0,IF(COUNTBLANK(P57)=1,0,COUNTA($P$14:P57)))</f>
        <v>0</v>
      </c>
      <c r="B57" s="28">
        <f>IF($C$4="Neattiecināmās izmaksas",IF('2a+c+n'!$Q57="N",'2a+c+n'!B57,0))</f>
        <v>0</v>
      </c>
      <c r="C57" s="28" t="str">
        <f>IF($C$4="Neattiecināmās izmaksas",IF('2a+c+n'!$Q57="N",'2a+c+n'!C57,0))</f>
        <v>ārējie pvc stūri</v>
      </c>
      <c r="D57" s="28" t="str">
        <f>IF($C$4="Neattiecināmās izmaksas",IF('2a+c+n'!$Q57="N",'2a+c+n'!D57,0))</f>
        <v>m</v>
      </c>
      <c r="E57" s="60"/>
      <c r="F57" s="80"/>
      <c r="G57" s="28"/>
      <c r="H57" s="28">
        <f>IF($C$4="Neattiecināmās izmaksas",IF('2a+c+n'!$Q57="N",'2a+c+n'!H57,0))</f>
        <v>0</v>
      </c>
      <c r="I57" s="28"/>
      <c r="J57" s="28"/>
      <c r="K57" s="60">
        <f>IF($C$4="Neattiecināmās izmaksas",IF('2a+c+n'!$Q57="N",'2a+c+n'!K57,0))</f>
        <v>0</v>
      </c>
      <c r="L57" s="109">
        <f>IF($C$4="Neattiecināmās izmaksas",IF('2a+c+n'!$Q57="N",'2a+c+n'!L57,0))</f>
        <v>0</v>
      </c>
      <c r="M57" s="28">
        <f>IF($C$4="Neattiecināmās izmaksas",IF('2a+c+n'!$Q57="N",'2a+c+n'!M57,0))</f>
        <v>0</v>
      </c>
      <c r="N57" s="28">
        <f>IF($C$4="Neattiecināmās izmaksas",IF('2a+c+n'!$Q57="N",'2a+c+n'!N57,0))</f>
        <v>0</v>
      </c>
      <c r="O57" s="28">
        <f>IF($C$4="Neattiecināmās izmaksas",IF('2a+c+n'!$Q57="N",'2a+c+n'!O57,0))</f>
        <v>0</v>
      </c>
      <c r="P57" s="60">
        <f>IF($C$4="Neattiecināmās izmaksas",IF('2a+c+n'!$Q57="N",'2a+c+n'!P57,0))</f>
        <v>0</v>
      </c>
    </row>
    <row r="58" spans="1:16" ht="22.5" x14ac:dyDescent="0.2">
      <c r="A58" s="65">
        <f>IF(P58=0,0,IF(COUNTBLANK(P58)=1,0,COUNTA($P$14:P58)))</f>
        <v>0</v>
      </c>
      <c r="B58" s="28">
        <f>IF($C$4="Neattiecināmās izmaksas",IF('2a+c+n'!$Q58="N",'2a+c+n'!B58,0))</f>
        <v>0</v>
      </c>
      <c r="C58" s="28" t="str">
        <f>IF($C$4="Neattiecināmās izmaksas",IF('2a+c+n'!$Q58="N",'2a+c+n'!C58,0))</f>
        <v xml:space="preserve">Virsmas gruntēšana un dekoratīvā apmetuma uzklāšana </v>
      </c>
      <c r="D58" s="28" t="str">
        <f>IF($C$4="Neattiecināmās izmaksas",IF('2a+c+n'!$Q58="N",'2a+c+n'!D58,0))</f>
        <v>m2</v>
      </c>
      <c r="E58" s="60"/>
      <c r="F58" s="80"/>
      <c r="G58" s="28"/>
      <c r="H58" s="28">
        <f>IF($C$4="Neattiecināmās izmaksas",IF('2a+c+n'!$Q58="N",'2a+c+n'!H58,0))</f>
        <v>0</v>
      </c>
      <c r="I58" s="28"/>
      <c r="J58" s="28"/>
      <c r="K58" s="60">
        <f>IF($C$4="Neattiecināmās izmaksas",IF('2a+c+n'!$Q58="N",'2a+c+n'!K58,0))</f>
        <v>0</v>
      </c>
      <c r="L58" s="109">
        <f>IF($C$4="Neattiecināmās izmaksas",IF('2a+c+n'!$Q58="N",'2a+c+n'!L58,0))</f>
        <v>0</v>
      </c>
      <c r="M58" s="28">
        <f>IF($C$4="Neattiecināmās izmaksas",IF('2a+c+n'!$Q58="N",'2a+c+n'!M58,0))</f>
        <v>0</v>
      </c>
      <c r="N58" s="28">
        <f>IF($C$4="Neattiecināmās izmaksas",IF('2a+c+n'!$Q58="N",'2a+c+n'!N58,0))</f>
        <v>0</v>
      </c>
      <c r="O58" s="28">
        <f>IF($C$4="Neattiecināmās izmaksas",IF('2a+c+n'!$Q58="N",'2a+c+n'!O58,0))</f>
        <v>0</v>
      </c>
      <c r="P58" s="60">
        <f>IF($C$4="Neattiecināmās izmaksas",IF('2a+c+n'!$Q58="N",'2a+c+n'!P58,0))</f>
        <v>0</v>
      </c>
    </row>
    <row r="59" spans="1:16" x14ac:dyDescent="0.2">
      <c r="A59" s="65">
        <f>IF(P59=0,0,IF(COUNTBLANK(P59)=1,0,COUNTA($P$14:P59)))</f>
        <v>0</v>
      </c>
      <c r="B59" s="28">
        <f>IF($C$4="Neattiecināmās izmaksas",IF('2a+c+n'!$Q59="N",'2a+c+n'!B59,0))</f>
        <v>0</v>
      </c>
      <c r="C59" s="28" t="str">
        <f>IF($C$4="Neattiecināmās izmaksas",IF('2a+c+n'!$Q59="N",'2a+c+n'!C59,0))</f>
        <v>grunts</v>
      </c>
      <c r="D59" s="28" t="str">
        <f>IF($C$4="Neattiecināmās izmaksas",IF('2a+c+n'!$Q59="N",'2a+c+n'!D59,0))</f>
        <v>kg</v>
      </c>
      <c r="E59" s="60"/>
      <c r="F59" s="80"/>
      <c r="G59" s="28"/>
      <c r="H59" s="28">
        <f>IF($C$4="Neattiecināmās izmaksas",IF('2a+c+n'!$Q59="N",'2a+c+n'!H59,0))</f>
        <v>0</v>
      </c>
      <c r="I59" s="28"/>
      <c r="J59" s="28"/>
      <c r="K59" s="60">
        <f>IF($C$4="Neattiecināmās izmaksas",IF('2a+c+n'!$Q59="N",'2a+c+n'!K59,0))</f>
        <v>0</v>
      </c>
      <c r="L59" s="109">
        <f>IF($C$4="Neattiecināmās izmaksas",IF('2a+c+n'!$Q59="N",'2a+c+n'!L59,0))</f>
        <v>0</v>
      </c>
      <c r="M59" s="28">
        <f>IF($C$4="Neattiecināmās izmaksas",IF('2a+c+n'!$Q59="N",'2a+c+n'!M59,0))</f>
        <v>0</v>
      </c>
      <c r="N59" s="28">
        <f>IF($C$4="Neattiecināmās izmaksas",IF('2a+c+n'!$Q59="N",'2a+c+n'!N59,0))</f>
        <v>0</v>
      </c>
      <c r="O59" s="28">
        <f>IF($C$4="Neattiecināmās izmaksas",IF('2a+c+n'!$Q59="N",'2a+c+n'!O59,0))</f>
        <v>0</v>
      </c>
      <c r="P59" s="60">
        <f>IF($C$4="Neattiecināmās izmaksas",IF('2a+c+n'!$Q59="N",'2a+c+n'!P59,0))</f>
        <v>0</v>
      </c>
    </row>
    <row r="60" spans="1:16" x14ac:dyDescent="0.2">
      <c r="A60" s="65">
        <f>IF(P60=0,0,IF(COUNTBLANK(P60)=1,0,COUNTA($P$14:P60)))</f>
        <v>0</v>
      </c>
      <c r="B60" s="28">
        <f>IF($C$4="Neattiecināmās izmaksas",IF('2a+c+n'!$Q60="N",'2a+c+n'!B60,0))</f>
        <v>0</v>
      </c>
      <c r="C60" s="28" t="str">
        <f>IF($C$4="Neattiecināmās izmaksas",IF('2a+c+n'!$Q60="N",'2a+c+n'!C60,0))</f>
        <v>tonēts dekoratīvais apmetums</v>
      </c>
      <c r="D60" s="28" t="str">
        <f>IF($C$4="Neattiecināmās izmaksas",IF('2a+c+n'!$Q60="N",'2a+c+n'!D60,0))</f>
        <v>kg</v>
      </c>
      <c r="E60" s="60"/>
      <c r="F60" s="80"/>
      <c r="G60" s="28"/>
      <c r="H60" s="28">
        <f>IF($C$4="Neattiecināmās izmaksas",IF('2a+c+n'!$Q60="N",'2a+c+n'!H60,0))</f>
        <v>0</v>
      </c>
      <c r="I60" s="28"/>
      <c r="J60" s="28"/>
      <c r="K60" s="60">
        <f>IF($C$4="Neattiecināmās izmaksas",IF('2a+c+n'!$Q60="N",'2a+c+n'!K60,0))</f>
        <v>0</v>
      </c>
      <c r="L60" s="109">
        <f>IF($C$4="Neattiecināmās izmaksas",IF('2a+c+n'!$Q60="N",'2a+c+n'!L60,0))</f>
        <v>0</v>
      </c>
      <c r="M60" s="28">
        <f>IF($C$4="Neattiecināmās izmaksas",IF('2a+c+n'!$Q60="N",'2a+c+n'!M60,0))</f>
        <v>0</v>
      </c>
      <c r="N60" s="28">
        <f>IF($C$4="Neattiecināmās izmaksas",IF('2a+c+n'!$Q60="N",'2a+c+n'!N60,0))</f>
        <v>0</v>
      </c>
      <c r="O60" s="28">
        <f>IF($C$4="Neattiecināmās izmaksas",IF('2a+c+n'!$Q60="N",'2a+c+n'!O60,0))</f>
        <v>0</v>
      </c>
      <c r="P60" s="60">
        <f>IF($C$4="Neattiecināmās izmaksas",IF('2a+c+n'!$Q60="N",'2a+c+n'!P60,0))</f>
        <v>0</v>
      </c>
    </row>
    <row r="61" spans="1:16" x14ac:dyDescent="0.2">
      <c r="A61" s="65">
        <f>IF(P61=0,0,IF(COUNTBLANK(P61)=1,0,COUNTA($P$14:P61)))</f>
        <v>0</v>
      </c>
      <c r="B61" s="28">
        <f>IF($C$4="Neattiecināmās izmaksas",IF('2a+c+n'!$Q61="N",'2a+c+n'!B61,0))</f>
        <v>0</v>
      </c>
      <c r="C61" s="28">
        <f>IF($C$4="Neattiecināmās izmaksas",IF('2a+c+n'!$Q61="N",'2a+c+n'!C61,0))</f>
        <v>0</v>
      </c>
      <c r="D61" s="28">
        <f>IF($C$4="Neattiecināmās izmaksas",IF('2a+c+n'!$Q61="N",'2a+c+n'!D61,0))</f>
        <v>0</v>
      </c>
      <c r="E61" s="60"/>
      <c r="F61" s="80"/>
      <c r="G61" s="28"/>
      <c r="H61" s="28">
        <f>IF($C$4="Neattiecināmās izmaksas",IF('2a+c+n'!$Q61="N",'2a+c+n'!H61,0))</f>
        <v>0</v>
      </c>
      <c r="I61" s="28"/>
      <c r="J61" s="28"/>
      <c r="K61" s="60">
        <f>IF($C$4="Neattiecināmās izmaksas",IF('2a+c+n'!$Q61="N",'2a+c+n'!K61,0))</f>
        <v>0</v>
      </c>
      <c r="L61" s="109">
        <f>IF($C$4="Neattiecināmās izmaksas",IF('2a+c+n'!$Q61="N",'2a+c+n'!L61,0))</f>
        <v>0</v>
      </c>
      <c r="M61" s="28">
        <f>IF($C$4="Neattiecināmās izmaksas",IF('2a+c+n'!$Q61="N",'2a+c+n'!M61,0))</f>
        <v>0</v>
      </c>
      <c r="N61" s="28">
        <f>IF($C$4="Neattiecināmās izmaksas",IF('2a+c+n'!$Q61="N",'2a+c+n'!N61,0))</f>
        <v>0</v>
      </c>
      <c r="O61" s="28">
        <f>IF($C$4="Neattiecināmās izmaksas",IF('2a+c+n'!$Q61="N",'2a+c+n'!O61,0))</f>
        <v>0</v>
      </c>
      <c r="P61" s="60">
        <f>IF($C$4="Neattiecināmās izmaksas",IF('2a+c+n'!$Q61="N",'2a+c+n'!P61,0))</f>
        <v>0</v>
      </c>
    </row>
    <row r="62" spans="1:16" x14ac:dyDescent="0.2">
      <c r="A62" s="65">
        <f>IF(P62=0,0,IF(COUNTBLANK(P62)=1,0,COUNTA($P$14:P62)))</f>
        <v>0</v>
      </c>
      <c r="B62" s="28">
        <f>IF($C$4="Neattiecināmās izmaksas",IF('2a+c+n'!$Q62="N",'2a+c+n'!B62,0))</f>
        <v>0</v>
      </c>
      <c r="C62" s="28">
        <f>IF($C$4="Neattiecināmās izmaksas",IF('2a+c+n'!$Q62="N",'2a+c+n'!C62,0))</f>
        <v>0</v>
      </c>
      <c r="D62" s="28">
        <f>IF($C$4="Neattiecināmās izmaksas",IF('2a+c+n'!$Q62="N",'2a+c+n'!D62,0))</f>
        <v>0</v>
      </c>
      <c r="E62" s="60"/>
      <c r="F62" s="80"/>
      <c r="G62" s="28"/>
      <c r="H62" s="28">
        <f>IF($C$4="Neattiecināmās izmaksas",IF('2a+c+n'!$Q62="N",'2a+c+n'!H62,0))</f>
        <v>0</v>
      </c>
      <c r="I62" s="28"/>
      <c r="J62" s="28"/>
      <c r="K62" s="60">
        <f>IF($C$4="Neattiecināmās izmaksas",IF('2a+c+n'!$Q62="N",'2a+c+n'!K62,0))</f>
        <v>0</v>
      </c>
      <c r="L62" s="109">
        <f>IF($C$4="Neattiecināmās izmaksas",IF('2a+c+n'!$Q62="N",'2a+c+n'!L62,0))</f>
        <v>0</v>
      </c>
      <c r="M62" s="28">
        <f>IF($C$4="Neattiecināmās izmaksas",IF('2a+c+n'!$Q62="N",'2a+c+n'!M62,0))</f>
        <v>0</v>
      </c>
      <c r="N62" s="28">
        <f>IF($C$4="Neattiecināmās izmaksas",IF('2a+c+n'!$Q62="N",'2a+c+n'!N62,0))</f>
        <v>0</v>
      </c>
      <c r="O62" s="28">
        <f>IF($C$4="Neattiecināmās izmaksas",IF('2a+c+n'!$Q62="N",'2a+c+n'!O62,0))</f>
        <v>0</v>
      </c>
      <c r="P62" s="60">
        <f>IF($C$4="Neattiecināmās izmaksas",IF('2a+c+n'!$Q62="N",'2a+c+n'!P62,0))</f>
        <v>0</v>
      </c>
    </row>
    <row r="63" spans="1:16" x14ac:dyDescent="0.2">
      <c r="A63" s="65">
        <f>IF(P63=0,0,IF(COUNTBLANK(P63)=1,0,COUNTA($P$14:P63)))</f>
        <v>0</v>
      </c>
      <c r="B63" s="28">
        <f>IF($C$4="Neattiecināmās izmaksas",IF('2a+c+n'!$Q63="N",'2a+c+n'!B63,0))</f>
        <v>0</v>
      </c>
      <c r="C63" s="28">
        <f>IF($C$4="Neattiecināmās izmaksas",IF('2a+c+n'!$Q63="N",'2a+c+n'!C63,0))</f>
        <v>0</v>
      </c>
      <c r="D63" s="28">
        <f>IF($C$4="Neattiecināmās izmaksas",IF('2a+c+n'!$Q63="N",'2a+c+n'!D63,0))</f>
        <v>0</v>
      </c>
      <c r="E63" s="60"/>
      <c r="F63" s="80"/>
      <c r="G63" s="28"/>
      <c r="H63" s="28">
        <f>IF($C$4="Neattiecināmās izmaksas",IF('2a+c+n'!$Q63="N",'2a+c+n'!H63,0))</f>
        <v>0</v>
      </c>
      <c r="I63" s="28"/>
      <c r="J63" s="28"/>
      <c r="K63" s="60">
        <f>IF($C$4="Neattiecināmās izmaksas",IF('2a+c+n'!$Q63="N",'2a+c+n'!K63,0))</f>
        <v>0</v>
      </c>
      <c r="L63" s="109">
        <f>IF($C$4="Neattiecināmās izmaksas",IF('2a+c+n'!$Q63="N",'2a+c+n'!L63,0))</f>
        <v>0</v>
      </c>
      <c r="M63" s="28">
        <f>IF($C$4="Neattiecināmās izmaksas",IF('2a+c+n'!$Q63="N",'2a+c+n'!M63,0))</f>
        <v>0</v>
      </c>
      <c r="N63" s="28">
        <f>IF($C$4="Neattiecināmās izmaksas",IF('2a+c+n'!$Q63="N",'2a+c+n'!N63,0))</f>
        <v>0</v>
      </c>
      <c r="O63" s="28">
        <f>IF($C$4="Neattiecināmās izmaksas",IF('2a+c+n'!$Q63="N",'2a+c+n'!O63,0))</f>
        <v>0</v>
      </c>
      <c r="P63" s="60">
        <f>IF($C$4="Neattiecināmās izmaksas",IF('2a+c+n'!$Q63="N",'2a+c+n'!P63,0))</f>
        <v>0</v>
      </c>
    </row>
    <row r="64" spans="1:16" ht="22.5" x14ac:dyDescent="0.2">
      <c r="A64" s="65">
        <f>IF(P64=0,0,IF(COUNTBLANK(P64)=1,0,COUNTA($P$14:P64)))</f>
        <v>0</v>
      </c>
      <c r="B64" s="28">
        <f>IF($C$4="Neattiecināmās izmaksas",IF('2a+c+n'!$Q64="N",'2a+c+n'!B64,0))</f>
        <v>0</v>
      </c>
      <c r="C64" s="28" t="str">
        <f>IF($C$4="Neattiecināmās izmaksas",IF('2a+c+n'!$Q64="N",'2a+c+n'!C64,0))</f>
        <v>Jumta nožogojuma ar sniega aiztures barjeru uzstādīšana</v>
      </c>
      <c r="D64" s="28" t="str">
        <f>IF($C$4="Neattiecināmās izmaksas",IF('2a+c+n'!$Q64="N",'2a+c+n'!D64,0))</f>
        <v>m</v>
      </c>
      <c r="E64" s="60"/>
      <c r="F64" s="80"/>
      <c r="G64" s="28"/>
      <c r="H64" s="28">
        <f>IF($C$4="Neattiecināmās izmaksas",IF('2a+c+n'!$Q64="N",'2a+c+n'!H64,0))</f>
        <v>0</v>
      </c>
      <c r="I64" s="28"/>
      <c r="J64" s="28"/>
      <c r="K64" s="60">
        <f>IF($C$4="Neattiecināmās izmaksas",IF('2a+c+n'!$Q64="N",'2a+c+n'!K64,0))</f>
        <v>0</v>
      </c>
      <c r="L64" s="109">
        <f>IF($C$4="Neattiecināmās izmaksas",IF('2a+c+n'!$Q64="N",'2a+c+n'!L64,0))</f>
        <v>0</v>
      </c>
      <c r="M64" s="28">
        <f>IF($C$4="Neattiecināmās izmaksas",IF('2a+c+n'!$Q64="N",'2a+c+n'!M64,0))</f>
        <v>0</v>
      </c>
      <c r="N64" s="28">
        <f>IF($C$4="Neattiecināmās izmaksas",IF('2a+c+n'!$Q64="N",'2a+c+n'!N64,0))</f>
        <v>0</v>
      </c>
      <c r="O64" s="28">
        <f>IF($C$4="Neattiecināmās izmaksas",IF('2a+c+n'!$Q64="N",'2a+c+n'!O64,0))</f>
        <v>0</v>
      </c>
      <c r="P64" s="60">
        <f>IF($C$4="Neattiecināmās izmaksas",IF('2a+c+n'!$Q64="N",'2a+c+n'!P64,0))</f>
        <v>0</v>
      </c>
    </row>
    <row r="65" spans="1:16" x14ac:dyDescent="0.2">
      <c r="A65" s="65">
        <f>IF(P65=0,0,IF(COUNTBLANK(P65)=1,0,COUNTA($P$14:P65)))</f>
        <v>0</v>
      </c>
      <c r="B65" s="28">
        <f>IF($C$4="Neattiecināmās izmaksas",IF('2a+c+n'!$Q65="N",'2a+c+n'!B65,0))</f>
        <v>0</v>
      </c>
      <c r="C65" s="28" t="str">
        <f>IF($C$4="Neattiecināmās izmaksas",IF('2a+c+n'!$Q65="N",'2a+c+n'!C65,0))</f>
        <v>Jumta nožogojums ar sniega aiztures barjeru</v>
      </c>
      <c r="D65" s="28" t="str">
        <f>IF($C$4="Neattiecināmās izmaksas",IF('2a+c+n'!$Q65="N",'2a+c+n'!D65,0))</f>
        <v>m</v>
      </c>
      <c r="E65" s="60"/>
      <c r="F65" s="80"/>
      <c r="G65" s="28"/>
      <c r="H65" s="28">
        <f>IF($C$4="Neattiecināmās izmaksas",IF('2a+c+n'!$Q65="N",'2a+c+n'!H65,0))</f>
        <v>0</v>
      </c>
      <c r="I65" s="28"/>
      <c r="J65" s="28"/>
      <c r="K65" s="60">
        <f>IF($C$4="Neattiecināmās izmaksas",IF('2a+c+n'!$Q65="N",'2a+c+n'!K65,0))</f>
        <v>0</v>
      </c>
      <c r="L65" s="109">
        <f>IF($C$4="Neattiecināmās izmaksas",IF('2a+c+n'!$Q65="N",'2a+c+n'!L65,0))</f>
        <v>0</v>
      </c>
      <c r="M65" s="28">
        <f>IF($C$4="Neattiecināmās izmaksas",IF('2a+c+n'!$Q65="N",'2a+c+n'!M65,0))</f>
        <v>0</v>
      </c>
      <c r="N65" s="28">
        <f>IF($C$4="Neattiecināmās izmaksas",IF('2a+c+n'!$Q65="N",'2a+c+n'!N65,0))</f>
        <v>0</v>
      </c>
      <c r="O65" s="28">
        <f>IF($C$4="Neattiecināmās izmaksas",IF('2a+c+n'!$Q65="N",'2a+c+n'!O65,0))</f>
        <v>0</v>
      </c>
      <c r="P65" s="60">
        <f>IF($C$4="Neattiecināmās izmaksas",IF('2a+c+n'!$Q65="N",'2a+c+n'!P65,0))</f>
        <v>0</v>
      </c>
    </row>
    <row r="66" spans="1:16" x14ac:dyDescent="0.2">
      <c r="A66" s="65">
        <f>IF(P66=0,0,IF(COUNTBLANK(P66)=1,0,COUNTA($P$14:P66)))</f>
        <v>0</v>
      </c>
      <c r="B66" s="28">
        <f>IF($C$4="Neattiecināmās izmaksas",IF('2a+c+n'!$Q66="N",'2a+c+n'!B66,0))</f>
        <v>0</v>
      </c>
      <c r="C66" s="28" t="str">
        <f>IF($C$4="Neattiecināmās izmaksas",IF('2a+c+n'!$Q66="N",'2a+c+n'!C66,0))</f>
        <v>Ieejas jumtiņi</v>
      </c>
      <c r="D66" s="28">
        <f>IF($C$4="Neattiecināmās izmaksas",IF('2a+c+n'!$Q66="N",'2a+c+n'!D66,0))</f>
        <v>0</v>
      </c>
      <c r="E66" s="60"/>
      <c r="F66" s="80"/>
      <c r="G66" s="28"/>
      <c r="H66" s="28">
        <f>IF($C$4="Neattiecināmās izmaksas",IF('2a+c+n'!$Q66="N",'2a+c+n'!H66,0))</f>
        <v>0</v>
      </c>
      <c r="I66" s="28"/>
      <c r="J66" s="28"/>
      <c r="K66" s="60">
        <f>IF($C$4="Neattiecināmās izmaksas",IF('2a+c+n'!$Q66="N",'2a+c+n'!K66,0))</f>
        <v>0</v>
      </c>
      <c r="L66" s="109">
        <f>IF($C$4="Neattiecināmās izmaksas",IF('2a+c+n'!$Q66="N",'2a+c+n'!L66,0))</f>
        <v>0</v>
      </c>
      <c r="M66" s="28">
        <f>IF($C$4="Neattiecināmās izmaksas",IF('2a+c+n'!$Q66="N",'2a+c+n'!M66,0))</f>
        <v>0</v>
      </c>
      <c r="N66" s="28">
        <f>IF($C$4="Neattiecināmās izmaksas",IF('2a+c+n'!$Q66="N",'2a+c+n'!N66,0))</f>
        <v>0</v>
      </c>
      <c r="O66" s="28">
        <f>IF($C$4="Neattiecināmās izmaksas",IF('2a+c+n'!$Q66="N",'2a+c+n'!O66,0))</f>
        <v>0</v>
      </c>
      <c r="P66" s="60">
        <f>IF($C$4="Neattiecināmās izmaksas",IF('2a+c+n'!$Q66="N",'2a+c+n'!P66,0))</f>
        <v>0</v>
      </c>
    </row>
    <row r="67" spans="1:16" x14ac:dyDescent="0.2">
      <c r="A67" s="65">
        <f>IF(P67=0,0,IF(COUNTBLANK(P67)=1,0,COUNTA($P$14:P67)))</f>
        <v>0</v>
      </c>
      <c r="B67" s="28">
        <f>IF($C$4="Neattiecināmās izmaksas",IF('2a+c+n'!$Q67="N",'2a+c+n'!B67,0))</f>
        <v>0</v>
      </c>
      <c r="C67" s="28" t="str">
        <f>IF($C$4="Neattiecināmās izmaksas",IF('2a+c+n'!$Q67="N",'2a+c+n'!C67,0))</f>
        <v xml:space="preserve">Jumta attīrīšana </v>
      </c>
      <c r="D67" s="28" t="str">
        <f>IF($C$4="Neattiecināmās izmaksas",IF('2a+c+n'!$Q67="N",'2a+c+n'!D67,0))</f>
        <v>m2</v>
      </c>
      <c r="E67" s="60"/>
      <c r="F67" s="80"/>
      <c r="G67" s="28"/>
      <c r="H67" s="28">
        <f>IF($C$4="Neattiecināmās izmaksas",IF('2a+c+n'!$Q67="N",'2a+c+n'!H67,0))</f>
        <v>0</v>
      </c>
      <c r="I67" s="28"/>
      <c r="J67" s="28"/>
      <c r="K67" s="60">
        <f>IF($C$4="Neattiecināmās izmaksas",IF('2a+c+n'!$Q67="N",'2a+c+n'!K67,0))</f>
        <v>0</v>
      </c>
      <c r="L67" s="109">
        <f>IF($C$4="Neattiecināmās izmaksas",IF('2a+c+n'!$Q67="N",'2a+c+n'!L67,0))</f>
        <v>0</v>
      </c>
      <c r="M67" s="28">
        <f>IF($C$4="Neattiecināmās izmaksas",IF('2a+c+n'!$Q67="N",'2a+c+n'!M67,0))</f>
        <v>0</v>
      </c>
      <c r="N67" s="28">
        <f>IF($C$4="Neattiecināmās izmaksas",IF('2a+c+n'!$Q67="N",'2a+c+n'!N67,0))</f>
        <v>0</v>
      </c>
      <c r="O67" s="28">
        <f>IF($C$4="Neattiecināmās izmaksas",IF('2a+c+n'!$Q67="N",'2a+c+n'!O67,0))</f>
        <v>0</v>
      </c>
      <c r="P67" s="60">
        <f>IF($C$4="Neattiecināmās izmaksas",IF('2a+c+n'!$Q67="N",'2a+c+n'!P67,0))</f>
        <v>0</v>
      </c>
    </row>
    <row r="68" spans="1:16" ht="22.5" x14ac:dyDescent="0.2">
      <c r="A68" s="65">
        <f>IF(P68=0,0,IF(COUNTBLANK(P68)=1,0,COUNTA($P$14:P68)))</f>
        <v>0</v>
      </c>
      <c r="B68" s="28">
        <f>IF($C$4="Neattiecināmās izmaksas",IF('2a+c+n'!$Q68="N",'2a+c+n'!B68,0))</f>
        <v>0</v>
      </c>
      <c r="C68" s="28" t="str">
        <f>IF($C$4="Neattiecināmās izmaksas",IF('2a+c+n'!$Q68="N",'2a+c+n'!C68,0))</f>
        <v>Slīpumu veidojošā slāņa atjaunošana ar cementa javu</v>
      </c>
      <c r="D68" s="28" t="str">
        <f>IF($C$4="Neattiecināmās izmaksas",IF('2a+c+n'!$Q68="N",'2a+c+n'!D68,0))</f>
        <v>m2</v>
      </c>
      <c r="E68" s="60"/>
      <c r="F68" s="80"/>
      <c r="G68" s="28"/>
      <c r="H68" s="28">
        <f>IF($C$4="Neattiecināmās izmaksas",IF('2a+c+n'!$Q68="N",'2a+c+n'!H68,0))</f>
        <v>0</v>
      </c>
      <c r="I68" s="28"/>
      <c r="J68" s="28"/>
      <c r="K68" s="60">
        <f>IF($C$4="Neattiecināmās izmaksas",IF('2a+c+n'!$Q68="N",'2a+c+n'!K68,0))</f>
        <v>0</v>
      </c>
      <c r="L68" s="109">
        <f>IF($C$4="Neattiecināmās izmaksas",IF('2a+c+n'!$Q68="N",'2a+c+n'!L68,0))</f>
        <v>0</v>
      </c>
      <c r="M68" s="28">
        <f>IF($C$4="Neattiecināmās izmaksas",IF('2a+c+n'!$Q68="N",'2a+c+n'!M68,0))</f>
        <v>0</v>
      </c>
      <c r="N68" s="28">
        <f>IF($C$4="Neattiecināmās izmaksas",IF('2a+c+n'!$Q68="N",'2a+c+n'!N68,0))</f>
        <v>0</v>
      </c>
      <c r="O68" s="28">
        <f>IF($C$4="Neattiecināmās izmaksas",IF('2a+c+n'!$Q68="N",'2a+c+n'!O68,0))</f>
        <v>0</v>
      </c>
      <c r="P68" s="60">
        <f>IF($C$4="Neattiecināmās izmaksas",IF('2a+c+n'!$Q68="N",'2a+c+n'!P68,0))</f>
        <v>0</v>
      </c>
    </row>
    <row r="69" spans="1:16" x14ac:dyDescent="0.2">
      <c r="A69" s="65">
        <f>IF(P69=0,0,IF(COUNTBLANK(P69)=1,0,COUNTA($P$14:P69)))</f>
        <v>0</v>
      </c>
      <c r="B69" s="28">
        <f>IF($C$4="Neattiecināmās izmaksas",IF('2a+c+n'!$Q69="N",'2a+c+n'!B69,0))</f>
        <v>0</v>
      </c>
      <c r="C69" s="28" t="str">
        <f>IF($C$4="Neattiecināmās izmaksas",IF('2a+c+n'!$Q69="N",'2a+c+n'!C69,0))</f>
        <v>Akmens vates stūra montāža</v>
      </c>
      <c r="D69" s="28" t="str">
        <f>IF($C$4="Neattiecināmās izmaksas",IF('2a+c+n'!$Q69="N",'2a+c+n'!D69,0))</f>
        <v>t.m</v>
      </c>
      <c r="E69" s="60"/>
      <c r="F69" s="80"/>
      <c r="G69" s="28"/>
      <c r="H69" s="28">
        <f>IF($C$4="Neattiecināmās izmaksas",IF('2a+c+n'!$Q69="N",'2a+c+n'!H69,0))</f>
        <v>0</v>
      </c>
      <c r="I69" s="28"/>
      <c r="J69" s="28"/>
      <c r="K69" s="60">
        <f>IF($C$4="Neattiecināmās izmaksas",IF('2a+c+n'!$Q69="N",'2a+c+n'!K69,0))</f>
        <v>0</v>
      </c>
      <c r="L69" s="109">
        <f>IF($C$4="Neattiecināmās izmaksas",IF('2a+c+n'!$Q69="N",'2a+c+n'!L69,0))</f>
        <v>0</v>
      </c>
      <c r="M69" s="28">
        <f>IF($C$4="Neattiecināmās izmaksas",IF('2a+c+n'!$Q69="N",'2a+c+n'!M69,0))</f>
        <v>0</v>
      </c>
      <c r="N69" s="28">
        <f>IF($C$4="Neattiecināmās izmaksas",IF('2a+c+n'!$Q69="N",'2a+c+n'!N69,0))</f>
        <v>0</v>
      </c>
      <c r="O69" s="28">
        <f>IF($C$4="Neattiecināmās izmaksas",IF('2a+c+n'!$Q69="N",'2a+c+n'!O69,0))</f>
        <v>0</v>
      </c>
      <c r="P69" s="60">
        <f>IF($C$4="Neattiecināmās izmaksas",IF('2a+c+n'!$Q69="N",'2a+c+n'!P69,0))</f>
        <v>0</v>
      </c>
    </row>
    <row r="70" spans="1:16" x14ac:dyDescent="0.2">
      <c r="A70" s="65">
        <f>IF(P70=0,0,IF(COUNTBLANK(P70)=1,0,COUNTA($P$14:P70)))</f>
        <v>0</v>
      </c>
      <c r="B70" s="28">
        <f>IF($C$4="Neattiecināmās izmaksas",IF('2a+c+n'!$Q70="N",'2a+c+n'!B70,0))</f>
        <v>0</v>
      </c>
      <c r="C70" s="28" t="str">
        <f>IF($C$4="Neattiecināmās izmaksas",IF('2a+c+n'!$Q70="N",'2a+c+n'!C70,0))</f>
        <v>Akmens vates stūris</v>
      </c>
      <c r="D70" s="28" t="str">
        <f>IF($C$4="Neattiecināmās izmaksas",IF('2a+c+n'!$Q70="N",'2a+c+n'!D70,0))</f>
        <v>t.m</v>
      </c>
      <c r="E70" s="60"/>
      <c r="F70" s="80"/>
      <c r="G70" s="28"/>
      <c r="H70" s="28">
        <f>IF($C$4="Neattiecināmās izmaksas",IF('2a+c+n'!$Q70="N",'2a+c+n'!H70,0))</f>
        <v>0</v>
      </c>
      <c r="I70" s="28"/>
      <c r="J70" s="28"/>
      <c r="K70" s="60">
        <f>IF($C$4="Neattiecināmās izmaksas",IF('2a+c+n'!$Q70="N",'2a+c+n'!K70,0))</f>
        <v>0</v>
      </c>
      <c r="L70" s="109">
        <f>IF($C$4="Neattiecināmās izmaksas",IF('2a+c+n'!$Q70="N",'2a+c+n'!L70,0))</f>
        <v>0</v>
      </c>
      <c r="M70" s="28">
        <f>IF($C$4="Neattiecināmās izmaksas",IF('2a+c+n'!$Q70="N",'2a+c+n'!M70,0))</f>
        <v>0</v>
      </c>
      <c r="N70" s="28">
        <f>IF($C$4="Neattiecināmās izmaksas",IF('2a+c+n'!$Q70="N",'2a+c+n'!N70,0))</f>
        <v>0</v>
      </c>
      <c r="O70" s="28">
        <f>IF($C$4="Neattiecināmās izmaksas",IF('2a+c+n'!$Q70="N",'2a+c+n'!O70,0))</f>
        <v>0</v>
      </c>
      <c r="P70" s="60">
        <f>IF($C$4="Neattiecināmās izmaksas",IF('2a+c+n'!$Q70="N",'2a+c+n'!P70,0))</f>
        <v>0</v>
      </c>
    </row>
    <row r="71" spans="1:16" x14ac:dyDescent="0.2">
      <c r="A71" s="65">
        <f>IF(P71=0,0,IF(COUNTBLANK(P71)=1,0,COUNTA($P$14:P71)))</f>
        <v>0</v>
      </c>
      <c r="B71" s="28">
        <f>IF($C$4="Neattiecināmās izmaksas",IF('2a+c+n'!$Q71="N",'2a+c+n'!B71,0))</f>
        <v>0</v>
      </c>
      <c r="C71" s="28" t="str">
        <f>IF($C$4="Neattiecināmās izmaksas",IF('2a+c+n'!$Q71="N",'2a+c+n'!C71,0))</f>
        <v>Kausējamā jumta materiāla ieklāšana</v>
      </c>
      <c r="D71" s="28" t="str">
        <f>IF($C$4="Neattiecināmās izmaksas",IF('2a+c+n'!$Q71="N",'2a+c+n'!D71,0))</f>
        <v>m2</v>
      </c>
      <c r="E71" s="60"/>
      <c r="F71" s="80"/>
      <c r="G71" s="28"/>
      <c r="H71" s="28">
        <f>IF($C$4="Neattiecināmās izmaksas",IF('2a+c+n'!$Q71="N",'2a+c+n'!H71,0))</f>
        <v>0</v>
      </c>
      <c r="I71" s="28"/>
      <c r="J71" s="28"/>
      <c r="K71" s="60">
        <f>IF($C$4="Neattiecināmās izmaksas",IF('2a+c+n'!$Q71="N",'2a+c+n'!K71,0))</f>
        <v>0</v>
      </c>
      <c r="L71" s="109">
        <f>IF($C$4="Neattiecināmās izmaksas",IF('2a+c+n'!$Q71="N",'2a+c+n'!L71,0))</f>
        <v>0</v>
      </c>
      <c r="M71" s="28">
        <f>IF($C$4="Neattiecināmās izmaksas",IF('2a+c+n'!$Q71="N",'2a+c+n'!M71,0))</f>
        <v>0</v>
      </c>
      <c r="N71" s="28">
        <f>IF($C$4="Neattiecināmās izmaksas",IF('2a+c+n'!$Q71="N",'2a+c+n'!N71,0))</f>
        <v>0</v>
      </c>
      <c r="O71" s="28">
        <f>IF($C$4="Neattiecināmās izmaksas",IF('2a+c+n'!$Q71="N",'2a+c+n'!O71,0))</f>
        <v>0</v>
      </c>
      <c r="P71" s="60">
        <f>IF($C$4="Neattiecināmās izmaksas",IF('2a+c+n'!$Q71="N",'2a+c+n'!P71,0))</f>
        <v>0</v>
      </c>
    </row>
    <row r="72" spans="1:16" x14ac:dyDescent="0.2">
      <c r="A72" s="65">
        <f>IF(P72=0,0,IF(COUNTBLANK(P72)=1,0,COUNTA($P$14:P72)))</f>
        <v>0</v>
      </c>
      <c r="B72" s="28">
        <f>IF($C$4="Neattiecināmās izmaksas",IF('2a+c+n'!$Q72="N",'2a+c+n'!B72,0))</f>
        <v>0</v>
      </c>
      <c r="C72" s="28" t="str">
        <f>IF($C$4="Neattiecināmās izmaksas",IF('2a+c+n'!$Q72="N",'2a+c+n'!C72,0))</f>
        <v>apakšklājs ≥4 kg/m2, biezums ≥3 mm</v>
      </c>
      <c r="D72" s="28" t="str">
        <f>IF($C$4="Neattiecināmās izmaksas",IF('2a+c+n'!$Q72="N",'2a+c+n'!D72,0))</f>
        <v>m2</v>
      </c>
      <c r="E72" s="60"/>
      <c r="F72" s="80"/>
      <c r="G72" s="28"/>
      <c r="H72" s="28">
        <f>IF($C$4="Neattiecināmās izmaksas",IF('2a+c+n'!$Q72="N",'2a+c+n'!H72,0))</f>
        <v>0</v>
      </c>
      <c r="I72" s="28"/>
      <c r="J72" s="28"/>
      <c r="K72" s="60">
        <f>IF($C$4="Neattiecināmās izmaksas",IF('2a+c+n'!$Q72="N",'2a+c+n'!K72,0))</f>
        <v>0</v>
      </c>
      <c r="L72" s="109">
        <f>IF($C$4="Neattiecināmās izmaksas",IF('2a+c+n'!$Q72="N",'2a+c+n'!L72,0))</f>
        <v>0</v>
      </c>
      <c r="M72" s="28">
        <f>IF($C$4="Neattiecināmās izmaksas",IF('2a+c+n'!$Q72="N",'2a+c+n'!M72,0))</f>
        <v>0</v>
      </c>
      <c r="N72" s="28">
        <f>IF($C$4="Neattiecināmās izmaksas",IF('2a+c+n'!$Q72="N",'2a+c+n'!N72,0))</f>
        <v>0</v>
      </c>
      <c r="O72" s="28">
        <f>IF($C$4="Neattiecināmās izmaksas",IF('2a+c+n'!$Q72="N",'2a+c+n'!O72,0))</f>
        <v>0</v>
      </c>
      <c r="P72" s="60">
        <f>IF($C$4="Neattiecināmās izmaksas",IF('2a+c+n'!$Q72="N",'2a+c+n'!P72,0))</f>
        <v>0</v>
      </c>
    </row>
    <row r="73" spans="1:16" x14ac:dyDescent="0.2">
      <c r="A73" s="65">
        <f>IF(P73=0,0,IF(COUNTBLANK(P73)=1,0,COUNTA($P$14:P73)))</f>
        <v>0</v>
      </c>
      <c r="B73" s="28">
        <f>IF($C$4="Neattiecināmās izmaksas",IF('2a+c+n'!$Q73="N",'2a+c+n'!B73,0))</f>
        <v>0</v>
      </c>
      <c r="C73" s="28" t="str">
        <f>IF($C$4="Neattiecināmās izmaksas",IF('2a+c+n'!$Q73="N",'2a+c+n'!C73,0))</f>
        <v>virsklājs ≥5 kg/m2, biezums ≥4 mm</v>
      </c>
      <c r="D73" s="28" t="str">
        <f>IF($C$4="Neattiecināmās izmaksas",IF('2a+c+n'!$Q73="N",'2a+c+n'!D73,0))</f>
        <v>m2</v>
      </c>
      <c r="E73" s="60"/>
      <c r="F73" s="80"/>
      <c r="G73" s="28"/>
      <c r="H73" s="28">
        <f>IF($C$4="Neattiecināmās izmaksas",IF('2a+c+n'!$Q73="N",'2a+c+n'!H73,0))</f>
        <v>0</v>
      </c>
      <c r="I73" s="28"/>
      <c r="J73" s="28"/>
      <c r="K73" s="60">
        <f>IF($C$4="Neattiecināmās izmaksas",IF('2a+c+n'!$Q73="N",'2a+c+n'!K73,0))</f>
        <v>0</v>
      </c>
      <c r="L73" s="109">
        <f>IF($C$4="Neattiecināmās izmaksas",IF('2a+c+n'!$Q73="N",'2a+c+n'!L73,0))</f>
        <v>0</v>
      </c>
      <c r="M73" s="28">
        <f>IF($C$4="Neattiecināmās izmaksas",IF('2a+c+n'!$Q73="N",'2a+c+n'!M73,0))</f>
        <v>0</v>
      </c>
      <c r="N73" s="28">
        <f>IF($C$4="Neattiecināmās izmaksas",IF('2a+c+n'!$Q73="N",'2a+c+n'!N73,0))</f>
        <v>0</v>
      </c>
      <c r="O73" s="28">
        <f>IF($C$4="Neattiecināmās izmaksas",IF('2a+c+n'!$Q73="N",'2a+c+n'!O73,0))</f>
        <v>0</v>
      </c>
      <c r="P73" s="60">
        <f>IF($C$4="Neattiecināmās izmaksas",IF('2a+c+n'!$Q73="N",'2a+c+n'!P73,0))</f>
        <v>0</v>
      </c>
    </row>
    <row r="74" spans="1:16" x14ac:dyDescent="0.2">
      <c r="A74" s="65">
        <f>IF(P74=0,0,IF(COUNTBLANK(P74)=1,0,COUNTA($P$14:P74)))</f>
        <v>0</v>
      </c>
      <c r="B74" s="28">
        <f>IF($C$4="Neattiecināmās izmaksas",IF('2a+c+n'!$Q74="N",'2a+c+n'!B74,0))</f>
        <v>0</v>
      </c>
      <c r="C74" s="28" t="str">
        <f>IF($C$4="Neattiecināmās izmaksas",IF('2a+c+n'!$Q74="N",'2a+c+n'!C74,0))</f>
        <v>Gāze</v>
      </c>
      <c r="D74" s="28" t="str">
        <f>IF($C$4="Neattiecināmās izmaksas",IF('2a+c+n'!$Q74="N",'2a+c+n'!D74,0))</f>
        <v>baloni</v>
      </c>
      <c r="E74" s="60"/>
      <c r="F74" s="80"/>
      <c r="G74" s="28"/>
      <c r="H74" s="28">
        <f>IF($C$4="Neattiecināmās izmaksas",IF('2a+c+n'!$Q74="N",'2a+c+n'!H74,0))</f>
        <v>0</v>
      </c>
      <c r="I74" s="28"/>
      <c r="J74" s="28"/>
      <c r="K74" s="60">
        <f>IF($C$4="Neattiecināmās izmaksas",IF('2a+c+n'!$Q74="N",'2a+c+n'!K74,0))</f>
        <v>0</v>
      </c>
      <c r="L74" s="109">
        <f>IF($C$4="Neattiecināmās izmaksas",IF('2a+c+n'!$Q74="N",'2a+c+n'!L74,0))</f>
        <v>0</v>
      </c>
      <c r="M74" s="28">
        <f>IF($C$4="Neattiecināmās izmaksas",IF('2a+c+n'!$Q74="N",'2a+c+n'!M74,0))</f>
        <v>0</v>
      </c>
      <c r="N74" s="28">
        <f>IF($C$4="Neattiecināmās izmaksas",IF('2a+c+n'!$Q74="N",'2a+c+n'!N74,0))</f>
        <v>0</v>
      </c>
      <c r="O74" s="28">
        <f>IF($C$4="Neattiecināmās izmaksas",IF('2a+c+n'!$Q74="N",'2a+c+n'!O74,0))</f>
        <v>0</v>
      </c>
      <c r="P74" s="60">
        <f>IF($C$4="Neattiecināmās izmaksas",IF('2a+c+n'!$Q74="N",'2a+c+n'!P74,0))</f>
        <v>0</v>
      </c>
    </row>
    <row r="75" spans="1:16" x14ac:dyDescent="0.2">
      <c r="A75" s="65">
        <f>IF(P75=0,0,IF(COUNTBLANK(P75)=1,0,COUNTA($P$14:P75)))</f>
        <v>0</v>
      </c>
      <c r="B75" s="28">
        <f>IF($C$4="Neattiecināmās izmaksas",IF('2a+c+n'!$Q75="N",'2a+c+n'!B75,0))</f>
        <v>0</v>
      </c>
      <c r="C75" s="28" t="str">
        <f>IF($C$4="Neattiecināmās izmaksas",IF('2a+c+n'!$Q75="N",'2a+c+n'!C75,0))</f>
        <v>Virsmas armēšana</v>
      </c>
      <c r="D75" s="28" t="str">
        <f>IF($C$4="Neattiecināmās izmaksas",IF('2a+c+n'!$Q75="N",'2a+c+n'!D75,0))</f>
        <v>m2</v>
      </c>
      <c r="E75" s="60"/>
      <c r="F75" s="80"/>
      <c r="G75" s="28"/>
      <c r="H75" s="28">
        <f>IF($C$4="Neattiecināmās izmaksas",IF('2a+c+n'!$Q75="N",'2a+c+n'!H75,0))</f>
        <v>0</v>
      </c>
      <c r="I75" s="28"/>
      <c r="J75" s="28"/>
      <c r="K75" s="60">
        <f>IF($C$4="Neattiecināmās izmaksas",IF('2a+c+n'!$Q75="N",'2a+c+n'!K75,0))</f>
        <v>0</v>
      </c>
      <c r="L75" s="109">
        <f>IF($C$4="Neattiecināmās izmaksas",IF('2a+c+n'!$Q75="N",'2a+c+n'!L75,0))</f>
        <v>0</v>
      </c>
      <c r="M75" s="28">
        <f>IF($C$4="Neattiecināmās izmaksas",IF('2a+c+n'!$Q75="N",'2a+c+n'!M75,0))</f>
        <v>0</v>
      </c>
      <c r="N75" s="28">
        <f>IF($C$4="Neattiecināmās izmaksas",IF('2a+c+n'!$Q75="N",'2a+c+n'!N75,0))</f>
        <v>0</v>
      </c>
      <c r="O75" s="28">
        <f>IF($C$4="Neattiecināmās izmaksas",IF('2a+c+n'!$Q75="N",'2a+c+n'!O75,0))</f>
        <v>0</v>
      </c>
      <c r="P75" s="60">
        <f>IF($C$4="Neattiecināmās izmaksas",IF('2a+c+n'!$Q75="N",'2a+c+n'!P75,0))</f>
        <v>0</v>
      </c>
    </row>
    <row r="76" spans="1:16" x14ac:dyDescent="0.2">
      <c r="A76" s="65">
        <f>IF(P76=0,0,IF(COUNTBLANK(P76)=1,0,COUNTA($P$14:P76)))</f>
        <v>0</v>
      </c>
      <c r="B76" s="28">
        <f>IF($C$4="Neattiecināmās izmaksas",IF('2a+c+n'!$Q76="N",'2a+c+n'!B76,0))</f>
        <v>0</v>
      </c>
      <c r="C76" s="28" t="str">
        <f>IF($C$4="Neattiecināmās izmaksas",IF('2a+c+n'!$Q76="N",'2a+c+n'!C76,0))</f>
        <v>armējamā java</v>
      </c>
      <c r="D76" s="28" t="str">
        <f>IF($C$4="Neattiecināmās izmaksas",IF('2a+c+n'!$Q76="N",'2a+c+n'!D76,0))</f>
        <v>kg</v>
      </c>
      <c r="E76" s="60"/>
      <c r="F76" s="80"/>
      <c r="G76" s="28"/>
      <c r="H76" s="28">
        <f>IF($C$4="Neattiecināmās izmaksas",IF('2a+c+n'!$Q76="N",'2a+c+n'!H76,0))</f>
        <v>0</v>
      </c>
      <c r="I76" s="28"/>
      <c r="J76" s="28"/>
      <c r="K76" s="60">
        <f>IF($C$4="Neattiecināmās izmaksas",IF('2a+c+n'!$Q76="N",'2a+c+n'!K76,0))</f>
        <v>0</v>
      </c>
      <c r="L76" s="109">
        <f>IF($C$4="Neattiecināmās izmaksas",IF('2a+c+n'!$Q76="N",'2a+c+n'!L76,0))</f>
        <v>0</v>
      </c>
      <c r="M76" s="28">
        <f>IF($C$4="Neattiecināmās izmaksas",IF('2a+c+n'!$Q76="N",'2a+c+n'!M76,0))</f>
        <v>0</v>
      </c>
      <c r="N76" s="28">
        <f>IF($C$4="Neattiecināmās izmaksas",IF('2a+c+n'!$Q76="N",'2a+c+n'!N76,0))</f>
        <v>0</v>
      </c>
      <c r="O76" s="28">
        <f>IF($C$4="Neattiecināmās izmaksas",IF('2a+c+n'!$Q76="N",'2a+c+n'!O76,0))</f>
        <v>0</v>
      </c>
      <c r="P76" s="60">
        <f>IF($C$4="Neattiecināmās izmaksas",IF('2a+c+n'!$Q76="N",'2a+c+n'!P76,0))</f>
        <v>0</v>
      </c>
    </row>
    <row r="77" spans="1:16" x14ac:dyDescent="0.2">
      <c r="A77" s="65">
        <f>IF(P77=0,0,IF(COUNTBLANK(P77)=1,0,COUNTA($P$14:P77)))</f>
        <v>0</v>
      </c>
      <c r="B77" s="28">
        <f>IF($C$4="Neattiecināmās izmaksas",IF('2a+c+n'!$Q77="N",'2a+c+n'!B77,0))</f>
        <v>0</v>
      </c>
      <c r="C77" s="28" t="str">
        <f>IF($C$4="Neattiecināmās izmaksas",IF('2a+c+n'!$Q77="N",'2a+c+n'!C77,0))</f>
        <v>pvc siets 160 g/m2</v>
      </c>
      <c r="D77" s="28" t="str">
        <f>IF($C$4="Neattiecināmās izmaksas",IF('2a+c+n'!$Q77="N",'2a+c+n'!D77,0))</f>
        <v>m2</v>
      </c>
      <c r="E77" s="60"/>
      <c r="F77" s="80"/>
      <c r="G77" s="28"/>
      <c r="H77" s="28">
        <f>IF($C$4="Neattiecināmās izmaksas",IF('2a+c+n'!$Q77="N",'2a+c+n'!H77,0))</f>
        <v>0</v>
      </c>
      <c r="I77" s="28"/>
      <c r="J77" s="28"/>
      <c r="K77" s="60">
        <f>IF($C$4="Neattiecināmās izmaksas",IF('2a+c+n'!$Q77="N",'2a+c+n'!K77,0))</f>
        <v>0</v>
      </c>
      <c r="L77" s="109">
        <f>IF($C$4="Neattiecināmās izmaksas",IF('2a+c+n'!$Q77="N",'2a+c+n'!L77,0))</f>
        <v>0</v>
      </c>
      <c r="M77" s="28">
        <f>IF($C$4="Neattiecināmās izmaksas",IF('2a+c+n'!$Q77="N",'2a+c+n'!M77,0))</f>
        <v>0</v>
      </c>
      <c r="N77" s="28">
        <f>IF($C$4="Neattiecināmās izmaksas",IF('2a+c+n'!$Q77="N",'2a+c+n'!N77,0))</f>
        <v>0</v>
      </c>
      <c r="O77" s="28">
        <f>IF($C$4="Neattiecināmās izmaksas",IF('2a+c+n'!$Q77="N",'2a+c+n'!O77,0))</f>
        <v>0</v>
      </c>
      <c r="P77" s="60">
        <f>IF($C$4="Neattiecināmās izmaksas",IF('2a+c+n'!$Q77="N",'2a+c+n'!P77,0))</f>
        <v>0</v>
      </c>
    </row>
    <row r="78" spans="1:16" x14ac:dyDescent="0.2">
      <c r="A78" s="65">
        <f>IF(P78=0,0,IF(COUNTBLANK(P78)=1,0,COUNTA($P$14:P78)))</f>
        <v>0</v>
      </c>
      <c r="B78" s="28">
        <f>IF($C$4="Neattiecināmās izmaksas",IF('2a+c+n'!$Q78="N",'2a+c+n'!B78,0))</f>
        <v>0</v>
      </c>
      <c r="C78" s="28" t="str">
        <f>IF($C$4="Neattiecināmās izmaksas",IF('2a+c+n'!$Q78="N",'2a+c+n'!C78,0))</f>
        <v>pvc stūri</v>
      </c>
      <c r="D78" s="28" t="str">
        <f>IF($C$4="Neattiecināmās izmaksas",IF('2a+c+n'!$Q78="N",'2a+c+n'!D78,0))</f>
        <v>m</v>
      </c>
      <c r="E78" s="60"/>
      <c r="F78" s="80"/>
      <c r="G78" s="28"/>
      <c r="H78" s="28">
        <f>IF($C$4="Neattiecināmās izmaksas",IF('2a+c+n'!$Q78="N",'2a+c+n'!H78,0))</f>
        <v>0</v>
      </c>
      <c r="I78" s="28"/>
      <c r="J78" s="28"/>
      <c r="K78" s="60">
        <f>IF($C$4="Neattiecināmās izmaksas",IF('2a+c+n'!$Q78="N",'2a+c+n'!K78,0))</f>
        <v>0</v>
      </c>
      <c r="L78" s="109">
        <f>IF($C$4="Neattiecināmās izmaksas",IF('2a+c+n'!$Q78="N",'2a+c+n'!L78,0))</f>
        <v>0</v>
      </c>
      <c r="M78" s="28">
        <f>IF($C$4="Neattiecināmās izmaksas",IF('2a+c+n'!$Q78="N",'2a+c+n'!M78,0))</f>
        <v>0</v>
      </c>
      <c r="N78" s="28">
        <f>IF($C$4="Neattiecināmās izmaksas",IF('2a+c+n'!$Q78="N",'2a+c+n'!N78,0))</f>
        <v>0</v>
      </c>
      <c r="O78" s="28">
        <f>IF($C$4="Neattiecināmās izmaksas",IF('2a+c+n'!$Q78="N",'2a+c+n'!O78,0))</f>
        <v>0</v>
      </c>
      <c r="P78" s="60">
        <f>IF($C$4="Neattiecināmās izmaksas",IF('2a+c+n'!$Q78="N",'2a+c+n'!P78,0))</f>
        <v>0</v>
      </c>
    </row>
    <row r="79" spans="1:16" ht="22.5" x14ac:dyDescent="0.2">
      <c r="A79" s="65">
        <f>IF(P79=0,0,IF(COUNTBLANK(P79)=1,0,COUNTA($P$14:P79)))</f>
        <v>0</v>
      </c>
      <c r="B79" s="28">
        <f>IF($C$4="Neattiecināmās izmaksas",IF('2a+c+n'!$Q79="N",'2a+c+n'!B79,0))</f>
        <v>0</v>
      </c>
      <c r="C79" s="28" t="str">
        <f>IF($C$4="Neattiecināmās izmaksas",IF('2a+c+n'!$Q79="N",'2a+c+n'!C79,0))</f>
        <v xml:space="preserve">Virsmas gruntēšana un dekoratīvā apmetuma uzklāšana </v>
      </c>
      <c r="D79" s="28" t="str">
        <f>IF($C$4="Neattiecināmās izmaksas",IF('2a+c+n'!$Q79="N",'2a+c+n'!D79,0))</f>
        <v>m2</v>
      </c>
      <c r="E79" s="60"/>
      <c r="F79" s="80"/>
      <c r="G79" s="28"/>
      <c r="H79" s="28">
        <f>IF($C$4="Neattiecināmās izmaksas",IF('2a+c+n'!$Q79="N",'2a+c+n'!H79,0))</f>
        <v>0</v>
      </c>
      <c r="I79" s="28"/>
      <c r="J79" s="28"/>
      <c r="K79" s="60">
        <f>IF($C$4="Neattiecināmās izmaksas",IF('2a+c+n'!$Q79="N",'2a+c+n'!K79,0))</f>
        <v>0</v>
      </c>
      <c r="L79" s="109">
        <f>IF($C$4="Neattiecināmās izmaksas",IF('2a+c+n'!$Q79="N",'2a+c+n'!L79,0))</f>
        <v>0</v>
      </c>
      <c r="M79" s="28">
        <f>IF($C$4="Neattiecināmās izmaksas",IF('2a+c+n'!$Q79="N",'2a+c+n'!M79,0))</f>
        <v>0</v>
      </c>
      <c r="N79" s="28">
        <f>IF($C$4="Neattiecināmās izmaksas",IF('2a+c+n'!$Q79="N",'2a+c+n'!N79,0))</f>
        <v>0</v>
      </c>
      <c r="O79" s="28">
        <f>IF($C$4="Neattiecināmās izmaksas",IF('2a+c+n'!$Q79="N",'2a+c+n'!O79,0))</f>
        <v>0</v>
      </c>
      <c r="P79" s="60">
        <f>IF($C$4="Neattiecināmās izmaksas",IF('2a+c+n'!$Q79="N",'2a+c+n'!P79,0))</f>
        <v>0</v>
      </c>
    </row>
    <row r="80" spans="1:16" x14ac:dyDescent="0.2">
      <c r="A80" s="65">
        <f>IF(P80=0,0,IF(COUNTBLANK(P80)=1,0,COUNTA($P$14:P80)))</f>
        <v>0</v>
      </c>
      <c r="B80" s="28">
        <f>IF($C$4="Neattiecināmās izmaksas",IF('2a+c+n'!$Q80="N",'2a+c+n'!B80,0))</f>
        <v>0</v>
      </c>
      <c r="C80" s="28" t="str">
        <f>IF($C$4="Neattiecināmās izmaksas",IF('2a+c+n'!$Q80="N",'2a+c+n'!C80,0))</f>
        <v>grunts</v>
      </c>
      <c r="D80" s="28" t="str">
        <f>IF($C$4="Neattiecināmās izmaksas",IF('2a+c+n'!$Q80="N",'2a+c+n'!D80,0))</f>
        <v>kg</v>
      </c>
      <c r="E80" s="60"/>
      <c r="F80" s="80"/>
      <c r="G80" s="28"/>
      <c r="H80" s="28">
        <f>IF($C$4="Neattiecināmās izmaksas",IF('2a+c+n'!$Q80="N",'2a+c+n'!H80,0))</f>
        <v>0</v>
      </c>
      <c r="I80" s="28"/>
      <c r="J80" s="28"/>
      <c r="K80" s="60">
        <f>IF($C$4="Neattiecināmās izmaksas",IF('2a+c+n'!$Q80="N",'2a+c+n'!K80,0))</f>
        <v>0</v>
      </c>
      <c r="L80" s="109">
        <f>IF($C$4="Neattiecināmās izmaksas",IF('2a+c+n'!$Q80="N",'2a+c+n'!L80,0))</f>
        <v>0</v>
      </c>
      <c r="M80" s="28">
        <f>IF($C$4="Neattiecināmās izmaksas",IF('2a+c+n'!$Q80="N",'2a+c+n'!M80,0))</f>
        <v>0</v>
      </c>
      <c r="N80" s="28">
        <f>IF($C$4="Neattiecināmās izmaksas",IF('2a+c+n'!$Q80="N",'2a+c+n'!N80,0))</f>
        <v>0</v>
      </c>
      <c r="O80" s="28">
        <f>IF($C$4="Neattiecināmās izmaksas",IF('2a+c+n'!$Q80="N",'2a+c+n'!O80,0))</f>
        <v>0</v>
      </c>
      <c r="P80" s="60">
        <f>IF($C$4="Neattiecināmās izmaksas",IF('2a+c+n'!$Q80="N",'2a+c+n'!P80,0))</f>
        <v>0</v>
      </c>
    </row>
    <row r="81" spans="1:16" x14ac:dyDescent="0.2">
      <c r="A81" s="65">
        <f>IF(P81=0,0,IF(COUNTBLANK(P81)=1,0,COUNTA($P$14:P81)))</f>
        <v>0</v>
      </c>
      <c r="B81" s="28">
        <f>IF($C$4="Neattiecināmās izmaksas",IF('2a+c+n'!$Q81="N",'2a+c+n'!B81,0))</f>
        <v>0</v>
      </c>
      <c r="C81" s="28" t="str">
        <f>IF($C$4="Neattiecināmās izmaksas",IF('2a+c+n'!$Q81="N",'2a+c+n'!C81,0))</f>
        <v>tonēts dekoratīvais apmetums</v>
      </c>
      <c r="D81" s="28" t="str">
        <f>IF($C$4="Neattiecināmās izmaksas",IF('2a+c+n'!$Q81="N",'2a+c+n'!D81,0))</f>
        <v>kg</v>
      </c>
      <c r="E81" s="60"/>
      <c r="F81" s="80"/>
      <c r="G81" s="28"/>
      <c r="H81" s="28">
        <f>IF($C$4="Neattiecināmās izmaksas",IF('2a+c+n'!$Q81="N",'2a+c+n'!H81,0))</f>
        <v>0</v>
      </c>
      <c r="I81" s="28"/>
      <c r="J81" s="28"/>
      <c r="K81" s="60">
        <f>IF($C$4="Neattiecināmās izmaksas",IF('2a+c+n'!$Q81="N",'2a+c+n'!K81,0))</f>
        <v>0</v>
      </c>
      <c r="L81" s="109">
        <f>IF($C$4="Neattiecināmās izmaksas",IF('2a+c+n'!$Q81="N",'2a+c+n'!L81,0))</f>
        <v>0</v>
      </c>
      <c r="M81" s="28">
        <f>IF($C$4="Neattiecināmās izmaksas",IF('2a+c+n'!$Q81="N",'2a+c+n'!M81,0))</f>
        <v>0</v>
      </c>
      <c r="N81" s="28">
        <f>IF($C$4="Neattiecināmās izmaksas",IF('2a+c+n'!$Q81="N",'2a+c+n'!N81,0))</f>
        <v>0</v>
      </c>
      <c r="O81" s="28">
        <f>IF($C$4="Neattiecināmās izmaksas",IF('2a+c+n'!$Q81="N",'2a+c+n'!O81,0))</f>
        <v>0</v>
      </c>
      <c r="P81" s="60">
        <f>IF($C$4="Neattiecināmās izmaksas",IF('2a+c+n'!$Q81="N",'2a+c+n'!P81,0))</f>
        <v>0</v>
      </c>
    </row>
    <row r="82" spans="1:16" x14ac:dyDescent="0.2">
      <c r="A82" s="65">
        <f>IF(P82=0,0,IF(COUNTBLANK(P82)=1,0,COUNTA($P$14:P82)))</f>
        <v>0</v>
      </c>
      <c r="B82" s="28">
        <f>IF($C$4="Neattiecināmās izmaksas",IF('2a+c+n'!$Q82="N",'2a+c+n'!B82,0))</f>
        <v>0</v>
      </c>
      <c r="C82" s="28" t="str">
        <f>IF($C$4="Neattiecināmās izmaksas",IF('2a+c+n'!$Q82="N",'2a+c+n'!C82,0))</f>
        <v xml:space="preserve">Lāseņa montāža </v>
      </c>
      <c r="D82" s="28" t="str">
        <f>IF($C$4="Neattiecināmās izmaksas",IF('2a+c+n'!$Q82="N",'2a+c+n'!D82,0))</f>
        <v>t.m</v>
      </c>
      <c r="E82" s="60"/>
      <c r="F82" s="80"/>
      <c r="G82" s="28"/>
      <c r="H82" s="28">
        <f>IF($C$4="Neattiecināmās izmaksas",IF('2a+c+n'!$Q82="N",'2a+c+n'!H82,0))</f>
        <v>0</v>
      </c>
      <c r="I82" s="28"/>
      <c r="J82" s="28"/>
      <c r="K82" s="60">
        <f>IF($C$4="Neattiecināmās izmaksas",IF('2a+c+n'!$Q82="N",'2a+c+n'!K82,0))</f>
        <v>0</v>
      </c>
      <c r="L82" s="109">
        <f>IF($C$4="Neattiecināmās izmaksas",IF('2a+c+n'!$Q82="N",'2a+c+n'!L82,0))</f>
        <v>0</v>
      </c>
      <c r="M82" s="28">
        <f>IF($C$4="Neattiecināmās izmaksas",IF('2a+c+n'!$Q82="N",'2a+c+n'!M82,0))</f>
        <v>0</v>
      </c>
      <c r="N82" s="28">
        <f>IF($C$4="Neattiecināmās izmaksas",IF('2a+c+n'!$Q82="N",'2a+c+n'!N82,0))</f>
        <v>0</v>
      </c>
      <c r="O82" s="28">
        <f>IF($C$4="Neattiecināmās izmaksas",IF('2a+c+n'!$Q82="N",'2a+c+n'!O82,0))</f>
        <v>0</v>
      </c>
      <c r="P82" s="60">
        <f>IF($C$4="Neattiecināmās izmaksas",IF('2a+c+n'!$Q82="N",'2a+c+n'!P82,0))</f>
        <v>0</v>
      </c>
    </row>
    <row r="83" spans="1:16" x14ac:dyDescent="0.2">
      <c r="A83" s="65">
        <f>IF(P83=0,0,IF(COUNTBLANK(P83)=1,0,COUNTA($P$14:P83)))</f>
        <v>0</v>
      </c>
      <c r="B83" s="28">
        <f>IF($C$4="Neattiecināmās izmaksas",IF('2a+c+n'!$Q83="N",'2a+c+n'!B83,0))</f>
        <v>0</v>
      </c>
      <c r="C83" s="28" t="str">
        <f>IF($C$4="Neattiecināmās izmaksas",IF('2a+c+n'!$Q83="N",'2a+c+n'!C83,0))</f>
        <v>Lāsenis 300 mm, 0,5 mm, PE pārklājums</v>
      </c>
      <c r="D83" s="28" t="str">
        <f>IF($C$4="Neattiecināmās izmaksas",IF('2a+c+n'!$Q83="N",'2a+c+n'!D83,0))</f>
        <v>t.m</v>
      </c>
      <c r="E83" s="60"/>
      <c r="F83" s="80"/>
      <c r="G83" s="28"/>
      <c r="H83" s="28">
        <f>IF($C$4="Neattiecināmās izmaksas",IF('2a+c+n'!$Q83="N",'2a+c+n'!H83,0))</f>
        <v>0</v>
      </c>
      <c r="I83" s="28"/>
      <c r="J83" s="28"/>
      <c r="K83" s="60">
        <f>IF($C$4="Neattiecināmās izmaksas",IF('2a+c+n'!$Q83="N",'2a+c+n'!K83,0))</f>
        <v>0</v>
      </c>
      <c r="L83" s="109">
        <f>IF($C$4="Neattiecināmās izmaksas",IF('2a+c+n'!$Q83="N",'2a+c+n'!L83,0))</f>
        <v>0</v>
      </c>
      <c r="M83" s="28">
        <f>IF($C$4="Neattiecināmās izmaksas",IF('2a+c+n'!$Q83="N",'2a+c+n'!M83,0))</f>
        <v>0</v>
      </c>
      <c r="N83" s="28">
        <f>IF($C$4="Neattiecināmās izmaksas",IF('2a+c+n'!$Q83="N",'2a+c+n'!N83,0))</f>
        <v>0</v>
      </c>
      <c r="O83" s="28">
        <f>IF($C$4="Neattiecināmās izmaksas",IF('2a+c+n'!$Q83="N",'2a+c+n'!O83,0))</f>
        <v>0</v>
      </c>
      <c r="P83" s="60">
        <f>IF($C$4="Neattiecināmās izmaksas",IF('2a+c+n'!$Q83="N",'2a+c+n'!P83,0))</f>
        <v>0</v>
      </c>
    </row>
    <row r="84" spans="1:16" x14ac:dyDescent="0.2">
      <c r="A84" s="65">
        <f>IF(P84=0,0,IF(COUNTBLANK(P84)=1,0,COUNTA($P$14:P84)))</f>
        <v>0</v>
      </c>
      <c r="B84" s="28">
        <f>IF($C$4="Neattiecināmās izmaksas",IF('2a+c+n'!$Q84="N",'2a+c+n'!B84,0))</f>
        <v>0</v>
      </c>
      <c r="C84" s="28">
        <f>IF($C$4="Neattiecināmās izmaksas",IF('2a+c+n'!$Q84="N",'2a+c+n'!C84,0))</f>
        <v>0</v>
      </c>
      <c r="D84" s="28">
        <f>IF($C$4="Neattiecināmās izmaksas",IF('2a+c+n'!$Q84="N",'2a+c+n'!D84,0))</f>
        <v>0</v>
      </c>
      <c r="E84" s="60"/>
      <c r="F84" s="80"/>
      <c r="G84" s="28"/>
      <c r="H84" s="28">
        <f>IF($C$4="Neattiecināmās izmaksas",IF('2a+c+n'!$Q84="N",'2a+c+n'!H84,0))</f>
        <v>0</v>
      </c>
      <c r="I84" s="28"/>
      <c r="J84" s="28"/>
      <c r="K84" s="60">
        <f>IF($C$4="Neattiecināmās izmaksas",IF('2a+c+n'!$Q84="N",'2a+c+n'!K84,0))</f>
        <v>0</v>
      </c>
      <c r="L84" s="109">
        <f>IF($C$4="Neattiecināmās izmaksas",IF('2a+c+n'!$Q84="N",'2a+c+n'!L84,0))</f>
        <v>0</v>
      </c>
      <c r="M84" s="28">
        <f>IF($C$4="Neattiecināmās izmaksas",IF('2a+c+n'!$Q84="N",'2a+c+n'!M84,0))</f>
        <v>0</v>
      </c>
      <c r="N84" s="28">
        <f>IF($C$4="Neattiecināmās izmaksas",IF('2a+c+n'!$Q84="N",'2a+c+n'!N84,0))</f>
        <v>0</v>
      </c>
      <c r="O84" s="28">
        <f>IF($C$4="Neattiecināmās izmaksas",IF('2a+c+n'!$Q84="N",'2a+c+n'!O84,0))</f>
        <v>0</v>
      </c>
      <c r="P84" s="60">
        <f>IF($C$4="Neattiecināmās izmaksas",IF('2a+c+n'!$Q84="N",'2a+c+n'!P84,0))</f>
        <v>0</v>
      </c>
    </row>
    <row r="85" spans="1:16" x14ac:dyDescent="0.2">
      <c r="A85" s="65">
        <f>IF(P85=0,0,IF(COUNTBLANK(P85)=1,0,COUNTA($P$14:P85)))</f>
        <v>0</v>
      </c>
      <c r="B85" s="28">
        <f>IF($C$4="Neattiecināmās izmaksas",IF('2a+c+n'!$Q85="N",'2a+c+n'!B85,0))</f>
        <v>0</v>
      </c>
      <c r="C85" s="28">
        <f>IF($C$4="Neattiecināmās izmaksas",IF('2a+c+n'!$Q85="N",'2a+c+n'!C85,0))</f>
        <v>0</v>
      </c>
      <c r="D85" s="28">
        <f>IF($C$4="Neattiecināmās izmaksas",IF('2a+c+n'!$Q85="N",'2a+c+n'!D85,0))</f>
        <v>0</v>
      </c>
      <c r="E85" s="60"/>
      <c r="F85" s="80"/>
      <c r="G85" s="28"/>
      <c r="H85" s="28">
        <f>IF($C$4="Neattiecināmās izmaksas",IF('2a+c+n'!$Q85="N",'2a+c+n'!H85,0))</f>
        <v>0</v>
      </c>
      <c r="I85" s="28"/>
      <c r="J85" s="28"/>
      <c r="K85" s="60">
        <f>IF($C$4="Neattiecināmās izmaksas",IF('2a+c+n'!$Q85="N",'2a+c+n'!K85,0))</f>
        <v>0</v>
      </c>
      <c r="L85" s="109">
        <f>IF($C$4="Neattiecināmās izmaksas",IF('2a+c+n'!$Q85="N",'2a+c+n'!L85,0))</f>
        <v>0</v>
      </c>
      <c r="M85" s="28">
        <f>IF($C$4="Neattiecināmās izmaksas",IF('2a+c+n'!$Q85="N",'2a+c+n'!M85,0))</f>
        <v>0</v>
      </c>
      <c r="N85" s="28">
        <f>IF($C$4="Neattiecināmās izmaksas",IF('2a+c+n'!$Q85="N",'2a+c+n'!N85,0))</f>
        <v>0</v>
      </c>
      <c r="O85" s="28">
        <f>IF($C$4="Neattiecināmās izmaksas",IF('2a+c+n'!$Q85="N",'2a+c+n'!O85,0))</f>
        <v>0</v>
      </c>
      <c r="P85" s="60">
        <f>IF($C$4="Neattiecināmās izmaksas",IF('2a+c+n'!$Q85="N",'2a+c+n'!P85,0))</f>
        <v>0</v>
      </c>
    </row>
    <row r="86" spans="1:16" x14ac:dyDescent="0.2">
      <c r="A86" s="65">
        <f>IF(P86=0,0,IF(COUNTBLANK(P86)=1,0,COUNTA($P$14:P86)))</f>
        <v>0</v>
      </c>
      <c r="B86" s="28">
        <f>IF($C$4="Neattiecināmās izmaksas",IF('2a+c+n'!$Q86="N",'2a+c+n'!B86,0))</f>
        <v>0</v>
      </c>
      <c r="C86" s="28">
        <f>IF($C$4="Neattiecināmās izmaksas",IF('2a+c+n'!$Q86="N",'2a+c+n'!C86,0))</f>
        <v>0</v>
      </c>
      <c r="D86" s="28">
        <f>IF($C$4="Neattiecināmās izmaksas",IF('2a+c+n'!$Q86="N",'2a+c+n'!D86,0))</f>
        <v>0</v>
      </c>
      <c r="E86" s="60"/>
      <c r="F86" s="80"/>
      <c r="G86" s="28"/>
      <c r="H86" s="28">
        <f>IF($C$4="Neattiecināmās izmaksas",IF('2a+c+n'!$Q86="N",'2a+c+n'!H86,0))</f>
        <v>0</v>
      </c>
      <c r="I86" s="28"/>
      <c r="J86" s="28"/>
      <c r="K86" s="60">
        <f>IF($C$4="Neattiecināmās izmaksas",IF('2a+c+n'!$Q86="N",'2a+c+n'!K86,0))</f>
        <v>0</v>
      </c>
      <c r="L86" s="109">
        <f>IF($C$4="Neattiecināmās izmaksas",IF('2a+c+n'!$Q86="N",'2a+c+n'!L86,0))</f>
        <v>0</v>
      </c>
      <c r="M86" s="28">
        <f>IF($C$4="Neattiecināmās izmaksas",IF('2a+c+n'!$Q86="N",'2a+c+n'!M86,0))</f>
        <v>0</v>
      </c>
      <c r="N86" s="28">
        <f>IF($C$4="Neattiecināmās izmaksas",IF('2a+c+n'!$Q86="N",'2a+c+n'!N86,0))</f>
        <v>0</v>
      </c>
      <c r="O86" s="28">
        <f>IF($C$4="Neattiecināmās izmaksas",IF('2a+c+n'!$Q86="N",'2a+c+n'!O86,0))</f>
        <v>0</v>
      </c>
      <c r="P86" s="60">
        <f>IF($C$4="Neattiecināmās izmaksas",IF('2a+c+n'!$Q86="N",'2a+c+n'!P86,0))</f>
        <v>0</v>
      </c>
    </row>
    <row r="87" spans="1:16" ht="22.5" x14ac:dyDescent="0.2">
      <c r="A87" s="65">
        <f>IF(P87=0,0,IF(COUNTBLANK(P87)=1,0,COUNTA($P$14:P87)))</f>
        <v>0</v>
      </c>
      <c r="B87" s="28">
        <f>IF($C$4="Neattiecināmās izmaksas",IF('2a+c+n'!$Q87="N",'2a+c+n'!B87,0))</f>
        <v>0</v>
      </c>
      <c r="C87" s="28" t="str">
        <f>IF($C$4="Neattiecināmās izmaksas",IF('2a+c+n'!$Q87="N",'2a+c+n'!C87,0))</f>
        <v>Skārda lāseņa montāža pagraba ieejas jumtiņa salaidumam ar silinājumu</v>
      </c>
      <c r="D87" s="28" t="str">
        <f>IF($C$4="Neattiecināmās izmaksas",IF('2a+c+n'!$Q87="N",'2a+c+n'!D87,0))</f>
        <v>t.m</v>
      </c>
      <c r="E87" s="60"/>
      <c r="F87" s="80"/>
      <c r="G87" s="28"/>
      <c r="H87" s="28">
        <f>IF($C$4="Neattiecināmās izmaksas",IF('2a+c+n'!$Q87="N",'2a+c+n'!H87,0))</f>
        <v>0</v>
      </c>
      <c r="I87" s="28"/>
      <c r="J87" s="28"/>
      <c r="K87" s="60">
        <f>IF($C$4="Neattiecināmās izmaksas",IF('2a+c+n'!$Q87="N",'2a+c+n'!K87,0))</f>
        <v>0</v>
      </c>
      <c r="L87" s="109">
        <f>IF($C$4="Neattiecināmās izmaksas",IF('2a+c+n'!$Q87="N",'2a+c+n'!L87,0))</f>
        <v>0</v>
      </c>
      <c r="M87" s="28">
        <f>IF($C$4="Neattiecināmās izmaksas",IF('2a+c+n'!$Q87="N",'2a+c+n'!M87,0))</f>
        <v>0</v>
      </c>
      <c r="N87" s="28">
        <f>IF($C$4="Neattiecināmās izmaksas",IF('2a+c+n'!$Q87="N",'2a+c+n'!N87,0))</f>
        <v>0</v>
      </c>
      <c r="O87" s="28">
        <f>IF($C$4="Neattiecināmās izmaksas",IF('2a+c+n'!$Q87="N",'2a+c+n'!O87,0))</f>
        <v>0</v>
      </c>
      <c r="P87" s="60">
        <f>IF($C$4="Neattiecināmās izmaksas",IF('2a+c+n'!$Q87="N",'2a+c+n'!P87,0))</f>
        <v>0</v>
      </c>
    </row>
    <row r="88" spans="1:16" ht="12" thickBot="1" x14ac:dyDescent="0.25">
      <c r="A88" s="65">
        <f>IF(P88=0,0,IF(COUNTBLANK(P88)=1,0,COUNTA($P$14:P88)))</f>
        <v>0</v>
      </c>
      <c r="B88" s="28">
        <f>IF($C$4="Neattiecināmās izmaksas",IF('2a+c+n'!$Q88="N",'2a+c+n'!B88,0))</f>
        <v>0</v>
      </c>
      <c r="C88" s="28" t="str">
        <f>IF($C$4="Neattiecināmās izmaksas",IF('2a+c+n'!$Q88="N",'2a+c+n'!C88,0))</f>
        <v>Lāsenis 300 mm, 0,5 mm, PE pārklājums</v>
      </c>
      <c r="D88" s="28" t="str">
        <f>IF($C$4="Neattiecināmās izmaksas",IF('2a+c+n'!$Q88="N",'2a+c+n'!D88,0))</f>
        <v>t.m</v>
      </c>
      <c r="E88" s="60"/>
      <c r="F88" s="80"/>
      <c r="G88" s="28"/>
      <c r="H88" s="28">
        <f>IF($C$4="Neattiecināmās izmaksas",IF('2a+c+n'!$Q88="N",'2a+c+n'!H88,0))</f>
        <v>0</v>
      </c>
      <c r="I88" s="28"/>
      <c r="J88" s="28"/>
      <c r="K88" s="60">
        <f>IF($C$4="Neattiecināmās izmaksas",IF('2a+c+n'!$Q88="N",'2a+c+n'!K88,0))</f>
        <v>0</v>
      </c>
      <c r="L88" s="109">
        <f>IF($C$4="Neattiecināmās izmaksas",IF('2a+c+n'!$Q88="N",'2a+c+n'!L88,0))</f>
        <v>0</v>
      </c>
      <c r="M88" s="28">
        <f>IF($C$4="Neattiecināmās izmaksas",IF('2a+c+n'!$Q88="N",'2a+c+n'!M88,0))</f>
        <v>0</v>
      </c>
      <c r="N88" s="28">
        <f>IF($C$4="Neattiecināmās izmaksas",IF('2a+c+n'!$Q88="N",'2a+c+n'!N88,0))</f>
        <v>0</v>
      </c>
      <c r="O88" s="28">
        <f>IF($C$4="Neattiecināmās izmaksas",IF('2a+c+n'!$Q88="N",'2a+c+n'!O88,0))</f>
        <v>0</v>
      </c>
      <c r="P88" s="60">
        <f>IF($C$4="Neattiecināmās izmaksas",IF('2a+c+n'!$Q88="N",'2a+c+n'!P88,0))</f>
        <v>0</v>
      </c>
    </row>
    <row r="89" spans="1:16" ht="12" customHeight="1" thickBot="1" x14ac:dyDescent="0.25">
      <c r="A89" s="310" t="s">
        <v>62</v>
      </c>
      <c r="B89" s="311"/>
      <c r="C89" s="311"/>
      <c r="D89" s="311"/>
      <c r="E89" s="311"/>
      <c r="F89" s="311"/>
      <c r="G89" s="311"/>
      <c r="H89" s="311"/>
      <c r="I89" s="311"/>
      <c r="J89" s="311"/>
      <c r="K89" s="312"/>
      <c r="L89" s="111">
        <f>SUM(L14:L88)</f>
        <v>0</v>
      </c>
      <c r="M89" s="112">
        <f>SUM(M14:M88)</f>
        <v>0</v>
      </c>
      <c r="N89" s="112">
        <f>SUM(N14:N88)</f>
        <v>0</v>
      </c>
      <c r="O89" s="112">
        <f>SUM(O14:O88)</f>
        <v>0</v>
      </c>
      <c r="P89" s="113">
        <f>SUM(P14:P88)</f>
        <v>0</v>
      </c>
    </row>
    <row r="90" spans="1:16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1" t="s">
        <v>14</v>
      </c>
      <c r="B92" s="20"/>
      <c r="C92" s="313" t="str">
        <f>'Kops n'!C33:H33</f>
        <v>Armands Ūbelis</v>
      </c>
      <c r="D92" s="313"/>
      <c r="E92" s="313"/>
      <c r="F92" s="313"/>
      <c r="G92" s="313"/>
      <c r="H92" s="313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A93" s="20"/>
      <c r="B93" s="20"/>
      <c r="C93" s="236" t="s">
        <v>15</v>
      </c>
      <c r="D93" s="236"/>
      <c r="E93" s="236"/>
      <c r="F93" s="236"/>
      <c r="G93" s="236"/>
      <c r="H93" s="236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A95" s="280" t="str">
        <f>'Kops n'!A36:D36</f>
        <v>Tāme sastādīta 2023. gada 26. jūlijā</v>
      </c>
      <c r="B95" s="281"/>
      <c r="C95" s="281"/>
      <c r="D95" s="28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x14ac:dyDescent="0.2">
      <c r="A97" s="1" t="s">
        <v>41</v>
      </c>
      <c r="B97" s="20"/>
      <c r="C97" s="313">
        <f>'Kops n'!C38:H38</f>
        <v>0</v>
      </c>
      <c r="D97" s="313"/>
      <c r="E97" s="313"/>
      <c r="F97" s="313"/>
      <c r="G97" s="313"/>
      <c r="H97" s="313"/>
      <c r="I97" s="20"/>
      <c r="J97" s="20"/>
      <c r="K97" s="20"/>
      <c r="L97" s="20"/>
      <c r="M97" s="20"/>
      <c r="N97" s="20"/>
      <c r="O97" s="20"/>
      <c r="P97" s="20"/>
    </row>
    <row r="98" spans="1:16" x14ac:dyDescent="0.2">
      <c r="A98" s="20"/>
      <c r="B98" s="20"/>
      <c r="C98" s="236" t="s">
        <v>15</v>
      </c>
      <c r="D98" s="236"/>
      <c r="E98" s="236"/>
      <c r="F98" s="236"/>
      <c r="G98" s="236"/>
      <c r="H98" s="236"/>
      <c r="I98" s="20"/>
      <c r="J98" s="20"/>
      <c r="K98" s="20"/>
      <c r="L98" s="20"/>
      <c r="M98" s="20"/>
      <c r="N98" s="20"/>
      <c r="O98" s="20"/>
      <c r="P98" s="20"/>
    </row>
    <row r="99" spans="1:16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x14ac:dyDescent="0.2">
      <c r="A100" s="103" t="s">
        <v>16</v>
      </c>
      <c r="B100" s="53"/>
      <c r="C100" s="116" t="str">
        <f>'Kops n'!C41</f>
        <v>4-02608</v>
      </c>
      <c r="D100" s="53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</sheetData>
  <mergeCells count="23">
    <mergeCell ref="C98:H98"/>
    <mergeCell ref="L12:P12"/>
    <mergeCell ref="A89:K89"/>
    <mergeCell ref="C92:H92"/>
    <mergeCell ref="C93:H93"/>
    <mergeCell ref="A95:D95"/>
    <mergeCell ref="C97:H97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210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89:K89">
    <cfRule type="containsText" dxfId="209" priority="5" operator="containsText" text="Tiešās izmaksas kopā, t. sk. darba devēja sociālais nodoklis __.__% ">
      <formula>NOT(ISERROR(SEARCH("Tiešās izmaksas kopā, t. sk. darba devēja sociālais nodoklis __.__% ",A89)))</formula>
    </cfRule>
  </conditionalFormatting>
  <conditionalFormatting sqref="A14:P88">
    <cfRule type="cellIs" dxfId="208" priority="3" operator="equal">
      <formula>0</formula>
    </cfRule>
  </conditionalFormatting>
  <conditionalFormatting sqref="C2:I2 D5:L8 N9:O9 L89:P89 C92:H92 C97:H97 C100">
    <cfRule type="cellIs" dxfId="207" priority="4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Q75"/>
  <sheetViews>
    <sheetView workbookViewId="0">
      <selection activeCell="M68" sqref="M6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5">
        <v>3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302" t="s">
        <v>201</v>
      </c>
      <c r="D2" s="302"/>
      <c r="E2" s="302"/>
      <c r="F2" s="302"/>
      <c r="G2" s="302"/>
      <c r="H2" s="302"/>
      <c r="I2" s="302"/>
      <c r="J2" s="33"/>
    </row>
    <row r="3" spans="1:17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7" x14ac:dyDescent="0.2">
      <c r="A4" s="34"/>
      <c r="B4" s="34"/>
      <c r="C4" s="303" t="s">
        <v>63</v>
      </c>
      <c r="D4" s="303"/>
      <c r="E4" s="303"/>
      <c r="F4" s="303"/>
      <c r="G4" s="303"/>
      <c r="H4" s="303"/>
      <c r="I4" s="303"/>
      <c r="J4" s="34"/>
    </row>
    <row r="5" spans="1:17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7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P63</f>
        <v>0</v>
      </c>
      <c r="O9" s="306"/>
      <c r="P9" s="35"/>
      <c r="Q9" s="123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  <c r="Q10" s="123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3" t="s">
        <v>47</v>
      </c>
    </row>
    <row r="12" spans="1:17" ht="12" thickBot="1" x14ac:dyDescent="0.25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  <c r="Q12" s="123" t="s">
        <v>54</v>
      </c>
    </row>
    <row r="13" spans="1:17" ht="126.75" customHeight="1" thickBot="1" x14ac:dyDescent="0.25">
      <c r="A13" s="314"/>
      <c r="B13" s="316"/>
      <c r="C13" s="317"/>
      <c r="D13" s="319"/>
      <c r="E13" s="321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74" t="s">
        <v>60</v>
      </c>
      <c r="Q13" s="75" t="s">
        <v>61</v>
      </c>
    </row>
    <row r="14" spans="1:17" x14ac:dyDescent="0.2">
      <c r="A14" s="143">
        <v>1</v>
      </c>
      <c r="B14" s="144"/>
      <c r="C14" s="145" t="s">
        <v>73</v>
      </c>
      <c r="D14" s="206" t="s">
        <v>138</v>
      </c>
      <c r="E14" s="146">
        <v>42.98</v>
      </c>
      <c r="F14" s="88"/>
      <c r="G14" s="89"/>
      <c r="H14" s="89">
        <f>F14*G14</f>
        <v>0</v>
      </c>
      <c r="I14" s="89"/>
      <c r="J14" s="89"/>
      <c r="K14" s="90">
        <f>SUM(H14:J14)</f>
        <v>0</v>
      </c>
      <c r="L14" s="88">
        <f>E14*F14</f>
        <v>0</v>
      </c>
      <c r="M14" s="89">
        <f>H14*E14</f>
        <v>0</v>
      </c>
      <c r="N14" s="89">
        <f>I14*E14</f>
        <v>0</v>
      </c>
      <c r="O14" s="89">
        <f>J14*E14</f>
        <v>0</v>
      </c>
      <c r="P14" s="106">
        <f>SUM(M14:O14)</f>
        <v>0</v>
      </c>
      <c r="Q14" s="71" t="s">
        <v>46</v>
      </c>
    </row>
    <row r="15" spans="1:17" ht="22.5" x14ac:dyDescent="0.2">
      <c r="A15" s="40">
        <v>2</v>
      </c>
      <c r="B15" s="91"/>
      <c r="C15" s="132" t="s">
        <v>74</v>
      </c>
      <c r="D15" s="181" t="s">
        <v>142</v>
      </c>
      <c r="E15" s="60">
        <v>30.09</v>
      </c>
      <c r="F15" s="52"/>
      <c r="G15" s="50"/>
      <c r="H15" s="50">
        <f>F15*G15</f>
        <v>0</v>
      </c>
      <c r="I15" s="50"/>
      <c r="J15" s="50"/>
      <c r="K15" s="51">
        <f t="shared" ref="K15:K62" si="0">SUM(H15:J15)</f>
        <v>0</v>
      </c>
      <c r="L15" s="52">
        <f t="shared" ref="L15:L62" si="1">E15*F15</f>
        <v>0</v>
      </c>
      <c r="M15" s="50">
        <f t="shared" ref="M15:M62" si="2">H15*E15</f>
        <v>0</v>
      </c>
      <c r="N15" s="50">
        <f t="shared" ref="N15:N62" si="3">I15*E15</f>
        <v>0</v>
      </c>
      <c r="O15" s="50">
        <f t="shared" ref="O15:O62" si="4">J15*E15</f>
        <v>0</v>
      </c>
      <c r="P15" s="107">
        <f t="shared" ref="P15:P62" si="5">SUM(M15:O15)</f>
        <v>0</v>
      </c>
      <c r="Q15" s="76" t="s">
        <v>46</v>
      </c>
    </row>
    <row r="16" spans="1:17" ht="22.5" x14ac:dyDescent="0.2">
      <c r="A16" s="40">
        <v>3</v>
      </c>
      <c r="B16" s="91"/>
      <c r="C16" s="132" t="s">
        <v>75</v>
      </c>
      <c r="D16" s="181" t="s">
        <v>138</v>
      </c>
      <c r="E16" s="60">
        <v>54.83</v>
      </c>
      <c r="F16" s="52"/>
      <c r="G16" s="50"/>
      <c r="H16" s="50">
        <f t="shared" ref="H16:H62" si="6">F16*G16</f>
        <v>0</v>
      </c>
      <c r="I16" s="50"/>
      <c r="J16" s="50"/>
      <c r="K16" s="51">
        <f t="shared" si="0"/>
        <v>0</v>
      </c>
      <c r="L16" s="52">
        <f t="shared" si="1"/>
        <v>0</v>
      </c>
      <c r="M16" s="50">
        <f t="shared" si="2"/>
        <v>0</v>
      </c>
      <c r="N16" s="50">
        <f t="shared" si="3"/>
        <v>0</v>
      </c>
      <c r="O16" s="50">
        <f t="shared" si="4"/>
        <v>0</v>
      </c>
      <c r="P16" s="107">
        <f t="shared" si="5"/>
        <v>0</v>
      </c>
      <c r="Q16" s="76" t="s">
        <v>46</v>
      </c>
    </row>
    <row r="17" spans="1:17" x14ac:dyDescent="0.2">
      <c r="A17" s="40">
        <v>4</v>
      </c>
      <c r="B17" s="91"/>
      <c r="C17" s="132" t="s">
        <v>76</v>
      </c>
      <c r="D17" s="181" t="s">
        <v>138</v>
      </c>
      <c r="E17" s="60">
        <v>76.760000000000005</v>
      </c>
      <c r="F17" s="52"/>
      <c r="G17" s="50"/>
      <c r="H17" s="50">
        <f t="shared" si="6"/>
        <v>0</v>
      </c>
      <c r="I17" s="50"/>
      <c r="J17" s="50"/>
      <c r="K17" s="51">
        <f t="shared" si="0"/>
        <v>0</v>
      </c>
      <c r="L17" s="52">
        <f t="shared" si="1"/>
        <v>0</v>
      </c>
      <c r="M17" s="50">
        <f t="shared" si="2"/>
        <v>0</v>
      </c>
      <c r="N17" s="50">
        <f t="shared" si="3"/>
        <v>0</v>
      </c>
      <c r="O17" s="50">
        <f t="shared" si="4"/>
        <v>0</v>
      </c>
      <c r="P17" s="107">
        <f t="shared" si="5"/>
        <v>0</v>
      </c>
      <c r="Q17" s="76" t="s">
        <v>46</v>
      </c>
    </row>
    <row r="18" spans="1:17" x14ac:dyDescent="0.2">
      <c r="A18" s="40">
        <v>5</v>
      </c>
      <c r="B18" s="91"/>
      <c r="C18" s="133" t="s">
        <v>77</v>
      </c>
      <c r="D18" s="181" t="s">
        <v>163</v>
      </c>
      <c r="E18" s="60">
        <v>153.51</v>
      </c>
      <c r="F18" s="52"/>
      <c r="G18" s="50"/>
      <c r="H18" s="50">
        <f t="shared" si="6"/>
        <v>0</v>
      </c>
      <c r="I18" s="50"/>
      <c r="J18" s="50"/>
      <c r="K18" s="51">
        <f t="shared" si="0"/>
        <v>0</v>
      </c>
      <c r="L18" s="52">
        <f t="shared" si="1"/>
        <v>0</v>
      </c>
      <c r="M18" s="50">
        <f t="shared" si="2"/>
        <v>0</v>
      </c>
      <c r="N18" s="50">
        <f t="shared" si="3"/>
        <v>0</v>
      </c>
      <c r="O18" s="50">
        <f t="shared" si="4"/>
        <v>0</v>
      </c>
      <c r="P18" s="107">
        <f t="shared" si="5"/>
        <v>0</v>
      </c>
      <c r="Q18" s="76" t="s">
        <v>46</v>
      </c>
    </row>
    <row r="19" spans="1:17" x14ac:dyDescent="0.2">
      <c r="A19" s="40">
        <v>6</v>
      </c>
      <c r="B19" s="91"/>
      <c r="C19" s="132" t="s">
        <v>78</v>
      </c>
      <c r="D19" s="181" t="s">
        <v>138</v>
      </c>
      <c r="E19" s="60">
        <v>25.59</v>
      </c>
      <c r="F19" s="52"/>
      <c r="G19" s="50"/>
      <c r="H19" s="50">
        <f t="shared" si="6"/>
        <v>0</v>
      </c>
      <c r="I19" s="50"/>
      <c r="J19" s="50"/>
      <c r="K19" s="51">
        <f t="shared" si="0"/>
        <v>0</v>
      </c>
      <c r="L19" s="52">
        <f t="shared" si="1"/>
        <v>0</v>
      </c>
      <c r="M19" s="50">
        <f t="shared" si="2"/>
        <v>0</v>
      </c>
      <c r="N19" s="50">
        <f t="shared" si="3"/>
        <v>0</v>
      </c>
      <c r="O19" s="50">
        <f t="shared" si="4"/>
        <v>0</v>
      </c>
      <c r="P19" s="107">
        <f t="shared" si="5"/>
        <v>0</v>
      </c>
      <c r="Q19" s="76" t="s">
        <v>46</v>
      </c>
    </row>
    <row r="20" spans="1:17" x14ac:dyDescent="0.2">
      <c r="A20" s="40">
        <v>7</v>
      </c>
      <c r="B20" s="91"/>
      <c r="C20" s="134" t="s">
        <v>79</v>
      </c>
      <c r="D20" s="202" t="s">
        <v>118</v>
      </c>
      <c r="E20" s="60">
        <v>56.899999999999991</v>
      </c>
      <c r="F20" s="52"/>
      <c r="G20" s="50"/>
      <c r="H20" s="50">
        <f t="shared" si="6"/>
        <v>0</v>
      </c>
      <c r="I20" s="50"/>
      <c r="J20" s="50"/>
      <c r="K20" s="51">
        <f t="shared" si="0"/>
        <v>0</v>
      </c>
      <c r="L20" s="52">
        <f t="shared" si="1"/>
        <v>0</v>
      </c>
      <c r="M20" s="50">
        <f t="shared" si="2"/>
        <v>0</v>
      </c>
      <c r="N20" s="50">
        <f t="shared" si="3"/>
        <v>0</v>
      </c>
      <c r="O20" s="50">
        <f t="shared" si="4"/>
        <v>0</v>
      </c>
      <c r="P20" s="107">
        <f t="shared" si="5"/>
        <v>0</v>
      </c>
      <c r="Q20" s="76" t="s">
        <v>46</v>
      </c>
    </row>
    <row r="21" spans="1:17" x14ac:dyDescent="0.2">
      <c r="A21" s="40">
        <v>8</v>
      </c>
      <c r="B21" s="91"/>
      <c r="C21" s="133" t="s">
        <v>80</v>
      </c>
      <c r="D21" s="181" t="s">
        <v>138</v>
      </c>
      <c r="E21" s="60">
        <v>28.14</v>
      </c>
      <c r="F21" s="52"/>
      <c r="G21" s="50"/>
      <c r="H21" s="50">
        <f t="shared" si="6"/>
        <v>0</v>
      </c>
      <c r="I21" s="50"/>
      <c r="J21" s="50"/>
      <c r="K21" s="51">
        <f t="shared" si="0"/>
        <v>0</v>
      </c>
      <c r="L21" s="52">
        <f t="shared" si="1"/>
        <v>0</v>
      </c>
      <c r="M21" s="50">
        <f t="shared" si="2"/>
        <v>0</v>
      </c>
      <c r="N21" s="50">
        <f t="shared" si="3"/>
        <v>0</v>
      </c>
      <c r="O21" s="50">
        <f t="shared" si="4"/>
        <v>0</v>
      </c>
      <c r="P21" s="107">
        <f t="shared" si="5"/>
        <v>0</v>
      </c>
      <c r="Q21" s="76" t="s">
        <v>46</v>
      </c>
    </row>
    <row r="22" spans="1:17" x14ac:dyDescent="0.2">
      <c r="A22" s="40">
        <v>9</v>
      </c>
      <c r="B22" s="91"/>
      <c r="C22" s="135" t="s">
        <v>81</v>
      </c>
      <c r="D22" s="181" t="s">
        <v>138</v>
      </c>
      <c r="E22" s="60">
        <v>54.83</v>
      </c>
      <c r="F22" s="52"/>
      <c r="G22" s="50"/>
      <c r="H22" s="50">
        <f t="shared" si="6"/>
        <v>0</v>
      </c>
      <c r="I22" s="50"/>
      <c r="J22" s="50"/>
      <c r="K22" s="51">
        <f t="shared" si="0"/>
        <v>0</v>
      </c>
      <c r="L22" s="52">
        <f t="shared" si="1"/>
        <v>0</v>
      </c>
      <c r="M22" s="50">
        <f t="shared" si="2"/>
        <v>0</v>
      </c>
      <c r="N22" s="50">
        <f t="shared" si="3"/>
        <v>0</v>
      </c>
      <c r="O22" s="50">
        <f t="shared" si="4"/>
        <v>0</v>
      </c>
      <c r="P22" s="107">
        <f t="shared" si="5"/>
        <v>0</v>
      </c>
      <c r="Q22" s="76" t="s">
        <v>46</v>
      </c>
    </row>
    <row r="23" spans="1:17" x14ac:dyDescent="0.2">
      <c r="A23" s="40">
        <v>10</v>
      </c>
      <c r="B23" s="91"/>
      <c r="C23" s="136" t="s">
        <v>82</v>
      </c>
      <c r="D23" s="181" t="s">
        <v>163</v>
      </c>
      <c r="E23" s="60">
        <v>10.97</v>
      </c>
      <c r="F23" s="52"/>
      <c r="G23" s="50"/>
      <c r="H23" s="50">
        <f t="shared" si="6"/>
        <v>0</v>
      </c>
      <c r="I23" s="50"/>
      <c r="J23" s="50"/>
      <c r="K23" s="51">
        <f t="shared" si="0"/>
        <v>0</v>
      </c>
      <c r="L23" s="52">
        <f t="shared" si="1"/>
        <v>0</v>
      </c>
      <c r="M23" s="50">
        <f t="shared" si="2"/>
        <v>0</v>
      </c>
      <c r="N23" s="50">
        <f t="shared" si="3"/>
        <v>0</v>
      </c>
      <c r="O23" s="50">
        <f t="shared" si="4"/>
        <v>0</v>
      </c>
      <c r="P23" s="107">
        <f t="shared" si="5"/>
        <v>0</v>
      </c>
      <c r="Q23" s="76" t="s">
        <v>46</v>
      </c>
    </row>
    <row r="24" spans="1:17" x14ac:dyDescent="0.2">
      <c r="A24" s="40">
        <v>11</v>
      </c>
      <c r="B24" s="91"/>
      <c r="C24" s="133" t="s">
        <v>83</v>
      </c>
      <c r="D24" s="181" t="s">
        <v>202</v>
      </c>
      <c r="E24" s="60">
        <v>60.31</v>
      </c>
      <c r="F24" s="52"/>
      <c r="G24" s="50"/>
      <c r="H24" s="50">
        <f t="shared" si="6"/>
        <v>0</v>
      </c>
      <c r="I24" s="50"/>
      <c r="J24" s="50"/>
      <c r="K24" s="51">
        <f t="shared" si="0"/>
        <v>0</v>
      </c>
      <c r="L24" s="52">
        <f t="shared" si="1"/>
        <v>0</v>
      </c>
      <c r="M24" s="50">
        <f t="shared" si="2"/>
        <v>0</v>
      </c>
      <c r="N24" s="50">
        <f t="shared" si="3"/>
        <v>0</v>
      </c>
      <c r="O24" s="50">
        <f t="shared" si="4"/>
        <v>0</v>
      </c>
      <c r="P24" s="107">
        <f t="shared" si="5"/>
        <v>0</v>
      </c>
      <c r="Q24" s="76" t="s">
        <v>46</v>
      </c>
    </row>
    <row r="25" spans="1:17" x14ac:dyDescent="0.2">
      <c r="A25" s="40">
        <v>12</v>
      </c>
      <c r="B25" s="91"/>
      <c r="C25" s="133" t="s">
        <v>84</v>
      </c>
      <c r="D25" s="181" t="s">
        <v>163</v>
      </c>
      <c r="E25" s="60">
        <v>328.95</v>
      </c>
      <c r="F25" s="52"/>
      <c r="G25" s="50"/>
      <c r="H25" s="50">
        <f t="shared" si="6"/>
        <v>0</v>
      </c>
      <c r="I25" s="50"/>
      <c r="J25" s="50"/>
      <c r="K25" s="51">
        <f t="shared" si="0"/>
        <v>0</v>
      </c>
      <c r="L25" s="52">
        <f t="shared" si="1"/>
        <v>0</v>
      </c>
      <c r="M25" s="50">
        <f t="shared" si="2"/>
        <v>0</v>
      </c>
      <c r="N25" s="50">
        <f t="shared" si="3"/>
        <v>0</v>
      </c>
      <c r="O25" s="50">
        <f t="shared" si="4"/>
        <v>0</v>
      </c>
      <c r="P25" s="107">
        <f t="shared" si="5"/>
        <v>0</v>
      </c>
      <c r="Q25" s="76" t="s">
        <v>46</v>
      </c>
    </row>
    <row r="26" spans="1:17" x14ac:dyDescent="0.2">
      <c r="A26" s="40">
        <v>13</v>
      </c>
      <c r="B26" s="91"/>
      <c r="C26" s="133" t="s">
        <v>85</v>
      </c>
      <c r="D26" s="181" t="s">
        <v>120</v>
      </c>
      <c r="E26" s="60">
        <v>274.13</v>
      </c>
      <c r="F26" s="52"/>
      <c r="G26" s="50"/>
      <c r="H26" s="50">
        <f t="shared" si="6"/>
        <v>0</v>
      </c>
      <c r="I26" s="50"/>
      <c r="J26" s="50"/>
      <c r="K26" s="51">
        <f t="shared" si="0"/>
        <v>0</v>
      </c>
      <c r="L26" s="52">
        <f t="shared" si="1"/>
        <v>0</v>
      </c>
      <c r="M26" s="50">
        <f t="shared" si="2"/>
        <v>0</v>
      </c>
      <c r="N26" s="50">
        <f t="shared" si="3"/>
        <v>0</v>
      </c>
      <c r="O26" s="50">
        <f t="shared" si="4"/>
        <v>0</v>
      </c>
      <c r="P26" s="107">
        <f t="shared" si="5"/>
        <v>0</v>
      </c>
      <c r="Q26" s="76" t="s">
        <v>46</v>
      </c>
    </row>
    <row r="27" spans="1:17" x14ac:dyDescent="0.2">
      <c r="A27" s="40">
        <v>14</v>
      </c>
      <c r="B27" s="91"/>
      <c r="C27" s="132" t="s">
        <v>86</v>
      </c>
      <c r="D27" s="181" t="s">
        <v>138</v>
      </c>
      <c r="E27" s="60">
        <v>54.83</v>
      </c>
      <c r="F27" s="52"/>
      <c r="G27" s="50"/>
      <c r="H27" s="50">
        <f t="shared" si="6"/>
        <v>0</v>
      </c>
      <c r="I27" s="50"/>
      <c r="J27" s="50"/>
      <c r="K27" s="51">
        <f t="shared" si="0"/>
        <v>0</v>
      </c>
      <c r="L27" s="52">
        <f t="shared" si="1"/>
        <v>0</v>
      </c>
      <c r="M27" s="50">
        <f t="shared" si="2"/>
        <v>0</v>
      </c>
      <c r="N27" s="50">
        <f t="shared" si="3"/>
        <v>0</v>
      </c>
      <c r="O27" s="50">
        <f t="shared" si="4"/>
        <v>0</v>
      </c>
      <c r="P27" s="107">
        <f t="shared" si="5"/>
        <v>0</v>
      </c>
      <c r="Q27" s="76" t="s">
        <v>46</v>
      </c>
    </row>
    <row r="28" spans="1:17" x14ac:dyDescent="0.2">
      <c r="A28" s="40">
        <v>15</v>
      </c>
      <c r="B28" s="91"/>
      <c r="C28" s="133" t="s">
        <v>87</v>
      </c>
      <c r="D28" s="181" t="s">
        <v>163</v>
      </c>
      <c r="E28" s="60">
        <v>383.78</v>
      </c>
      <c r="F28" s="52"/>
      <c r="G28" s="50"/>
      <c r="H28" s="50">
        <f t="shared" si="6"/>
        <v>0</v>
      </c>
      <c r="I28" s="50"/>
      <c r="J28" s="50"/>
      <c r="K28" s="51">
        <f t="shared" si="0"/>
        <v>0</v>
      </c>
      <c r="L28" s="52">
        <f t="shared" si="1"/>
        <v>0</v>
      </c>
      <c r="M28" s="50">
        <f t="shared" si="2"/>
        <v>0</v>
      </c>
      <c r="N28" s="50">
        <f t="shared" si="3"/>
        <v>0</v>
      </c>
      <c r="O28" s="50">
        <f t="shared" si="4"/>
        <v>0</v>
      </c>
      <c r="P28" s="107">
        <f t="shared" si="5"/>
        <v>0</v>
      </c>
      <c r="Q28" s="76" t="s">
        <v>46</v>
      </c>
    </row>
    <row r="29" spans="1:17" x14ac:dyDescent="0.2">
      <c r="A29" s="40">
        <v>16</v>
      </c>
      <c r="B29" s="91"/>
      <c r="C29" s="133" t="s">
        <v>88</v>
      </c>
      <c r="D29" s="181" t="s">
        <v>138</v>
      </c>
      <c r="E29" s="60">
        <v>63.05</v>
      </c>
      <c r="F29" s="52"/>
      <c r="G29" s="50"/>
      <c r="H29" s="50">
        <f t="shared" si="6"/>
        <v>0</v>
      </c>
      <c r="I29" s="50"/>
      <c r="J29" s="50"/>
      <c r="K29" s="51">
        <f t="shared" si="0"/>
        <v>0</v>
      </c>
      <c r="L29" s="52">
        <f t="shared" si="1"/>
        <v>0</v>
      </c>
      <c r="M29" s="50">
        <f t="shared" si="2"/>
        <v>0</v>
      </c>
      <c r="N29" s="50">
        <f t="shared" si="3"/>
        <v>0</v>
      </c>
      <c r="O29" s="50">
        <f t="shared" si="4"/>
        <v>0</v>
      </c>
      <c r="P29" s="107">
        <f t="shared" si="5"/>
        <v>0</v>
      </c>
      <c r="Q29" s="76" t="s">
        <v>46</v>
      </c>
    </row>
    <row r="30" spans="1:17" x14ac:dyDescent="0.2">
      <c r="A30" s="40">
        <v>17</v>
      </c>
      <c r="B30" s="91"/>
      <c r="C30" s="133" t="s">
        <v>89</v>
      </c>
      <c r="D30" s="181" t="s">
        <v>155</v>
      </c>
      <c r="E30" s="60">
        <v>3.5999999999999996</v>
      </c>
      <c r="F30" s="52"/>
      <c r="G30" s="50"/>
      <c r="H30" s="50">
        <f t="shared" si="6"/>
        <v>0</v>
      </c>
      <c r="I30" s="50"/>
      <c r="J30" s="50"/>
      <c r="K30" s="51">
        <f t="shared" si="0"/>
        <v>0</v>
      </c>
      <c r="L30" s="52">
        <f t="shared" si="1"/>
        <v>0</v>
      </c>
      <c r="M30" s="50">
        <f t="shared" si="2"/>
        <v>0</v>
      </c>
      <c r="N30" s="50">
        <f t="shared" si="3"/>
        <v>0</v>
      </c>
      <c r="O30" s="50">
        <f t="shared" si="4"/>
        <v>0</v>
      </c>
      <c r="P30" s="107">
        <f t="shared" si="5"/>
        <v>0</v>
      </c>
      <c r="Q30" s="76" t="s">
        <v>46</v>
      </c>
    </row>
    <row r="31" spans="1:17" ht="22.5" x14ac:dyDescent="0.2">
      <c r="A31" s="40">
        <v>18</v>
      </c>
      <c r="B31" s="91"/>
      <c r="C31" s="132" t="s">
        <v>90</v>
      </c>
      <c r="D31" s="181" t="s">
        <v>138</v>
      </c>
      <c r="E31" s="60">
        <v>21.929999999999996</v>
      </c>
      <c r="F31" s="52"/>
      <c r="G31" s="50"/>
      <c r="H31" s="50">
        <f t="shared" si="6"/>
        <v>0</v>
      </c>
      <c r="I31" s="50"/>
      <c r="J31" s="50"/>
      <c r="K31" s="51">
        <f t="shared" si="0"/>
        <v>0</v>
      </c>
      <c r="L31" s="52">
        <f t="shared" si="1"/>
        <v>0</v>
      </c>
      <c r="M31" s="50">
        <f t="shared" si="2"/>
        <v>0</v>
      </c>
      <c r="N31" s="50">
        <f t="shared" si="3"/>
        <v>0</v>
      </c>
      <c r="O31" s="50">
        <f t="shared" si="4"/>
        <v>0</v>
      </c>
      <c r="P31" s="107">
        <f t="shared" si="5"/>
        <v>0</v>
      </c>
      <c r="Q31" s="76" t="s">
        <v>46</v>
      </c>
    </row>
    <row r="32" spans="1:17" x14ac:dyDescent="0.2">
      <c r="A32" s="40">
        <v>19</v>
      </c>
      <c r="B32" s="91"/>
      <c r="C32" s="133" t="s">
        <v>82</v>
      </c>
      <c r="D32" s="181" t="s">
        <v>163</v>
      </c>
      <c r="E32" s="60">
        <v>4.3899999999999997</v>
      </c>
      <c r="F32" s="52"/>
      <c r="G32" s="50"/>
      <c r="H32" s="50">
        <f t="shared" si="6"/>
        <v>0</v>
      </c>
      <c r="I32" s="50"/>
      <c r="J32" s="50"/>
      <c r="K32" s="51">
        <f t="shared" si="0"/>
        <v>0</v>
      </c>
      <c r="L32" s="52">
        <f t="shared" si="1"/>
        <v>0</v>
      </c>
      <c r="M32" s="50">
        <f t="shared" si="2"/>
        <v>0</v>
      </c>
      <c r="N32" s="50">
        <f t="shared" si="3"/>
        <v>0</v>
      </c>
      <c r="O32" s="50">
        <f t="shared" si="4"/>
        <v>0</v>
      </c>
      <c r="P32" s="107">
        <f t="shared" si="5"/>
        <v>0</v>
      </c>
      <c r="Q32" s="76" t="s">
        <v>46</v>
      </c>
    </row>
    <row r="33" spans="1:17" x14ac:dyDescent="0.2">
      <c r="A33" s="40">
        <v>20</v>
      </c>
      <c r="B33" s="91"/>
      <c r="C33" s="133" t="s">
        <v>91</v>
      </c>
      <c r="D33" s="181" t="s">
        <v>163</v>
      </c>
      <c r="E33" s="60">
        <v>72.37</v>
      </c>
      <c r="F33" s="52"/>
      <c r="G33" s="50"/>
      <c r="H33" s="50">
        <f t="shared" si="6"/>
        <v>0</v>
      </c>
      <c r="I33" s="50"/>
      <c r="J33" s="50"/>
      <c r="K33" s="51">
        <f t="shared" si="0"/>
        <v>0</v>
      </c>
      <c r="L33" s="52">
        <f t="shared" si="1"/>
        <v>0</v>
      </c>
      <c r="M33" s="50">
        <f t="shared" si="2"/>
        <v>0</v>
      </c>
      <c r="N33" s="50">
        <f t="shared" si="3"/>
        <v>0</v>
      </c>
      <c r="O33" s="50">
        <f t="shared" si="4"/>
        <v>0</v>
      </c>
      <c r="P33" s="107">
        <f t="shared" si="5"/>
        <v>0</v>
      </c>
      <c r="Q33" s="76" t="s">
        <v>46</v>
      </c>
    </row>
    <row r="34" spans="1:17" x14ac:dyDescent="0.2">
      <c r="A34" s="40">
        <v>21</v>
      </c>
      <c r="B34" s="91"/>
      <c r="C34" s="132" t="s">
        <v>92</v>
      </c>
      <c r="D34" s="181" t="s">
        <v>118</v>
      </c>
      <c r="E34" s="60">
        <v>4.8499999999999996</v>
      </c>
      <c r="F34" s="52"/>
      <c r="G34" s="50"/>
      <c r="H34" s="50">
        <f t="shared" si="6"/>
        <v>0</v>
      </c>
      <c r="I34" s="50"/>
      <c r="J34" s="50"/>
      <c r="K34" s="51">
        <f t="shared" si="0"/>
        <v>0</v>
      </c>
      <c r="L34" s="52">
        <f t="shared" si="1"/>
        <v>0</v>
      </c>
      <c r="M34" s="50">
        <f t="shared" si="2"/>
        <v>0</v>
      </c>
      <c r="N34" s="50">
        <f t="shared" si="3"/>
        <v>0</v>
      </c>
      <c r="O34" s="50">
        <f t="shared" si="4"/>
        <v>0</v>
      </c>
      <c r="P34" s="107">
        <f t="shared" si="5"/>
        <v>0</v>
      </c>
      <c r="Q34" s="76" t="s">
        <v>46</v>
      </c>
    </row>
    <row r="35" spans="1:17" ht="22.5" x14ac:dyDescent="0.2">
      <c r="A35" s="40">
        <v>22</v>
      </c>
      <c r="B35" s="91"/>
      <c r="C35" s="132" t="s">
        <v>93</v>
      </c>
      <c r="D35" s="181" t="s">
        <v>155</v>
      </c>
      <c r="E35" s="60">
        <v>22.8</v>
      </c>
      <c r="F35" s="52"/>
      <c r="G35" s="50"/>
      <c r="H35" s="50">
        <f t="shared" si="6"/>
        <v>0</v>
      </c>
      <c r="I35" s="50"/>
      <c r="J35" s="50"/>
      <c r="K35" s="51">
        <f t="shared" si="0"/>
        <v>0</v>
      </c>
      <c r="L35" s="52">
        <f t="shared" si="1"/>
        <v>0</v>
      </c>
      <c r="M35" s="50">
        <f t="shared" si="2"/>
        <v>0</v>
      </c>
      <c r="N35" s="50">
        <f t="shared" si="3"/>
        <v>0</v>
      </c>
      <c r="O35" s="50">
        <f t="shared" si="4"/>
        <v>0</v>
      </c>
      <c r="P35" s="107">
        <f t="shared" si="5"/>
        <v>0</v>
      </c>
      <c r="Q35" s="76" t="s">
        <v>46</v>
      </c>
    </row>
    <row r="36" spans="1:17" ht="22.5" x14ac:dyDescent="0.2">
      <c r="A36" s="40">
        <v>23</v>
      </c>
      <c r="B36" s="91"/>
      <c r="C36" s="133" t="s">
        <v>94</v>
      </c>
      <c r="D36" s="181" t="s">
        <v>138</v>
      </c>
      <c r="E36" s="60">
        <v>6.56</v>
      </c>
      <c r="F36" s="52"/>
      <c r="G36" s="50"/>
      <c r="H36" s="50">
        <f t="shared" si="6"/>
        <v>0</v>
      </c>
      <c r="I36" s="50"/>
      <c r="J36" s="50"/>
      <c r="K36" s="51">
        <f t="shared" si="0"/>
        <v>0</v>
      </c>
      <c r="L36" s="52">
        <f t="shared" si="1"/>
        <v>0</v>
      </c>
      <c r="M36" s="50">
        <f t="shared" si="2"/>
        <v>0</v>
      </c>
      <c r="N36" s="50">
        <f t="shared" si="3"/>
        <v>0</v>
      </c>
      <c r="O36" s="50">
        <f t="shared" si="4"/>
        <v>0</v>
      </c>
      <c r="P36" s="107">
        <f t="shared" si="5"/>
        <v>0</v>
      </c>
      <c r="Q36" s="76" t="s">
        <v>46</v>
      </c>
    </row>
    <row r="37" spans="1:17" x14ac:dyDescent="0.2">
      <c r="A37" s="40">
        <v>24</v>
      </c>
      <c r="B37" s="91"/>
      <c r="C37" s="137" t="s">
        <v>95</v>
      </c>
      <c r="D37" s="181" t="s">
        <v>163</v>
      </c>
      <c r="E37" s="60">
        <v>34.200000000000003</v>
      </c>
      <c r="F37" s="52"/>
      <c r="G37" s="50"/>
      <c r="H37" s="50">
        <f t="shared" si="6"/>
        <v>0</v>
      </c>
      <c r="I37" s="50"/>
      <c r="J37" s="50"/>
      <c r="K37" s="51">
        <f t="shared" si="0"/>
        <v>0</v>
      </c>
      <c r="L37" s="52">
        <f t="shared" si="1"/>
        <v>0</v>
      </c>
      <c r="M37" s="50">
        <f t="shared" si="2"/>
        <v>0</v>
      </c>
      <c r="N37" s="50">
        <f t="shared" si="3"/>
        <v>0</v>
      </c>
      <c r="O37" s="50">
        <f t="shared" si="4"/>
        <v>0</v>
      </c>
      <c r="P37" s="107">
        <f t="shared" si="5"/>
        <v>0</v>
      </c>
      <c r="Q37" s="76" t="s">
        <v>46</v>
      </c>
    </row>
    <row r="38" spans="1:17" x14ac:dyDescent="0.2">
      <c r="A38" s="40">
        <v>25</v>
      </c>
      <c r="B38" s="91"/>
      <c r="C38" s="133" t="s">
        <v>87</v>
      </c>
      <c r="D38" s="181" t="s">
        <v>163</v>
      </c>
      <c r="E38" s="60">
        <v>47.879999999999995</v>
      </c>
      <c r="F38" s="52"/>
      <c r="G38" s="50"/>
      <c r="H38" s="50">
        <f t="shared" si="6"/>
        <v>0</v>
      </c>
      <c r="I38" s="50"/>
      <c r="J38" s="50"/>
      <c r="K38" s="51">
        <f t="shared" si="0"/>
        <v>0</v>
      </c>
      <c r="L38" s="52">
        <f t="shared" si="1"/>
        <v>0</v>
      </c>
      <c r="M38" s="50">
        <f t="shared" si="2"/>
        <v>0</v>
      </c>
      <c r="N38" s="50">
        <f t="shared" si="3"/>
        <v>0</v>
      </c>
      <c r="O38" s="50">
        <f t="shared" si="4"/>
        <v>0</v>
      </c>
      <c r="P38" s="107">
        <f t="shared" si="5"/>
        <v>0</v>
      </c>
      <c r="Q38" s="76" t="s">
        <v>46</v>
      </c>
    </row>
    <row r="39" spans="1:17" x14ac:dyDescent="0.2">
      <c r="A39" s="40">
        <v>26</v>
      </c>
      <c r="B39" s="91"/>
      <c r="C39" s="133" t="s">
        <v>96</v>
      </c>
      <c r="D39" s="181" t="s">
        <v>155</v>
      </c>
      <c r="E39" s="60">
        <v>22.8</v>
      </c>
      <c r="F39" s="52"/>
      <c r="G39" s="50"/>
      <c r="H39" s="50">
        <f t="shared" si="6"/>
        <v>0</v>
      </c>
      <c r="I39" s="50"/>
      <c r="J39" s="50"/>
      <c r="K39" s="51">
        <f t="shared" si="0"/>
        <v>0</v>
      </c>
      <c r="L39" s="52">
        <f t="shared" si="1"/>
        <v>0</v>
      </c>
      <c r="M39" s="50">
        <f t="shared" si="2"/>
        <v>0</v>
      </c>
      <c r="N39" s="50">
        <f t="shared" si="3"/>
        <v>0</v>
      </c>
      <c r="O39" s="50">
        <f t="shared" si="4"/>
        <v>0</v>
      </c>
      <c r="P39" s="107">
        <f t="shared" si="5"/>
        <v>0</v>
      </c>
      <c r="Q39" s="76" t="s">
        <v>46</v>
      </c>
    </row>
    <row r="40" spans="1:17" x14ac:dyDescent="0.2">
      <c r="A40" s="40">
        <v>27</v>
      </c>
      <c r="B40" s="91"/>
      <c r="C40" s="133" t="s">
        <v>89</v>
      </c>
      <c r="D40" s="181" t="s">
        <v>155</v>
      </c>
      <c r="E40" s="60">
        <v>14.410000000000002</v>
      </c>
      <c r="F40" s="52"/>
      <c r="G40" s="50"/>
      <c r="H40" s="50">
        <f t="shared" si="6"/>
        <v>0</v>
      </c>
      <c r="I40" s="50"/>
      <c r="J40" s="50"/>
      <c r="K40" s="51">
        <f t="shared" si="0"/>
        <v>0</v>
      </c>
      <c r="L40" s="52">
        <f t="shared" si="1"/>
        <v>0</v>
      </c>
      <c r="M40" s="50">
        <f t="shared" si="2"/>
        <v>0</v>
      </c>
      <c r="N40" s="50">
        <f t="shared" si="3"/>
        <v>0</v>
      </c>
      <c r="O40" s="50">
        <f t="shared" si="4"/>
        <v>0</v>
      </c>
      <c r="P40" s="107">
        <f t="shared" si="5"/>
        <v>0</v>
      </c>
      <c r="Q40" s="76" t="s">
        <v>46</v>
      </c>
    </row>
    <row r="41" spans="1:17" x14ac:dyDescent="0.2">
      <c r="A41" s="40">
        <v>28</v>
      </c>
      <c r="B41" s="91"/>
      <c r="C41" s="133" t="s">
        <v>97</v>
      </c>
      <c r="D41" s="181" t="s">
        <v>155</v>
      </c>
      <c r="E41" s="60">
        <v>5.34</v>
      </c>
      <c r="F41" s="52"/>
      <c r="G41" s="50"/>
      <c r="H41" s="50">
        <f t="shared" si="6"/>
        <v>0</v>
      </c>
      <c r="I41" s="50"/>
      <c r="J41" s="50"/>
      <c r="K41" s="51">
        <f t="shared" si="0"/>
        <v>0</v>
      </c>
      <c r="L41" s="52">
        <f t="shared" si="1"/>
        <v>0</v>
      </c>
      <c r="M41" s="50">
        <f t="shared" si="2"/>
        <v>0</v>
      </c>
      <c r="N41" s="50">
        <f t="shared" si="3"/>
        <v>0</v>
      </c>
      <c r="O41" s="50">
        <f t="shared" si="4"/>
        <v>0</v>
      </c>
      <c r="P41" s="107">
        <f t="shared" si="5"/>
        <v>0</v>
      </c>
      <c r="Q41" s="76" t="s">
        <v>46</v>
      </c>
    </row>
    <row r="42" spans="1:17" x14ac:dyDescent="0.2">
      <c r="A42" s="40">
        <v>29</v>
      </c>
      <c r="B42" s="91"/>
      <c r="C42" s="133" t="s">
        <v>98</v>
      </c>
      <c r="D42" s="181" t="s">
        <v>155</v>
      </c>
      <c r="E42" s="60">
        <v>5.34</v>
      </c>
      <c r="F42" s="52"/>
      <c r="G42" s="50"/>
      <c r="H42" s="50">
        <f t="shared" si="6"/>
        <v>0</v>
      </c>
      <c r="I42" s="50"/>
      <c r="J42" s="50"/>
      <c r="K42" s="51">
        <f t="shared" si="0"/>
        <v>0</v>
      </c>
      <c r="L42" s="52">
        <f t="shared" si="1"/>
        <v>0</v>
      </c>
      <c r="M42" s="50">
        <f t="shared" si="2"/>
        <v>0</v>
      </c>
      <c r="N42" s="50">
        <f t="shared" si="3"/>
        <v>0</v>
      </c>
      <c r="O42" s="50">
        <f t="shared" si="4"/>
        <v>0</v>
      </c>
      <c r="P42" s="107">
        <f t="shared" si="5"/>
        <v>0</v>
      </c>
      <c r="Q42" s="76" t="s">
        <v>46</v>
      </c>
    </row>
    <row r="43" spans="1:17" x14ac:dyDescent="0.2">
      <c r="A43" s="40">
        <v>30</v>
      </c>
      <c r="B43" s="91"/>
      <c r="C43" s="133" t="s">
        <v>82</v>
      </c>
      <c r="D43" s="181" t="s">
        <v>163</v>
      </c>
      <c r="E43" s="60">
        <v>1.37</v>
      </c>
      <c r="F43" s="52"/>
      <c r="G43" s="50"/>
      <c r="H43" s="50">
        <f t="shared" si="6"/>
        <v>0</v>
      </c>
      <c r="I43" s="50"/>
      <c r="J43" s="50"/>
      <c r="K43" s="51">
        <f t="shared" si="0"/>
        <v>0</v>
      </c>
      <c r="L43" s="52">
        <f t="shared" si="1"/>
        <v>0</v>
      </c>
      <c r="M43" s="50">
        <f t="shared" si="2"/>
        <v>0</v>
      </c>
      <c r="N43" s="50">
        <f t="shared" si="3"/>
        <v>0</v>
      </c>
      <c r="O43" s="50">
        <f t="shared" si="4"/>
        <v>0</v>
      </c>
      <c r="P43" s="107">
        <f t="shared" si="5"/>
        <v>0</v>
      </c>
      <c r="Q43" s="76" t="s">
        <v>46</v>
      </c>
    </row>
    <row r="44" spans="1:17" x14ac:dyDescent="0.2">
      <c r="A44" s="40">
        <v>31</v>
      </c>
      <c r="B44" s="91"/>
      <c r="C44" s="133" t="s">
        <v>91</v>
      </c>
      <c r="D44" s="181" t="s">
        <v>163</v>
      </c>
      <c r="E44" s="60">
        <v>22.57</v>
      </c>
      <c r="F44" s="52"/>
      <c r="G44" s="50"/>
      <c r="H44" s="50">
        <f t="shared" si="6"/>
        <v>0</v>
      </c>
      <c r="I44" s="50"/>
      <c r="J44" s="50"/>
      <c r="K44" s="51">
        <f t="shared" si="0"/>
        <v>0</v>
      </c>
      <c r="L44" s="52">
        <f t="shared" si="1"/>
        <v>0</v>
      </c>
      <c r="M44" s="50">
        <f t="shared" si="2"/>
        <v>0</v>
      </c>
      <c r="N44" s="50">
        <f t="shared" si="3"/>
        <v>0</v>
      </c>
      <c r="O44" s="50">
        <f t="shared" si="4"/>
        <v>0</v>
      </c>
      <c r="P44" s="107">
        <f t="shared" si="5"/>
        <v>0</v>
      </c>
      <c r="Q44" s="76" t="s">
        <v>46</v>
      </c>
    </row>
    <row r="45" spans="1:17" x14ac:dyDescent="0.2">
      <c r="A45" s="40">
        <v>32</v>
      </c>
      <c r="B45" s="91"/>
      <c r="C45" s="132" t="s">
        <v>99</v>
      </c>
      <c r="D45" s="181" t="s">
        <v>118</v>
      </c>
      <c r="E45" s="60">
        <v>22.8</v>
      </c>
      <c r="F45" s="52"/>
      <c r="G45" s="50"/>
      <c r="H45" s="50">
        <f t="shared" si="6"/>
        <v>0</v>
      </c>
      <c r="I45" s="50"/>
      <c r="J45" s="50"/>
      <c r="K45" s="51">
        <f t="shared" si="0"/>
        <v>0</v>
      </c>
      <c r="L45" s="52">
        <f t="shared" si="1"/>
        <v>0</v>
      </c>
      <c r="M45" s="50">
        <f t="shared" si="2"/>
        <v>0</v>
      </c>
      <c r="N45" s="50">
        <f t="shared" si="3"/>
        <v>0</v>
      </c>
      <c r="O45" s="50">
        <f t="shared" si="4"/>
        <v>0</v>
      </c>
      <c r="P45" s="107">
        <f t="shared" si="5"/>
        <v>0</v>
      </c>
      <c r="Q45" s="76" t="s">
        <v>46</v>
      </c>
    </row>
    <row r="46" spans="1:17" x14ac:dyDescent="0.2">
      <c r="A46" s="40">
        <v>33</v>
      </c>
      <c r="B46" s="91"/>
      <c r="C46" s="133" t="s">
        <v>100</v>
      </c>
      <c r="D46" s="181" t="s">
        <v>118</v>
      </c>
      <c r="E46" s="60">
        <v>25.080000000000002</v>
      </c>
      <c r="F46" s="52"/>
      <c r="G46" s="50"/>
      <c r="H46" s="50">
        <f t="shared" si="6"/>
        <v>0</v>
      </c>
      <c r="I46" s="50"/>
      <c r="J46" s="50"/>
      <c r="K46" s="51">
        <f t="shared" si="0"/>
        <v>0</v>
      </c>
      <c r="L46" s="52">
        <f t="shared" si="1"/>
        <v>0</v>
      </c>
      <c r="M46" s="50">
        <f t="shared" si="2"/>
        <v>0</v>
      </c>
      <c r="N46" s="50">
        <f t="shared" si="3"/>
        <v>0</v>
      </c>
      <c r="O46" s="50">
        <f t="shared" si="4"/>
        <v>0</v>
      </c>
      <c r="P46" s="107">
        <f t="shared" si="5"/>
        <v>0</v>
      </c>
      <c r="Q46" s="76" t="s">
        <v>46</v>
      </c>
    </row>
    <row r="47" spans="1:17" x14ac:dyDescent="0.2">
      <c r="A47" s="40">
        <v>34</v>
      </c>
      <c r="B47" s="91"/>
      <c r="C47" s="132" t="s">
        <v>101</v>
      </c>
      <c r="D47" s="181" t="s">
        <v>118</v>
      </c>
      <c r="E47" s="60">
        <v>4.8499999999999996</v>
      </c>
      <c r="F47" s="52"/>
      <c r="G47" s="50"/>
      <c r="H47" s="50">
        <f t="shared" si="6"/>
        <v>0</v>
      </c>
      <c r="I47" s="50"/>
      <c r="J47" s="50"/>
      <c r="K47" s="51">
        <f t="shared" si="0"/>
        <v>0</v>
      </c>
      <c r="L47" s="52">
        <f t="shared" si="1"/>
        <v>0</v>
      </c>
      <c r="M47" s="50">
        <f t="shared" si="2"/>
        <v>0</v>
      </c>
      <c r="N47" s="50">
        <f t="shared" si="3"/>
        <v>0</v>
      </c>
      <c r="O47" s="50">
        <f t="shared" si="4"/>
        <v>0</v>
      </c>
      <c r="P47" s="107">
        <f t="shared" si="5"/>
        <v>0</v>
      </c>
      <c r="Q47" s="76" t="s">
        <v>46</v>
      </c>
    </row>
    <row r="48" spans="1:17" x14ac:dyDescent="0.2">
      <c r="A48" s="40">
        <v>35</v>
      </c>
      <c r="B48" s="91"/>
      <c r="C48" s="133" t="s">
        <v>102</v>
      </c>
      <c r="D48" s="181" t="s">
        <v>118</v>
      </c>
      <c r="E48" s="60">
        <v>5.34</v>
      </c>
      <c r="F48" s="52"/>
      <c r="G48" s="50"/>
      <c r="H48" s="50">
        <f t="shared" si="6"/>
        <v>0</v>
      </c>
      <c r="I48" s="50"/>
      <c r="J48" s="50"/>
      <c r="K48" s="51">
        <f t="shared" si="0"/>
        <v>0</v>
      </c>
      <c r="L48" s="52">
        <f t="shared" si="1"/>
        <v>0</v>
      </c>
      <c r="M48" s="50">
        <f t="shared" si="2"/>
        <v>0</v>
      </c>
      <c r="N48" s="50">
        <f t="shared" si="3"/>
        <v>0</v>
      </c>
      <c r="O48" s="50">
        <f t="shared" si="4"/>
        <v>0</v>
      </c>
      <c r="P48" s="107">
        <f t="shared" si="5"/>
        <v>0</v>
      </c>
      <c r="Q48" s="76" t="s">
        <v>46</v>
      </c>
    </row>
    <row r="49" spans="1:17" x14ac:dyDescent="0.2">
      <c r="A49" s="40">
        <v>36</v>
      </c>
      <c r="B49" s="91"/>
      <c r="C49" s="138" t="s">
        <v>103</v>
      </c>
      <c r="D49" s="203" t="s">
        <v>142</v>
      </c>
      <c r="E49" s="60">
        <v>20.88</v>
      </c>
      <c r="F49" s="52"/>
      <c r="G49" s="50"/>
      <c r="H49" s="50">
        <f t="shared" si="6"/>
        <v>0</v>
      </c>
      <c r="I49" s="50"/>
      <c r="J49" s="50"/>
      <c r="K49" s="51">
        <f t="shared" si="0"/>
        <v>0</v>
      </c>
      <c r="L49" s="52">
        <f t="shared" si="1"/>
        <v>0</v>
      </c>
      <c r="M49" s="50">
        <f t="shared" si="2"/>
        <v>0</v>
      </c>
      <c r="N49" s="50">
        <f t="shared" si="3"/>
        <v>0</v>
      </c>
      <c r="O49" s="50">
        <f t="shared" si="4"/>
        <v>0</v>
      </c>
      <c r="P49" s="107">
        <f t="shared" si="5"/>
        <v>0</v>
      </c>
      <c r="Q49" s="76" t="s">
        <v>46</v>
      </c>
    </row>
    <row r="50" spans="1:17" x14ac:dyDescent="0.2">
      <c r="A50" s="40">
        <v>37</v>
      </c>
      <c r="B50" s="91"/>
      <c r="C50" s="131" t="s">
        <v>104</v>
      </c>
      <c r="D50" s="203" t="s">
        <v>142</v>
      </c>
      <c r="E50" s="60">
        <v>25.05</v>
      </c>
      <c r="F50" s="52"/>
      <c r="G50" s="50"/>
      <c r="H50" s="50">
        <f t="shared" si="6"/>
        <v>0</v>
      </c>
      <c r="I50" s="50"/>
      <c r="J50" s="50"/>
      <c r="K50" s="51">
        <f t="shared" si="0"/>
        <v>0</v>
      </c>
      <c r="L50" s="52">
        <f t="shared" si="1"/>
        <v>0</v>
      </c>
      <c r="M50" s="50">
        <f t="shared" si="2"/>
        <v>0</v>
      </c>
      <c r="N50" s="50">
        <f t="shared" si="3"/>
        <v>0</v>
      </c>
      <c r="O50" s="50">
        <f t="shared" si="4"/>
        <v>0</v>
      </c>
      <c r="P50" s="107">
        <f t="shared" si="5"/>
        <v>0</v>
      </c>
      <c r="Q50" s="76" t="s">
        <v>46</v>
      </c>
    </row>
    <row r="51" spans="1:17" x14ac:dyDescent="0.2">
      <c r="A51" s="40">
        <v>38</v>
      </c>
      <c r="B51" s="91"/>
      <c r="C51" s="139" t="s">
        <v>105</v>
      </c>
      <c r="D51" s="204" t="s">
        <v>138</v>
      </c>
      <c r="E51" s="60">
        <v>42.98</v>
      </c>
      <c r="F51" s="52"/>
      <c r="G51" s="50"/>
      <c r="H51" s="50">
        <f t="shared" si="6"/>
        <v>0</v>
      </c>
      <c r="I51" s="50"/>
      <c r="J51" s="50"/>
      <c r="K51" s="51">
        <f t="shared" si="0"/>
        <v>0</v>
      </c>
      <c r="L51" s="52">
        <f t="shared" si="1"/>
        <v>0</v>
      </c>
      <c r="M51" s="50">
        <f t="shared" si="2"/>
        <v>0</v>
      </c>
      <c r="N51" s="50">
        <f t="shared" si="3"/>
        <v>0</v>
      </c>
      <c r="O51" s="50">
        <f t="shared" si="4"/>
        <v>0</v>
      </c>
      <c r="P51" s="107">
        <f t="shared" si="5"/>
        <v>0</v>
      </c>
      <c r="Q51" s="76" t="s">
        <v>46</v>
      </c>
    </row>
    <row r="52" spans="1:17" x14ac:dyDescent="0.2">
      <c r="A52" s="40">
        <v>39</v>
      </c>
      <c r="B52" s="91"/>
      <c r="C52" s="137" t="s">
        <v>106</v>
      </c>
      <c r="D52" s="204" t="s">
        <v>142</v>
      </c>
      <c r="E52" s="60">
        <v>5.37</v>
      </c>
      <c r="F52" s="52"/>
      <c r="G52" s="50"/>
      <c r="H52" s="50">
        <f t="shared" si="6"/>
        <v>0</v>
      </c>
      <c r="I52" s="50"/>
      <c r="J52" s="50"/>
      <c r="K52" s="51">
        <f t="shared" si="0"/>
        <v>0</v>
      </c>
      <c r="L52" s="52">
        <f t="shared" si="1"/>
        <v>0</v>
      </c>
      <c r="M52" s="50">
        <f t="shared" si="2"/>
        <v>0</v>
      </c>
      <c r="N52" s="50">
        <f t="shared" si="3"/>
        <v>0</v>
      </c>
      <c r="O52" s="50">
        <f t="shared" si="4"/>
        <v>0</v>
      </c>
      <c r="P52" s="107">
        <f t="shared" si="5"/>
        <v>0</v>
      </c>
      <c r="Q52" s="76" t="s">
        <v>46</v>
      </c>
    </row>
    <row r="53" spans="1:17" x14ac:dyDescent="0.2">
      <c r="A53" s="40">
        <v>40</v>
      </c>
      <c r="B53" s="91"/>
      <c r="C53" s="137" t="s">
        <v>107</v>
      </c>
      <c r="D53" s="204" t="s">
        <v>138</v>
      </c>
      <c r="E53" s="60">
        <v>53.73</v>
      </c>
      <c r="F53" s="52"/>
      <c r="G53" s="50"/>
      <c r="H53" s="50">
        <f t="shared" si="6"/>
        <v>0</v>
      </c>
      <c r="I53" s="50"/>
      <c r="J53" s="50"/>
      <c r="K53" s="51">
        <f t="shared" si="0"/>
        <v>0</v>
      </c>
      <c r="L53" s="52">
        <f t="shared" si="1"/>
        <v>0</v>
      </c>
      <c r="M53" s="50">
        <f t="shared" si="2"/>
        <v>0</v>
      </c>
      <c r="N53" s="50">
        <f t="shared" si="3"/>
        <v>0</v>
      </c>
      <c r="O53" s="50">
        <f t="shared" si="4"/>
        <v>0</v>
      </c>
      <c r="P53" s="107">
        <f t="shared" si="5"/>
        <v>0</v>
      </c>
      <c r="Q53" s="76" t="s">
        <v>46</v>
      </c>
    </row>
    <row r="54" spans="1:17" x14ac:dyDescent="0.2">
      <c r="A54" s="40">
        <v>41</v>
      </c>
      <c r="B54" s="91"/>
      <c r="C54" s="137" t="s">
        <v>108</v>
      </c>
      <c r="D54" s="204" t="s">
        <v>142</v>
      </c>
      <c r="E54" s="60">
        <v>5.16</v>
      </c>
      <c r="F54" s="52"/>
      <c r="G54" s="50"/>
      <c r="H54" s="50">
        <f t="shared" si="6"/>
        <v>0</v>
      </c>
      <c r="I54" s="50"/>
      <c r="J54" s="50"/>
      <c r="K54" s="51">
        <f t="shared" si="0"/>
        <v>0</v>
      </c>
      <c r="L54" s="52">
        <f t="shared" si="1"/>
        <v>0</v>
      </c>
      <c r="M54" s="50">
        <f t="shared" si="2"/>
        <v>0</v>
      </c>
      <c r="N54" s="50">
        <f t="shared" si="3"/>
        <v>0</v>
      </c>
      <c r="O54" s="50">
        <f t="shared" si="4"/>
        <v>0</v>
      </c>
      <c r="P54" s="107">
        <f t="shared" si="5"/>
        <v>0</v>
      </c>
      <c r="Q54" s="76" t="s">
        <v>46</v>
      </c>
    </row>
    <row r="55" spans="1:17" x14ac:dyDescent="0.2">
      <c r="A55" s="40">
        <v>42</v>
      </c>
      <c r="B55" s="91"/>
      <c r="C55" s="137" t="s">
        <v>109</v>
      </c>
      <c r="D55" s="204" t="s">
        <v>129</v>
      </c>
      <c r="E55" s="60">
        <v>1</v>
      </c>
      <c r="F55" s="52"/>
      <c r="G55" s="50"/>
      <c r="H55" s="50">
        <f t="shared" si="6"/>
        <v>0</v>
      </c>
      <c r="I55" s="50"/>
      <c r="J55" s="50"/>
      <c r="K55" s="51">
        <f t="shared" si="0"/>
        <v>0</v>
      </c>
      <c r="L55" s="52">
        <f t="shared" si="1"/>
        <v>0</v>
      </c>
      <c r="M55" s="50">
        <f t="shared" si="2"/>
        <v>0</v>
      </c>
      <c r="N55" s="50">
        <f t="shared" si="3"/>
        <v>0</v>
      </c>
      <c r="O55" s="50">
        <f t="shared" si="4"/>
        <v>0</v>
      </c>
      <c r="P55" s="107">
        <f t="shared" si="5"/>
        <v>0</v>
      </c>
      <c r="Q55" s="76" t="s">
        <v>46</v>
      </c>
    </row>
    <row r="56" spans="1:17" x14ac:dyDescent="0.2">
      <c r="A56" s="40">
        <v>43</v>
      </c>
      <c r="B56" s="91"/>
      <c r="C56" s="140" t="s">
        <v>110</v>
      </c>
      <c r="D56" s="205" t="s">
        <v>203</v>
      </c>
      <c r="E56" s="60">
        <v>4</v>
      </c>
      <c r="F56" s="52"/>
      <c r="G56" s="50"/>
      <c r="H56" s="50">
        <f t="shared" si="6"/>
        <v>0</v>
      </c>
      <c r="I56" s="50"/>
      <c r="J56" s="50"/>
      <c r="K56" s="51">
        <f t="shared" si="0"/>
        <v>0</v>
      </c>
      <c r="L56" s="52">
        <f t="shared" si="1"/>
        <v>0</v>
      </c>
      <c r="M56" s="50">
        <f t="shared" si="2"/>
        <v>0</v>
      </c>
      <c r="N56" s="50">
        <f t="shared" si="3"/>
        <v>0</v>
      </c>
      <c r="O56" s="50">
        <f t="shared" si="4"/>
        <v>0</v>
      </c>
      <c r="P56" s="107">
        <f t="shared" si="5"/>
        <v>0</v>
      </c>
      <c r="Q56" s="76" t="s">
        <v>46</v>
      </c>
    </row>
    <row r="57" spans="1:17" x14ac:dyDescent="0.2">
      <c r="A57" s="40">
        <v>44</v>
      </c>
      <c r="B57" s="91"/>
      <c r="C57" s="141" t="s">
        <v>111</v>
      </c>
      <c r="D57" s="205" t="s">
        <v>172</v>
      </c>
      <c r="E57" s="60">
        <v>4</v>
      </c>
      <c r="F57" s="52"/>
      <c r="G57" s="50"/>
      <c r="H57" s="50">
        <f t="shared" si="6"/>
        <v>0</v>
      </c>
      <c r="I57" s="50"/>
      <c r="J57" s="50"/>
      <c r="K57" s="51">
        <f t="shared" si="0"/>
        <v>0</v>
      </c>
      <c r="L57" s="52">
        <f t="shared" si="1"/>
        <v>0</v>
      </c>
      <c r="M57" s="50">
        <f t="shared" si="2"/>
        <v>0</v>
      </c>
      <c r="N57" s="50">
        <f t="shared" si="3"/>
        <v>0</v>
      </c>
      <c r="O57" s="50">
        <f t="shared" si="4"/>
        <v>0</v>
      </c>
      <c r="P57" s="107">
        <f t="shared" si="5"/>
        <v>0</v>
      </c>
      <c r="Q57" s="76" t="s">
        <v>46</v>
      </c>
    </row>
    <row r="58" spans="1:17" ht="33.75" x14ac:dyDescent="0.2">
      <c r="A58" s="40">
        <v>45</v>
      </c>
      <c r="B58" s="91"/>
      <c r="C58" s="132" t="s">
        <v>112</v>
      </c>
      <c r="D58" s="181" t="s">
        <v>138</v>
      </c>
      <c r="E58" s="60">
        <v>5</v>
      </c>
      <c r="F58" s="52"/>
      <c r="G58" s="50"/>
      <c r="H58" s="50">
        <f t="shared" si="6"/>
        <v>0</v>
      </c>
      <c r="I58" s="50"/>
      <c r="J58" s="50"/>
      <c r="K58" s="51">
        <f t="shared" si="0"/>
        <v>0</v>
      </c>
      <c r="L58" s="52">
        <f t="shared" si="1"/>
        <v>0</v>
      </c>
      <c r="M58" s="50">
        <f t="shared" si="2"/>
        <v>0</v>
      </c>
      <c r="N58" s="50">
        <f t="shared" si="3"/>
        <v>0</v>
      </c>
      <c r="O58" s="50">
        <f t="shared" si="4"/>
        <v>0</v>
      </c>
      <c r="P58" s="107">
        <f t="shared" si="5"/>
        <v>0</v>
      </c>
      <c r="Q58" s="76" t="s">
        <v>46</v>
      </c>
    </row>
    <row r="59" spans="1:17" ht="33.75" x14ac:dyDescent="0.2">
      <c r="A59" s="40">
        <v>46</v>
      </c>
      <c r="B59" s="91"/>
      <c r="C59" s="132" t="s">
        <v>113</v>
      </c>
      <c r="D59" s="181" t="s">
        <v>120</v>
      </c>
      <c r="E59" s="60">
        <v>5</v>
      </c>
      <c r="F59" s="52"/>
      <c r="G59" s="50"/>
      <c r="H59" s="50">
        <f t="shared" si="6"/>
        <v>0</v>
      </c>
      <c r="I59" s="50"/>
      <c r="J59" s="50"/>
      <c r="K59" s="51">
        <f t="shared" si="0"/>
        <v>0</v>
      </c>
      <c r="L59" s="52">
        <f t="shared" si="1"/>
        <v>0</v>
      </c>
      <c r="M59" s="50">
        <f t="shared" si="2"/>
        <v>0</v>
      </c>
      <c r="N59" s="50">
        <f t="shared" si="3"/>
        <v>0</v>
      </c>
      <c r="O59" s="50">
        <f t="shared" si="4"/>
        <v>0</v>
      </c>
      <c r="P59" s="107">
        <f t="shared" si="5"/>
        <v>0</v>
      </c>
      <c r="Q59" s="76" t="s">
        <v>46</v>
      </c>
    </row>
    <row r="60" spans="1:17" x14ac:dyDescent="0.2">
      <c r="A60" s="40">
        <v>47</v>
      </c>
      <c r="B60" s="91"/>
      <c r="C60" s="142" t="s">
        <v>114</v>
      </c>
      <c r="D60" s="204" t="s">
        <v>120</v>
      </c>
      <c r="E60" s="60">
        <v>5</v>
      </c>
      <c r="F60" s="52"/>
      <c r="G60" s="50"/>
      <c r="H60" s="50">
        <f t="shared" si="6"/>
        <v>0</v>
      </c>
      <c r="I60" s="50"/>
      <c r="J60" s="50"/>
      <c r="K60" s="51">
        <f t="shared" si="0"/>
        <v>0</v>
      </c>
      <c r="L60" s="52">
        <f t="shared" si="1"/>
        <v>0</v>
      </c>
      <c r="M60" s="50">
        <f t="shared" si="2"/>
        <v>0</v>
      </c>
      <c r="N60" s="50">
        <f t="shared" si="3"/>
        <v>0</v>
      </c>
      <c r="O60" s="50">
        <f t="shared" si="4"/>
        <v>0</v>
      </c>
      <c r="P60" s="107">
        <f t="shared" si="5"/>
        <v>0</v>
      </c>
      <c r="Q60" s="76" t="s">
        <v>46</v>
      </c>
    </row>
    <row r="61" spans="1:17" x14ac:dyDescent="0.2">
      <c r="A61" s="40">
        <v>48</v>
      </c>
      <c r="B61" s="91"/>
      <c r="C61" s="137" t="s">
        <v>115</v>
      </c>
      <c r="D61" s="204" t="s">
        <v>120</v>
      </c>
      <c r="E61" s="60">
        <v>5</v>
      </c>
      <c r="F61" s="52"/>
      <c r="G61" s="50"/>
      <c r="H61" s="50">
        <f t="shared" si="6"/>
        <v>0</v>
      </c>
      <c r="I61" s="50"/>
      <c r="J61" s="50"/>
      <c r="K61" s="51">
        <f t="shared" si="0"/>
        <v>0</v>
      </c>
      <c r="L61" s="52">
        <f t="shared" si="1"/>
        <v>0</v>
      </c>
      <c r="M61" s="50">
        <f t="shared" si="2"/>
        <v>0</v>
      </c>
      <c r="N61" s="50">
        <f t="shared" si="3"/>
        <v>0</v>
      </c>
      <c r="O61" s="50">
        <f t="shared" si="4"/>
        <v>0</v>
      </c>
      <c r="P61" s="107">
        <f t="shared" si="5"/>
        <v>0</v>
      </c>
      <c r="Q61" s="76" t="s">
        <v>46</v>
      </c>
    </row>
    <row r="62" spans="1:17" ht="23.25" thickBot="1" x14ac:dyDescent="0.25">
      <c r="A62" s="152">
        <v>49</v>
      </c>
      <c r="B62" s="153"/>
      <c r="C62" s="207" t="s">
        <v>116</v>
      </c>
      <c r="D62" s="208" t="s">
        <v>131</v>
      </c>
      <c r="E62" s="41">
        <v>1</v>
      </c>
      <c r="F62" s="155"/>
      <c r="G62" s="156"/>
      <c r="H62" s="156">
        <f t="shared" si="6"/>
        <v>0</v>
      </c>
      <c r="I62" s="156"/>
      <c r="J62" s="156"/>
      <c r="K62" s="157">
        <f t="shared" si="0"/>
        <v>0</v>
      </c>
      <c r="L62" s="155">
        <f t="shared" si="1"/>
        <v>0</v>
      </c>
      <c r="M62" s="156">
        <f t="shared" si="2"/>
        <v>0</v>
      </c>
      <c r="N62" s="156">
        <f t="shared" si="3"/>
        <v>0</v>
      </c>
      <c r="O62" s="156">
        <f t="shared" si="4"/>
        <v>0</v>
      </c>
      <c r="P62" s="158">
        <f t="shared" si="5"/>
        <v>0</v>
      </c>
      <c r="Q62" s="72" t="s">
        <v>47</v>
      </c>
    </row>
    <row r="63" spans="1:17" ht="12" customHeight="1" thickBot="1" x14ac:dyDescent="0.25">
      <c r="A63" s="310" t="s">
        <v>62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2"/>
      <c r="L63" s="111">
        <f>SUM(L14:L62)</f>
        <v>0</v>
      </c>
      <c r="M63" s="112">
        <f>SUM(M14:M62)</f>
        <v>0</v>
      </c>
      <c r="N63" s="112">
        <f>SUM(N14:N62)</f>
        <v>0</v>
      </c>
      <c r="O63" s="112">
        <f>SUM(O14:O62)</f>
        <v>0</v>
      </c>
      <c r="P63" s="113">
        <f>SUM(P14:P62)</f>
        <v>0</v>
      </c>
    </row>
    <row r="64" spans="1:17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1" t="s">
        <v>14</v>
      </c>
      <c r="B66" s="20"/>
      <c r="C66" s="313" t="str">
        <f>'Kops n'!C33:H33</f>
        <v>Armands Ūbelis</v>
      </c>
      <c r="D66" s="313"/>
      <c r="E66" s="313"/>
      <c r="F66" s="313"/>
      <c r="G66" s="313"/>
      <c r="H66" s="313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20"/>
      <c r="B67" s="20"/>
      <c r="C67" s="236" t="s">
        <v>15</v>
      </c>
      <c r="D67" s="236"/>
      <c r="E67" s="236"/>
      <c r="F67" s="236"/>
      <c r="G67" s="236"/>
      <c r="H67" s="236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80" t="str">
        <f>'Kops n'!A36:D36</f>
        <v>Tāme sastādīta 2023. gada 26. jūlijā</v>
      </c>
      <c r="B69" s="281"/>
      <c r="C69" s="281"/>
      <c r="D69" s="28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1" t="s">
        <v>41</v>
      </c>
      <c r="B71" s="20"/>
      <c r="C71" s="313">
        <f>'Kops n'!C38:H38</f>
        <v>0</v>
      </c>
      <c r="D71" s="313"/>
      <c r="E71" s="313"/>
      <c r="F71" s="313"/>
      <c r="G71" s="313"/>
      <c r="H71" s="313"/>
      <c r="I71" s="20"/>
      <c r="J71" s="20"/>
      <c r="K71" s="20"/>
      <c r="L71" s="20"/>
      <c r="M71" s="20"/>
      <c r="N71" s="20"/>
      <c r="O71" s="20"/>
      <c r="P71" s="20"/>
    </row>
    <row r="72" spans="1:16" x14ac:dyDescent="0.2">
      <c r="A72" s="20"/>
      <c r="B72" s="20"/>
      <c r="C72" s="236" t="s">
        <v>15</v>
      </c>
      <c r="D72" s="236"/>
      <c r="E72" s="236"/>
      <c r="F72" s="236"/>
      <c r="G72" s="236"/>
      <c r="H72" s="236"/>
      <c r="I72" s="20"/>
      <c r="J72" s="20"/>
      <c r="K72" s="20"/>
      <c r="L72" s="20"/>
      <c r="M72" s="20"/>
      <c r="N72" s="20"/>
      <c r="O72" s="20"/>
      <c r="P72" s="20"/>
    </row>
    <row r="73" spans="1:16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103" t="s">
        <v>16</v>
      </c>
      <c r="B74" s="53"/>
      <c r="C74" s="116" t="str">
        <f>'Kops n'!C41</f>
        <v>4-02608</v>
      </c>
      <c r="D74" s="53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</sheetData>
  <mergeCells count="23">
    <mergeCell ref="C72:H72"/>
    <mergeCell ref="C4:I4"/>
    <mergeCell ref="F12:K12"/>
    <mergeCell ref="A9:F9"/>
    <mergeCell ref="J9:M9"/>
    <mergeCell ref="D8:L8"/>
    <mergeCell ref="A63:K63"/>
    <mergeCell ref="C66:H66"/>
    <mergeCell ref="C67:H67"/>
    <mergeCell ref="A69:D69"/>
    <mergeCell ref="C71:H7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B62 E14:G62">
    <cfRule type="cellIs" dxfId="206" priority="15" operator="equal">
      <formula>0</formula>
    </cfRule>
  </conditionalFormatting>
  <conditionalFormatting sqref="A9:F9">
    <cfRule type="containsText" dxfId="205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3:K63">
    <cfRule type="containsText" dxfId="204" priority="10" operator="containsText" text="Tiešās izmaksas kopā, t. sk. darba devēja sociālais nodoklis __.__% ">
      <formula>NOT(ISERROR(SEARCH("Tiešās izmaksas kopā, t. sk. darba devēja sociālais nodoklis __.__% ",A63)))</formula>
    </cfRule>
  </conditionalFormatting>
  <conditionalFormatting sqref="C20:D20">
    <cfRule type="cellIs" dxfId="203" priority="3" operator="equal">
      <formula>0</formula>
    </cfRule>
  </conditionalFormatting>
  <conditionalFormatting sqref="C34:D50">
    <cfRule type="cellIs" dxfId="202" priority="1" operator="equal">
      <formula>0</formula>
    </cfRule>
  </conditionalFormatting>
  <conditionalFormatting sqref="C56:D57">
    <cfRule type="cellIs" dxfId="201" priority="5" operator="equal">
      <formula>0</formula>
    </cfRule>
  </conditionalFormatting>
  <conditionalFormatting sqref="C62:D62">
    <cfRule type="cellIs" dxfId="200" priority="4" operator="equal">
      <formula>0</formula>
    </cfRule>
  </conditionalFormatting>
  <conditionalFormatting sqref="C66:H66">
    <cfRule type="cellIs" dxfId="199" priority="18" operator="equal">
      <formula>0</formula>
    </cfRule>
  </conditionalFormatting>
  <conditionalFormatting sqref="C71:H71">
    <cfRule type="cellIs" dxfId="198" priority="19" operator="equal">
      <formula>0</formula>
    </cfRule>
  </conditionalFormatting>
  <conditionalFormatting sqref="C2:I2">
    <cfRule type="cellIs" dxfId="197" priority="24" operator="equal">
      <formula>0</formula>
    </cfRule>
  </conditionalFormatting>
  <conditionalFormatting sqref="C4:I4">
    <cfRule type="cellIs" dxfId="196" priority="16" operator="equal">
      <formula>0</formula>
    </cfRule>
  </conditionalFormatting>
  <conditionalFormatting sqref="D1">
    <cfRule type="cellIs" dxfId="195" priority="12" operator="equal">
      <formula>0</formula>
    </cfRule>
  </conditionalFormatting>
  <conditionalFormatting sqref="D5:L8">
    <cfRule type="cellIs" dxfId="194" priority="13" operator="equal">
      <formula>0</formula>
    </cfRule>
  </conditionalFormatting>
  <conditionalFormatting sqref="H14:H62">
    <cfRule type="cellIs" dxfId="193" priority="8" operator="equal">
      <formula>0</formula>
    </cfRule>
  </conditionalFormatting>
  <conditionalFormatting sqref="I14:J62">
    <cfRule type="cellIs" dxfId="192" priority="28" operator="equal">
      <formula>0</formula>
    </cfRule>
  </conditionalFormatting>
  <conditionalFormatting sqref="K14:P62">
    <cfRule type="cellIs" dxfId="191" priority="7" operator="equal">
      <formula>0</formula>
    </cfRule>
  </conditionalFormatting>
  <conditionalFormatting sqref="L63:P63">
    <cfRule type="cellIs" dxfId="190" priority="17" operator="equal">
      <formula>0</formula>
    </cfRule>
  </conditionalFormatting>
  <conditionalFormatting sqref="N9:O9">
    <cfRule type="cellIs" dxfId="189" priority="27" operator="equal">
      <formula>0</formula>
    </cfRule>
  </conditionalFormatting>
  <conditionalFormatting sqref="Q14:Q62">
    <cfRule type="cellIs" dxfId="188" priority="6" operator="equal">
      <formula>0</formula>
    </cfRule>
  </conditionalFormatting>
  <dataValidations count="1">
    <dataValidation type="list" allowBlank="1" showInputMessage="1" showErrorMessage="1" sqref="Q14:Q62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EB1478B1-7CEE-4166-B5AA-31180DE08C6C}">
            <xm:f>NOT(ISERROR(SEARCH("Tāme sastādīta ____. gada ___. ______________",A69)))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containsText" priority="20" operator="containsText" id="{CB0C9649-3F63-46F2-A291-D15D80BFBF7C}">
            <xm:f>NOT(ISERROR(SEARCH("Sertifikāta Nr. _________________________________",A74)))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P75"/>
  <sheetViews>
    <sheetView topLeftCell="A12" workbookViewId="0">
      <selection activeCell="C21" sqref="C2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'3a+c+n'!D1</f>
        <v>3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'3a+c+n'!C2:I2</f>
        <v>Cokols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17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P63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IF($C$4="Attiecināmās izmaksas",IF('3a+c+n'!$Q14="A",'3a+c+n'!B14,0),0)</f>
        <v>0</v>
      </c>
      <c r="C14" s="27" t="str">
        <f>IF($C$4="Attiecināmās izmaksas",IF('3a+c+n'!$Q14="A",'3a+c+n'!C14,0),0)</f>
        <v>Esošās betona apmales/asfalta demontāža</v>
      </c>
      <c r="D14" s="27" t="str">
        <f>IF($C$4="Attiecināmās izmaksas",IF('3a+c+n'!$Q14="A",'3a+c+n'!D14,0),0)</f>
        <v>m2</v>
      </c>
      <c r="E14" s="58"/>
      <c r="F14" s="78"/>
      <c r="G14" s="27">
        <f>IF($C$4="Attiecināmās izmaksas",IF('3a+c+n'!$Q14="A",'3a+c+n'!G14,0),0)</f>
        <v>0</v>
      </c>
      <c r="H14" s="27">
        <f>IF($C$4="Attiecināmās izmaksas",IF('3a+c+n'!$Q14="A",'3a+c+n'!H14,0),0)</f>
        <v>0</v>
      </c>
      <c r="I14" s="27"/>
      <c r="J14" s="27"/>
      <c r="K14" s="58">
        <f>IF($C$4="Attiecināmās izmaksas",IF('3a+c+n'!$Q14="A",'3a+c+n'!K14,0),0)</f>
        <v>0</v>
      </c>
      <c r="L14" s="78">
        <f>IF($C$4="Attiecināmās izmaksas",IF('3a+c+n'!$Q14="A",'3a+c+n'!L14,0),0)</f>
        <v>0</v>
      </c>
      <c r="M14" s="27">
        <f>IF($C$4="Attiecināmās izmaksas",IF('3a+c+n'!$Q14="A",'3a+c+n'!M14,0),0)</f>
        <v>0</v>
      </c>
      <c r="N14" s="27">
        <f>IF($C$4="Attiecināmās izmaksas",IF('3a+c+n'!$Q14="A",'3a+c+n'!N14,0),0)</f>
        <v>0</v>
      </c>
      <c r="O14" s="27">
        <f>IF($C$4="Attiecināmās izmaksas",IF('3a+c+n'!$Q14="A",'3a+c+n'!O14,0),0)</f>
        <v>0</v>
      </c>
      <c r="P14" s="58">
        <f>IF($C$4="Attiecināmās izmaksas",IF('3a+c+n'!$Q14="A",'3a+c+n'!P14,0),0)</f>
        <v>0</v>
      </c>
    </row>
    <row r="15" spans="1:16" ht="22.5" x14ac:dyDescent="0.2">
      <c r="A15" s="65">
        <f>IF(P15=0,0,IF(COUNTBLANK(P15)=1,0,COUNTA($P$14:P15)))</f>
        <v>0</v>
      </c>
      <c r="B15" s="28">
        <f>IF($C$4="Attiecināmās izmaksas",IF('3a+c+n'!$Q15="A",'3a+c+n'!B15,0),0)</f>
        <v>0</v>
      </c>
      <c r="C15" s="28" t="str">
        <f>IF($C$4="Attiecināmās izmaksas",IF('3a+c+n'!$Q15="A",'3a+c+n'!C15,0),0)</f>
        <v>Grunts izstrāde no cokola  apmales, nogādāšana uz atbērtni</v>
      </c>
      <c r="D15" s="28" t="str">
        <f>IF($C$4="Attiecināmās izmaksas",IF('3a+c+n'!$Q15="A",'3a+c+n'!D15,0),0)</f>
        <v>m3</v>
      </c>
      <c r="E15" s="60"/>
      <c r="F15" s="80"/>
      <c r="G15" s="28"/>
      <c r="H15" s="28">
        <f>IF($C$4="Attiecināmās izmaksas",IF('3a+c+n'!$Q15="A",'3a+c+n'!H15,0),0)</f>
        <v>0</v>
      </c>
      <c r="I15" s="28"/>
      <c r="J15" s="28"/>
      <c r="K15" s="60">
        <f>IF($C$4="Attiecināmās izmaksas",IF('3a+c+n'!$Q15="A",'3a+c+n'!K15,0),0)</f>
        <v>0</v>
      </c>
      <c r="L15" s="80">
        <f>IF($C$4="Attiecināmās izmaksas",IF('3a+c+n'!$Q15="A",'3a+c+n'!L15,0),0)</f>
        <v>0</v>
      </c>
      <c r="M15" s="28">
        <f>IF($C$4="Attiecināmās izmaksas",IF('3a+c+n'!$Q15="A",'3a+c+n'!M15,0),0)</f>
        <v>0</v>
      </c>
      <c r="N15" s="28">
        <f>IF($C$4="Attiecināmās izmaksas",IF('3a+c+n'!$Q15="A",'3a+c+n'!N15,0),0)</f>
        <v>0</v>
      </c>
      <c r="O15" s="28">
        <f>IF($C$4="Attiecināmās izmaksas",IF('3a+c+n'!$Q15="A",'3a+c+n'!O15,0),0)</f>
        <v>0</v>
      </c>
      <c r="P15" s="60">
        <f>IF($C$4="Attiecināmās izmaksas",IF('3a+c+n'!$Q15="A",'3a+c+n'!P15,0),0)</f>
        <v>0</v>
      </c>
    </row>
    <row r="16" spans="1:16" ht="22.5" x14ac:dyDescent="0.2">
      <c r="A16" s="65">
        <f>IF(P16=0,0,IF(COUNTBLANK(P16)=1,0,COUNTA($P$14:P16)))</f>
        <v>0</v>
      </c>
      <c r="B16" s="28">
        <f>IF($C$4="Attiecināmās izmaksas",IF('3a+c+n'!$Q16="A",'3a+c+n'!B16,0),0)</f>
        <v>0</v>
      </c>
      <c r="C16" s="28" t="str">
        <f>IF($C$4="Attiecināmās izmaksas",IF('3a+c+n'!$Q16="A",'3a+c+n'!C16,0),0)</f>
        <v>Virsmas sagatavošana siltināšanai (bojātā apmetuma nokalšana, plaisu aizdare)</v>
      </c>
      <c r="D16" s="28" t="str">
        <f>IF($C$4="Attiecināmās izmaksas",IF('3a+c+n'!$Q16="A",'3a+c+n'!D16,0),0)</f>
        <v>m2</v>
      </c>
      <c r="E16" s="60"/>
      <c r="F16" s="80"/>
      <c r="G16" s="28"/>
      <c r="H16" s="28">
        <f>IF($C$4="Attiecināmās izmaksas",IF('3a+c+n'!$Q16="A",'3a+c+n'!H16,0),0)</f>
        <v>0</v>
      </c>
      <c r="I16" s="28"/>
      <c r="J16" s="28"/>
      <c r="K16" s="60">
        <f>IF($C$4="Attiecināmās izmaksas",IF('3a+c+n'!$Q16="A",'3a+c+n'!K16,0),0)</f>
        <v>0</v>
      </c>
      <c r="L16" s="80">
        <f>IF($C$4="Attiecināmās izmaksas",IF('3a+c+n'!$Q16="A",'3a+c+n'!L16,0),0)</f>
        <v>0</v>
      </c>
      <c r="M16" s="28">
        <f>IF($C$4="Attiecināmās izmaksas",IF('3a+c+n'!$Q16="A",'3a+c+n'!M16,0),0)</f>
        <v>0</v>
      </c>
      <c r="N16" s="28">
        <f>IF($C$4="Attiecināmās izmaksas",IF('3a+c+n'!$Q16="A",'3a+c+n'!N16,0),0)</f>
        <v>0</v>
      </c>
      <c r="O16" s="28">
        <f>IF($C$4="Attiecināmās izmaksas",IF('3a+c+n'!$Q16="A",'3a+c+n'!O16,0),0)</f>
        <v>0</v>
      </c>
      <c r="P16" s="60">
        <f>IF($C$4="Attiecināmās izmaksas",IF('3a+c+n'!$Q16="A",'3a+c+n'!P16,0),0)</f>
        <v>0</v>
      </c>
    </row>
    <row r="17" spans="1:16" x14ac:dyDescent="0.2">
      <c r="A17" s="65">
        <f>IF(P17=0,0,IF(COUNTBLANK(P17)=1,0,COUNTA($P$14:P17)))</f>
        <v>0</v>
      </c>
      <c r="B17" s="28">
        <f>IF($C$4="Attiecināmās izmaksas",IF('3a+c+n'!$Q17="A",'3a+c+n'!B17,0),0)</f>
        <v>0</v>
      </c>
      <c r="C17" s="28" t="str">
        <f>IF($C$4="Attiecināmās izmaksas",IF('3a+c+n'!$Q17="A",'3a+c+n'!C17,0),0)</f>
        <v>Hidroizolācijas uzklāšana divās kārtās</v>
      </c>
      <c r="D17" s="28" t="str">
        <f>IF($C$4="Attiecināmās izmaksas",IF('3a+c+n'!$Q17="A",'3a+c+n'!D17,0),0)</f>
        <v>m2</v>
      </c>
      <c r="E17" s="60"/>
      <c r="F17" s="80"/>
      <c r="G17" s="28"/>
      <c r="H17" s="28">
        <f>IF($C$4="Attiecināmās izmaksas",IF('3a+c+n'!$Q17="A",'3a+c+n'!H17,0),0)</f>
        <v>0</v>
      </c>
      <c r="I17" s="28"/>
      <c r="J17" s="28"/>
      <c r="K17" s="60">
        <f>IF($C$4="Attiecināmās izmaksas",IF('3a+c+n'!$Q17="A",'3a+c+n'!K17,0),0)</f>
        <v>0</v>
      </c>
      <c r="L17" s="80">
        <f>IF($C$4="Attiecināmās izmaksas",IF('3a+c+n'!$Q17="A",'3a+c+n'!L17,0),0)</f>
        <v>0</v>
      </c>
      <c r="M17" s="28">
        <f>IF($C$4="Attiecināmās izmaksas",IF('3a+c+n'!$Q17="A",'3a+c+n'!M17,0),0)</f>
        <v>0</v>
      </c>
      <c r="N17" s="28">
        <f>IF($C$4="Attiecināmās izmaksas",IF('3a+c+n'!$Q17="A",'3a+c+n'!N17,0),0)</f>
        <v>0</v>
      </c>
      <c r="O17" s="28">
        <f>IF($C$4="Attiecināmās izmaksas",IF('3a+c+n'!$Q17="A",'3a+c+n'!O17,0),0)</f>
        <v>0</v>
      </c>
      <c r="P17" s="60">
        <f>IF($C$4="Attiecināmās izmaksas",IF('3a+c+n'!$Q17="A",'3a+c+n'!P17,0),0)</f>
        <v>0</v>
      </c>
    </row>
    <row r="18" spans="1:16" x14ac:dyDescent="0.2">
      <c r="A18" s="65">
        <f>IF(P18=0,0,IF(COUNTBLANK(P18)=1,0,COUNTA($P$14:P18)))</f>
        <v>0</v>
      </c>
      <c r="B18" s="28">
        <f>IF($C$4="Attiecināmās izmaksas",IF('3a+c+n'!$Q18="A",'3a+c+n'!B18,0),0)</f>
        <v>0</v>
      </c>
      <c r="C18" s="28" t="str">
        <f>IF($C$4="Attiecināmās izmaksas",IF('3a+c+n'!$Q18="A",'3a+c+n'!C18,0),0)</f>
        <v>Vertikālā hidroizolācija</v>
      </c>
      <c r="D18" s="28" t="str">
        <f>IF($C$4="Attiecināmās izmaksas",IF('3a+c+n'!$Q18="A",'3a+c+n'!D18,0),0)</f>
        <v>kg</v>
      </c>
      <c r="E18" s="60"/>
      <c r="F18" s="80"/>
      <c r="G18" s="28"/>
      <c r="H18" s="28">
        <f>IF($C$4="Attiecināmās izmaksas",IF('3a+c+n'!$Q18="A",'3a+c+n'!H18,0),0)</f>
        <v>0</v>
      </c>
      <c r="I18" s="28"/>
      <c r="J18" s="28"/>
      <c r="K18" s="60">
        <f>IF($C$4="Attiecināmās izmaksas",IF('3a+c+n'!$Q18="A",'3a+c+n'!K18,0),0)</f>
        <v>0</v>
      </c>
      <c r="L18" s="80">
        <f>IF($C$4="Attiecināmās izmaksas",IF('3a+c+n'!$Q18="A",'3a+c+n'!L18,0),0)</f>
        <v>0</v>
      </c>
      <c r="M18" s="28">
        <f>IF($C$4="Attiecināmās izmaksas",IF('3a+c+n'!$Q18="A",'3a+c+n'!M18,0),0)</f>
        <v>0</v>
      </c>
      <c r="N18" s="28">
        <f>IF($C$4="Attiecināmās izmaksas",IF('3a+c+n'!$Q18="A",'3a+c+n'!N18,0),0)</f>
        <v>0</v>
      </c>
      <c r="O18" s="28">
        <f>IF($C$4="Attiecināmās izmaksas",IF('3a+c+n'!$Q18="A",'3a+c+n'!O18,0),0)</f>
        <v>0</v>
      </c>
      <c r="P18" s="60">
        <f>IF($C$4="Attiecināmās izmaksas",IF('3a+c+n'!$Q18="A",'3a+c+n'!P18,0),0)</f>
        <v>0</v>
      </c>
    </row>
    <row r="19" spans="1:16" x14ac:dyDescent="0.2">
      <c r="A19" s="65">
        <f>IF(P19=0,0,IF(COUNTBLANK(P19)=1,0,COUNTA($P$14:P19)))</f>
        <v>0</v>
      </c>
      <c r="B19" s="28">
        <f>IF($C$4="Attiecināmās izmaksas",IF('3a+c+n'!$Q19="A",'3a+c+n'!B19,0),0)</f>
        <v>0</v>
      </c>
      <c r="C19" s="28" t="str">
        <f>IF($C$4="Attiecināmās izmaksas",IF('3a+c+n'!$Q19="A",'3a+c+n'!C19,0),0)</f>
        <v>Geomembrānas ieklāšana</v>
      </c>
      <c r="D19" s="28" t="str">
        <f>IF($C$4="Attiecināmās izmaksas",IF('3a+c+n'!$Q19="A",'3a+c+n'!D19,0),0)</f>
        <v>m2</v>
      </c>
      <c r="E19" s="60"/>
      <c r="F19" s="80"/>
      <c r="G19" s="28"/>
      <c r="H19" s="28">
        <f>IF($C$4="Attiecināmās izmaksas",IF('3a+c+n'!$Q19="A",'3a+c+n'!H19,0),0)</f>
        <v>0</v>
      </c>
      <c r="I19" s="28"/>
      <c r="J19" s="28"/>
      <c r="K19" s="60">
        <f>IF($C$4="Attiecināmās izmaksas",IF('3a+c+n'!$Q19="A",'3a+c+n'!K19,0),0)</f>
        <v>0</v>
      </c>
      <c r="L19" s="80">
        <f>IF($C$4="Attiecināmās izmaksas",IF('3a+c+n'!$Q19="A",'3a+c+n'!L19,0),0)</f>
        <v>0</v>
      </c>
      <c r="M19" s="28">
        <f>IF($C$4="Attiecināmās izmaksas",IF('3a+c+n'!$Q19="A",'3a+c+n'!M19,0),0)</f>
        <v>0</v>
      </c>
      <c r="N19" s="28">
        <f>IF($C$4="Attiecināmās izmaksas",IF('3a+c+n'!$Q19="A",'3a+c+n'!N19,0),0)</f>
        <v>0</v>
      </c>
      <c r="O19" s="28">
        <f>IF($C$4="Attiecināmās izmaksas",IF('3a+c+n'!$Q19="A",'3a+c+n'!O19,0),0)</f>
        <v>0</v>
      </c>
      <c r="P19" s="60">
        <f>IF($C$4="Attiecināmās izmaksas",IF('3a+c+n'!$Q19="A",'3a+c+n'!P19,0),0)</f>
        <v>0</v>
      </c>
    </row>
    <row r="20" spans="1:16" x14ac:dyDescent="0.2">
      <c r="A20" s="65">
        <f>IF(P20=0,0,IF(COUNTBLANK(P20)=1,0,COUNTA($P$14:P20)))</f>
        <v>0</v>
      </c>
      <c r="B20" s="28">
        <f>IF($C$4="Attiecināmās izmaksas",IF('3a+c+n'!$Q20="A",'3a+c+n'!B20,0),0)</f>
        <v>0</v>
      </c>
      <c r="C20" s="28" t="str">
        <f>IF($C$4="Attiecināmās izmaksas",IF('3a+c+n'!$Q20="A",'3a+c+n'!C20,0),0)</f>
        <v>Vēdināšanas profils  ISOSTUD, stiprinājumi, dībeļi</v>
      </c>
      <c r="D20" s="28" t="str">
        <f>IF($C$4="Attiecināmās izmaksas",IF('3a+c+n'!$Q20="A",'3a+c+n'!D20,0),0)</f>
        <v>t.m</v>
      </c>
      <c r="E20" s="60"/>
      <c r="F20" s="80"/>
      <c r="G20" s="28"/>
      <c r="H20" s="28">
        <f>IF($C$4="Attiecināmās izmaksas",IF('3a+c+n'!$Q20="A",'3a+c+n'!H20,0),0)</f>
        <v>0</v>
      </c>
      <c r="I20" s="28"/>
      <c r="J20" s="28"/>
      <c r="K20" s="60">
        <f>IF($C$4="Attiecināmās izmaksas",IF('3a+c+n'!$Q20="A",'3a+c+n'!K20,0),0)</f>
        <v>0</v>
      </c>
      <c r="L20" s="80">
        <f>IF($C$4="Attiecināmās izmaksas",IF('3a+c+n'!$Q20="A",'3a+c+n'!L20,0),0)</f>
        <v>0</v>
      </c>
      <c r="M20" s="28">
        <f>IF($C$4="Attiecināmās izmaksas",IF('3a+c+n'!$Q20="A",'3a+c+n'!M20,0),0)</f>
        <v>0</v>
      </c>
      <c r="N20" s="28">
        <f>IF($C$4="Attiecināmās izmaksas",IF('3a+c+n'!$Q20="A",'3a+c+n'!N20,0),0)</f>
        <v>0</v>
      </c>
      <c r="O20" s="28">
        <f>IF($C$4="Attiecināmās izmaksas",IF('3a+c+n'!$Q20="A",'3a+c+n'!O20,0),0)</f>
        <v>0</v>
      </c>
      <c r="P20" s="60">
        <f>IF($C$4="Attiecināmās izmaksas",IF('3a+c+n'!$Q20="A",'3a+c+n'!P20,0),0)</f>
        <v>0</v>
      </c>
    </row>
    <row r="21" spans="1:16" x14ac:dyDescent="0.2">
      <c r="A21" s="65">
        <f>IF(P21=0,0,IF(COUNTBLANK(P21)=1,0,COUNTA($P$14:P21)))</f>
        <v>0</v>
      </c>
      <c r="B21" s="28">
        <f>IF($C$4="Attiecināmās izmaksas",IF('3a+c+n'!$Q21="A",'3a+c+n'!B21,0),0)</f>
        <v>0</v>
      </c>
      <c r="C21" s="28" t="str">
        <f>IF($C$4="Attiecināmās izmaksas",IF('3a+c+n'!$Q21="A",'3a+c+n'!C21,0),0)</f>
        <v>Ģeomembrāna</v>
      </c>
      <c r="D21" s="28" t="str">
        <f>IF($C$4="Attiecināmās izmaksas",IF('3a+c+n'!$Q21="A",'3a+c+n'!D21,0),0)</f>
        <v>m2</v>
      </c>
      <c r="E21" s="60"/>
      <c r="F21" s="80"/>
      <c r="G21" s="28"/>
      <c r="H21" s="28">
        <f>IF($C$4="Attiecināmās izmaksas",IF('3a+c+n'!$Q21="A",'3a+c+n'!H21,0),0)</f>
        <v>0</v>
      </c>
      <c r="I21" s="28"/>
      <c r="J21" s="28"/>
      <c r="K21" s="60">
        <f>IF($C$4="Attiecināmās izmaksas",IF('3a+c+n'!$Q21="A",'3a+c+n'!K21,0),0)</f>
        <v>0</v>
      </c>
      <c r="L21" s="80">
        <f>IF($C$4="Attiecināmās izmaksas",IF('3a+c+n'!$Q21="A",'3a+c+n'!L21,0),0)</f>
        <v>0</v>
      </c>
      <c r="M21" s="28">
        <f>IF($C$4="Attiecināmās izmaksas",IF('3a+c+n'!$Q21="A",'3a+c+n'!M21,0),0)</f>
        <v>0</v>
      </c>
      <c r="N21" s="28">
        <f>IF($C$4="Attiecināmās izmaksas",IF('3a+c+n'!$Q21="A",'3a+c+n'!N21,0),0)</f>
        <v>0</v>
      </c>
      <c r="O21" s="28">
        <f>IF($C$4="Attiecināmās izmaksas",IF('3a+c+n'!$Q21="A",'3a+c+n'!O21,0),0)</f>
        <v>0</v>
      </c>
      <c r="P21" s="60">
        <f>IF($C$4="Attiecināmās izmaksas",IF('3a+c+n'!$Q21="A",'3a+c+n'!P21,0),0)</f>
        <v>0</v>
      </c>
    </row>
    <row r="22" spans="1:16" x14ac:dyDescent="0.2">
      <c r="A22" s="65">
        <f>IF(P22=0,0,IF(COUNTBLANK(P22)=1,0,COUNTA($P$14:P22)))</f>
        <v>0</v>
      </c>
      <c r="B22" s="28">
        <f>IF($C$4="Attiecināmās izmaksas",IF('3a+c+n'!$Q22="A",'3a+c+n'!B22,0),0)</f>
        <v>0</v>
      </c>
      <c r="C22" s="28" t="str">
        <f>IF($C$4="Attiecināmās izmaksas",IF('3a+c+n'!$Q22="A",'3a+c+n'!C22,0),0)</f>
        <v>Pamatu gruntēšana un siltināšana</v>
      </c>
      <c r="D22" s="28" t="str">
        <f>IF($C$4="Attiecināmās izmaksas",IF('3a+c+n'!$Q22="A",'3a+c+n'!D22,0),0)</f>
        <v>m2</v>
      </c>
      <c r="E22" s="60"/>
      <c r="F22" s="80"/>
      <c r="G22" s="28"/>
      <c r="H22" s="28">
        <f>IF($C$4="Attiecināmās izmaksas",IF('3a+c+n'!$Q22="A",'3a+c+n'!H22,0),0)</f>
        <v>0</v>
      </c>
      <c r="I22" s="28"/>
      <c r="J22" s="28"/>
      <c r="K22" s="60">
        <f>IF($C$4="Attiecināmās izmaksas",IF('3a+c+n'!$Q22="A",'3a+c+n'!K22,0),0)</f>
        <v>0</v>
      </c>
      <c r="L22" s="80">
        <f>IF($C$4="Attiecināmās izmaksas",IF('3a+c+n'!$Q22="A",'3a+c+n'!L22,0),0)</f>
        <v>0</v>
      </c>
      <c r="M22" s="28">
        <f>IF($C$4="Attiecināmās izmaksas",IF('3a+c+n'!$Q22="A",'3a+c+n'!M22,0),0)</f>
        <v>0</v>
      </c>
      <c r="N22" s="28">
        <f>IF($C$4="Attiecināmās izmaksas",IF('3a+c+n'!$Q22="A",'3a+c+n'!N22,0),0)</f>
        <v>0</v>
      </c>
      <c r="O22" s="28">
        <f>IF($C$4="Attiecināmās izmaksas",IF('3a+c+n'!$Q22="A",'3a+c+n'!O22,0),0)</f>
        <v>0</v>
      </c>
      <c r="P22" s="60">
        <f>IF($C$4="Attiecināmās izmaksas",IF('3a+c+n'!$Q22="A",'3a+c+n'!P22,0),0)</f>
        <v>0</v>
      </c>
    </row>
    <row r="23" spans="1:16" x14ac:dyDescent="0.2">
      <c r="A23" s="65">
        <f>IF(P23=0,0,IF(COUNTBLANK(P23)=1,0,COUNTA($P$14:P23)))</f>
        <v>0</v>
      </c>
      <c r="B23" s="28">
        <f>IF($C$4="Attiecināmās izmaksas",IF('3a+c+n'!$Q23="A",'3a+c+n'!B23,0),0)</f>
        <v>0</v>
      </c>
      <c r="C23" s="28" t="str">
        <f>IF($C$4="Attiecināmās izmaksas",IF('3a+c+n'!$Q23="A",'3a+c+n'!C23,0),0)</f>
        <v>grunts</v>
      </c>
      <c r="D23" s="28" t="str">
        <f>IF($C$4="Attiecināmās izmaksas",IF('3a+c+n'!$Q23="A",'3a+c+n'!D23,0),0)</f>
        <v>kg</v>
      </c>
      <c r="E23" s="60"/>
      <c r="F23" s="80"/>
      <c r="G23" s="28"/>
      <c r="H23" s="28">
        <f>IF($C$4="Attiecināmās izmaksas",IF('3a+c+n'!$Q23="A",'3a+c+n'!H23,0),0)</f>
        <v>0</v>
      </c>
      <c r="I23" s="28"/>
      <c r="J23" s="28"/>
      <c r="K23" s="60">
        <f>IF($C$4="Attiecināmās izmaksas",IF('3a+c+n'!$Q23="A",'3a+c+n'!K23,0),0)</f>
        <v>0</v>
      </c>
      <c r="L23" s="80">
        <f>IF($C$4="Attiecināmās izmaksas",IF('3a+c+n'!$Q23="A",'3a+c+n'!L23,0),0)</f>
        <v>0</v>
      </c>
      <c r="M23" s="28">
        <f>IF($C$4="Attiecināmās izmaksas",IF('3a+c+n'!$Q23="A",'3a+c+n'!M23,0),0)</f>
        <v>0</v>
      </c>
      <c r="N23" s="28">
        <f>IF($C$4="Attiecināmās izmaksas",IF('3a+c+n'!$Q23="A",'3a+c+n'!N23,0),0)</f>
        <v>0</v>
      </c>
      <c r="O23" s="28">
        <f>IF($C$4="Attiecināmās izmaksas",IF('3a+c+n'!$Q23="A",'3a+c+n'!O23,0),0)</f>
        <v>0</v>
      </c>
      <c r="P23" s="60">
        <f>IF($C$4="Attiecināmās izmaksas",IF('3a+c+n'!$Q23="A",'3a+c+n'!P23,0),0)</f>
        <v>0</v>
      </c>
    </row>
    <row r="24" spans="1:16" x14ac:dyDescent="0.2">
      <c r="A24" s="65">
        <f>IF(P24=0,0,IF(COUNTBLANK(P24)=1,0,COUNTA($P$14:P24)))</f>
        <v>0</v>
      </c>
      <c r="B24" s="28">
        <f>IF($C$4="Attiecināmās izmaksas",IF('3a+c+n'!$Q24="A",'3a+c+n'!B24,0),0)</f>
        <v>0</v>
      </c>
      <c r="C24" s="28" t="str">
        <f>IF($C$4="Attiecināmās izmaksas",IF('3a+c+n'!$Q24="A",'3a+c+n'!C24,0),0)</f>
        <v>Ekstrudētais putupolistirols, 100mm, λ≤0,035 W/mK</v>
      </c>
      <c r="D24" s="28" t="str">
        <f>IF($C$4="Attiecināmās izmaksas",IF('3a+c+n'!$Q24="A",'3a+c+n'!D24,0),0)</f>
        <v>m2</v>
      </c>
      <c r="E24" s="60"/>
      <c r="F24" s="80"/>
      <c r="G24" s="28"/>
      <c r="H24" s="28">
        <f>IF($C$4="Attiecināmās izmaksas",IF('3a+c+n'!$Q24="A",'3a+c+n'!H24,0),0)</f>
        <v>0</v>
      </c>
      <c r="I24" s="28"/>
      <c r="J24" s="28"/>
      <c r="K24" s="60">
        <f>IF($C$4="Attiecināmās izmaksas",IF('3a+c+n'!$Q24="A",'3a+c+n'!K24,0),0)</f>
        <v>0</v>
      </c>
      <c r="L24" s="80">
        <f>IF($C$4="Attiecināmās izmaksas",IF('3a+c+n'!$Q24="A",'3a+c+n'!L24,0),0)</f>
        <v>0</v>
      </c>
      <c r="M24" s="28">
        <f>IF($C$4="Attiecināmās izmaksas",IF('3a+c+n'!$Q24="A",'3a+c+n'!M24,0),0)</f>
        <v>0</v>
      </c>
      <c r="N24" s="28">
        <f>IF($C$4="Attiecināmās izmaksas",IF('3a+c+n'!$Q24="A",'3a+c+n'!N24,0),0)</f>
        <v>0</v>
      </c>
      <c r="O24" s="28">
        <f>IF($C$4="Attiecināmās izmaksas",IF('3a+c+n'!$Q24="A",'3a+c+n'!O24,0),0)</f>
        <v>0</v>
      </c>
      <c r="P24" s="60">
        <f>IF($C$4="Attiecināmās izmaksas",IF('3a+c+n'!$Q24="A",'3a+c+n'!P24,0),0)</f>
        <v>0</v>
      </c>
    </row>
    <row r="25" spans="1:16" x14ac:dyDescent="0.2">
      <c r="A25" s="65">
        <f>IF(P25=0,0,IF(COUNTBLANK(P25)=1,0,COUNTA($P$14:P25)))</f>
        <v>0</v>
      </c>
      <c r="B25" s="28">
        <f>IF($C$4="Attiecināmās izmaksas",IF('3a+c+n'!$Q25="A",'3a+c+n'!B25,0),0)</f>
        <v>0</v>
      </c>
      <c r="C25" s="28" t="str">
        <f>IF($C$4="Attiecināmās izmaksas",IF('3a+c+n'!$Q25="A",'3a+c+n'!C25,0),0)</f>
        <v>līmjava</v>
      </c>
      <c r="D25" s="28" t="str">
        <f>IF($C$4="Attiecināmās izmaksas",IF('3a+c+n'!$Q25="A",'3a+c+n'!D25,0),0)</f>
        <v>kg</v>
      </c>
      <c r="E25" s="60"/>
      <c r="F25" s="80"/>
      <c r="G25" s="28"/>
      <c r="H25" s="28">
        <f>IF($C$4="Attiecināmās izmaksas",IF('3a+c+n'!$Q25="A",'3a+c+n'!H25,0),0)</f>
        <v>0</v>
      </c>
      <c r="I25" s="28"/>
      <c r="J25" s="28"/>
      <c r="K25" s="60">
        <f>IF($C$4="Attiecināmās izmaksas",IF('3a+c+n'!$Q25="A",'3a+c+n'!K25,0),0)</f>
        <v>0</v>
      </c>
      <c r="L25" s="80">
        <f>IF($C$4="Attiecināmās izmaksas",IF('3a+c+n'!$Q25="A",'3a+c+n'!L25,0),0)</f>
        <v>0</v>
      </c>
      <c r="M25" s="28">
        <f>IF($C$4="Attiecināmās izmaksas",IF('3a+c+n'!$Q25="A",'3a+c+n'!M25,0),0)</f>
        <v>0</v>
      </c>
      <c r="N25" s="28">
        <f>IF($C$4="Attiecināmās izmaksas",IF('3a+c+n'!$Q25="A",'3a+c+n'!N25,0),0)</f>
        <v>0</v>
      </c>
      <c r="O25" s="28">
        <f>IF($C$4="Attiecināmās izmaksas",IF('3a+c+n'!$Q25="A",'3a+c+n'!O25,0),0)</f>
        <v>0</v>
      </c>
      <c r="P25" s="60">
        <f>IF($C$4="Attiecināmās izmaksas",IF('3a+c+n'!$Q25="A",'3a+c+n'!P25,0),0)</f>
        <v>0</v>
      </c>
    </row>
    <row r="26" spans="1:16" x14ac:dyDescent="0.2">
      <c r="A26" s="65">
        <f>IF(P26=0,0,IF(COUNTBLANK(P26)=1,0,COUNTA($P$14:P26)))</f>
        <v>0</v>
      </c>
      <c r="B26" s="28">
        <f>IF($C$4="Attiecināmās izmaksas",IF('3a+c+n'!$Q26="A",'3a+c+n'!B26,0),0)</f>
        <v>0</v>
      </c>
      <c r="C26" s="28" t="str">
        <f>IF($C$4="Attiecināmās izmaksas",IF('3a+c+n'!$Q26="A",'3a+c+n'!C26,0),0)</f>
        <v>dībeļi</v>
      </c>
      <c r="D26" s="28" t="str">
        <f>IF($C$4="Attiecināmās izmaksas",IF('3a+c+n'!$Q26="A",'3a+c+n'!D26,0),0)</f>
        <v>gab</v>
      </c>
      <c r="E26" s="60"/>
      <c r="F26" s="80"/>
      <c r="G26" s="28"/>
      <c r="H26" s="28">
        <f>IF($C$4="Attiecināmās izmaksas",IF('3a+c+n'!$Q26="A",'3a+c+n'!H26,0),0)</f>
        <v>0</v>
      </c>
      <c r="I26" s="28"/>
      <c r="J26" s="28"/>
      <c r="K26" s="60">
        <f>IF($C$4="Attiecināmās izmaksas",IF('3a+c+n'!$Q26="A",'3a+c+n'!K26,0),0)</f>
        <v>0</v>
      </c>
      <c r="L26" s="80">
        <f>IF($C$4="Attiecināmās izmaksas",IF('3a+c+n'!$Q26="A",'3a+c+n'!L26,0),0)</f>
        <v>0</v>
      </c>
      <c r="M26" s="28">
        <f>IF($C$4="Attiecināmās izmaksas",IF('3a+c+n'!$Q26="A",'3a+c+n'!M26,0),0)</f>
        <v>0</v>
      </c>
      <c r="N26" s="28">
        <f>IF($C$4="Attiecināmās izmaksas",IF('3a+c+n'!$Q26="A",'3a+c+n'!N26,0),0)</f>
        <v>0</v>
      </c>
      <c r="O26" s="28">
        <f>IF($C$4="Attiecināmās izmaksas",IF('3a+c+n'!$Q26="A",'3a+c+n'!O26,0),0)</f>
        <v>0</v>
      </c>
      <c r="P26" s="60">
        <f>IF($C$4="Attiecināmās izmaksas",IF('3a+c+n'!$Q26="A",'3a+c+n'!P26,0),0)</f>
        <v>0</v>
      </c>
    </row>
    <row r="27" spans="1:16" x14ac:dyDescent="0.2">
      <c r="A27" s="65">
        <f>IF(P27=0,0,IF(COUNTBLANK(P27)=1,0,COUNTA($P$14:P27)))</f>
        <v>0</v>
      </c>
      <c r="B27" s="28">
        <f>IF($C$4="Attiecināmās izmaksas",IF('3a+c+n'!$Q27="A",'3a+c+n'!B27,0),0)</f>
        <v>0</v>
      </c>
      <c r="C27" s="28" t="str">
        <f>IF($C$4="Attiecināmās izmaksas",IF('3a+c+n'!$Q27="A",'3a+c+n'!C27,0),0)</f>
        <v>Virsmas armēšana</v>
      </c>
      <c r="D27" s="28" t="str">
        <f>IF($C$4="Attiecināmās izmaksas",IF('3a+c+n'!$Q27="A",'3a+c+n'!D27,0),0)</f>
        <v>m2</v>
      </c>
      <c r="E27" s="60"/>
      <c r="F27" s="80"/>
      <c r="G27" s="28"/>
      <c r="H27" s="28">
        <f>IF($C$4="Attiecināmās izmaksas",IF('3a+c+n'!$Q27="A",'3a+c+n'!H27,0),0)</f>
        <v>0</v>
      </c>
      <c r="I27" s="28"/>
      <c r="J27" s="28"/>
      <c r="K27" s="60">
        <f>IF($C$4="Attiecināmās izmaksas",IF('3a+c+n'!$Q27="A",'3a+c+n'!K27,0),0)</f>
        <v>0</v>
      </c>
      <c r="L27" s="80">
        <f>IF($C$4="Attiecināmās izmaksas",IF('3a+c+n'!$Q27="A",'3a+c+n'!L27,0),0)</f>
        <v>0</v>
      </c>
      <c r="M27" s="28">
        <f>IF($C$4="Attiecināmās izmaksas",IF('3a+c+n'!$Q27="A",'3a+c+n'!M27,0),0)</f>
        <v>0</v>
      </c>
      <c r="N27" s="28">
        <f>IF($C$4="Attiecināmās izmaksas",IF('3a+c+n'!$Q27="A",'3a+c+n'!N27,0),0)</f>
        <v>0</v>
      </c>
      <c r="O27" s="28">
        <f>IF($C$4="Attiecināmās izmaksas",IF('3a+c+n'!$Q27="A",'3a+c+n'!O27,0),0)</f>
        <v>0</v>
      </c>
      <c r="P27" s="60">
        <f>IF($C$4="Attiecināmās izmaksas",IF('3a+c+n'!$Q27="A",'3a+c+n'!P27,0),0)</f>
        <v>0</v>
      </c>
    </row>
    <row r="28" spans="1:16" x14ac:dyDescent="0.2">
      <c r="A28" s="65">
        <f>IF(P28=0,0,IF(COUNTBLANK(P28)=1,0,COUNTA($P$14:P28)))</f>
        <v>0</v>
      </c>
      <c r="B28" s="28">
        <f>IF($C$4="Attiecināmās izmaksas",IF('3a+c+n'!$Q28="A",'3a+c+n'!B28,0),0)</f>
        <v>0</v>
      </c>
      <c r="C28" s="28" t="str">
        <f>IF($C$4="Attiecināmās izmaksas",IF('3a+c+n'!$Q28="A",'3a+c+n'!C28,0),0)</f>
        <v>armējamā java</v>
      </c>
      <c r="D28" s="28" t="str">
        <f>IF($C$4="Attiecināmās izmaksas",IF('3a+c+n'!$Q28="A",'3a+c+n'!D28,0),0)</f>
        <v>kg</v>
      </c>
      <c r="E28" s="60"/>
      <c r="F28" s="80"/>
      <c r="G28" s="28"/>
      <c r="H28" s="28">
        <f>IF($C$4="Attiecināmās izmaksas",IF('3a+c+n'!$Q28="A",'3a+c+n'!H28,0),0)</f>
        <v>0</v>
      </c>
      <c r="I28" s="28"/>
      <c r="J28" s="28"/>
      <c r="K28" s="60">
        <f>IF($C$4="Attiecināmās izmaksas",IF('3a+c+n'!$Q28="A",'3a+c+n'!K28,0),0)</f>
        <v>0</v>
      </c>
      <c r="L28" s="80">
        <f>IF($C$4="Attiecināmās izmaksas",IF('3a+c+n'!$Q28="A",'3a+c+n'!L28,0),0)</f>
        <v>0</v>
      </c>
      <c r="M28" s="28">
        <f>IF($C$4="Attiecināmās izmaksas",IF('3a+c+n'!$Q28="A",'3a+c+n'!M28,0),0)</f>
        <v>0</v>
      </c>
      <c r="N28" s="28">
        <f>IF($C$4="Attiecināmās izmaksas",IF('3a+c+n'!$Q28="A",'3a+c+n'!N28,0),0)</f>
        <v>0</v>
      </c>
      <c r="O28" s="28">
        <f>IF($C$4="Attiecināmās izmaksas",IF('3a+c+n'!$Q28="A",'3a+c+n'!O28,0),0)</f>
        <v>0</v>
      </c>
      <c r="P28" s="60">
        <f>IF($C$4="Attiecināmās izmaksas",IF('3a+c+n'!$Q28="A",'3a+c+n'!P28,0),0)</f>
        <v>0</v>
      </c>
    </row>
    <row r="29" spans="1:16" x14ac:dyDescent="0.2">
      <c r="A29" s="65">
        <f>IF(P29=0,0,IF(COUNTBLANK(P29)=1,0,COUNTA($P$14:P29)))</f>
        <v>0</v>
      </c>
      <c r="B29" s="28">
        <f>IF($C$4="Attiecināmās izmaksas",IF('3a+c+n'!$Q29="A",'3a+c+n'!B29,0),0)</f>
        <v>0</v>
      </c>
      <c r="C29" s="28" t="str">
        <f>IF($C$4="Attiecināmās izmaksas",IF('3a+c+n'!$Q29="A",'3a+c+n'!C29,0),0)</f>
        <v>pvc siets 160 g/m2</v>
      </c>
      <c r="D29" s="28" t="str">
        <f>IF($C$4="Attiecināmās izmaksas",IF('3a+c+n'!$Q29="A",'3a+c+n'!D29,0),0)</f>
        <v>m2</v>
      </c>
      <c r="E29" s="60"/>
      <c r="F29" s="80"/>
      <c r="G29" s="28"/>
      <c r="H29" s="28">
        <f>IF($C$4="Attiecināmās izmaksas",IF('3a+c+n'!$Q29="A",'3a+c+n'!H29,0),0)</f>
        <v>0</v>
      </c>
      <c r="I29" s="28"/>
      <c r="J29" s="28"/>
      <c r="K29" s="60">
        <f>IF($C$4="Attiecināmās izmaksas",IF('3a+c+n'!$Q29="A",'3a+c+n'!K29,0),0)</f>
        <v>0</v>
      </c>
      <c r="L29" s="80">
        <f>IF($C$4="Attiecināmās izmaksas",IF('3a+c+n'!$Q29="A",'3a+c+n'!L29,0),0)</f>
        <v>0</v>
      </c>
      <c r="M29" s="28">
        <f>IF($C$4="Attiecināmās izmaksas",IF('3a+c+n'!$Q29="A",'3a+c+n'!M29,0),0)</f>
        <v>0</v>
      </c>
      <c r="N29" s="28">
        <f>IF($C$4="Attiecināmās izmaksas",IF('3a+c+n'!$Q29="A",'3a+c+n'!N29,0),0)</f>
        <v>0</v>
      </c>
      <c r="O29" s="28">
        <f>IF($C$4="Attiecināmās izmaksas",IF('3a+c+n'!$Q29="A",'3a+c+n'!O29,0),0)</f>
        <v>0</v>
      </c>
      <c r="P29" s="60">
        <f>IF($C$4="Attiecināmās izmaksas",IF('3a+c+n'!$Q29="A",'3a+c+n'!P29,0),0)</f>
        <v>0</v>
      </c>
    </row>
    <row r="30" spans="1:16" x14ac:dyDescent="0.2">
      <c r="A30" s="65">
        <f>IF(P30=0,0,IF(COUNTBLANK(P30)=1,0,COUNTA($P$14:P30)))</f>
        <v>0</v>
      </c>
      <c r="B30" s="28">
        <f>IF($C$4="Attiecināmās izmaksas",IF('3a+c+n'!$Q30="A",'3a+c+n'!B30,0),0)</f>
        <v>0</v>
      </c>
      <c r="C30" s="28" t="str">
        <f>IF($C$4="Attiecināmās izmaksas",IF('3a+c+n'!$Q30="A",'3a+c+n'!C30,0),0)</f>
        <v>pvc stūri</v>
      </c>
      <c r="D30" s="28" t="str">
        <f>IF($C$4="Attiecināmās izmaksas",IF('3a+c+n'!$Q30="A",'3a+c+n'!D30,0),0)</f>
        <v>m</v>
      </c>
      <c r="E30" s="60"/>
      <c r="F30" s="80"/>
      <c r="G30" s="28"/>
      <c r="H30" s="28">
        <f>IF($C$4="Attiecināmās izmaksas",IF('3a+c+n'!$Q30="A",'3a+c+n'!H30,0),0)</f>
        <v>0</v>
      </c>
      <c r="I30" s="28"/>
      <c r="J30" s="28"/>
      <c r="K30" s="60">
        <f>IF($C$4="Attiecināmās izmaksas",IF('3a+c+n'!$Q30="A",'3a+c+n'!K30,0),0)</f>
        <v>0</v>
      </c>
      <c r="L30" s="80">
        <f>IF($C$4="Attiecināmās izmaksas",IF('3a+c+n'!$Q30="A",'3a+c+n'!L30,0),0)</f>
        <v>0</v>
      </c>
      <c r="M30" s="28">
        <f>IF($C$4="Attiecināmās izmaksas",IF('3a+c+n'!$Q30="A",'3a+c+n'!M30,0),0)</f>
        <v>0</v>
      </c>
      <c r="N30" s="28">
        <f>IF($C$4="Attiecināmās izmaksas",IF('3a+c+n'!$Q30="A",'3a+c+n'!N30,0),0)</f>
        <v>0</v>
      </c>
      <c r="O30" s="28">
        <f>IF($C$4="Attiecināmās izmaksas",IF('3a+c+n'!$Q30="A",'3a+c+n'!O30,0),0)</f>
        <v>0</v>
      </c>
      <c r="P30" s="60">
        <f>IF($C$4="Attiecināmās izmaksas",IF('3a+c+n'!$Q30="A",'3a+c+n'!P30,0),0)</f>
        <v>0</v>
      </c>
    </row>
    <row r="31" spans="1:16" ht="22.5" x14ac:dyDescent="0.2">
      <c r="A31" s="65">
        <f>IF(P31=0,0,IF(COUNTBLANK(P31)=1,0,COUNTA($P$14:P31)))</f>
        <v>0</v>
      </c>
      <c r="B31" s="28">
        <f>IF($C$4="Attiecināmās izmaksas",IF('3a+c+n'!$Q31="A",'3a+c+n'!B31,0),0)</f>
        <v>0</v>
      </c>
      <c r="C31" s="28" t="str">
        <f>IF($C$4="Attiecināmās izmaksas",IF('3a+c+n'!$Q31="A",'3a+c+n'!C31,0),0)</f>
        <v xml:space="preserve">Virsmas gruntēšana un dekoratīvā apmetuma uzklāšana </v>
      </c>
      <c r="D31" s="28" t="str">
        <f>IF($C$4="Attiecināmās izmaksas",IF('3a+c+n'!$Q31="A",'3a+c+n'!D31,0),0)</f>
        <v>m2</v>
      </c>
      <c r="E31" s="60"/>
      <c r="F31" s="80"/>
      <c r="G31" s="28"/>
      <c r="H31" s="28">
        <f>IF($C$4="Attiecināmās izmaksas",IF('3a+c+n'!$Q31="A",'3a+c+n'!H31,0),0)</f>
        <v>0</v>
      </c>
      <c r="I31" s="28"/>
      <c r="J31" s="28"/>
      <c r="K31" s="60">
        <f>IF($C$4="Attiecināmās izmaksas",IF('3a+c+n'!$Q31="A",'3a+c+n'!K31,0),0)</f>
        <v>0</v>
      </c>
      <c r="L31" s="80">
        <f>IF($C$4="Attiecināmās izmaksas",IF('3a+c+n'!$Q31="A",'3a+c+n'!L31,0),0)</f>
        <v>0</v>
      </c>
      <c r="M31" s="28">
        <f>IF($C$4="Attiecināmās izmaksas",IF('3a+c+n'!$Q31="A",'3a+c+n'!M31,0),0)</f>
        <v>0</v>
      </c>
      <c r="N31" s="28">
        <f>IF($C$4="Attiecināmās izmaksas",IF('3a+c+n'!$Q31="A",'3a+c+n'!N31,0),0)</f>
        <v>0</v>
      </c>
      <c r="O31" s="28">
        <f>IF($C$4="Attiecināmās izmaksas",IF('3a+c+n'!$Q31="A",'3a+c+n'!O31,0),0)</f>
        <v>0</v>
      </c>
      <c r="P31" s="60">
        <f>IF($C$4="Attiecināmās izmaksas",IF('3a+c+n'!$Q31="A",'3a+c+n'!P31,0),0)</f>
        <v>0</v>
      </c>
    </row>
    <row r="32" spans="1:16" x14ac:dyDescent="0.2">
      <c r="A32" s="65">
        <f>IF(P32=0,0,IF(COUNTBLANK(P32)=1,0,COUNTA($P$14:P32)))</f>
        <v>0</v>
      </c>
      <c r="B32" s="28">
        <f>IF($C$4="Attiecināmās izmaksas",IF('3a+c+n'!$Q32="A",'3a+c+n'!B32,0),0)</f>
        <v>0</v>
      </c>
      <c r="C32" s="28" t="str">
        <f>IF($C$4="Attiecināmās izmaksas",IF('3a+c+n'!$Q32="A",'3a+c+n'!C32,0),0)</f>
        <v>grunts</v>
      </c>
      <c r="D32" s="28" t="str">
        <f>IF($C$4="Attiecināmās izmaksas",IF('3a+c+n'!$Q32="A",'3a+c+n'!D32,0),0)</f>
        <v>kg</v>
      </c>
      <c r="E32" s="60"/>
      <c r="F32" s="80"/>
      <c r="G32" s="28"/>
      <c r="H32" s="28">
        <f>IF($C$4="Attiecināmās izmaksas",IF('3a+c+n'!$Q32="A",'3a+c+n'!H32,0),0)</f>
        <v>0</v>
      </c>
      <c r="I32" s="28"/>
      <c r="J32" s="28"/>
      <c r="K32" s="60">
        <f>IF($C$4="Attiecināmās izmaksas",IF('3a+c+n'!$Q32="A",'3a+c+n'!K32,0),0)</f>
        <v>0</v>
      </c>
      <c r="L32" s="80">
        <f>IF($C$4="Attiecināmās izmaksas",IF('3a+c+n'!$Q32="A",'3a+c+n'!L32,0),0)</f>
        <v>0</v>
      </c>
      <c r="M32" s="28">
        <f>IF($C$4="Attiecināmās izmaksas",IF('3a+c+n'!$Q32="A",'3a+c+n'!M32,0),0)</f>
        <v>0</v>
      </c>
      <c r="N32" s="28">
        <f>IF($C$4="Attiecināmās izmaksas",IF('3a+c+n'!$Q32="A",'3a+c+n'!N32,0),0)</f>
        <v>0</v>
      </c>
      <c r="O32" s="28">
        <f>IF($C$4="Attiecināmās izmaksas",IF('3a+c+n'!$Q32="A",'3a+c+n'!O32,0),0)</f>
        <v>0</v>
      </c>
      <c r="P32" s="60">
        <f>IF($C$4="Attiecināmās izmaksas",IF('3a+c+n'!$Q32="A",'3a+c+n'!P32,0),0)</f>
        <v>0</v>
      </c>
    </row>
    <row r="33" spans="1:16" x14ac:dyDescent="0.2">
      <c r="A33" s="65">
        <f>IF(P33=0,0,IF(COUNTBLANK(P33)=1,0,COUNTA($P$14:P33)))</f>
        <v>0</v>
      </c>
      <c r="B33" s="28">
        <f>IF($C$4="Attiecināmās izmaksas",IF('3a+c+n'!$Q33="A",'3a+c+n'!B33,0),0)</f>
        <v>0</v>
      </c>
      <c r="C33" s="28" t="str">
        <f>IF($C$4="Attiecināmās izmaksas",IF('3a+c+n'!$Q33="A",'3a+c+n'!C33,0),0)</f>
        <v>tonēts dekoratīvais apmetums</v>
      </c>
      <c r="D33" s="28" t="str">
        <f>IF($C$4="Attiecināmās izmaksas",IF('3a+c+n'!$Q33="A",'3a+c+n'!D33,0),0)</f>
        <v>kg</v>
      </c>
      <c r="E33" s="60"/>
      <c r="F33" s="80"/>
      <c r="G33" s="28"/>
      <c r="H33" s="28">
        <f>IF($C$4="Attiecināmās izmaksas",IF('3a+c+n'!$Q33="A",'3a+c+n'!H33,0),0)</f>
        <v>0</v>
      </c>
      <c r="I33" s="28"/>
      <c r="J33" s="28"/>
      <c r="K33" s="60">
        <f>IF($C$4="Attiecināmās izmaksas",IF('3a+c+n'!$Q33="A",'3a+c+n'!K33,0),0)</f>
        <v>0</v>
      </c>
      <c r="L33" s="80">
        <f>IF($C$4="Attiecināmās izmaksas",IF('3a+c+n'!$Q33="A",'3a+c+n'!L33,0),0)</f>
        <v>0</v>
      </c>
      <c r="M33" s="28">
        <f>IF($C$4="Attiecināmās izmaksas",IF('3a+c+n'!$Q33="A",'3a+c+n'!M33,0),0)</f>
        <v>0</v>
      </c>
      <c r="N33" s="28">
        <f>IF($C$4="Attiecināmās izmaksas",IF('3a+c+n'!$Q33="A",'3a+c+n'!N33,0),0)</f>
        <v>0</v>
      </c>
      <c r="O33" s="28">
        <f>IF($C$4="Attiecināmās izmaksas",IF('3a+c+n'!$Q33="A",'3a+c+n'!O33,0),0)</f>
        <v>0</v>
      </c>
      <c r="P33" s="60">
        <f>IF($C$4="Attiecināmās izmaksas",IF('3a+c+n'!$Q33="A",'3a+c+n'!P33,0),0)</f>
        <v>0</v>
      </c>
    </row>
    <row r="34" spans="1:16" x14ac:dyDescent="0.2">
      <c r="A34" s="65">
        <f>IF(P34=0,0,IF(COUNTBLANK(P34)=1,0,COUNTA($P$14:P34)))</f>
        <v>0</v>
      </c>
      <c r="B34" s="28">
        <f>IF($C$4="Attiecināmās izmaksas",IF('3a+c+n'!$Q34="A",'3a+c+n'!B34,0),0)</f>
        <v>0</v>
      </c>
      <c r="C34" s="28" t="str">
        <f>IF($C$4="Attiecināmās izmaksas",IF('3a+c+n'!$Q34="A",'3a+c+n'!C34,0),0)</f>
        <v>Palodzes demontāža</v>
      </c>
      <c r="D34" s="28" t="str">
        <f>IF($C$4="Attiecināmās izmaksas",IF('3a+c+n'!$Q34="A",'3a+c+n'!D34,0),0)</f>
        <v>t.m</v>
      </c>
      <c r="E34" s="60"/>
      <c r="F34" s="80"/>
      <c r="G34" s="28"/>
      <c r="H34" s="28">
        <f>IF($C$4="Attiecināmās izmaksas",IF('3a+c+n'!$Q34="A",'3a+c+n'!H34,0),0)</f>
        <v>0</v>
      </c>
      <c r="I34" s="28"/>
      <c r="J34" s="28"/>
      <c r="K34" s="60">
        <f>IF($C$4="Attiecināmās izmaksas",IF('3a+c+n'!$Q34="A",'3a+c+n'!K34,0),0)</f>
        <v>0</v>
      </c>
      <c r="L34" s="80">
        <f>IF($C$4="Attiecināmās izmaksas",IF('3a+c+n'!$Q34="A",'3a+c+n'!L34,0),0)</f>
        <v>0</v>
      </c>
      <c r="M34" s="28">
        <f>IF($C$4="Attiecināmās izmaksas",IF('3a+c+n'!$Q34="A",'3a+c+n'!M34,0),0)</f>
        <v>0</v>
      </c>
      <c r="N34" s="28">
        <f>IF($C$4="Attiecināmās izmaksas",IF('3a+c+n'!$Q34="A",'3a+c+n'!N34,0),0)</f>
        <v>0</v>
      </c>
      <c r="O34" s="28">
        <f>IF($C$4="Attiecināmās izmaksas",IF('3a+c+n'!$Q34="A",'3a+c+n'!O34,0),0)</f>
        <v>0</v>
      </c>
      <c r="P34" s="60">
        <f>IF($C$4="Attiecināmās izmaksas",IF('3a+c+n'!$Q34="A",'3a+c+n'!P34,0),0)</f>
        <v>0</v>
      </c>
    </row>
    <row r="35" spans="1:16" ht="22.5" x14ac:dyDescent="0.2">
      <c r="A35" s="65">
        <f>IF(P35=0,0,IF(COUNTBLANK(P35)=1,0,COUNTA($P$14:P35)))</f>
        <v>0</v>
      </c>
      <c r="B35" s="28">
        <f>IF($C$4="Attiecināmās izmaksas",IF('3a+c+n'!$Q35="A",'3a+c+n'!B35,0),0)</f>
        <v>0</v>
      </c>
      <c r="C35" s="28" t="str">
        <f>IF($C$4="Attiecināmās izmaksas",IF('3a+c+n'!$Q35="A",'3a+c+n'!C35,0),0)</f>
        <v>Durvju, logu aiļu siltināšana, armēšana, gruntēšana, dekoratīvā apmetuma uzklāšana</v>
      </c>
      <c r="D35" s="28" t="str">
        <f>IF($C$4="Attiecināmās izmaksas",IF('3a+c+n'!$Q35="A",'3a+c+n'!D35,0),0)</f>
        <v>m</v>
      </c>
      <c r="E35" s="60"/>
      <c r="F35" s="80"/>
      <c r="G35" s="28"/>
      <c r="H35" s="28">
        <f>IF($C$4="Attiecināmās izmaksas",IF('3a+c+n'!$Q35="A",'3a+c+n'!H35,0),0)</f>
        <v>0</v>
      </c>
      <c r="I35" s="28"/>
      <c r="J35" s="28"/>
      <c r="K35" s="60">
        <f>IF($C$4="Attiecināmās izmaksas",IF('3a+c+n'!$Q35="A",'3a+c+n'!K35,0),0)</f>
        <v>0</v>
      </c>
      <c r="L35" s="80">
        <f>IF($C$4="Attiecināmās izmaksas",IF('3a+c+n'!$Q35="A",'3a+c+n'!L35,0),0)</f>
        <v>0</v>
      </c>
      <c r="M35" s="28">
        <f>IF($C$4="Attiecināmās izmaksas",IF('3a+c+n'!$Q35="A",'3a+c+n'!M35,0),0)</f>
        <v>0</v>
      </c>
      <c r="N35" s="28">
        <f>IF($C$4="Attiecināmās izmaksas",IF('3a+c+n'!$Q35="A",'3a+c+n'!N35,0),0)</f>
        <v>0</v>
      </c>
      <c r="O35" s="28">
        <f>IF($C$4="Attiecināmās izmaksas",IF('3a+c+n'!$Q35="A",'3a+c+n'!O35,0),0)</f>
        <v>0</v>
      </c>
      <c r="P35" s="60">
        <f>IF($C$4="Attiecināmās izmaksas",IF('3a+c+n'!$Q35="A",'3a+c+n'!P35,0),0)</f>
        <v>0</v>
      </c>
    </row>
    <row r="36" spans="1:16" ht="22.5" x14ac:dyDescent="0.2">
      <c r="A36" s="65">
        <f>IF(P36=0,0,IF(COUNTBLANK(P36)=1,0,COUNTA($P$14:P36)))</f>
        <v>0</v>
      </c>
      <c r="B36" s="28">
        <f>IF($C$4="Attiecināmās izmaksas",IF('3a+c+n'!$Q36="A",'3a+c+n'!B36,0),0)</f>
        <v>0</v>
      </c>
      <c r="C36" s="28" t="str">
        <f>IF($C$4="Attiecināmās izmaksas",IF('3a+c+n'!$Q36="A",'3a+c+n'!C36,0),0)</f>
        <v>ekstrudētais putupolistirols, λ≤0,035, W/mK, 30-50 mm</v>
      </c>
      <c r="D36" s="28" t="str">
        <f>IF($C$4="Attiecināmās izmaksas",IF('3a+c+n'!$Q36="A",'3a+c+n'!D36,0),0)</f>
        <v>m2</v>
      </c>
      <c r="E36" s="60"/>
      <c r="F36" s="80"/>
      <c r="G36" s="28"/>
      <c r="H36" s="28">
        <f>IF($C$4="Attiecināmās izmaksas",IF('3a+c+n'!$Q36="A",'3a+c+n'!H36,0),0)</f>
        <v>0</v>
      </c>
      <c r="I36" s="28"/>
      <c r="J36" s="28"/>
      <c r="K36" s="60">
        <f>IF($C$4="Attiecināmās izmaksas",IF('3a+c+n'!$Q36="A",'3a+c+n'!K36,0),0)</f>
        <v>0</v>
      </c>
      <c r="L36" s="80">
        <f>IF($C$4="Attiecināmās izmaksas",IF('3a+c+n'!$Q36="A",'3a+c+n'!L36,0),0)</f>
        <v>0</v>
      </c>
      <c r="M36" s="28">
        <f>IF($C$4="Attiecināmās izmaksas",IF('3a+c+n'!$Q36="A",'3a+c+n'!M36,0),0)</f>
        <v>0</v>
      </c>
      <c r="N36" s="28">
        <f>IF($C$4="Attiecināmās izmaksas",IF('3a+c+n'!$Q36="A",'3a+c+n'!N36,0),0)</f>
        <v>0</v>
      </c>
      <c r="O36" s="28">
        <f>IF($C$4="Attiecināmās izmaksas",IF('3a+c+n'!$Q36="A",'3a+c+n'!O36,0),0)</f>
        <v>0</v>
      </c>
      <c r="P36" s="60">
        <f>IF($C$4="Attiecināmās izmaksas",IF('3a+c+n'!$Q36="A",'3a+c+n'!P36,0),0)</f>
        <v>0</v>
      </c>
    </row>
    <row r="37" spans="1:16" x14ac:dyDescent="0.2">
      <c r="A37" s="65">
        <f>IF(P37=0,0,IF(COUNTBLANK(P37)=1,0,COUNTA($P$14:P37)))</f>
        <v>0</v>
      </c>
      <c r="B37" s="28">
        <f>IF($C$4="Attiecināmās izmaksas",IF('3a+c+n'!$Q37="A",'3a+c+n'!B37,0),0)</f>
        <v>0</v>
      </c>
      <c r="C37" s="28" t="str">
        <f>IF($C$4="Attiecināmās izmaksas",IF('3a+c+n'!$Q37="A",'3a+c+n'!C37,0),0)</f>
        <v xml:space="preserve">līmjava </v>
      </c>
      <c r="D37" s="28" t="str">
        <f>IF($C$4="Attiecināmās izmaksas",IF('3a+c+n'!$Q37="A",'3a+c+n'!D37,0),0)</f>
        <v>kg</v>
      </c>
      <c r="E37" s="60"/>
      <c r="F37" s="80"/>
      <c r="G37" s="28"/>
      <c r="H37" s="28">
        <f>IF($C$4="Attiecināmās izmaksas",IF('3a+c+n'!$Q37="A",'3a+c+n'!H37,0),0)</f>
        <v>0</v>
      </c>
      <c r="I37" s="28"/>
      <c r="J37" s="28"/>
      <c r="K37" s="60">
        <f>IF($C$4="Attiecināmās izmaksas",IF('3a+c+n'!$Q37="A",'3a+c+n'!K37,0),0)</f>
        <v>0</v>
      </c>
      <c r="L37" s="80">
        <f>IF($C$4="Attiecināmās izmaksas",IF('3a+c+n'!$Q37="A",'3a+c+n'!L37,0),0)</f>
        <v>0</v>
      </c>
      <c r="M37" s="28">
        <f>IF($C$4="Attiecināmās izmaksas",IF('3a+c+n'!$Q37="A",'3a+c+n'!M37,0),0)</f>
        <v>0</v>
      </c>
      <c r="N37" s="28">
        <f>IF($C$4="Attiecināmās izmaksas",IF('3a+c+n'!$Q37="A",'3a+c+n'!N37,0),0)</f>
        <v>0</v>
      </c>
      <c r="O37" s="28">
        <f>IF($C$4="Attiecināmās izmaksas",IF('3a+c+n'!$Q37="A",'3a+c+n'!O37,0),0)</f>
        <v>0</v>
      </c>
      <c r="P37" s="60">
        <f>IF($C$4="Attiecināmās izmaksas",IF('3a+c+n'!$Q37="A",'3a+c+n'!P37,0),0)</f>
        <v>0</v>
      </c>
    </row>
    <row r="38" spans="1:16" x14ac:dyDescent="0.2">
      <c r="A38" s="65">
        <f>IF(P38=0,0,IF(COUNTBLANK(P38)=1,0,COUNTA($P$14:P38)))</f>
        <v>0</v>
      </c>
      <c r="B38" s="28">
        <f>IF($C$4="Attiecināmās izmaksas",IF('3a+c+n'!$Q38="A",'3a+c+n'!B38,0),0)</f>
        <v>0</v>
      </c>
      <c r="C38" s="28" t="str">
        <f>IF($C$4="Attiecināmās izmaksas",IF('3a+c+n'!$Q38="A",'3a+c+n'!C38,0),0)</f>
        <v>armējamā java</v>
      </c>
      <c r="D38" s="28" t="str">
        <f>IF($C$4="Attiecināmās izmaksas",IF('3a+c+n'!$Q38="A",'3a+c+n'!D38,0),0)</f>
        <v>kg</v>
      </c>
      <c r="E38" s="60"/>
      <c r="F38" s="80"/>
      <c r="G38" s="28"/>
      <c r="H38" s="28">
        <f>IF($C$4="Attiecināmās izmaksas",IF('3a+c+n'!$Q38="A",'3a+c+n'!H38,0),0)</f>
        <v>0</v>
      </c>
      <c r="I38" s="28"/>
      <c r="J38" s="28"/>
      <c r="K38" s="60">
        <f>IF($C$4="Attiecināmās izmaksas",IF('3a+c+n'!$Q38="A",'3a+c+n'!K38,0),0)</f>
        <v>0</v>
      </c>
      <c r="L38" s="80">
        <f>IF($C$4="Attiecināmās izmaksas",IF('3a+c+n'!$Q38="A",'3a+c+n'!L38,0),0)</f>
        <v>0</v>
      </c>
      <c r="M38" s="28">
        <f>IF($C$4="Attiecināmās izmaksas",IF('3a+c+n'!$Q38="A",'3a+c+n'!M38,0),0)</f>
        <v>0</v>
      </c>
      <c r="N38" s="28">
        <f>IF($C$4="Attiecināmās izmaksas",IF('3a+c+n'!$Q38="A",'3a+c+n'!N38,0),0)</f>
        <v>0</v>
      </c>
      <c r="O38" s="28">
        <f>IF($C$4="Attiecināmās izmaksas",IF('3a+c+n'!$Q38="A",'3a+c+n'!O38,0),0)</f>
        <v>0</v>
      </c>
      <c r="P38" s="60">
        <f>IF($C$4="Attiecināmās izmaksas",IF('3a+c+n'!$Q38="A",'3a+c+n'!P38,0),0)</f>
        <v>0</v>
      </c>
    </row>
    <row r="39" spans="1:16" x14ac:dyDescent="0.2">
      <c r="A39" s="65">
        <f>IF(P39=0,0,IF(COUNTBLANK(P39)=1,0,COUNTA($P$14:P39)))</f>
        <v>0</v>
      </c>
      <c r="B39" s="28">
        <f>IF($C$4="Attiecināmās izmaksas",IF('3a+c+n'!$Q39="A",'3a+c+n'!B39,0),0)</f>
        <v>0</v>
      </c>
      <c r="C39" s="28" t="str">
        <f>IF($C$4="Attiecināmās izmaksas",IF('3a+c+n'!$Q39="A",'3a+c+n'!C39,0),0)</f>
        <v>loga, durvju kārbas  un siltinājuma salaiduma profils</v>
      </c>
      <c r="D39" s="28" t="str">
        <f>IF($C$4="Attiecināmās izmaksas",IF('3a+c+n'!$Q39="A",'3a+c+n'!D39,0),0)</f>
        <v>m</v>
      </c>
      <c r="E39" s="60"/>
      <c r="F39" s="80"/>
      <c r="G39" s="28"/>
      <c r="H39" s="28">
        <f>IF($C$4="Attiecināmās izmaksas",IF('3a+c+n'!$Q39="A",'3a+c+n'!H39,0),0)</f>
        <v>0</v>
      </c>
      <c r="I39" s="28"/>
      <c r="J39" s="28"/>
      <c r="K39" s="60">
        <f>IF($C$4="Attiecināmās izmaksas",IF('3a+c+n'!$Q39="A",'3a+c+n'!K39,0),0)</f>
        <v>0</v>
      </c>
      <c r="L39" s="80">
        <f>IF($C$4="Attiecināmās izmaksas",IF('3a+c+n'!$Q39="A",'3a+c+n'!L39,0),0)</f>
        <v>0</v>
      </c>
      <c r="M39" s="28">
        <f>IF($C$4="Attiecināmās izmaksas",IF('3a+c+n'!$Q39="A",'3a+c+n'!M39,0),0)</f>
        <v>0</v>
      </c>
      <c r="N39" s="28">
        <f>IF($C$4="Attiecināmās izmaksas",IF('3a+c+n'!$Q39="A",'3a+c+n'!N39,0),0)</f>
        <v>0</v>
      </c>
      <c r="O39" s="28">
        <f>IF($C$4="Attiecināmās izmaksas",IF('3a+c+n'!$Q39="A",'3a+c+n'!O39,0),0)</f>
        <v>0</v>
      </c>
      <c r="P39" s="60">
        <f>IF($C$4="Attiecināmās izmaksas",IF('3a+c+n'!$Q39="A",'3a+c+n'!P39,0),0)</f>
        <v>0</v>
      </c>
    </row>
    <row r="40" spans="1:16" x14ac:dyDescent="0.2">
      <c r="A40" s="65">
        <f>IF(P40=0,0,IF(COUNTBLANK(P40)=1,0,COUNTA($P$14:P40)))</f>
        <v>0</v>
      </c>
      <c r="B40" s="28">
        <f>IF($C$4="Attiecināmās izmaksas",IF('3a+c+n'!$Q40="A",'3a+c+n'!B40,0),0)</f>
        <v>0</v>
      </c>
      <c r="C40" s="28" t="str">
        <f>IF($C$4="Attiecināmās izmaksas",IF('3a+c+n'!$Q40="A",'3a+c+n'!C40,0),0)</f>
        <v>pvc stūri</v>
      </c>
      <c r="D40" s="28" t="str">
        <f>IF($C$4="Attiecināmās izmaksas",IF('3a+c+n'!$Q40="A",'3a+c+n'!D40,0),0)</f>
        <v>m</v>
      </c>
      <c r="E40" s="60"/>
      <c r="F40" s="80"/>
      <c r="G40" s="28"/>
      <c r="H40" s="28">
        <f>IF($C$4="Attiecināmās izmaksas",IF('3a+c+n'!$Q40="A",'3a+c+n'!H40,0),0)</f>
        <v>0</v>
      </c>
      <c r="I40" s="28"/>
      <c r="J40" s="28"/>
      <c r="K40" s="60">
        <f>IF($C$4="Attiecināmās izmaksas",IF('3a+c+n'!$Q40="A",'3a+c+n'!K40,0),0)</f>
        <v>0</v>
      </c>
      <c r="L40" s="80">
        <f>IF($C$4="Attiecināmās izmaksas",IF('3a+c+n'!$Q40="A",'3a+c+n'!L40,0),0)</f>
        <v>0</v>
      </c>
      <c r="M40" s="28">
        <f>IF($C$4="Attiecināmās izmaksas",IF('3a+c+n'!$Q40="A",'3a+c+n'!M40,0),0)</f>
        <v>0</v>
      </c>
      <c r="N40" s="28">
        <f>IF($C$4="Attiecināmās izmaksas",IF('3a+c+n'!$Q40="A",'3a+c+n'!N40,0),0)</f>
        <v>0</v>
      </c>
      <c r="O40" s="28">
        <f>IF($C$4="Attiecināmās izmaksas",IF('3a+c+n'!$Q40="A",'3a+c+n'!O40,0),0)</f>
        <v>0</v>
      </c>
      <c r="P40" s="60">
        <f>IF($C$4="Attiecināmās izmaksas",IF('3a+c+n'!$Q40="A",'3a+c+n'!P40,0),0)</f>
        <v>0</v>
      </c>
    </row>
    <row r="41" spans="1:16" x14ac:dyDescent="0.2">
      <c r="A41" s="65">
        <f>IF(P41=0,0,IF(COUNTBLANK(P41)=1,0,COUNTA($P$14:P41)))</f>
        <v>0</v>
      </c>
      <c r="B41" s="28">
        <f>IF($C$4="Attiecināmās izmaksas",IF('3a+c+n'!$Q41="A",'3a+c+n'!B41,0),0)</f>
        <v>0</v>
      </c>
      <c r="C41" s="28" t="str">
        <f>IF($C$4="Attiecināmās izmaksas",IF('3a+c+n'!$Q41="A",'3a+c+n'!C41,0),0)</f>
        <v>pvc stūris ar lāseni</v>
      </c>
      <c r="D41" s="28" t="str">
        <f>IF($C$4="Attiecināmās izmaksas",IF('3a+c+n'!$Q41="A",'3a+c+n'!D41,0),0)</f>
        <v>m</v>
      </c>
      <c r="E41" s="60"/>
      <c r="F41" s="80"/>
      <c r="G41" s="28"/>
      <c r="H41" s="28">
        <f>IF($C$4="Attiecināmās izmaksas",IF('3a+c+n'!$Q41="A",'3a+c+n'!H41,0),0)</f>
        <v>0</v>
      </c>
      <c r="I41" s="28"/>
      <c r="J41" s="28"/>
      <c r="K41" s="60">
        <f>IF($C$4="Attiecināmās izmaksas",IF('3a+c+n'!$Q41="A",'3a+c+n'!K41,0),0)</f>
        <v>0</v>
      </c>
      <c r="L41" s="80">
        <f>IF($C$4="Attiecināmās izmaksas",IF('3a+c+n'!$Q41="A",'3a+c+n'!L41,0),0)</f>
        <v>0</v>
      </c>
      <c r="M41" s="28">
        <f>IF($C$4="Attiecināmās izmaksas",IF('3a+c+n'!$Q41="A",'3a+c+n'!M41,0),0)</f>
        <v>0</v>
      </c>
      <c r="N41" s="28">
        <f>IF($C$4="Attiecināmās izmaksas",IF('3a+c+n'!$Q41="A",'3a+c+n'!N41,0),0)</f>
        <v>0</v>
      </c>
      <c r="O41" s="28">
        <f>IF($C$4="Attiecināmās izmaksas",IF('3a+c+n'!$Q41="A",'3a+c+n'!O41,0),0)</f>
        <v>0</v>
      </c>
      <c r="P41" s="60">
        <f>IF($C$4="Attiecināmās izmaksas",IF('3a+c+n'!$Q41="A",'3a+c+n'!P41,0),0)</f>
        <v>0</v>
      </c>
    </row>
    <row r="42" spans="1:16" x14ac:dyDescent="0.2">
      <c r="A42" s="65">
        <f>IF(P42=0,0,IF(COUNTBLANK(P42)=1,0,COUNTA($P$14:P42)))</f>
        <v>0</v>
      </c>
      <c r="B42" s="28">
        <f>IF($C$4="Attiecināmās izmaksas",IF('3a+c+n'!$Q42="A",'3a+c+n'!B42,0),0)</f>
        <v>0</v>
      </c>
      <c r="C42" s="28" t="str">
        <f>IF($C$4="Attiecināmās izmaksas",IF('3a+c+n'!$Q42="A",'3a+c+n'!C42,0),0)</f>
        <v>palodzes profils</v>
      </c>
      <c r="D42" s="28" t="str">
        <f>IF($C$4="Attiecināmās izmaksas",IF('3a+c+n'!$Q42="A",'3a+c+n'!D42,0),0)</f>
        <v>m</v>
      </c>
      <c r="E42" s="60"/>
      <c r="F42" s="80"/>
      <c r="G42" s="28"/>
      <c r="H42" s="28">
        <f>IF($C$4="Attiecināmās izmaksas",IF('3a+c+n'!$Q42="A",'3a+c+n'!H42,0),0)</f>
        <v>0</v>
      </c>
      <c r="I42" s="28"/>
      <c r="J42" s="28"/>
      <c r="K42" s="60">
        <f>IF($C$4="Attiecināmās izmaksas",IF('3a+c+n'!$Q42="A",'3a+c+n'!K42,0),0)</f>
        <v>0</v>
      </c>
      <c r="L42" s="80">
        <f>IF($C$4="Attiecināmās izmaksas",IF('3a+c+n'!$Q42="A",'3a+c+n'!L42,0),0)</f>
        <v>0</v>
      </c>
      <c r="M42" s="28">
        <f>IF($C$4="Attiecināmās izmaksas",IF('3a+c+n'!$Q42="A",'3a+c+n'!M42,0),0)</f>
        <v>0</v>
      </c>
      <c r="N42" s="28">
        <f>IF($C$4="Attiecināmās izmaksas",IF('3a+c+n'!$Q42="A",'3a+c+n'!N42,0),0)</f>
        <v>0</v>
      </c>
      <c r="O42" s="28">
        <f>IF($C$4="Attiecināmās izmaksas",IF('3a+c+n'!$Q42="A",'3a+c+n'!O42,0),0)</f>
        <v>0</v>
      </c>
      <c r="P42" s="60">
        <f>IF($C$4="Attiecināmās izmaksas",IF('3a+c+n'!$Q42="A",'3a+c+n'!P42,0),0)</f>
        <v>0</v>
      </c>
    </row>
    <row r="43" spans="1:16" x14ac:dyDescent="0.2">
      <c r="A43" s="65">
        <f>IF(P43=0,0,IF(COUNTBLANK(P43)=1,0,COUNTA($P$14:P43)))</f>
        <v>0</v>
      </c>
      <c r="B43" s="28">
        <f>IF($C$4="Attiecināmās izmaksas",IF('3a+c+n'!$Q43="A",'3a+c+n'!B43,0),0)</f>
        <v>0</v>
      </c>
      <c r="C43" s="28" t="str">
        <f>IF($C$4="Attiecināmās izmaksas",IF('3a+c+n'!$Q43="A",'3a+c+n'!C43,0),0)</f>
        <v>grunts</v>
      </c>
      <c r="D43" s="28" t="str">
        <f>IF($C$4="Attiecināmās izmaksas",IF('3a+c+n'!$Q43="A",'3a+c+n'!D43,0),0)</f>
        <v>kg</v>
      </c>
      <c r="E43" s="60"/>
      <c r="F43" s="80"/>
      <c r="G43" s="28"/>
      <c r="H43" s="28">
        <f>IF($C$4="Attiecināmās izmaksas",IF('3a+c+n'!$Q43="A",'3a+c+n'!H43,0),0)</f>
        <v>0</v>
      </c>
      <c r="I43" s="28"/>
      <c r="J43" s="28"/>
      <c r="K43" s="60">
        <f>IF($C$4="Attiecināmās izmaksas",IF('3a+c+n'!$Q43="A",'3a+c+n'!K43,0),0)</f>
        <v>0</v>
      </c>
      <c r="L43" s="80">
        <f>IF($C$4="Attiecināmās izmaksas",IF('3a+c+n'!$Q43="A",'3a+c+n'!L43,0),0)</f>
        <v>0</v>
      </c>
      <c r="M43" s="28">
        <f>IF($C$4="Attiecināmās izmaksas",IF('3a+c+n'!$Q43="A",'3a+c+n'!M43,0),0)</f>
        <v>0</v>
      </c>
      <c r="N43" s="28">
        <f>IF($C$4="Attiecināmās izmaksas",IF('3a+c+n'!$Q43="A",'3a+c+n'!N43,0),0)</f>
        <v>0</v>
      </c>
      <c r="O43" s="28">
        <f>IF($C$4="Attiecināmās izmaksas",IF('3a+c+n'!$Q43="A",'3a+c+n'!O43,0),0)</f>
        <v>0</v>
      </c>
      <c r="P43" s="60">
        <f>IF($C$4="Attiecināmās izmaksas",IF('3a+c+n'!$Q43="A",'3a+c+n'!P43,0),0)</f>
        <v>0</v>
      </c>
    </row>
    <row r="44" spans="1:16" x14ac:dyDescent="0.2">
      <c r="A44" s="65">
        <f>IF(P44=0,0,IF(COUNTBLANK(P44)=1,0,COUNTA($P$14:P44)))</f>
        <v>0</v>
      </c>
      <c r="B44" s="28">
        <f>IF($C$4="Attiecināmās izmaksas",IF('3a+c+n'!$Q44="A",'3a+c+n'!B44,0),0)</f>
        <v>0</v>
      </c>
      <c r="C44" s="28" t="str">
        <f>IF($C$4="Attiecināmās izmaksas",IF('3a+c+n'!$Q44="A",'3a+c+n'!C44,0),0)</f>
        <v>tonēts dekoratīvais apmetums</v>
      </c>
      <c r="D44" s="28" t="str">
        <f>IF($C$4="Attiecināmās izmaksas",IF('3a+c+n'!$Q44="A",'3a+c+n'!D44,0),0)</f>
        <v>kg</v>
      </c>
      <c r="E44" s="60"/>
      <c r="F44" s="80"/>
      <c r="G44" s="28"/>
      <c r="H44" s="28">
        <f>IF($C$4="Attiecināmās izmaksas",IF('3a+c+n'!$Q44="A",'3a+c+n'!H44,0),0)</f>
        <v>0</v>
      </c>
      <c r="I44" s="28"/>
      <c r="J44" s="28"/>
      <c r="K44" s="60">
        <f>IF($C$4="Attiecināmās izmaksas",IF('3a+c+n'!$Q44="A",'3a+c+n'!K44,0),0)</f>
        <v>0</v>
      </c>
      <c r="L44" s="80">
        <f>IF($C$4="Attiecināmās izmaksas",IF('3a+c+n'!$Q44="A",'3a+c+n'!L44,0),0)</f>
        <v>0</v>
      </c>
      <c r="M44" s="28">
        <f>IF($C$4="Attiecināmās izmaksas",IF('3a+c+n'!$Q44="A",'3a+c+n'!M44,0),0)</f>
        <v>0</v>
      </c>
      <c r="N44" s="28">
        <f>IF($C$4="Attiecināmās izmaksas",IF('3a+c+n'!$Q44="A",'3a+c+n'!N44,0),0)</f>
        <v>0</v>
      </c>
      <c r="O44" s="28">
        <f>IF($C$4="Attiecināmās izmaksas",IF('3a+c+n'!$Q44="A",'3a+c+n'!O44,0),0)</f>
        <v>0</v>
      </c>
      <c r="P44" s="60">
        <f>IF($C$4="Attiecināmās izmaksas",IF('3a+c+n'!$Q44="A",'3a+c+n'!P44,0),0)</f>
        <v>0</v>
      </c>
    </row>
    <row r="45" spans="1:16" x14ac:dyDescent="0.2">
      <c r="A45" s="65">
        <f>IF(P45=0,0,IF(COUNTBLANK(P45)=1,0,COUNTA($P$14:P45)))</f>
        <v>0</v>
      </c>
      <c r="B45" s="28">
        <f>IF($C$4="Attiecināmās izmaksas",IF('3a+c+n'!$Q45="A",'3a+c+n'!B45,0),0)</f>
        <v>0</v>
      </c>
      <c r="C45" s="28" t="str">
        <f>IF($C$4="Attiecināmās izmaksas",IF('3a+c+n'!$Q45="A",'3a+c+n'!C45,0),0)</f>
        <v>Ārējās izolācijas lentas montāža</v>
      </c>
      <c r="D45" s="28" t="str">
        <f>IF($C$4="Attiecināmās izmaksas",IF('3a+c+n'!$Q45="A",'3a+c+n'!D45,0),0)</f>
        <v>t.m</v>
      </c>
      <c r="E45" s="60"/>
      <c r="F45" s="80"/>
      <c r="G45" s="28"/>
      <c r="H45" s="28">
        <f>IF($C$4="Attiecināmās izmaksas",IF('3a+c+n'!$Q45="A",'3a+c+n'!H45,0),0)</f>
        <v>0</v>
      </c>
      <c r="I45" s="28"/>
      <c r="J45" s="28"/>
      <c r="K45" s="60">
        <f>IF($C$4="Attiecināmās izmaksas",IF('3a+c+n'!$Q45="A",'3a+c+n'!K45,0),0)</f>
        <v>0</v>
      </c>
      <c r="L45" s="80">
        <f>IF($C$4="Attiecināmās izmaksas",IF('3a+c+n'!$Q45="A",'3a+c+n'!L45,0),0)</f>
        <v>0</v>
      </c>
      <c r="M45" s="28">
        <f>IF($C$4="Attiecināmās izmaksas",IF('3a+c+n'!$Q45="A",'3a+c+n'!M45,0),0)</f>
        <v>0</v>
      </c>
      <c r="N45" s="28">
        <f>IF($C$4="Attiecināmās izmaksas",IF('3a+c+n'!$Q45="A",'3a+c+n'!N45,0),0)</f>
        <v>0</v>
      </c>
      <c r="O45" s="28">
        <f>IF($C$4="Attiecināmās izmaksas",IF('3a+c+n'!$Q45="A",'3a+c+n'!O45,0),0)</f>
        <v>0</v>
      </c>
      <c r="P45" s="60">
        <f>IF($C$4="Attiecināmās izmaksas",IF('3a+c+n'!$Q45="A",'3a+c+n'!P45,0),0)</f>
        <v>0</v>
      </c>
    </row>
    <row r="46" spans="1:16" x14ac:dyDescent="0.2">
      <c r="A46" s="65">
        <f>IF(P46=0,0,IF(COUNTBLANK(P46)=1,0,COUNTA($P$14:P46)))</f>
        <v>0</v>
      </c>
      <c r="B46" s="28">
        <f>IF($C$4="Attiecināmās izmaksas",IF('3a+c+n'!$Q46="A",'3a+c+n'!B46,0),0)</f>
        <v>0</v>
      </c>
      <c r="C46" s="28" t="str">
        <f>IF($C$4="Attiecināmās izmaksas",IF('3a+c+n'!$Q46="A",'3a+c+n'!C46,0),0)</f>
        <v>ārējā izolācijas lenta</v>
      </c>
      <c r="D46" s="28" t="str">
        <f>IF($C$4="Attiecināmās izmaksas",IF('3a+c+n'!$Q46="A",'3a+c+n'!D46,0),0)</f>
        <v>t.m</v>
      </c>
      <c r="E46" s="60"/>
      <c r="F46" s="80"/>
      <c r="G46" s="28"/>
      <c r="H46" s="28">
        <f>IF($C$4="Attiecināmās izmaksas",IF('3a+c+n'!$Q46="A",'3a+c+n'!H46,0),0)</f>
        <v>0</v>
      </c>
      <c r="I46" s="28"/>
      <c r="J46" s="28"/>
      <c r="K46" s="60">
        <f>IF($C$4="Attiecināmās izmaksas",IF('3a+c+n'!$Q46="A",'3a+c+n'!K46,0),0)</f>
        <v>0</v>
      </c>
      <c r="L46" s="80">
        <f>IF($C$4="Attiecināmās izmaksas",IF('3a+c+n'!$Q46="A",'3a+c+n'!L46,0),0)</f>
        <v>0</v>
      </c>
      <c r="M46" s="28">
        <f>IF($C$4="Attiecināmās izmaksas",IF('3a+c+n'!$Q46="A",'3a+c+n'!M46,0),0)</f>
        <v>0</v>
      </c>
      <c r="N46" s="28">
        <f>IF($C$4="Attiecināmās izmaksas",IF('3a+c+n'!$Q46="A",'3a+c+n'!N46,0),0)</f>
        <v>0</v>
      </c>
      <c r="O46" s="28">
        <f>IF($C$4="Attiecināmās izmaksas",IF('3a+c+n'!$Q46="A",'3a+c+n'!O46,0),0)</f>
        <v>0</v>
      </c>
      <c r="P46" s="60">
        <f>IF($C$4="Attiecināmās izmaksas",IF('3a+c+n'!$Q46="A",'3a+c+n'!P46,0),0)</f>
        <v>0</v>
      </c>
    </row>
    <row r="47" spans="1:16" x14ac:dyDescent="0.2">
      <c r="A47" s="65">
        <f>IF(P47=0,0,IF(COUNTBLANK(P47)=1,0,COUNTA($P$14:P47)))</f>
        <v>0</v>
      </c>
      <c r="B47" s="28">
        <f>IF($C$4="Attiecināmās izmaksas",IF('3a+c+n'!$Q47="A",'3a+c+n'!B47,0),0)</f>
        <v>0</v>
      </c>
      <c r="C47" s="28" t="str">
        <f>IF($C$4="Attiecināmās izmaksas",IF('3a+c+n'!$Q47="A",'3a+c+n'!C47,0),0)</f>
        <v>Skārda palodzes montāža</v>
      </c>
      <c r="D47" s="28" t="str">
        <f>IF($C$4="Attiecināmās izmaksas",IF('3a+c+n'!$Q47="A",'3a+c+n'!D47,0),0)</f>
        <v>t.m</v>
      </c>
      <c r="E47" s="60"/>
      <c r="F47" s="80"/>
      <c r="G47" s="28"/>
      <c r="H47" s="28">
        <f>IF($C$4="Attiecināmās izmaksas",IF('3a+c+n'!$Q47="A",'3a+c+n'!H47,0),0)</f>
        <v>0</v>
      </c>
      <c r="I47" s="28"/>
      <c r="J47" s="28"/>
      <c r="K47" s="60">
        <f>IF($C$4="Attiecināmās izmaksas",IF('3a+c+n'!$Q47="A",'3a+c+n'!K47,0),0)</f>
        <v>0</v>
      </c>
      <c r="L47" s="80">
        <f>IF($C$4="Attiecināmās izmaksas",IF('3a+c+n'!$Q47="A",'3a+c+n'!L47,0),0)</f>
        <v>0</v>
      </c>
      <c r="M47" s="28">
        <f>IF($C$4="Attiecināmās izmaksas",IF('3a+c+n'!$Q47="A",'3a+c+n'!M47,0),0)</f>
        <v>0</v>
      </c>
      <c r="N47" s="28">
        <f>IF($C$4="Attiecināmās izmaksas",IF('3a+c+n'!$Q47="A",'3a+c+n'!N47,0),0)</f>
        <v>0</v>
      </c>
      <c r="O47" s="28">
        <f>IF($C$4="Attiecināmās izmaksas",IF('3a+c+n'!$Q47="A",'3a+c+n'!O47,0),0)</f>
        <v>0</v>
      </c>
      <c r="P47" s="60">
        <f>IF($C$4="Attiecināmās izmaksas",IF('3a+c+n'!$Q47="A",'3a+c+n'!P47,0),0)</f>
        <v>0</v>
      </c>
    </row>
    <row r="48" spans="1:16" x14ac:dyDescent="0.2">
      <c r="A48" s="65">
        <f>IF(P48=0,0,IF(COUNTBLANK(P48)=1,0,COUNTA($P$14:P48)))</f>
        <v>0</v>
      </c>
      <c r="B48" s="28">
        <f>IF($C$4="Attiecināmās izmaksas",IF('3a+c+n'!$Q48="A",'3a+c+n'!B48,0),0)</f>
        <v>0</v>
      </c>
      <c r="C48" s="28" t="str">
        <f>IF($C$4="Attiecināmās izmaksas",IF('3a+c+n'!$Q48="A",'3a+c+n'!C48,0),0)</f>
        <v>skārda palodze</v>
      </c>
      <c r="D48" s="28" t="str">
        <f>IF($C$4="Attiecināmās izmaksas",IF('3a+c+n'!$Q48="A",'3a+c+n'!D48,0),0)</f>
        <v>t.m</v>
      </c>
      <c r="E48" s="60"/>
      <c r="F48" s="80"/>
      <c r="G48" s="28"/>
      <c r="H48" s="28">
        <f>IF($C$4="Attiecināmās izmaksas",IF('3a+c+n'!$Q48="A",'3a+c+n'!H48,0),0)</f>
        <v>0</v>
      </c>
      <c r="I48" s="28"/>
      <c r="J48" s="28"/>
      <c r="K48" s="60">
        <f>IF($C$4="Attiecināmās izmaksas",IF('3a+c+n'!$Q48="A",'3a+c+n'!K48,0),0)</f>
        <v>0</v>
      </c>
      <c r="L48" s="80">
        <f>IF($C$4="Attiecināmās izmaksas",IF('3a+c+n'!$Q48="A",'3a+c+n'!L48,0),0)</f>
        <v>0</v>
      </c>
      <c r="M48" s="28">
        <f>IF($C$4="Attiecināmās izmaksas",IF('3a+c+n'!$Q48="A",'3a+c+n'!M48,0),0)</f>
        <v>0</v>
      </c>
      <c r="N48" s="28">
        <f>IF($C$4="Attiecināmās izmaksas",IF('3a+c+n'!$Q48="A",'3a+c+n'!N48,0),0)</f>
        <v>0</v>
      </c>
      <c r="O48" s="28">
        <f>IF($C$4="Attiecināmās izmaksas",IF('3a+c+n'!$Q48="A",'3a+c+n'!O48,0),0)</f>
        <v>0</v>
      </c>
      <c r="P48" s="60">
        <f>IF($C$4="Attiecināmās izmaksas",IF('3a+c+n'!$Q48="A",'3a+c+n'!P48,0),0)</f>
        <v>0</v>
      </c>
    </row>
    <row r="49" spans="1:16" x14ac:dyDescent="0.2">
      <c r="A49" s="65">
        <f>IF(P49=0,0,IF(COUNTBLANK(P49)=1,0,COUNTA($P$14:P49)))</f>
        <v>0</v>
      </c>
      <c r="B49" s="28">
        <f>IF($C$4="Attiecināmās izmaksas",IF('3a+c+n'!$Q49="A",'3a+c+n'!B49,0),0)</f>
        <v>0</v>
      </c>
      <c r="C49" s="28" t="str">
        <f>IF($C$4="Attiecināmās izmaksas",IF('3a+c+n'!$Q49="A",'3a+c+n'!C49,0),0)</f>
        <v>Pamatu aizbēršana</v>
      </c>
      <c r="D49" s="28" t="str">
        <f>IF($C$4="Attiecināmās izmaksas",IF('3a+c+n'!$Q49="A",'3a+c+n'!D49,0),0)</f>
        <v>m3</v>
      </c>
      <c r="E49" s="60"/>
      <c r="F49" s="80"/>
      <c r="G49" s="28"/>
      <c r="H49" s="28">
        <f>IF($C$4="Attiecināmās izmaksas",IF('3a+c+n'!$Q49="A",'3a+c+n'!H49,0),0)</f>
        <v>0</v>
      </c>
      <c r="I49" s="28"/>
      <c r="J49" s="28"/>
      <c r="K49" s="60">
        <f>IF($C$4="Attiecināmās izmaksas",IF('3a+c+n'!$Q49="A",'3a+c+n'!K49,0),0)</f>
        <v>0</v>
      </c>
      <c r="L49" s="80">
        <f>IF($C$4="Attiecināmās izmaksas",IF('3a+c+n'!$Q49="A",'3a+c+n'!L49,0),0)</f>
        <v>0</v>
      </c>
      <c r="M49" s="28">
        <f>IF($C$4="Attiecināmās izmaksas",IF('3a+c+n'!$Q49="A",'3a+c+n'!M49,0),0)</f>
        <v>0</v>
      </c>
      <c r="N49" s="28">
        <f>IF($C$4="Attiecināmās izmaksas",IF('3a+c+n'!$Q49="A",'3a+c+n'!N49,0),0)</f>
        <v>0</v>
      </c>
      <c r="O49" s="28">
        <f>IF($C$4="Attiecināmās izmaksas",IF('3a+c+n'!$Q49="A",'3a+c+n'!O49,0),0)</f>
        <v>0</v>
      </c>
      <c r="P49" s="60">
        <f>IF($C$4="Attiecināmās izmaksas",IF('3a+c+n'!$Q49="A",'3a+c+n'!P49,0),0)</f>
        <v>0</v>
      </c>
    </row>
    <row r="50" spans="1:16" x14ac:dyDescent="0.2">
      <c r="A50" s="65">
        <f>IF(P50=0,0,IF(COUNTBLANK(P50)=1,0,COUNTA($P$14:P50)))</f>
        <v>0</v>
      </c>
      <c r="B50" s="28">
        <f>IF($C$4="Attiecināmās izmaksas",IF('3a+c+n'!$Q50="A",'3a+c+n'!B50,0),0)</f>
        <v>0</v>
      </c>
      <c r="C50" s="28" t="str">
        <f>IF($C$4="Attiecināmās izmaksas",IF('3a+c+n'!$Q50="A",'3a+c+n'!C50,0),0)</f>
        <v>smilts</v>
      </c>
      <c r="D50" s="28" t="str">
        <f>IF($C$4="Attiecināmās izmaksas",IF('3a+c+n'!$Q50="A",'3a+c+n'!D50,0),0)</f>
        <v>m3</v>
      </c>
      <c r="E50" s="60"/>
      <c r="F50" s="80"/>
      <c r="G50" s="28"/>
      <c r="H50" s="28">
        <f>IF($C$4="Attiecināmās izmaksas",IF('3a+c+n'!$Q50="A",'3a+c+n'!H50,0),0)</f>
        <v>0</v>
      </c>
      <c r="I50" s="28"/>
      <c r="J50" s="28"/>
      <c r="K50" s="60">
        <f>IF($C$4="Attiecināmās izmaksas",IF('3a+c+n'!$Q50="A",'3a+c+n'!K50,0),0)</f>
        <v>0</v>
      </c>
      <c r="L50" s="80">
        <f>IF($C$4="Attiecināmās izmaksas",IF('3a+c+n'!$Q50="A",'3a+c+n'!L50,0),0)</f>
        <v>0</v>
      </c>
      <c r="M50" s="28">
        <f>IF($C$4="Attiecināmās izmaksas",IF('3a+c+n'!$Q50="A",'3a+c+n'!M50,0),0)</f>
        <v>0</v>
      </c>
      <c r="N50" s="28">
        <f>IF($C$4="Attiecināmās izmaksas",IF('3a+c+n'!$Q50="A",'3a+c+n'!N50,0),0)</f>
        <v>0</v>
      </c>
      <c r="O50" s="28">
        <f>IF($C$4="Attiecināmās izmaksas",IF('3a+c+n'!$Q50="A",'3a+c+n'!O50,0),0)</f>
        <v>0</v>
      </c>
      <c r="P50" s="60">
        <f>IF($C$4="Attiecināmās izmaksas",IF('3a+c+n'!$Q50="A",'3a+c+n'!P50,0),0)</f>
        <v>0</v>
      </c>
    </row>
    <row r="51" spans="1:16" x14ac:dyDescent="0.2">
      <c r="A51" s="65">
        <f>IF(P51=0,0,IF(COUNTBLANK(P51)=1,0,COUNTA($P$14:P51)))</f>
        <v>0</v>
      </c>
      <c r="B51" s="28">
        <f>IF($C$4="Attiecināmās izmaksas",IF('3a+c+n'!$Q51="A",'3a+c+n'!B51,0),0)</f>
        <v>0</v>
      </c>
      <c r="C51" s="28" t="str">
        <f>IF($C$4="Attiecināmās izmaksas",IF('3a+c+n'!$Q51="A",'3a+c+n'!C51,0),0)</f>
        <v>Betona apmales betonēšana</v>
      </c>
      <c r="D51" s="28" t="str">
        <f>IF($C$4="Attiecināmās izmaksas",IF('3a+c+n'!$Q51="A",'3a+c+n'!D51,0),0)</f>
        <v>m2</v>
      </c>
      <c r="E51" s="60"/>
      <c r="F51" s="80"/>
      <c r="G51" s="28"/>
      <c r="H51" s="28">
        <f>IF($C$4="Attiecināmās izmaksas",IF('3a+c+n'!$Q51="A",'3a+c+n'!H51,0),0)</f>
        <v>0</v>
      </c>
      <c r="I51" s="28"/>
      <c r="J51" s="28"/>
      <c r="K51" s="60">
        <f>IF($C$4="Attiecināmās izmaksas",IF('3a+c+n'!$Q51="A",'3a+c+n'!K51,0),0)</f>
        <v>0</v>
      </c>
      <c r="L51" s="80">
        <f>IF($C$4="Attiecināmās izmaksas",IF('3a+c+n'!$Q51="A",'3a+c+n'!L51,0),0)</f>
        <v>0</v>
      </c>
      <c r="M51" s="28">
        <f>IF($C$4="Attiecināmās izmaksas",IF('3a+c+n'!$Q51="A",'3a+c+n'!M51,0),0)</f>
        <v>0</v>
      </c>
      <c r="N51" s="28">
        <f>IF($C$4="Attiecināmās izmaksas",IF('3a+c+n'!$Q51="A",'3a+c+n'!N51,0),0)</f>
        <v>0</v>
      </c>
      <c r="O51" s="28">
        <f>IF($C$4="Attiecināmās izmaksas",IF('3a+c+n'!$Q51="A",'3a+c+n'!O51,0),0)</f>
        <v>0</v>
      </c>
      <c r="P51" s="60">
        <f>IF($C$4="Attiecināmās izmaksas",IF('3a+c+n'!$Q51="A",'3a+c+n'!P51,0),0)</f>
        <v>0</v>
      </c>
    </row>
    <row r="52" spans="1:16" x14ac:dyDescent="0.2">
      <c r="A52" s="65">
        <f>IF(P52=0,0,IF(COUNTBLANK(P52)=1,0,COUNTA($P$14:P52)))</f>
        <v>0</v>
      </c>
      <c r="B52" s="28">
        <f>IF($C$4="Attiecināmās izmaksas",IF('3a+c+n'!$Q52="A",'3a+c+n'!B52,0),0)</f>
        <v>0</v>
      </c>
      <c r="C52" s="28" t="str">
        <f>IF($C$4="Attiecināmās izmaksas",IF('3a+c+n'!$Q52="A",'3a+c+n'!C52,0),0)</f>
        <v>Šķembu slānis, frakcija 0-40 mm, 100 mm</v>
      </c>
      <c r="D52" s="28" t="str">
        <f>IF($C$4="Attiecināmās izmaksas",IF('3a+c+n'!$Q52="A",'3a+c+n'!D52,0),0)</f>
        <v>m3</v>
      </c>
      <c r="E52" s="60"/>
      <c r="F52" s="80"/>
      <c r="G52" s="28"/>
      <c r="H52" s="28">
        <f>IF($C$4="Attiecināmās izmaksas",IF('3a+c+n'!$Q52="A",'3a+c+n'!H52,0),0)</f>
        <v>0</v>
      </c>
      <c r="I52" s="28"/>
      <c r="J52" s="28"/>
      <c r="K52" s="60">
        <f>IF($C$4="Attiecināmās izmaksas",IF('3a+c+n'!$Q52="A",'3a+c+n'!K52,0),0)</f>
        <v>0</v>
      </c>
      <c r="L52" s="80">
        <f>IF($C$4="Attiecināmās izmaksas",IF('3a+c+n'!$Q52="A",'3a+c+n'!L52,0),0)</f>
        <v>0</v>
      </c>
      <c r="M52" s="28">
        <f>IF($C$4="Attiecināmās izmaksas",IF('3a+c+n'!$Q52="A",'3a+c+n'!M52,0),0)</f>
        <v>0</v>
      </c>
      <c r="N52" s="28">
        <f>IF($C$4="Attiecināmās izmaksas",IF('3a+c+n'!$Q52="A",'3a+c+n'!N52,0),0)</f>
        <v>0</v>
      </c>
      <c r="O52" s="28">
        <f>IF($C$4="Attiecināmās izmaksas",IF('3a+c+n'!$Q52="A",'3a+c+n'!O52,0),0)</f>
        <v>0</v>
      </c>
      <c r="P52" s="60">
        <f>IF($C$4="Attiecināmās izmaksas",IF('3a+c+n'!$Q52="A",'3a+c+n'!P52,0),0)</f>
        <v>0</v>
      </c>
    </row>
    <row r="53" spans="1:16" x14ac:dyDescent="0.2">
      <c r="A53" s="65">
        <f>IF(P53=0,0,IF(COUNTBLANK(P53)=1,0,COUNTA($P$14:P53)))</f>
        <v>0</v>
      </c>
      <c r="B53" s="28">
        <f>IF($C$4="Attiecināmās izmaksas",IF('3a+c+n'!$Q53="A",'3a+c+n'!B53,0),0)</f>
        <v>0</v>
      </c>
      <c r="C53" s="28" t="str">
        <f>IF($C$4="Attiecināmās izmaksas",IF('3a+c+n'!$Q53="A",'3a+c+n'!C53,0),0)</f>
        <v>Siets ∅6 AI100x100 mm</v>
      </c>
      <c r="D53" s="28" t="str">
        <f>IF($C$4="Attiecināmās izmaksas",IF('3a+c+n'!$Q53="A",'3a+c+n'!D53,0),0)</f>
        <v>m2</v>
      </c>
      <c r="E53" s="60"/>
      <c r="F53" s="80"/>
      <c r="G53" s="28"/>
      <c r="H53" s="28">
        <f>IF($C$4="Attiecināmās izmaksas",IF('3a+c+n'!$Q53="A",'3a+c+n'!H53,0),0)</f>
        <v>0</v>
      </c>
      <c r="I53" s="28"/>
      <c r="J53" s="28"/>
      <c r="K53" s="60">
        <f>IF($C$4="Attiecināmās izmaksas",IF('3a+c+n'!$Q53="A",'3a+c+n'!K53,0),0)</f>
        <v>0</v>
      </c>
      <c r="L53" s="80">
        <f>IF($C$4="Attiecināmās izmaksas",IF('3a+c+n'!$Q53="A",'3a+c+n'!L53,0),0)</f>
        <v>0</v>
      </c>
      <c r="M53" s="28">
        <f>IF($C$4="Attiecināmās izmaksas",IF('3a+c+n'!$Q53="A",'3a+c+n'!M53,0),0)</f>
        <v>0</v>
      </c>
      <c r="N53" s="28">
        <f>IF($C$4="Attiecināmās izmaksas",IF('3a+c+n'!$Q53="A",'3a+c+n'!N53,0),0)</f>
        <v>0</v>
      </c>
      <c r="O53" s="28">
        <f>IF($C$4="Attiecināmās izmaksas",IF('3a+c+n'!$Q53="A",'3a+c+n'!O53,0),0)</f>
        <v>0</v>
      </c>
      <c r="P53" s="60">
        <f>IF($C$4="Attiecināmās izmaksas",IF('3a+c+n'!$Q53="A",'3a+c+n'!P53,0),0)</f>
        <v>0</v>
      </c>
    </row>
    <row r="54" spans="1:16" x14ac:dyDescent="0.2">
      <c r="A54" s="65">
        <f>IF(P54=0,0,IF(COUNTBLANK(P54)=1,0,COUNTA($P$14:P54)))</f>
        <v>0</v>
      </c>
      <c r="B54" s="28">
        <f>IF($C$4="Attiecināmās izmaksas",IF('3a+c+n'!$Q54="A",'3a+c+n'!B54,0),0)</f>
        <v>0</v>
      </c>
      <c r="C54" s="28" t="str">
        <f>IF($C$4="Attiecināmās izmaksas",IF('3a+c+n'!$Q54="A",'3a+c+n'!C54,0),0)</f>
        <v>Betons C25/30, XC4</v>
      </c>
      <c r="D54" s="28" t="str">
        <f>IF($C$4="Attiecināmās izmaksas",IF('3a+c+n'!$Q54="A",'3a+c+n'!D54,0),0)</f>
        <v>m3</v>
      </c>
      <c r="E54" s="60"/>
      <c r="F54" s="80"/>
      <c r="G54" s="28"/>
      <c r="H54" s="28">
        <f>IF($C$4="Attiecināmās izmaksas",IF('3a+c+n'!$Q54="A",'3a+c+n'!H54,0),0)</f>
        <v>0</v>
      </c>
      <c r="I54" s="28"/>
      <c r="J54" s="28"/>
      <c r="K54" s="60">
        <f>IF($C$4="Attiecināmās izmaksas",IF('3a+c+n'!$Q54="A",'3a+c+n'!K54,0),0)</f>
        <v>0</v>
      </c>
      <c r="L54" s="80">
        <f>IF($C$4="Attiecināmās izmaksas",IF('3a+c+n'!$Q54="A",'3a+c+n'!L54,0),0)</f>
        <v>0</v>
      </c>
      <c r="M54" s="28">
        <f>IF($C$4="Attiecināmās izmaksas",IF('3a+c+n'!$Q54="A",'3a+c+n'!M54,0),0)</f>
        <v>0</v>
      </c>
      <c r="N54" s="28">
        <f>IF($C$4="Attiecināmās izmaksas",IF('3a+c+n'!$Q54="A",'3a+c+n'!N54,0),0)</f>
        <v>0</v>
      </c>
      <c r="O54" s="28">
        <f>IF($C$4="Attiecināmās izmaksas",IF('3a+c+n'!$Q54="A",'3a+c+n'!O54,0),0)</f>
        <v>0</v>
      </c>
      <c r="P54" s="60">
        <f>IF($C$4="Attiecināmās izmaksas",IF('3a+c+n'!$Q54="A",'3a+c+n'!P54,0),0)</f>
        <v>0</v>
      </c>
    </row>
    <row r="55" spans="1:16" x14ac:dyDescent="0.2">
      <c r="A55" s="65">
        <f>IF(P55=0,0,IF(COUNTBLANK(P55)=1,0,COUNTA($P$14:P55)))</f>
        <v>0</v>
      </c>
      <c r="B55" s="28">
        <f>IF($C$4="Attiecināmās izmaksas",IF('3a+c+n'!$Q55="A",'3a+c+n'!B55,0),0)</f>
        <v>0</v>
      </c>
      <c r="C55" s="28" t="str">
        <f>IF($C$4="Attiecināmās izmaksas",IF('3a+c+n'!$Q55="A",'3a+c+n'!C55,0),0)</f>
        <v>Betona sūknis</v>
      </c>
      <c r="D55" s="28" t="str">
        <f>IF($C$4="Attiecināmās izmaksas",IF('3a+c+n'!$Q55="A",'3a+c+n'!D55,0),0)</f>
        <v>objekts</v>
      </c>
      <c r="E55" s="60"/>
      <c r="F55" s="80"/>
      <c r="G55" s="28"/>
      <c r="H55" s="28">
        <f>IF($C$4="Attiecināmās izmaksas",IF('3a+c+n'!$Q55="A",'3a+c+n'!H55,0),0)</f>
        <v>0</v>
      </c>
      <c r="I55" s="28"/>
      <c r="J55" s="28"/>
      <c r="K55" s="60">
        <f>IF($C$4="Attiecināmās izmaksas",IF('3a+c+n'!$Q55="A",'3a+c+n'!K55,0),0)</f>
        <v>0</v>
      </c>
      <c r="L55" s="80">
        <f>IF($C$4="Attiecināmās izmaksas",IF('3a+c+n'!$Q55="A",'3a+c+n'!L55,0),0)</f>
        <v>0</v>
      </c>
      <c r="M55" s="28">
        <f>IF($C$4="Attiecināmās izmaksas",IF('3a+c+n'!$Q55="A",'3a+c+n'!M55,0),0)</f>
        <v>0</v>
      </c>
      <c r="N55" s="28">
        <f>IF($C$4="Attiecināmās izmaksas",IF('3a+c+n'!$Q55="A",'3a+c+n'!N55,0),0)</f>
        <v>0</v>
      </c>
      <c r="O55" s="28">
        <f>IF($C$4="Attiecināmās izmaksas",IF('3a+c+n'!$Q55="A",'3a+c+n'!O55,0),0)</f>
        <v>0</v>
      </c>
      <c r="P55" s="60">
        <f>IF($C$4="Attiecināmās izmaksas",IF('3a+c+n'!$Q55="A",'3a+c+n'!P55,0),0)</f>
        <v>0</v>
      </c>
    </row>
    <row r="56" spans="1:16" x14ac:dyDescent="0.2">
      <c r="A56" s="65">
        <f>IF(P56=0,0,IF(COUNTBLANK(P56)=1,0,COUNTA($P$14:P56)))</f>
        <v>0</v>
      </c>
      <c r="B56" s="28">
        <f>IF($C$4="Attiecināmās izmaksas",IF('3a+c+n'!$Q56="A",'3a+c+n'!B56,0),0)</f>
        <v>0</v>
      </c>
      <c r="C56" s="28" t="str">
        <f>IF($C$4="Attiecināmās izmaksas",IF('3a+c+n'!$Q56="A",'3a+c+n'!C56,0),0)</f>
        <v>Betona renes uzstādīšana zem lietus ūdens notekām</v>
      </c>
      <c r="D56" s="28" t="str">
        <f>IF($C$4="Attiecināmās izmaksas",IF('3a+c+n'!$Q56="A",'3a+c+n'!D56,0),0)</f>
        <v xml:space="preserve">gab </v>
      </c>
      <c r="E56" s="60"/>
      <c r="F56" s="80"/>
      <c r="G56" s="28"/>
      <c r="H56" s="28">
        <f>IF($C$4="Attiecināmās izmaksas",IF('3a+c+n'!$Q56="A",'3a+c+n'!H56,0),0)</f>
        <v>0</v>
      </c>
      <c r="I56" s="28"/>
      <c r="J56" s="28"/>
      <c r="K56" s="60">
        <f>IF($C$4="Attiecināmās izmaksas",IF('3a+c+n'!$Q56="A",'3a+c+n'!K56,0),0)</f>
        <v>0</v>
      </c>
      <c r="L56" s="80">
        <f>IF($C$4="Attiecināmās izmaksas",IF('3a+c+n'!$Q56="A",'3a+c+n'!L56,0),0)</f>
        <v>0</v>
      </c>
      <c r="M56" s="28">
        <f>IF($C$4="Attiecināmās izmaksas",IF('3a+c+n'!$Q56="A",'3a+c+n'!M56,0),0)</f>
        <v>0</v>
      </c>
      <c r="N56" s="28">
        <f>IF($C$4="Attiecināmās izmaksas",IF('3a+c+n'!$Q56="A",'3a+c+n'!N56,0),0)</f>
        <v>0</v>
      </c>
      <c r="O56" s="28">
        <f>IF($C$4="Attiecināmās izmaksas",IF('3a+c+n'!$Q56="A",'3a+c+n'!O56,0),0)</f>
        <v>0</v>
      </c>
      <c r="P56" s="60">
        <f>IF($C$4="Attiecināmās izmaksas",IF('3a+c+n'!$Q56="A",'3a+c+n'!P56,0),0)</f>
        <v>0</v>
      </c>
    </row>
    <row r="57" spans="1:16" x14ac:dyDescent="0.2">
      <c r="A57" s="65">
        <f>IF(P57=0,0,IF(COUNTBLANK(P57)=1,0,COUNTA($P$14:P57)))</f>
        <v>0</v>
      </c>
      <c r="B57" s="28">
        <f>IF($C$4="Attiecināmās izmaksas",IF('3a+c+n'!$Q57="A",'3a+c+n'!B57,0),0)</f>
        <v>0</v>
      </c>
      <c r="C57" s="28" t="str">
        <f>IF($C$4="Attiecināmās izmaksas",IF('3a+c+n'!$Q57="A",'3a+c+n'!C57,0),0)</f>
        <v xml:space="preserve">betona rene 300x2500mm </v>
      </c>
      <c r="D57" s="28" t="str">
        <f>IF($C$4="Attiecināmās izmaksas",IF('3a+c+n'!$Q57="A",'3a+c+n'!D57,0),0)</f>
        <v>gab.</v>
      </c>
      <c r="E57" s="60"/>
      <c r="F57" s="80"/>
      <c r="G57" s="28"/>
      <c r="H57" s="28">
        <f>IF($C$4="Attiecināmās izmaksas",IF('3a+c+n'!$Q57="A",'3a+c+n'!H57,0),0)</f>
        <v>0</v>
      </c>
      <c r="I57" s="28"/>
      <c r="J57" s="28"/>
      <c r="K57" s="60">
        <f>IF($C$4="Attiecināmās izmaksas",IF('3a+c+n'!$Q57="A",'3a+c+n'!K57,0),0)</f>
        <v>0</v>
      </c>
      <c r="L57" s="80">
        <f>IF($C$4="Attiecināmās izmaksas",IF('3a+c+n'!$Q57="A",'3a+c+n'!L57,0),0)</f>
        <v>0</v>
      </c>
      <c r="M57" s="28">
        <f>IF($C$4="Attiecināmās izmaksas",IF('3a+c+n'!$Q57="A",'3a+c+n'!M57,0),0)</f>
        <v>0</v>
      </c>
      <c r="N57" s="28">
        <f>IF($C$4="Attiecināmās izmaksas",IF('3a+c+n'!$Q57="A",'3a+c+n'!N57,0),0)</f>
        <v>0</v>
      </c>
      <c r="O57" s="28">
        <f>IF($C$4="Attiecināmās izmaksas",IF('3a+c+n'!$Q57="A",'3a+c+n'!O57,0),0)</f>
        <v>0</v>
      </c>
      <c r="P57" s="60">
        <f>IF($C$4="Attiecināmās izmaksas",IF('3a+c+n'!$Q57="A",'3a+c+n'!P57,0),0)</f>
        <v>0</v>
      </c>
    </row>
    <row r="58" spans="1:16" ht="33.75" x14ac:dyDescent="0.2">
      <c r="A58" s="65">
        <f>IF(P58=0,0,IF(COUNTBLANK(P58)=1,0,COUNTA($P$14:P58)))</f>
        <v>0</v>
      </c>
      <c r="B58" s="28">
        <f>IF($C$4="Attiecināmās izmaksas",IF('3a+c+n'!$Q58="A",'3a+c+n'!B58,0),0)</f>
        <v>0</v>
      </c>
      <c r="C58" s="28" t="str">
        <f>IF($C$4="Attiecināmās izmaksas",IF('3a+c+n'!$Q58="A",'3a+c+n'!C58,0),0)</f>
        <v>Pagraba ieejas atbalsienas remonts (bojātā apmetuma nokalšana, plaisu, izdrupumu aizdare, apmešana, krāsošana)</v>
      </c>
      <c r="D58" s="28" t="str">
        <f>IF($C$4="Attiecināmās izmaksas",IF('3a+c+n'!$Q58="A",'3a+c+n'!D58,0),0)</f>
        <v>m2</v>
      </c>
      <c r="E58" s="60"/>
      <c r="F58" s="80"/>
      <c r="G58" s="28"/>
      <c r="H58" s="28">
        <f>IF($C$4="Attiecināmās izmaksas",IF('3a+c+n'!$Q58="A",'3a+c+n'!H58,0),0)</f>
        <v>0</v>
      </c>
      <c r="I58" s="28"/>
      <c r="J58" s="28"/>
      <c r="K58" s="60">
        <f>IF($C$4="Attiecināmās izmaksas",IF('3a+c+n'!$Q58="A",'3a+c+n'!K58,0),0)</f>
        <v>0</v>
      </c>
      <c r="L58" s="80">
        <f>IF($C$4="Attiecināmās izmaksas",IF('3a+c+n'!$Q58="A",'3a+c+n'!L58,0),0)</f>
        <v>0</v>
      </c>
      <c r="M58" s="28">
        <f>IF($C$4="Attiecināmās izmaksas",IF('3a+c+n'!$Q58="A",'3a+c+n'!M58,0),0)</f>
        <v>0</v>
      </c>
      <c r="N58" s="28">
        <f>IF($C$4="Attiecināmās izmaksas",IF('3a+c+n'!$Q58="A",'3a+c+n'!N58,0),0)</f>
        <v>0</v>
      </c>
      <c r="O58" s="28">
        <f>IF($C$4="Attiecināmās izmaksas",IF('3a+c+n'!$Q58="A",'3a+c+n'!O58,0),0)</f>
        <v>0</v>
      </c>
      <c r="P58" s="60">
        <f>IF($C$4="Attiecināmās izmaksas",IF('3a+c+n'!$Q58="A",'3a+c+n'!P58,0),0)</f>
        <v>0</v>
      </c>
    </row>
    <row r="59" spans="1:16" ht="33.75" x14ac:dyDescent="0.2">
      <c r="A59" s="65">
        <f>IF(P59=0,0,IF(COUNTBLANK(P59)=1,0,COUNTA($P$14:P59)))</f>
        <v>0</v>
      </c>
      <c r="B59" s="28">
        <f>IF($C$4="Attiecināmās izmaksas",IF('3a+c+n'!$Q59="A",'3a+c+n'!B59,0),0)</f>
        <v>0</v>
      </c>
      <c r="C59" s="28" t="str">
        <f>IF($C$4="Attiecināmās izmaksas",IF('3a+c+n'!$Q59="A",'3a+c+n'!C59,0),0)</f>
        <v>Gaismas aku demontāža, veidojot abalsta sienas veidņus, armatūras iestrāde vidēji 80kg/m3 betona, betons C25/30, iestrādājot drenāžas cauruli</v>
      </c>
      <c r="D59" s="28" t="str">
        <f>IF($C$4="Attiecināmās izmaksas",IF('3a+c+n'!$Q59="A",'3a+c+n'!D59,0),0)</f>
        <v>gab</v>
      </c>
      <c r="E59" s="60"/>
      <c r="F59" s="80"/>
      <c r="G59" s="28"/>
      <c r="H59" s="28">
        <f>IF($C$4="Attiecināmās izmaksas",IF('3a+c+n'!$Q59="A",'3a+c+n'!H59,0),0)</f>
        <v>0</v>
      </c>
      <c r="I59" s="28"/>
      <c r="J59" s="28"/>
      <c r="K59" s="60">
        <f>IF($C$4="Attiecināmās izmaksas",IF('3a+c+n'!$Q59="A",'3a+c+n'!K59,0),0)</f>
        <v>0</v>
      </c>
      <c r="L59" s="80">
        <f>IF($C$4="Attiecināmās izmaksas",IF('3a+c+n'!$Q59="A",'3a+c+n'!L59,0),0)</f>
        <v>0</v>
      </c>
      <c r="M59" s="28">
        <f>IF($C$4="Attiecināmās izmaksas",IF('3a+c+n'!$Q59="A",'3a+c+n'!M59,0),0)</f>
        <v>0</v>
      </c>
      <c r="N59" s="28">
        <f>IF($C$4="Attiecināmās izmaksas",IF('3a+c+n'!$Q59="A",'3a+c+n'!N59,0),0)</f>
        <v>0</v>
      </c>
      <c r="O59" s="28">
        <f>IF($C$4="Attiecināmās izmaksas",IF('3a+c+n'!$Q59="A",'3a+c+n'!O59,0),0)</f>
        <v>0</v>
      </c>
      <c r="P59" s="60">
        <f>IF($C$4="Attiecināmās izmaksas",IF('3a+c+n'!$Q59="A",'3a+c+n'!P59,0),0)</f>
        <v>0</v>
      </c>
    </row>
    <row r="60" spans="1:16" x14ac:dyDescent="0.2">
      <c r="A60" s="65">
        <f>IF(P60=0,0,IF(COUNTBLANK(P60)=1,0,COUNTA($P$14:P60)))</f>
        <v>0</v>
      </c>
      <c r="B60" s="28">
        <f>IF($C$4="Attiecināmās izmaksas",IF('3a+c+n'!$Q60="A",'3a+c+n'!B60,0),0)</f>
        <v>0</v>
      </c>
      <c r="C60" s="28" t="str">
        <f>IF($C$4="Attiecināmās izmaksas",IF('3a+c+n'!$Q60="A",'3a+c+n'!C60,0),0)</f>
        <v>Cinkota tērauda režģa montāža, gaismas akām</v>
      </c>
      <c r="D60" s="28" t="str">
        <f>IF($C$4="Attiecināmās izmaksas",IF('3a+c+n'!$Q60="A",'3a+c+n'!D60,0),0)</f>
        <v>gab</v>
      </c>
      <c r="E60" s="60"/>
      <c r="F60" s="80"/>
      <c r="G60" s="28"/>
      <c r="H60" s="28">
        <f>IF($C$4="Attiecināmās izmaksas",IF('3a+c+n'!$Q60="A",'3a+c+n'!H60,0),0)</f>
        <v>0</v>
      </c>
      <c r="I60" s="28"/>
      <c r="J60" s="28"/>
      <c r="K60" s="60">
        <f>IF($C$4="Attiecināmās izmaksas",IF('3a+c+n'!$Q60="A",'3a+c+n'!K60,0),0)</f>
        <v>0</v>
      </c>
      <c r="L60" s="80">
        <f>IF($C$4="Attiecināmās izmaksas",IF('3a+c+n'!$Q60="A",'3a+c+n'!L60,0),0)</f>
        <v>0</v>
      </c>
      <c r="M60" s="28">
        <f>IF($C$4="Attiecināmās izmaksas",IF('3a+c+n'!$Q60="A",'3a+c+n'!M60,0),0)</f>
        <v>0</v>
      </c>
      <c r="N60" s="28">
        <f>IF($C$4="Attiecināmās izmaksas",IF('3a+c+n'!$Q60="A",'3a+c+n'!N60,0),0)</f>
        <v>0</v>
      </c>
      <c r="O60" s="28">
        <f>IF($C$4="Attiecināmās izmaksas",IF('3a+c+n'!$Q60="A",'3a+c+n'!O60,0),0)</f>
        <v>0</v>
      </c>
      <c r="P60" s="60">
        <f>IF($C$4="Attiecināmās izmaksas",IF('3a+c+n'!$Q60="A",'3a+c+n'!P60,0),0)</f>
        <v>0</v>
      </c>
    </row>
    <row r="61" spans="1:16" ht="22.5" x14ac:dyDescent="0.2">
      <c r="A61" s="65">
        <f>IF(P61=0,0,IF(COUNTBLANK(P61)=1,0,COUNTA($P$14:P61)))</f>
        <v>0</v>
      </c>
      <c r="B61" s="28">
        <f>IF($C$4="Attiecināmās izmaksas",IF('3a+c+n'!$Q61="A",'3a+c+n'!B61,0),0)</f>
        <v>0</v>
      </c>
      <c r="C61" s="28" t="str">
        <f>IF($C$4="Attiecināmās izmaksas",IF('3a+c+n'!$Q61="A",'3a+c+n'!C61,0),0)</f>
        <v>Cinkots presēts režģis 34*11/25*2 mm; ~900x1700 mm</v>
      </c>
      <c r="D61" s="28" t="str">
        <f>IF($C$4="Attiecināmās izmaksas",IF('3a+c+n'!$Q61="A",'3a+c+n'!D61,0),0)</f>
        <v>gab</v>
      </c>
      <c r="E61" s="60"/>
      <c r="F61" s="80"/>
      <c r="G61" s="28"/>
      <c r="H61" s="28">
        <f>IF($C$4="Attiecināmās izmaksas",IF('3a+c+n'!$Q61="A",'3a+c+n'!H61,0),0)</f>
        <v>0</v>
      </c>
      <c r="I61" s="28"/>
      <c r="J61" s="28"/>
      <c r="K61" s="60">
        <f>IF($C$4="Attiecināmās izmaksas",IF('3a+c+n'!$Q61="A",'3a+c+n'!K61,0),0)</f>
        <v>0</v>
      </c>
      <c r="L61" s="80">
        <f>IF($C$4="Attiecināmās izmaksas",IF('3a+c+n'!$Q61="A",'3a+c+n'!L61,0),0)</f>
        <v>0</v>
      </c>
      <c r="M61" s="28">
        <f>IF($C$4="Attiecināmās izmaksas",IF('3a+c+n'!$Q61="A",'3a+c+n'!M61,0),0)</f>
        <v>0</v>
      </c>
      <c r="N61" s="28">
        <f>IF($C$4="Attiecināmās izmaksas",IF('3a+c+n'!$Q61="A",'3a+c+n'!N61,0),0)</f>
        <v>0</v>
      </c>
      <c r="O61" s="28">
        <f>IF($C$4="Attiecināmās izmaksas",IF('3a+c+n'!$Q61="A",'3a+c+n'!O61,0),0)</f>
        <v>0</v>
      </c>
      <c r="P61" s="60">
        <f>IF($C$4="Attiecināmās izmaksas",IF('3a+c+n'!$Q61="A",'3a+c+n'!P61,0),0)</f>
        <v>0</v>
      </c>
    </row>
    <row r="62" spans="1:16" ht="12" thickBot="1" x14ac:dyDescent="0.25">
      <c r="A62" s="159">
        <f>IF(P62=0,0,IF(COUNTBLANK(P62)=1,0,COUNTA($P$14:P62)))</f>
        <v>0</v>
      </c>
      <c r="B62" s="92">
        <f>IF($C$4="Attiecināmās izmaksas",IF('3a+c+n'!$Q62="A",'3a+c+n'!B62,0),0)</f>
        <v>0</v>
      </c>
      <c r="C62" s="92">
        <f>IF($C$4="Attiecināmās izmaksas",IF('3a+c+n'!$Q62="A",'3a+c+n'!C62,0),0)</f>
        <v>0</v>
      </c>
      <c r="D62" s="92">
        <f>IF($C$4="Attiecināmās izmaksas",IF('3a+c+n'!$Q62="A",'3a+c+n'!D62,0),0)</f>
        <v>0</v>
      </c>
      <c r="E62" s="41"/>
      <c r="F62" s="160"/>
      <c r="G62" s="92"/>
      <c r="H62" s="92">
        <f>IF($C$4="Attiecināmās izmaksas",IF('3a+c+n'!$Q62="A",'3a+c+n'!H62,0),0)</f>
        <v>0</v>
      </c>
      <c r="I62" s="92"/>
      <c r="J62" s="92"/>
      <c r="K62" s="41">
        <f>IF($C$4="Attiecināmās izmaksas",IF('3a+c+n'!$Q62="A",'3a+c+n'!K62,0),0)</f>
        <v>0</v>
      </c>
      <c r="L62" s="160">
        <f>IF($C$4="Attiecināmās izmaksas",IF('3a+c+n'!$Q62="A",'3a+c+n'!L62,0),0)</f>
        <v>0</v>
      </c>
      <c r="M62" s="92">
        <f>IF($C$4="Attiecināmās izmaksas",IF('3a+c+n'!$Q62="A",'3a+c+n'!M62,0),0)</f>
        <v>0</v>
      </c>
      <c r="N62" s="92">
        <f>IF($C$4="Attiecināmās izmaksas",IF('3a+c+n'!$Q62="A",'3a+c+n'!N62,0),0)</f>
        <v>0</v>
      </c>
      <c r="O62" s="92">
        <f>IF($C$4="Attiecināmās izmaksas",IF('3a+c+n'!$Q62="A",'3a+c+n'!O62,0),0)</f>
        <v>0</v>
      </c>
      <c r="P62" s="41">
        <f>IF($C$4="Attiecināmās izmaksas",IF('3a+c+n'!$Q62="A",'3a+c+n'!P62,0),0)</f>
        <v>0</v>
      </c>
    </row>
    <row r="63" spans="1:16" ht="12" customHeight="1" thickBot="1" x14ac:dyDescent="0.25">
      <c r="A63" s="310" t="s">
        <v>62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2"/>
      <c r="L63" s="111">
        <f>SUM(L14:L62)</f>
        <v>0</v>
      </c>
      <c r="M63" s="112">
        <f>SUM(M14:M62)</f>
        <v>0</v>
      </c>
      <c r="N63" s="112">
        <f>SUM(N14:N62)</f>
        <v>0</v>
      </c>
      <c r="O63" s="112">
        <f>SUM(O14:O62)</f>
        <v>0</v>
      </c>
      <c r="P63" s="113">
        <f>SUM(P14:P62)</f>
        <v>0</v>
      </c>
    </row>
    <row r="64" spans="1:16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1" t="s">
        <v>14</v>
      </c>
      <c r="B66" s="20"/>
      <c r="C66" s="313" t="str">
        <f>'Kops n'!C33:H33</f>
        <v>Armands Ūbelis</v>
      </c>
      <c r="D66" s="313"/>
      <c r="E66" s="313"/>
      <c r="F66" s="313"/>
      <c r="G66" s="313"/>
      <c r="H66" s="313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20"/>
      <c r="B67" s="20"/>
      <c r="C67" s="236" t="s">
        <v>15</v>
      </c>
      <c r="D67" s="236"/>
      <c r="E67" s="236"/>
      <c r="F67" s="236"/>
      <c r="G67" s="236"/>
      <c r="H67" s="236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80" t="str">
        <f>'Kops n'!A36:D36</f>
        <v>Tāme sastādīta 2023. gada 26. jūlijā</v>
      </c>
      <c r="B69" s="281"/>
      <c r="C69" s="281"/>
      <c r="D69" s="28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1" t="s">
        <v>41</v>
      </c>
      <c r="B71" s="20"/>
      <c r="C71" s="313">
        <f>'Kops n'!C38:H38</f>
        <v>0</v>
      </c>
      <c r="D71" s="313"/>
      <c r="E71" s="313"/>
      <c r="F71" s="313"/>
      <c r="G71" s="313"/>
      <c r="H71" s="313"/>
      <c r="I71" s="20"/>
      <c r="J71" s="20"/>
      <c r="K71" s="20"/>
      <c r="L71" s="20"/>
      <c r="M71" s="20"/>
      <c r="N71" s="20"/>
      <c r="O71" s="20"/>
      <c r="P71" s="20"/>
    </row>
    <row r="72" spans="1:16" x14ac:dyDescent="0.2">
      <c r="A72" s="20"/>
      <c r="B72" s="20"/>
      <c r="C72" s="236" t="s">
        <v>15</v>
      </c>
      <c r="D72" s="236"/>
      <c r="E72" s="236"/>
      <c r="F72" s="236"/>
      <c r="G72" s="236"/>
      <c r="H72" s="236"/>
      <c r="I72" s="20"/>
      <c r="J72" s="20"/>
      <c r="K72" s="20"/>
      <c r="L72" s="20"/>
      <c r="M72" s="20"/>
      <c r="N72" s="20"/>
      <c r="O72" s="20"/>
      <c r="P72" s="20"/>
    </row>
    <row r="73" spans="1:16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103" t="s">
        <v>16</v>
      </c>
      <c r="B74" s="53"/>
      <c r="C74" s="116" t="str">
        <f>'Kops n'!C41</f>
        <v>4-02608</v>
      </c>
      <c r="D74" s="53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</sheetData>
  <mergeCells count="23">
    <mergeCell ref="C72:H72"/>
    <mergeCell ref="L12:P12"/>
    <mergeCell ref="A63:K63"/>
    <mergeCell ref="C66:H66"/>
    <mergeCell ref="C67:H67"/>
    <mergeCell ref="A69:D69"/>
    <mergeCell ref="C71:H71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185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3:K63">
    <cfRule type="containsText" dxfId="184" priority="4" operator="containsText" text="Tiešās izmaksas kopā, t. sk. darba devēja sociālais nodoklis __.__% ">
      <formula>NOT(ISERROR(SEARCH("Tiešās izmaksas kopā, t. sk. darba devēja sociālais nodoklis __.__% ",A63)))</formula>
    </cfRule>
  </conditionalFormatting>
  <conditionalFormatting sqref="A14:P62">
    <cfRule type="cellIs" dxfId="183" priority="2" operator="equal">
      <formula>0</formula>
    </cfRule>
  </conditionalFormatting>
  <conditionalFormatting sqref="C2:I2 D5:L8 N9:O9 L63:P63 C66:H66 C71:H71 C74">
    <cfRule type="cellIs" dxfId="182" priority="3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5"/>
  <sheetViews>
    <sheetView topLeftCell="A32" workbookViewId="0">
      <selection activeCell="O70" sqref="O7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'3a+c+n'!D1</f>
        <v>3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'3a+c+n'!C2:I2</f>
        <v>Cokols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18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P63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IF($C$4="citu pasākumu izmaksas",IF('3a+c+n'!$Q14="C",'3a+c+n'!B14,0))</f>
        <v>0</v>
      </c>
      <c r="C14" s="27">
        <f>IF($C$4="citu pasākumu izmaksas",IF('3a+c+n'!$Q14="C",'3a+c+n'!C14,0))</f>
        <v>0</v>
      </c>
      <c r="D14" s="27">
        <f>IF($C$4="citu pasākumu izmaksas",IF('3a+c+n'!$Q14="C",'3a+c+n'!D14,0))</f>
        <v>0</v>
      </c>
      <c r="E14" s="58"/>
      <c r="F14" s="78"/>
      <c r="G14" s="27">
        <f>IF($C$4="citu pasākumu izmaksas",IF('3a+c+n'!$Q14="C",'3a+c+n'!G14,0))</f>
        <v>0</v>
      </c>
      <c r="H14" s="27">
        <f>IF($C$4="citu pasākumu izmaksas",IF('3a+c+n'!$Q14="C",'3a+c+n'!H14,0))</f>
        <v>0</v>
      </c>
      <c r="I14" s="27"/>
      <c r="J14" s="27"/>
      <c r="K14" s="58">
        <f>IF($C$4="citu pasākumu izmaksas",IF('3a+c+n'!$Q14="C",'3a+c+n'!K14,0))</f>
        <v>0</v>
      </c>
      <c r="L14" s="108">
        <f>IF($C$4="citu pasākumu izmaksas",IF('3a+c+n'!$Q14="C",'3a+c+n'!L14,0))</f>
        <v>0</v>
      </c>
      <c r="M14" s="27">
        <f>IF($C$4="citu pasākumu izmaksas",IF('3a+c+n'!$Q14="C",'3a+c+n'!M14,0))</f>
        <v>0</v>
      </c>
      <c r="N14" s="27">
        <f>IF($C$4="citu pasākumu izmaksas",IF('3a+c+n'!$Q14="C",'3a+c+n'!N14,0))</f>
        <v>0</v>
      </c>
      <c r="O14" s="27">
        <f>IF($C$4="citu pasākumu izmaksas",IF('3a+c+n'!$Q14="C",'3a+c+n'!O14,0))</f>
        <v>0</v>
      </c>
      <c r="P14" s="58">
        <f>IF($C$4="citu pasākumu izmaksas",IF('3a+c+n'!$Q14="C",'3a+c+n'!P14,0))</f>
        <v>0</v>
      </c>
    </row>
    <row r="15" spans="1:16" x14ac:dyDescent="0.2">
      <c r="A15" s="65">
        <f>IF(P15=0,0,IF(COUNTBLANK(P15)=1,0,COUNTA($P$14:P15)))</f>
        <v>0</v>
      </c>
      <c r="B15" s="28">
        <f>IF($C$4="citu pasākumu izmaksas",IF('3a+c+n'!$Q15="C",'3a+c+n'!B15,0))</f>
        <v>0</v>
      </c>
      <c r="C15" s="28">
        <f>IF($C$4="citu pasākumu izmaksas",IF('3a+c+n'!$Q15="C",'3a+c+n'!C15,0))</f>
        <v>0</v>
      </c>
      <c r="D15" s="28">
        <f>IF($C$4="citu pasākumu izmaksas",IF('3a+c+n'!$Q15="C",'3a+c+n'!D15,0))</f>
        <v>0</v>
      </c>
      <c r="E15" s="60"/>
      <c r="F15" s="80"/>
      <c r="G15" s="28"/>
      <c r="H15" s="28">
        <f>IF($C$4="citu pasākumu izmaksas",IF('3a+c+n'!$Q15="C",'3a+c+n'!H15,0))</f>
        <v>0</v>
      </c>
      <c r="I15" s="28"/>
      <c r="J15" s="28"/>
      <c r="K15" s="60">
        <f>IF($C$4="citu pasākumu izmaksas",IF('3a+c+n'!$Q15="C",'3a+c+n'!K15,0))</f>
        <v>0</v>
      </c>
      <c r="L15" s="109">
        <f>IF($C$4="citu pasākumu izmaksas",IF('3a+c+n'!$Q15="C",'3a+c+n'!L15,0))</f>
        <v>0</v>
      </c>
      <c r="M15" s="28">
        <f>IF($C$4="citu pasākumu izmaksas",IF('3a+c+n'!$Q15="C",'3a+c+n'!M15,0))</f>
        <v>0</v>
      </c>
      <c r="N15" s="28">
        <f>IF($C$4="citu pasākumu izmaksas",IF('3a+c+n'!$Q15="C",'3a+c+n'!N15,0))</f>
        <v>0</v>
      </c>
      <c r="O15" s="28">
        <f>IF($C$4="citu pasākumu izmaksas",IF('3a+c+n'!$Q15="C",'3a+c+n'!O15,0))</f>
        <v>0</v>
      </c>
      <c r="P15" s="60">
        <f>IF($C$4="citu pasākumu izmaksas",IF('3a+c+n'!$Q15="C",'3a+c+n'!P15,0))</f>
        <v>0</v>
      </c>
    </row>
    <row r="16" spans="1:16" x14ac:dyDescent="0.2">
      <c r="A16" s="65">
        <f>IF(P16=0,0,IF(COUNTBLANK(P16)=1,0,COUNTA($P$14:P16)))</f>
        <v>0</v>
      </c>
      <c r="B16" s="28">
        <f>IF($C$4="citu pasākumu izmaksas",IF('3a+c+n'!$Q16="C",'3a+c+n'!B16,0))</f>
        <v>0</v>
      </c>
      <c r="C16" s="28">
        <f>IF($C$4="citu pasākumu izmaksas",IF('3a+c+n'!$Q16="C",'3a+c+n'!C16,0))</f>
        <v>0</v>
      </c>
      <c r="D16" s="28">
        <f>IF($C$4="citu pasākumu izmaksas",IF('3a+c+n'!$Q16="C",'3a+c+n'!D16,0))</f>
        <v>0</v>
      </c>
      <c r="E16" s="60"/>
      <c r="F16" s="80"/>
      <c r="G16" s="28"/>
      <c r="H16" s="28">
        <f>IF($C$4="citu pasākumu izmaksas",IF('3a+c+n'!$Q16="C",'3a+c+n'!H16,0))</f>
        <v>0</v>
      </c>
      <c r="I16" s="28"/>
      <c r="J16" s="28"/>
      <c r="K16" s="60">
        <f>IF($C$4="citu pasākumu izmaksas",IF('3a+c+n'!$Q16="C",'3a+c+n'!K16,0))</f>
        <v>0</v>
      </c>
      <c r="L16" s="109">
        <f>IF($C$4="citu pasākumu izmaksas",IF('3a+c+n'!$Q16="C",'3a+c+n'!L16,0))</f>
        <v>0</v>
      </c>
      <c r="M16" s="28">
        <f>IF($C$4="citu pasākumu izmaksas",IF('3a+c+n'!$Q16="C",'3a+c+n'!M16,0))</f>
        <v>0</v>
      </c>
      <c r="N16" s="28">
        <f>IF($C$4="citu pasākumu izmaksas",IF('3a+c+n'!$Q16="C",'3a+c+n'!N16,0))</f>
        <v>0</v>
      </c>
      <c r="O16" s="28">
        <f>IF($C$4="citu pasākumu izmaksas",IF('3a+c+n'!$Q16="C",'3a+c+n'!O16,0))</f>
        <v>0</v>
      </c>
      <c r="P16" s="60">
        <f>IF($C$4="citu pasākumu izmaksas",IF('3a+c+n'!$Q16="C",'3a+c+n'!P16,0))</f>
        <v>0</v>
      </c>
    </row>
    <row r="17" spans="1:16" x14ac:dyDescent="0.2">
      <c r="A17" s="65">
        <f>IF(P17=0,0,IF(COUNTBLANK(P17)=1,0,COUNTA($P$14:P17)))</f>
        <v>0</v>
      </c>
      <c r="B17" s="28">
        <f>IF($C$4="citu pasākumu izmaksas",IF('3a+c+n'!$Q17="C",'3a+c+n'!B17,0))</f>
        <v>0</v>
      </c>
      <c r="C17" s="28">
        <f>IF($C$4="citu pasākumu izmaksas",IF('3a+c+n'!$Q17="C",'3a+c+n'!C17,0))</f>
        <v>0</v>
      </c>
      <c r="D17" s="28">
        <f>IF($C$4="citu pasākumu izmaksas",IF('3a+c+n'!$Q17="C",'3a+c+n'!D17,0))</f>
        <v>0</v>
      </c>
      <c r="E17" s="60"/>
      <c r="F17" s="80"/>
      <c r="G17" s="28"/>
      <c r="H17" s="28">
        <f>IF($C$4="citu pasākumu izmaksas",IF('3a+c+n'!$Q17="C",'3a+c+n'!H17,0))</f>
        <v>0</v>
      </c>
      <c r="I17" s="28"/>
      <c r="J17" s="28"/>
      <c r="K17" s="60">
        <f>IF($C$4="citu pasākumu izmaksas",IF('3a+c+n'!$Q17="C",'3a+c+n'!K17,0))</f>
        <v>0</v>
      </c>
      <c r="L17" s="109">
        <f>IF($C$4="citu pasākumu izmaksas",IF('3a+c+n'!$Q17="C",'3a+c+n'!L17,0))</f>
        <v>0</v>
      </c>
      <c r="M17" s="28">
        <f>IF($C$4="citu pasākumu izmaksas",IF('3a+c+n'!$Q17="C",'3a+c+n'!M17,0))</f>
        <v>0</v>
      </c>
      <c r="N17" s="28">
        <f>IF($C$4="citu pasākumu izmaksas",IF('3a+c+n'!$Q17="C",'3a+c+n'!N17,0))</f>
        <v>0</v>
      </c>
      <c r="O17" s="28">
        <f>IF($C$4="citu pasākumu izmaksas",IF('3a+c+n'!$Q17="C",'3a+c+n'!O17,0))</f>
        <v>0</v>
      </c>
      <c r="P17" s="60">
        <f>IF($C$4="citu pasākumu izmaksas",IF('3a+c+n'!$Q17="C",'3a+c+n'!P17,0))</f>
        <v>0</v>
      </c>
    </row>
    <row r="18" spans="1:16" x14ac:dyDescent="0.2">
      <c r="A18" s="65">
        <f>IF(P18=0,0,IF(COUNTBLANK(P18)=1,0,COUNTA($P$14:P18)))</f>
        <v>0</v>
      </c>
      <c r="B18" s="28">
        <f>IF($C$4="citu pasākumu izmaksas",IF('3a+c+n'!$Q18="C",'3a+c+n'!B18,0))</f>
        <v>0</v>
      </c>
      <c r="C18" s="28">
        <f>IF($C$4="citu pasākumu izmaksas",IF('3a+c+n'!$Q18="C",'3a+c+n'!C18,0))</f>
        <v>0</v>
      </c>
      <c r="D18" s="28">
        <f>IF($C$4="citu pasākumu izmaksas",IF('3a+c+n'!$Q18="C",'3a+c+n'!D18,0))</f>
        <v>0</v>
      </c>
      <c r="E18" s="60"/>
      <c r="F18" s="80"/>
      <c r="G18" s="28"/>
      <c r="H18" s="28">
        <f>IF($C$4="citu pasākumu izmaksas",IF('3a+c+n'!$Q18="C",'3a+c+n'!H18,0))</f>
        <v>0</v>
      </c>
      <c r="I18" s="28"/>
      <c r="J18" s="28"/>
      <c r="K18" s="60">
        <f>IF($C$4="citu pasākumu izmaksas",IF('3a+c+n'!$Q18="C",'3a+c+n'!K18,0))</f>
        <v>0</v>
      </c>
      <c r="L18" s="109">
        <f>IF($C$4="citu pasākumu izmaksas",IF('3a+c+n'!$Q18="C",'3a+c+n'!L18,0))</f>
        <v>0</v>
      </c>
      <c r="M18" s="28">
        <f>IF($C$4="citu pasākumu izmaksas",IF('3a+c+n'!$Q18="C",'3a+c+n'!M18,0))</f>
        <v>0</v>
      </c>
      <c r="N18" s="28">
        <f>IF($C$4="citu pasākumu izmaksas",IF('3a+c+n'!$Q18="C",'3a+c+n'!N18,0))</f>
        <v>0</v>
      </c>
      <c r="O18" s="28">
        <f>IF($C$4="citu pasākumu izmaksas",IF('3a+c+n'!$Q18="C",'3a+c+n'!O18,0))</f>
        <v>0</v>
      </c>
      <c r="P18" s="60">
        <f>IF($C$4="citu pasākumu izmaksas",IF('3a+c+n'!$Q18="C",'3a+c+n'!P18,0))</f>
        <v>0</v>
      </c>
    </row>
    <row r="19" spans="1:16" x14ac:dyDescent="0.2">
      <c r="A19" s="65">
        <f>IF(P19=0,0,IF(COUNTBLANK(P19)=1,0,COUNTA($P$14:P19)))</f>
        <v>0</v>
      </c>
      <c r="B19" s="28">
        <f>IF($C$4="citu pasākumu izmaksas",IF('3a+c+n'!$Q19="C",'3a+c+n'!B19,0))</f>
        <v>0</v>
      </c>
      <c r="C19" s="28">
        <f>IF($C$4="citu pasākumu izmaksas",IF('3a+c+n'!$Q19="C",'3a+c+n'!C19,0))</f>
        <v>0</v>
      </c>
      <c r="D19" s="28">
        <f>IF($C$4="citu pasākumu izmaksas",IF('3a+c+n'!$Q19="C",'3a+c+n'!D19,0))</f>
        <v>0</v>
      </c>
      <c r="E19" s="60"/>
      <c r="F19" s="80"/>
      <c r="G19" s="28"/>
      <c r="H19" s="28">
        <f>IF($C$4="citu pasākumu izmaksas",IF('3a+c+n'!$Q19="C",'3a+c+n'!H19,0))</f>
        <v>0</v>
      </c>
      <c r="I19" s="28"/>
      <c r="J19" s="28"/>
      <c r="K19" s="60">
        <f>IF($C$4="citu pasākumu izmaksas",IF('3a+c+n'!$Q19="C",'3a+c+n'!K19,0))</f>
        <v>0</v>
      </c>
      <c r="L19" s="109">
        <f>IF($C$4="citu pasākumu izmaksas",IF('3a+c+n'!$Q19="C",'3a+c+n'!L19,0))</f>
        <v>0</v>
      </c>
      <c r="M19" s="28">
        <f>IF($C$4="citu pasākumu izmaksas",IF('3a+c+n'!$Q19="C",'3a+c+n'!M19,0))</f>
        <v>0</v>
      </c>
      <c r="N19" s="28">
        <f>IF($C$4="citu pasākumu izmaksas",IF('3a+c+n'!$Q19="C",'3a+c+n'!N19,0))</f>
        <v>0</v>
      </c>
      <c r="O19" s="28">
        <f>IF($C$4="citu pasākumu izmaksas",IF('3a+c+n'!$Q19="C",'3a+c+n'!O19,0))</f>
        <v>0</v>
      </c>
      <c r="P19" s="60">
        <f>IF($C$4="citu pasākumu izmaksas",IF('3a+c+n'!$Q19="C",'3a+c+n'!P19,0))</f>
        <v>0</v>
      </c>
    </row>
    <row r="20" spans="1:16" x14ac:dyDescent="0.2">
      <c r="A20" s="65">
        <f>IF(P20=0,0,IF(COUNTBLANK(P20)=1,0,COUNTA($P$14:P20)))</f>
        <v>0</v>
      </c>
      <c r="B20" s="28">
        <f>IF($C$4="citu pasākumu izmaksas",IF('3a+c+n'!$Q20="C",'3a+c+n'!B20,0))</f>
        <v>0</v>
      </c>
      <c r="C20" s="28">
        <f>IF($C$4="citu pasākumu izmaksas",IF('3a+c+n'!$Q20="C",'3a+c+n'!C20,0))</f>
        <v>0</v>
      </c>
      <c r="D20" s="28">
        <f>IF($C$4="citu pasākumu izmaksas",IF('3a+c+n'!$Q20="C",'3a+c+n'!D20,0))</f>
        <v>0</v>
      </c>
      <c r="E20" s="60"/>
      <c r="F20" s="80"/>
      <c r="G20" s="28"/>
      <c r="H20" s="28">
        <f>IF($C$4="citu pasākumu izmaksas",IF('3a+c+n'!$Q20="C",'3a+c+n'!H20,0))</f>
        <v>0</v>
      </c>
      <c r="I20" s="28"/>
      <c r="J20" s="28"/>
      <c r="K20" s="60">
        <f>IF($C$4="citu pasākumu izmaksas",IF('3a+c+n'!$Q20="C",'3a+c+n'!K20,0))</f>
        <v>0</v>
      </c>
      <c r="L20" s="109">
        <f>IF($C$4="citu pasākumu izmaksas",IF('3a+c+n'!$Q20="C",'3a+c+n'!L20,0))</f>
        <v>0</v>
      </c>
      <c r="M20" s="28">
        <f>IF($C$4="citu pasākumu izmaksas",IF('3a+c+n'!$Q20="C",'3a+c+n'!M20,0))</f>
        <v>0</v>
      </c>
      <c r="N20" s="28">
        <f>IF($C$4="citu pasākumu izmaksas",IF('3a+c+n'!$Q20="C",'3a+c+n'!N20,0))</f>
        <v>0</v>
      </c>
      <c r="O20" s="28">
        <f>IF($C$4="citu pasākumu izmaksas",IF('3a+c+n'!$Q20="C",'3a+c+n'!O20,0))</f>
        <v>0</v>
      </c>
      <c r="P20" s="60">
        <f>IF($C$4="citu pasākumu izmaksas",IF('3a+c+n'!$Q20="C",'3a+c+n'!P20,0))</f>
        <v>0</v>
      </c>
    </row>
    <row r="21" spans="1:16" x14ac:dyDescent="0.2">
      <c r="A21" s="65">
        <f>IF(P21=0,0,IF(COUNTBLANK(P21)=1,0,COUNTA($P$14:P21)))</f>
        <v>0</v>
      </c>
      <c r="B21" s="28">
        <f>IF($C$4="citu pasākumu izmaksas",IF('3a+c+n'!$Q21="C",'3a+c+n'!B21,0))</f>
        <v>0</v>
      </c>
      <c r="C21" s="28">
        <f>IF($C$4="citu pasākumu izmaksas",IF('3a+c+n'!$Q21="C",'3a+c+n'!C21,0))</f>
        <v>0</v>
      </c>
      <c r="D21" s="28">
        <f>IF($C$4="citu pasākumu izmaksas",IF('3a+c+n'!$Q21="C",'3a+c+n'!D21,0))</f>
        <v>0</v>
      </c>
      <c r="E21" s="60"/>
      <c r="F21" s="80"/>
      <c r="G21" s="28"/>
      <c r="H21" s="28">
        <f>IF($C$4="citu pasākumu izmaksas",IF('3a+c+n'!$Q21="C",'3a+c+n'!H21,0))</f>
        <v>0</v>
      </c>
      <c r="I21" s="28"/>
      <c r="J21" s="28"/>
      <c r="K21" s="60">
        <f>IF($C$4="citu pasākumu izmaksas",IF('3a+c+n'!$Q21="C",'3a+c+n'!K21,0))</f>
        <v>0</v>
      </c>
      <c r="L21" s="109">
        <f>IF($C$4="citu pasākumu izmaksas",IF('3a+c+n'!$Q21="C",'3a+c+n'!L21,0))</f>
        <v>0</v>
      </c>
      <c r="M21" s="28">
        <f>IF($C$4="citu pasākumu izmaksas",IF('3a+c+n'!$Q21="C",'3a+c+n'!M21,0))</f>
        <v>0</v>
      </c>
      <c r="N21" s="28">
        <f>IF($C$4="citu pasākumu izmaksas",IF('3a+c+n'!$Q21="C",'3a+c+n'!N21,0))</f>
        <v>0</v>
      </c>
      <c r="O21" s="28">
        <f>IF($C$4="citu pasākumu izmaksas",IF('3a+c+n'!$Q21="C",'3a+c+n'!O21,0))</f>
        <v>0</v>
      </c>
      <c r="P21" s="60">
        <f>IF($C$4="citu pasākumu izmaksas",IF('3a+c+n'!$Q21="C",'3a+c+n'!P21,0))</f>
        <v>0</v>
      </c>
    </row>
    <row r="22" spans="1:16" x14ac:dyDescent="0.2">
      <c r="A22" s="65">
        <f>IF(P22=0,0,IF(COUNTBLANK(P22)=1,0,COUNTA($P$14:P22)))</f>
        <v>0</v>
      </c>
      <c r="B22" s="28">
        <f>IF($C$4="citu pasākumu izmaksas",IF('3a+c+n'!$Q22="C",'3a+c+n'!B22,0))</f>
        <v>0</v>
      </c>
      <c r="C22" s="28">
        <f>IF($C$4="citu pasākumu izmaksas",IF('3a+c+n'!$Q22="C",'3a+c+n'!C22,0))</f>
        <v>0</v>
      </c>
      <c r="D22" s="28">
        <f>IF($C$4="citu pasākumu izmaksas",IF('3a+c+n'!$Q22="C",'3a+c+n'!D22,0))</f>
        <v>0</v>
      </c>
      <c r="E22" s="60"/>
      <c r="F22" s="80"/>
      <c r="G22" s="28"/>
      <c r="H22" s="28">
        <f>IF($C$4="citu pasākumu izmaksas",IF('3a+c+n'!$Q22="C",'3a+c+n'!H22,0))</f>
        <v>0</v>
      </c>
      <c r="I22" s="28"/>
      <c r="J22" s="28"/>
      <c r="K22" s="60">
        <f>IF($C$4="citu pasākumu izmaksas",IF('3a+c+n'!$Q22="C",'3a+c+n'!K22,0))</f>
        <v>0</v>
      </c>
      <c r="L22" s="109">
        <f>IF($C$4="citu pasākumu izmaksas",IF('3a+c+n'!$Q22="C",'3a+c+n'!L22,0))</f>
        <v>0</v>
      </c>
      <c r="M22" s="28">
        <f>IF($C$4="citu pasākumu izmaksas",IF('3a+c+n'!$Q22="C",'3a+c+n'!M22,0))</f>
        <v>0</v>
      </c>
      <c r="N22" s="28">
        <f>IF($C$4="citu pasākumu izmaksas",IF('3a+c+n'!$Q22="C",'3a+c+n'!N22,0))</f>
        <v>0</v>
      </c>
      <c r="O22" s="28">
        <f>IF($C$4="citu pasākumu izmaksas",IF('3a+c+n'!$Q22="C",'3a+c+n'!O22,0))</f>
        <v>0</v>
      </c>
      <c r="P22" s="60">
        <f>IF($C$4="citu pasākumu izmaksas",IF('3a+c+n'!$Q22="C",'3a+c+n'!P22,0))</f>
        <v>0</v>
      </c>
    </row>
    <row r="23" spans="1:16" x14ac:dyDescent="0.2">
      <c r="A23" s="65">
        <f>IF(P23=0,0,IF(COUNTBLANK(P23)=1,0,COUNTA($P$14:P23)))</f>
        <v>0</v>
      </c>
      <c r="B23" s="28">
        <f>IF($C$4="citu pasākumu izmaksas",IF('3a+c+n'!$Q23="C",'3a+c+n'!B23,0))</f>
        <v>0</v>
      </c>
      <c r="C23" s="28">
        <f>IF($C$4="citu pasākumu izmaksas",IF('3a+c+n'!$Q23="C",'3a+c+n'!C23,0))</f>
        <v>0</v>
      </c>
      <c r="D23" s="28">
        <f>IF($C$4="citu pasākumu izmaksas",IF('3a+c+n'!$Q23="C",'3a+c+n'!D23,0))</f>
        <v>0</v>
      </c>
      <c r="E23" s="60"/>
      <c r="F23" s="80"/>
      <c r="G23" s="28"/>
      <c r="H23" s="28">
        <f>IF($C$4="citu pasākumu izmaksas",IF('3a+c+n'!$Q23="C",'3a+c+n'!H23,0))</f>
        <v>0</v>
      </c>
      <c r="I23" s="28"/>
      <c r="J23" s="28"/>
      <c r="K23" s="60">
        <f>IF($C$4="citu pasākumu izmaksas",IF('3a+c+n'!$Q23="C",'3a+c+n'!K23,0))</f>
        <v>0</v>
      </c>
      <c r="L23" s="109">
        <f>IF($C$4="citu pasākumu izmaksas",IF('3a+c+n'!$Q23="C",'3a+c+n'!L23,0))</f>
        <v>0</v>
      </c>
      <c r="M23" s="28">
        <f>IF($C$4="citu pasākumu izmaksas",IF('3a+c+n'!$Q23="C",'3a+c+n'!M23,0))</f>
        <v>0</v>
      </c>
      <c r="N23" s="28">
        <f>IF($C$4="citu pasākumu izmaksas",IF('3a+c+n'!$Q23="C",'3a+c+n'!N23,0))</f>
        <v>0</v>
      </c>
      <c r="O23" s="28">
        <f>IF($C$4="citu pasākumu izmaksas",IF('3a+c+n'!$Q23="C",'3a+c+n'!O23,0))</f>
        <v>0</v>
      </c>
      <c r="P23" s="60">
        <f>IF($C$4="citu pasākumu izmaksas",IF('3a+c+n'!$Q23="C",'3a+c+n'!P23,0))</f>
        <v>0</v>
      </c>
    </row>
    <row r="24" spans="1:16" x14ac:dyDescent="0.2">
      <c r="A24" s="65">
        <f>IF(P24=0,0,IF(COUNTBLANK(P24)=1,0,COUNTA($P$14:P24)))</f>
        <v>0</v>
      </c>
      <c r="B24" s="28">
        <f>IF($C$4="citu pasākumu izmaksas",IF('3a+c+n'!$Q24="C",'3a+c+n'!B24,0))</f>
        <v>0</v>
      </c>
      <c r="C24" s="28">
        <f>IF($C$4="citu pasākumu izmaksas",IF('3a+c+n'!$Q24="C",'3a+c+n'!C24,0))</f>
        <v>0</v>
      </c>
      <c r="D24" s="28">
        <f>IF($C$4="citu pasākumu izmaksas",IF('3a+c+n'!$Q24="C",'3a+c+n'!D24,0))</f>
        <v>0</v>
      </c>
      <c r="E24" s="60"/>
      <c r="F24" s="80"/>
      <c r="G24" s="28"/>
      <c r="H24" s="28">
        <f>IF($C$4="citu pasākumu izmaksas",IF('3a+c+n'!$Q24="C",'3a+c+n'!H24,0))</f>
        <v>0</v>
      </c>
      <c r="I24" s="28"/>
      <c r="J24" s="28"/>
      <c r="K24" s="60">
        <f>IF($C$4="citu pasākumu izmaksas",IF('3a+c+n'!$Q24="C",'3a+c+n'!K24,0))</f>
        <v>0</v>
      </c>
      <c r="L24" s="109">
        <f>IF($C$4="citu pasākumu izmaksas",IF('3a+c+n'!$Q24="C",'3a+c+n'!L24,0))</f>
        <v>0</v>
      </c>
      <c r="M24" s="28">
        <f>IF($C$4="citu pasākumu izmaksas",IF('3a+c+n'!$Q24="C",'3a+c+n'!M24,0))</f>
        <v>0</v>
      </c>
      <c r="N24" s="28">
        <f>IF($C$4="citu pasākumu izmaksas",IF('3a+c+n'!$Q24="C",'3a+c+n'!N24,0))</f>
        <v>0</v>
      </c>
      <c r="O24" s="28">
        <f>IF($C$4="citu pasākumu izmaksas",IF('3a+c+n'!$Q24="C",'3a+c+n'!O24,0))</f>
        <v>0</v>
      </c>
      <c r="P24" s="60">
        <f>IF($C$4="citu pasākumu izmaksas",IF('3a+c+n'!$Q24="C",'3a+c+n'!P24,0))</f>
        <v>0</v>
      </c>
    </row>
    <row r="25" spans="1:16" x14ac:dyDescent="0.2">
      <c r="A25" s="65">
        <f>IF(P25=0,0,IF(COUNTBLANK(P25)=1,0,COUNTA($P$14:P25)))</f>
        <v>0</v>
      </c>
      <c r="B25" s="28">
        <f>IF($C$4="citu pasākumu izmaksas",IF('3a+c+n'!$Q25="C",'3a+c+n'!B25,0))</f>
        <v>0</v>
      </c>
      <c r="C25" s="28">
        <f>IF($C$4="citu pasākumu izmaksas",IF('3a+c+n'!$Q25="C",'3a+c+n'!C25,0))</f>
        <v>0</v>
      </c>
      <c r="D25" s="28">
        <f>IF($C$4="citu pasākumu izmaksas",IF('3a+c+n'!$Q25="C",'3a+c+n'!D25,0))</f>
        <v>0</v>
      </c>
      <c r="E25" s="60"/>
      <c r="F25" s="80"/>
      <c r="G25" s="28"/>
      <c r="H25" s="28">
        <f>IF($C$4="citu pasākumu izmaksas",IF('3a+c+n'!$Q25="C",'3a+c+n'!H25,0))</f>
        <v>0</v>
      </c>
      <c r="I25" s="28"/>
      <c r="J25" s="28"/>
      <c r="K25" s="60">
        <f>IF($C$4="citu pasākumu izmaksas",IF('3a+c+n'!$Q25="C",'3a+c+n'!K25,0))</f>
        <v>0</v>
      </c>
      <c r="L25" s="109">
        <f>IF($C$4="citu pasākumu izmaksas",IF('3a+c+n'!$Q25="C",'3a+c+n'!L25,0))</f>
        <v>0</v>
      </c>
      <c r="M25" s="28">
        <f>IF($C$4="citu pasākumu izmaksas",IF('3a+c+n'!$Q25="C",'3a+c+n'!M25,0))</f>
        <v>0</v>
      </c>
      <c r="N25" s="28">
        <f>IF($C$4="citu pasākumu izmaksas",IF('3a+c+n'!$Q25="C",'3a+c+n'!N25,0))</f>
        <v>0</v>
      </c>
      <c r="O25" s="28">
        <f>IF($C$4="citu pasākumu izmaksas",IF('3a+c+n'!$Q25="C",'3a+c+n'!O25,0))</f>
        <v>0</v>
      </c>
      <c r="P25" s="60">
        <f>IF($C$4="citu pasākumu izmaksas",IF('3a+c+n'!$Q25="C",'3a+c+n'!P25,0))</f>
        <v>0</v>
      </c>
    </row>
    <row r="26" spans="1:16" x14ac:dyDescent="0.2">
      <c r="A26" s="65">
        <f>IF(P26=0,0,IF(COUNTBLANK(P26)=1,0,COUNTA($P$14:P26)))</f>
        <v>0</v>
      </c>
      <c r="B26" s="28">
        <f>IF($C$4="citu pasākumu izmaksas",IF('3a+c+n'!$Q26="C",'3a+c+n'!B26,0))</f>
        <v>0</v>
      </c>
      <c r="C26" s="28">
        <f>IF($C$4="citu pasākumu izmaksas",IF('3a+c+n'!$Q26="C",'3a+c+n'!C26,0))</f>
        <v>0</v>
      </c>
      <c r="D26" s="28">
        <f>IF($C$4="citu pasākumu izmaksas",IF('3a+c+n'!$Q26="C",'3a+c+n'!D26,0))</f>
        <v>0</v>
      </c>
      <c r="E26" s="60"/>
      <c r="F26" s="80"/>
      <c r="G26" s="28"/>
      <c r="H26" s="28">
        <f>IF($C$4="citu pasākumu izmaksas",IF('3a+c+n'!$Q26="C",'3a+c+n'!H26,0))</f>
        <v>0</v>
      </c>
      <c r="I26" s="28"/>
      <c r="J26" s="28"/>
      <c r="K26" s="60">
        <f>IF($C$4="citu pasākumu izmaksas",IF('3a+c+n'!$Q26="C",'3a+c+n'!K26,0))</f>
        <v>0</v>
      </c>
      <c r="L26" s="109">
        <f>IF($C$4="citu pasākumu izmaksas",IF('3a+c+n'!$Q26="C",'3a+c+n'!L26,0))</f>
        <v>0</v>
      </c>
      <c r="M26" s="28">
        <f>IF($C$4="citu pasākumu izmaksas",IF('3a+c+n'!$Q26="C",'3a+c+n'!M26,0))</f>
        <v>0</v>
      </c>
      <c r="N26" s="28">
        <f>IF($C$4="citu pasākumu izmaksas",IF('3a+c+n'!$Q26="C",'3a+c+n'!N26,0))</f>
        <v>0</v>
      </c>
      <c r="O26" s="28">
        <f>IF($C$4="citu pasākumu izmaksas",IF('3a+c+n'!$Q26="C",'3a+c+n'!O26,0))</f>
        <v>0</v>
      </c>
      <c r="P26" s="60">
        <f>IF($C$4="citu pasākumu izmaksas",IF('3a+c+n'!$Q26="C",'3a+c+n'!P26,0))</f>
        <v>0</v>
      </c>
    </row>
    <row r="27" spans="1:16" x14ac:dyDescent="0.2">
      <c r="A27" s="65">
        <f>IF(P27=0,0,IF(COUNTBLANK(P27)=1,0,COUNTA($P$14:P27)))</f>
        <v>0</v>
      </c>
      <c r="B27" s="28">
        <f>IF($C$4="citu pasākumu izmaksas",IF('3a+c+n'!$Q27="C",'3a+c+n'!B27,0))</f>
        <v>0</v>
      </c>
      <c r="C27" s="28">
        <f>IF($C$4="citu pasākumu izmaksas",IF('3a+c+n'!$Q27="C",'3a+c+n'!C27,0))</f>
        <v>0</v>
      </c>
      <c r="D27" s="28">
        <f>IF($C$4="citu pasākumu izmaksas",IF('3a+c+n'!$Q27="C",'3a+c+n'!D27,0))</f>
        <v>0</v>
      </c>
      <c r="E27" s="60"/>
      <c r="F27" s="80"/>
      <c r="G27" s="28"/>
      <c r="H27" s="28">
        <f>IF($C$4="citu pasākumu izmaksas",IF('3a+c+n'!$Q27="C",'3a+c+n'!H27,0))</f>
        <v>0</v>
      </c>
      <c r="I27" s="28"/>
      <c r="J27" s="28"/>
      <c r="K27" s="60">
        <f>IF($C$4="citu pasākumu izmaksas",IF('3a+c+n'!$Q27="C",'3a+c+n'!K27,0))</f>
        <v>0</v>
      </c>
      <c r="L27" s="109">
        <f>IF($C$4="citu pasākumu izmaksas",IF('3a+c+n'!$Q27="C",'3a+c+n'!L27,0))</f>
        <v>0</v>
      </c>
      <c r="M27" s="28">
        <f>IF($C$4="citu pasākumu izmaksas",IF('3a+c+n'!$Q27="C",'3a+c+n'!M27,0))</f>
        <v>0</v>
      </c>
      <c r="N27" s="28">
        <f>IF($C$4="citu pasākumu izmaksas",IF('3a+c+n'!$Q27="C",'3a+c+n'!N27,0))</f>
        <v>0</v>
      </c>
      <c r="O27" s="28">
        <f>IF($C$4="citu pasākumu izmaksas",IF('3a+c+n'!$Q27="C",'3a+c+n'!O27,0))</f>
        <v>0</v>
      </c>
      <c r="P27" s="60">
        <f>IF($C$4="citu pasākumu izmaksas",IF('3a+c+n'!$Q27="C",'3a+c+n'!P27,0))</f>
        <v>0</v>
      </c>
    </row>
    <row r="28" spans="1:16" x14ac:dyDescent="0.2">
      <c r="A28" s="65">
        <f>IF(P28=0,0,IF(COUNTBLANK(P28)=1,0,COUNTA($P$14:P28)))</f>
        <v>0</v>
      </c>
      <c r="B28" s="28">
        <f>IF($C$4="citu pasākumu izmaksas",IF('3a+c+n'!$Q28="C",'3a+c+n'!B28,0))</f>
        <v>0</v>
      </c>
      <c r="C28" s="28">
        <f>IF($C$4="citu pasākumu izmaksas",IF('3a+c+n'!$Q28="C",'3a+c+n'!C28,0))</f>
        <v>0</v>
      </c>
      <c r="D28" s="28">
        <f>IF($C$4="citu pasākumu izmaksas",IF('3a+c+n'!$Q28="C",'3a+c+n'!D28,0))</f>
        <v>0</v>
      </c>
      <c r="E28" s="60"/>
      <c r="F28" s="80"/>
      <c r="G28" s="28"/>
      <c r="H28" s="28">
        <f>IF($C$4="citu pasākumu izmaksas",IF('3a+c+n'!$Q28="C",'3a+c+n'!H28,0))</f>
        <v>0</v>
      </c>
      <c r="I28" s="28"/>
      <c r="J28" s="28"/>
      <c r="K28" s="60">
        <f>IF($C$4="citu pasākumu izmaksas",IF('3a+c+n'!$Q28="C",'3a+c+n'!K28,0))</f>
        <v>0</v>
      </c>
      <c r="L28" s="109">
        <f>IF($C$4="citu pasākumu izmaksas",IF('3a+c+n'!$Q28="C",'3a+c+n'!L28,0))</f>
        <v>0</v>
      </c>
      <c r="M28" s="28">
        <f>IF($C$4="citu pasākumu izmaksas",IF('3a+c+n'!$Q28="C",'3a+c+n'!M28,0))</f>
        <v>0</v>
      </c>
      <c r="N28" s="28">
        <f>IF($C$4="citu pasākumu izmaksas",IF('3a+c+n'!$Q28="C",'3a+c+n'!N28,0))</f>
        <v>0</v>
      </c>
      <c r="O28" s="28">
        <f>IF($C$4="citu pasākumu izmaksas",IF('3a+c+n'!$Q28="C",'3a+c+n'!O28,0))</f>
        <v>0</v>
      </c>
      <c r="P28" s="60">
        <f>IF($C$4="citu pasākumu izmaksas",IF('3a+c+n'!$Q28="C",'3a+c+n'!P28,0))</f>
        <v>0</v>
      </c>
    </row>
    <row r="29" spans="1:16" x14ac:dyDescent="0.2">
      <c r="A29" s="65">
        <f>IF(P29=0,0,IF(COUNTBLANK(P29)=1,0,COUNTA($P$14:P29)))</f>
        <v>0</v>
      </c>
      <c r="B29" s="28">
        <f>IF($C$4="citu pasākumu izmaksas",IF('3a+c+n'!$Q29="C",'3a+c+n'!B29,0))</f>
        <v>0</v>
      </c>
      <c r="C29" s="28">
        <f>IF($C$4="citu pasākumu izmaksas",IF('3a+c+n'!$Q29="C",'3a+c+n'!C29,0))</f>
        <v>0</v>
      </c>
      <c r="D29" s="28">
        <f>IF($C$4="citu pasākumu izmaksas",IF('3a+c+n'!$Q29="C",'3a+c+n'!D29,0))</f>
        <v>0</v>
      </c>
      <c r="E29" s="60"/>
      <c r="F29" s="80"/>
      <c r="G29" s="28"/>
      <c r="H29" s="28">
        <f>IF($C$4="citu pasākumu izmaksas",IF('3a+c+n'!$Q29="C",'3a+c+n'!H29,0))</f>
        <v>0</v>
      </c>
      <c r="I29" s="28"/>
      <c r="J29" s="28"/>
      <c r="K29" s="60">
        <f>IF($C$4="citu pasākumu izmaksas",IF('3a+c+n'!$Q29="C",'3a+c+n'!K29,0))</f>
        <v>0</v>
      </c>
      <c r="L29" s="109">
        <f>IF($C$4="citu pasākumu izmaksas",IF('3a+c+n'!$Q29="C",'3a+c+n'!L29,0))</f>
        <v>0</v>
      </c>
      <c r="M29" s="28">
        <f>IF($C$4="citu pasākumu izmaksas",IF('3a+c+n'!$Q29="C",'3a+c+n'!M29,0))</f>
        <v>0</v>
      </c>
      <c r="N29" s="28">
        <f>IF($C$4="citu pasākumu izmaksas",IF('3a+c+n'!$Q29="C",'3a+c+n'!N29,0))</f>
        <v>0</v>
      </c>
      <c r="O29" s="28">
        <f>IF($C$4="citu pasākumu izmaksas",IF('3a+c+n'!$Q29="C",'3a+c+n'!O29,0))</f>
        <v>0</v>
      </c>
      <c r="P29" s="60">
        <f>IF($C$4="citu pasākumu izmaksas",IF('3a+c+n'!$Q29="C",'3a+c+n'!P29,0))</f>
        <v>0</v>
      </c>
    </row>
    <row r="30" spans="1:16" x14ac:dyDescent="0.2">
      <c r="A30" s="65">
        <f>IF(P30=0,0,IF(COUNTBLANK(P30)=1,0,COUNTA($P$14:P30)))</f>
        <v>0</v>
      </c>
      <c r="B30" s="28">
        <f>IF($C$4="citu pasākumu izmaksas",IF('3a+c+n'!$Q30="C",'3a+c+n'!B30,0))</f>
        <v>0</v>
      </c>
      <c r="C30" s="28">
        <f>IF($C$4="citu pasākumu izmaksas",IF('3a+c+n'!$Q30="C",'3a+c+n'!C30,0))</f>
        <v>0</v>
      </c>
      <c r="D30" s="28">
        <f>IF($C$4="citu pasākumu izmaksas",IF('3a+c+n'!$Q30="C",'3a+c+n'!D30,0))</f>
        <v>0</v>
      </c>
      <c r="E30" s="60"/>
      <c r="F30" s="80"/>
      <c r="G30" s="28"/>
      <c r="H30" s="28">
        <f>IF($C$4="citu pasākumu izmaksas",IF('3a+c+n'!$Q30="C",'3a+c+n'!H30,0))</f>
        <v>0</v>
      </c>
      <c r="I30" s="28"/>
      <c r="J30" s="28"/>
      <c r="K30" s="60">
        <f>IF($C$4="citu pasākumu izmaksas",IF('3a+c+n'!$Q30="C",'3a+c+n'!K30,0))</f>
        <v>0</v>
      </c>
      <c r="L30" s="109">
        <f>IF($C$4="citu pasākumu izmaksas",IF('3a+c+n'!$Q30="C",'3a+c+n'!L30,0))</f>
        <v>0</v>
      </c>
      <c r="M30" s="28">
        <f>IF($C$4="citu pasākumu izmaksas",IF('3a+c+n'!$Q30="C",'3a+c+n'!M30,0))</f>
        <v>0</v>
      </c>
      <c r="N30" s="28">
        <f>IF($C$4="citu pasākumu izmaksas",IF('3a+c+n'!$Q30="C",'3a+c+n'!N30,0))</f>
        <v>0</v>
      </c>
      <c r="O30" s="28">
        <f>IF($C$4="citu pasākumu izmaksas",IF('3a+c+n'!$Q30="C",'3a+c+n'!O30,0))</f>
        <v>0</v>
      </c>
      <c r="P30" s="60">
        <f>IF($C$4="citu pasākumu izmaksas",IF('3a+c+n'!$Q30="C",'3a+c+n'!P30,0))</f>
        <v>0</v>
      </c>
    </row>
    <row r="31" spans="1:16" x14ac:dyDescent="0.2">
      <c r="A31" s="65">
        <f>IF(P31=0,0,IF(COUNTBLANK(P31)=1,0,COUNTA($P$14:P31)))</f>
        <v>0</v>
      </c>
      <c r="B31" s="28">
        <f>IF($C$4="citu pasākumu izmaksas",IF('3a+c+n'!$Q31="C",'3a+c+n'!B31,0))</f>
        <v>0</v>
      </c>
      <c r="C31" s="28">
        <f>IF($C$4="citu pasākumu izmaksas",IF('3a+c+n'!$Q31="C",'3a+c+n'!C31,0))</f>
        <v>0</v>
      </c>
      <c r="D31" s="28">
        <f>IF($C$4="citu pasākumu izmaksas",IF('3a+c+n'!$Q31="C",'3a+c+n'!D31,0))</f>
        <v>0</v>
      </c>
      <c r="E31" s="60"/>
      <c r="F31" s="80"/>
      <c r="G31" s="28"/>
      <c r="H31" s="28">
        <f>IF($C$4="citu pasākumu izmaksas",IF('3a+c+n'!$Q31="C",'3a+c+n'!H31,0))</f>
        <v>0</v>
      </c>
      <c r="I31" s="28"/>
      <c r="J31" s="28"/>
      <c r="K31" s="60">
        <f>IF($C$4="citu pasākumu izmaksas",IF('3a+c+n'!$Q31="C",'3a+c+n'!K31,0))</f>
        <v>0</v>
      </c>
      <c r="L31" s="109">
        <f>IF($C$4="citu pasākumu izmaksas",IF('3a+c+n'!$Q31="C",'3a+c+n'!L31,0))</f>
        <v>0</v>
      </c>
      <c r="M31" s="28">
        <f>IF($C$4="citu pasākumu izmaksas",IF('3a+c+n'!$Q31="C",'3a+c+n'!M31,0))</f>
        <v>0</v>
      </c>
      <c r="N31" s="28">
        <f>IF($C$4="citu pasākumu izmaksas",IF('3a+c+n'!$Q31="C",'3a+c+n'!N31,0))</f>
        <v>0</v>
      </c>
      <c r="O31" s="28">
        <f>IF($C$4="citu pasākumu izmaksas",IF('3a+c+n'!$Q31="C",'3a+c+n'!O31,0))</f>
        <v>0</v>
      </c>
      <c r="P31" s="60">
        <f>IF($C$4="citu pasākumu izmaksas",IF('3a+c+n'!$Q31="C",'3a+c+n'!P31,0))</f>
        <v>0</v>
      </c>
    </row>
    <row r="32" spans="1:16" x14ac:dyDescent="0.2">
      <c r="A32" s="65">
        <f>IF(P32=0,0,IF(COUNTBLANK(P32)=1,0,COUNTA($P$14:P32)))</f>
        <v>0</v>
      </c>
      <c r="B32" s="28">
        <f>IF($C$4="citu pasākumu izmaksas",IF('3a+c+n'!$Q32="C",'3a+c+n'!B32,0))</f>
        <v>0</v>
      </c>
      <c r="C32" s="28">
        <f>IF($C$4="citu pasākumu izmaksas",IF('3a+c+n'!$Q32="C",'3a+c+n'!C32,0))</f>
        <v>0</v>
      </c>
      <c r="D32" s="28">
        <f>IF($C$4="citu pasākumu izmaksas",IF('3a+c+n'!$Q32="C",'3a+c+n'!D32,0))</f>
        <v>0</v>
      </c>
      <c r="E32" s="60"/>
      <c r="F32" s="80"/>
      <c r="G32" s="28"/>
      <c r="H32" s="28">
        <f>IF($C$4="citu pasākumu izmaksas",IF('3a+c+n'!$Q32="C",'3a+c+n'!H32,0))</f>
        <v>0</v>
      </c>
      <c r="I32" s="28"/>
      <c r="J32" s="28"/>
      <c r="K32" s="60">
        <f>IF($C$4="citu pasākumu izmaksas",IF('3a+c+n'!$Q32="C",'3a+c+n'!K32,0))</f>
        <v>0</v>
      </c>
      <c r="L32" s="109">
        <f>IF($C$4="citu pasākumu izmaksas",IF('3a+c+n'!$Q32="C",'3a+c+n'!L32,0))</f>
        <v>0</v>
      </c>
      <c r="M32" s="28">
        <f>IF($C$4="citu pasākumu izmaksas",IF('3a+c+n'!$Q32="C",'3a+c+n'!M32,0))</f>
        <v>0</v>
      </c>
      <c r="N32" s="28">
        <f>IF($C$4="citu pasākumu izmaksas",IF('3a+c+n'!$Q32="C",'3a+c+n'!N32,0))</f>
        <v>0</v>
      </c>
      <c r="O32" s="28">
        <f>IF($C$4="citu pasākumu izmaksas",IF('3a+c+n'!$Q32="C",'3a+c+n'!O32,0))</f>
        <v>0</v>
      </c>
      <c r="P32" s="60">
        <f>IF($C$4="citu pasākumu izmaksas",IF('3a+c+n'!$Q32="C",'3a+c+n'!P32,0))</f>
        <v>0</v>
      </c>
    </row>
    <row r="33" spans="1:16" x14ac:dyDescent="0.2">
      <c r="A33" s="65">
        <f>IF(P33=0,0,IF(COUNTBLANK(P33)=1,0,COUNTA($P$14:P33)))</f>
        <v>0</v>
      </c>
      <c r="B33" s="28">
        <f>IF($C$4="citu pasākumu izmaksas",IF('3a+c+n'!$Q33="C",'3a+c+n'!B33,0))</f>
        <v>0</v>
      </c>
      <c r="C33" s="28">
        <f>IF($C$4="citu pasākumu izmaksas",IF('3a+c+n'!$Q33="C",'3a+c+n'!C33,0))</f>
        <v>0</v>
      </c>
      <c r="D33" s="28">
        <f>IF($C$4="citu pasākumu izmaksas",IF('3a+c+n'!$Q33="C",'3a+c+n'!D33,0))</f>
        <v>0</v>
      </c>
      <c r="E33" s="60"/>
      <c r="F33" s="80"/>
      <c r="G33" s="28"/>
      <c r="H33" s="28">
        <f>IF($C$4="citu pasākumu izmaksas",IF('3a+c+n'!$Q33="C",'3a+c+n'!H33,0))</f>
        <v>0</v>
      </c>
      <c r="I33" s="28"/>
      <c r="J33" s="28"/>
      <c r="K33" s="60">
        <f>IF($C$4="citu pasākumu izmaksas",IF('3a+c+n'!$Q33="C",'3a+c+n'!K33,0))</f>
        <v>0</v>
      </c>
      <c r="L33" s="109">
        <f>IF($C$4="citu pasākumu izmaksas",IF('3a+c+n'!$Q33="C",'3a+c+n'!L33,0))</f>
        <v>0</v>
      </c>
      <c r="M33" s="28">
        <f>IF($C$4="citu pasākumu izmaksas",IF('3a+c+n'!$Q33="C",'3a+c+n'!M33,0))</f>
        <v>0</v>
      </c>
      <c r="N33" s="28">
        <f>IF($C$4="citu pasākumu izmaksas",IF('3a+c+n'!$Q33="C",'3a+c+n'!N33,0))</f>
        <v>0</v>
      </c>
      <c r="O33" s="28">
        <f>IF($C$4="citu pasākumu izmaksas",IF('3a+c+n'!$Q33="C",'3a+c+n'!O33,0))</f>
        <v>0</v>
      </c>
      <c r="P33" s="60">
        <f>IF($C$4="citu pasākumu izmaksas",IF('3a+c+n'!$Q33="C",'3a+c+n'!P33,0))</f>
        <v>0</v>
      </c>
    </row>
    <row r="34" spans="1:16" x14ac:dyDescent="0.2">
      <c r="A34" s="65">
        <f>IF(P34=0,0,IF(COUNTBLANK(P34)=1,0,COUNTA($P$14:P34)))</f>
        <v>0</v>
      </c>
      <c r="B34" s="28">
        <f>IF($C$4="citu pasākumu izmaksas",IF('3a+c+n'!$Q34="C",'3a+c+n'!B34,0))</f>
        <v>0</v>
      </c>
      <c r="C34" s="28">
        <f>IF($C$4="citu pasākumu izmaksas",IF('3a+c+n'!$Q34="C",'3a+c+n'!C34,0))</f>
        <v>0</v>
      </c>
      <c r="D34" s="28">
        <f>IF($C$4="citu pasākumu izmaksas",IF('3a+c+n'!$Q34="C",'3a+c+n'!D34,0))</f>
        <v>0</v>
      </c>
      <c r="E34" s="60"/>
      <c r="F34" s="80"/>
      <c r="G34" s="28"/>
      <c r="H34" s="28">
        <f>IF($C$4="citu pasākumu izmaksas",IF('3a+c+n'!$Q34="C",'3a+c+n'!H34,0))</f>
        <v>0</v>
      </c>
      <c r="I34" s="28"/>
      <c r="J34" s="28"/>
      <c r="K34" s="60">
        <f>IF($C$4="citu pasākumu izmaksas",IF('3a+c+n'!$Q34="C",'3a+c+n'!K34,0))</f>
        <v>0</v>
      </c>
      <c r="L34" s="109">
        <f>IF($C$4="citu pasākumu izmaksas",IF('3a+c+n'!$Q34="C",'3a+c+n'!L34,0))</f>
        <v>0</v>
      </c>
      <c r="M34" s="28">
        <f>IF($C$4="citu pasākumu izmaksas",IF('3a+c+n'!$Q34="C",'3a+c+n'!M34,0))</f>
        <v>0</v>
      </c>
      <c r="N34" s="28">
        <f>IF($C$4="citu pasākumu izmaksas",IF('3a+c+n'!$Q34="C",'3a+c+n'!N34,0))</f>
        <v>0</v>
      </c>
      <c r="O34" s="28">
        <f>IF($C$4="citu pasākumu izmaksas",IF('3a+c+n'!$Q34="C",'3a+c+n'!O34,0))</f>
        <v>0</v>
      </c>
      <c r="P34" s="60">
        <f>IF($C$4="citu pasākumu izmaksas",IF('3a+c+n'!$Q34="C",'3a+c+n'!P34,0))</f>
        <v>0</v>
      </c>
    </row>
    <row r="35" spans="1:16" x14ac:dyDescent="0.2">
      <c r="A35" s="65">
        <f>IF(P35=0,0,IF(COUNTBLANK(P35)=1,0,COUNTA($P$14:P35)))</f>
        <v>0</v>
      </c>
      <c r="B35" s="28">
        <f>IF($C$4="citu pasākumu izmaksas",IF('3a+c+n'!$Q35="C",'3a+c+n'!B35,0))</f>
        <v>0</v>
      </c>
      <c r="C35" s="28">
        <f>IF($C$4="citu pasākumu izmaksas",IF('3a+c+n'!$Q35="C",'3a+c+n'!C35,0))</f>
        <v>0</v>
      </c>
      <c r="D35" s="28">
        <f>IF($C$4="citu pasākumu izmaksas",IF('3a+c+n'!$Q35="C",'3a+c+n'!D35,0))</f>
        <v>0</v>
      </c>
      <c r="E35" s="60"/>
      <c r="F35" s="80"/>
      <c r="G35" s="28"/>
      <c r="H35" s="28">
        <f>IF($C$4="citu pasākumu izmaksas",IF('3a+c+n'!$Q35="C",'3a+c+n'!H35,0))</f>
        <v>0</v>
      </c>
      <c r="I35" s="28"/>
      <c r="J35" s="28"/>
      <c r="K35" s="60">
        <f>IF($C$4="citu pasākumu izmaksas",IF('3a+c+n'!$Q35="C",'3a+c+n'!K35,0))</f>
        <v>0</v>
      </c>
      <c r="L35" s="109">
        <f>IF($C$4="citu pasākumu izmaksas",IF('3a+c+n'!$Q35="C",'3a+c+n'!L35,0))</f>
        <v>0</v>
      </c>
      <c r="M35" s="28">
        <f>IF($C$4="citu pasākumu izmaksas",IF('3a+c+n'!$Q35="C",'3a+c+n'!M35,0))</f>
        <v>0</v>
      </c>
      <c r="N35" s="28">
        <f>IF($C$4="citu pasākumu izmaksas",IF('3a+c+n'!$Q35="C",'3a+c+n'!N35,0))</f>
        <v>0</v>
      </c>
      <c r="O35" s="28">
        <f>IF($C$4="citu pasākumu izmaksas",IF('3a+c+n'!$Q35="C",'3a+c+n'!O35,0))</f>
        <v>0</v>
      </c>
      <c r="P35" s="60">
        <f>IF($C$4="citu pasākumu izmaksas",IF('3a+c+n'!$Q35="C",'3a+c+n'!P35,0))</f>
        <v>0</v>
      </c>
    </row>
    <row r="36" spans="1:16" x14ac:dyDescent="0.2">
      <c r="A36" s="65">
        <f>IF(P36=0,0,IF(COUNTBLANK(P36)=1,0,COUNTA($P$14:P36)))</f>
        <v>0</v>
      </c>
      <c r="B36" s="28">
        <f>IF($C$4="citu pasākumu izmaksas",IF('3a+c+n'!$Q36="C",'3a+c+n'!B36,0))</f>
        <v>0</v>
      </c>
      <c r="C36" s="28">
        <f>IF($C$4="citu pasākumu izmaksas",IF('3a+c+n'!$Q36="C",'3a+c+n'!C36,0))</f>
        <v>0</v>
      </c>
      <c r="D36" s="28">
        <f>IF($C$4="citu pasākumu izmaksas",IF('3a+c+n'!$Q36="C",'3a+c+n'!D36,0))</f>
        <v>0</v>
      </c>
      <c r="E36" s="60"/>
      <c r="F36" s="80"/>
      <c r="G36" s="28"/>
      <c r="H36" s="28">
        <f>IF($C$4="citu pasākumu izmaksas",IF('3a+c+n'!$Q36="C",'3a+c+n'!H36,0))</f>
        <v>0</v>
      </c>
      <c r="I36" s="28"/>
      <c r="J36" s="28"/>
      <c r="K36" s="60">
        <f>IF($C$4="citu pasākumu izmaksas",IF('3a+c+n'!$Q36="C",'3a+c+n'!K36,0))</f>
        <v>0</v>
      </c>
      <c r="L36" s="109">
        <f>IF($C$4="citu pasākumu izmaksas",IF('3a+c+n'!$Q36="C",'3a+c+n'!L36,0))</f>
        <v>0</v>
      </c>
      <c r="M36" s="28">
        <f>IF($C$4="citu pasākumu izmaksas",IF('3a+c+n'!$Q36="C",'3a+c+n'!M36,0))</f>
        <v>0</v>
      </c>
      <c r="N36" s="28">
        <f>IF($C$4="citu pasākumu izmaksas",IF('3a+c+n'!$Q36="C",'3a+c+n'!N36,0))</f>
        <v>0</v>
      </c>
      <c r="O36" s="28">
        <f>IF($C$4="citu pasākumu izmaksas",IF('3a+c+n'!$Q36="C",'3a+c+n'!O36,0))</f>
        <v>0</v>
      </c>
      <c r="P36" s="60">
        <f>IF($C$4="citu pasākumu izmaksas",IF('3a+c+n'!$Q36="C",'3a+c+n'!P36,0))</f>
        <v>0</v>
      </c>
    </row>
    <row r="37" spans="1:16" x14ac:dyDescent="0.2">
      <c r="A37" s="65">
        <f>IF(P37=0,0,IF(COUNTBLANK(P37)=1,0,COUNTA($P$14:P37)))</f>
        <v>0</v>
      </c>
      <c r="B37" s="28">
        <f>IF($C$4="citu pasākumu izmaksas",IF('3a+c+n'!$Q37="C",'3a+c+n'!B37,0))</f>
        <v>0</v>
      </c>
      <c r="C37" s="28">
        <f>IF($C$4="citu pasākumu izmaksas",IF('3a+c+n'!$Q37="C",'3a+c+n'!C37,0))</f>
        <v>0</v>
      </c>
      <c r="D37" s="28">
        <f>IF($C$4="citu pasākumu izmaksas",IF('3a+c+n'!$Q37="C",'3a+c+n'!D37,0))</f>
        <v>0</v>
      </c>
      <c r="E37" s="60"/>
      <c r="F37" s="80"/>
      <c r="G37" s="28"/>
      <c r="H37" s="28">
        <f>IF($C$4="citu pasākumu izmaksas",IF('3a+c+n'!$Q37="C",'3a+c+n'!H37,0))</f>
        <v>0</v>
      </c>
      <c r="I37" s="28"/>
      <c r="J37" s="28"/>
      <c r="K37" s="60">
        <f>IF($C$4="citu pasākumu izmaksas",IF('3a+c+n'!$Q37="C",'3a+c+n'!K37,0))</f>
        <v>0</v>
      </c>
      <c r="L37" s="109">
        <f>IF($C$4="citu pasākumu izmaksas",IF('3a+c+n'!$Q37="C",'3a+c+n'!L37,0))</f>
        <v>0</v>
      </c>
      <c r="M37" s="28">
        <f>IF($C$4="citu pasākumu izmaksas",IF('3a+c+n'!$Q37="C",'3a+c+n'!M37,0))</f>
        <v>0</v>
      </c>
      <c r="N37" s="28">
        <f>IF($C$4="citu pasākumu izmaksas",IF('3a+c+n'!$Q37="C",'3a+c+n'!N37,0))</f>
        <v>0</v>
      </c>
      <c r="O37" s="28">
        <f>IF($C$4="citu pasākumu izmaksas",IF('3a+c+n'!$Q37="C",'3a+c+n'!O37,0))</f>
        <v>0</v>
      </c>
      <c r="P37" s="60">
        <f>IF($C$4="citu pasākumu izmaksas",IF('3a+c+n'!$Q37="C",'3a+c+n'!P37,0))</f>
        <v>0</v>
      </c>
    </row>
    <row r="38" spans="1:16" x14ac:dyDescent="0.2">
      <c r="A38" s="65">
        <f>IF(P38=0,0,IF(COUNTBLANK(P38)=1,0,COUNTA($P$14:P38)))</f>
        <v>0</v>
      </c>
      <c r="B38" s="28">
        <f>IF($C$4="citu pasākumu izmaksas",IF('3a+c+n'!$Q38="C",'3a+c+n'!B38,0))</f>
        <v>0</v>
      </c>
      <c r="C38" s="28">
        <f>IF($C$4="citu pasākumu izmaksas",IF('3a+c+n'!$Q38="C",'3a+c+n'!C38,0))</f>
        <v>0</v>
      </c>
      <c r="D38" s="28">
        <f>IF($C$4="citu pasākumu izmaksas",IF('3a+c+n'!$Q38="C",'3a+c+n'!D38,0))</f>
        <v>0</v>
      </c>
      <c r="E38" s="60"/>
      <c r="F38" s="80"/>
      <c r="G38" s="28"/>
      <c r="H38" s="28">
        <f>IF($C$4="citu pasākumu izmaksas",IF('3a+c+n'!$Q38="C",'3a+c+n'!H38,0))</f>
        <v>0</v>
      </c>
      <c r="I38" s="28"/>
      <c r="J38" s="28"/>
      <c r="K38" s="60">
        <f>IF($C$4="citu pasākumu izmaksas",IF('3a+c+n'!$Q38="C",'3a+c+n'!K38,0))</f>
        <v>0</v>
      </c>
      <c r="L38" s="109">
        <f>IF($C$4="citu pasākumu izmaksas",IF('3a+c+n'!$Q38="C",'3a+c+n'!L38,0))</f>
        <v>0</v>
      </c>
      <c r="M38" s="28">
        <f>IF($C$4="citu pasākumu izmaksas",IF('3a+c+n'!$Q38="C",'3a+c+n'!M38,0))</f>
        <v>0</v>
      </c>
      <c r="N38" s="28">
        <f>IF($C$4="citu pasākumu izmaksas",IF('3a+c+n'!$Q38="C",'3a+c+n'!N38,0))</f>
        <v>0</v>
      </c>
      <c r="O38" s="28">
        <f>IF($C$4="citu pasākumu izmaksas",IF('3a+c+n'!$Q38="C",'3a+c+n'!O38,0))</f>
        <v>0</v>
      </c>
      <c r="P38" s="60">
        <f>IF($C$4="citu pasākumu izmaksas",IF('3a+c+n'!$Q38="C",'3a+c+n'!P38,0))</f>
        <v>0</v>
      </c>
    </row>
    <row r="39" spans="1:16" x14ac:dyDescent="0.2">
      <c r="A39" s="65">
        <f>IF(P39=0,0,IF(COUNTBLANK(P39)=1,0,COUNTA($P$14:P39)))</f>
        <v>0</v>
      </c>
      <c r="B39" s="28">
        <f>IF($C$4="citu pasākumu izmaksas",IF('3a+c+n'!$Q39="C",'3a+c+n'!B39,0))</f>
        <v>0</v>
      </c>
      <c r="C39" s="28">
        <f>IF($C$4="citu pasākumu izmaksas",IF('3a+c+n'!$Q39="C",'3a+c+n'!C39,0))</f>
        <v>0</v>
      </c>
      <c r="D39" s="28">
        <f>IF($C$4="citu pasākumu izmaksas",IF('3a+c+n'!$Q39="C",'3a+c+n'!D39,0))</f>
        <v>0</v>
      </c>
      <c r="E39" s="60"/>
      <c r="F39" s="80"/>
      <c r="G39" s="28"/>
      <c r="H39" s="28">
        <f>IF($C$4="citu pasākumu izmaksas",IF('3a+c+n'!$Q39="C",'3a+c+n'!H39,0))</f>
        <v>0</v>
      </c>
      <c r="I39" s="28"/>
      <c r="J39" s="28"/>
      <c r="K39" s="60">
        <f>IF($C$4="citu pasākumu izmaksas",IF('3a+c+n'!$Q39="C",'3a+c+n'!K39,0))</f>
        <v>0</v>
      </c>
      <c r="L39" s="109">
        <f>IF($C$4="citu pasākumu izmaksas",IF('3a+c+n'!$Q39="C",'3a+c+n'!L39,0))</f>
        <v>0</v>
      </c>
      <c r="M39" s="28">
        <f>IF($C$4="citu pasākumu izmaksas",IF('3a+c+n'!$Q39="C",'3a+c+n'!M39,0))</f>
        <v>0</v>
      </c>
      <c r="N39" s="28">
        <f>IF($C$4="citu pasākumu izmaksas",IF('3a+c+n'!$Q39="C",'3a+c+n'!N39,0))</f>
        <v>0</v>
      </c>
      <c r="O39" s="28">
        <f>IF($C$4="citu pasākumu izmaksas",IF('3a+c+n'!$Q39="C",'3a+c+n'!O39,0))</f>
        <v>0</v>
      </c>
      <c r="P39" s="60">
        <f>IF($C$4="citu pasākumu izmaksas",IF('3a+c+n'!$Q39="C",'3a+c+n'!P39,0))</f>
        <v>0</v>
      </c>
    </row>
    <row r="40" spans="1:16" x14ac:dyDescent="0.2">
      <c r="A40" s="65">
        <f>IF(P40=0,0,IF(COUNTBLANK(P40)=1,0,COUNTA($P$14:P40)))</f>
        <v>0</v>
      </c>
      <c r="B40" s="28">
        <f>IF($C$4="citu pasākumu izmaksas",IF('3a+c+n'!$Q40="C",'3a+c+n'!B40,0))</f>
        <v>0</v>
      </c>
      <c r="C40" s="28">
        <f>IF($C$4="citu pasākumu izmaksas",IF('3a+c+n'!$Q40="C",'3a+c+n'!C40,0))</f>
        <v>0</v>
      </c>
      <c r="D40" s="28">
        <f>IF($C$4="citu pasākumu izmaksas",IF('3a+c+n'!$Q40="C",'3a+c+n'!D40,0))</f>
        <v>0</v>
      </c>
      <c r="E40" s="60"/>
      <c r="F40" s="80"/>
      <c r="G40" s="28"/>
      <c r="H40" s="28">
        <f>IF($C$4="citu pasākumu izmaksas",IF('3a+c+n'!$Q40="C",'3a+c+n'!H40,0))</f>
        <v>0</v>
      </c>
      <c r="I40" s="28"/>
      <c r="J40" s="28"/>
      <c r="K40" s="60">
        <f>IF($C$4="citu pasākumu izmaksas",IF('3a+c+n'!$Q40="C",'3a+c+n'!K40,0))</f>
        <v>0</v>
      </c>
      <c r="L40" s="109">
        <f>IF($C$4="citu pasākumu izmaksas",IF('3a+c+n'!$Q40="C",'3a+c+n'!L40,0))</f>
        <v>0</v>
      </c>
      <c r="M40" s="28">
        <f>IF($C$4="citu pasākumu izmaksas",IF('3a+c+n'!$Q40="C",'3a+c+n'!M40,0))</f>
        <v>0</v>
      </c>
      <c r="N40" s="28">
        <f>IF($C$4="citu pasākumu izmaksas",IF('3a+c+n'!$Q40="C",'3a+c+n'!N40,0))</f>
        <v>0</v>
      </c>
      <c r="O40" s="28">
        <f>IF($C$4="citu pasākumu izmaksas",IF('3a+c+n'!$Q40="C",'3a+c+n'!O40,0))</f>
        <v>0</v>
      </c>
      <c r="P40" s="60">
        <f>IF($C$4="citu pasākumu izmaksas",IF('3a+c+n'!$Q40="C",'3a+c+n'!P40,0))</f>
        <v>0</v>
      </c>
    </row>
    <row r="41" spans="1:16" x14ac:dyDescent="0.2">
      <c r="A41" s="65">
        <f>IF(P41=0,0,IF(COUNTBLANK(P41)=1,0,COUNTA($P$14:P41)))</f>
        <v>0</v>
      </c>
      <c r="B41" s="28">
        <f>IF($C$4="citu pasākumu izmaksas",IF('3a+c+n'!$Q41="C",'3a+c+n'!B41,0))</f>
        <v>0</v>
      </c>
      <c r="C41" s="28">
        <f>IF($C$4="citu pasākumu izmaksas",IF('3a+c+n'!$Q41="C",'3a+c+n'!C41,0))</f>
        <v>0</v>
      </c>
      <c r="D41" s="28">
        <f>IF($C$4="citu pasākumu izmaksas",IF('3a+c+n'!$Q41="C",'3a+c+n'!D41,0))</f>
        <v>0</v>
      </c>
      <c r="E41" s="60"/>
      <c r="F41" s="80"/>
      <c r="G41" s="28"/>
      <c r="H41" s="28">
        <f>IF($C$4="citu pasākumu izmaksas",IF('3a+c+n'!$Q41="C",'3a+c+n'!H41,0))</f>
        <v>0</v>
      </c>
      <c r="I41" s="28"/>
      <c r="J41" s="28"/>
      <c r="K41" s="60">
        <f>IF($C$4="citu pasākumu izmaksas",IF('3a+c+n'!$Q41="C",'3a+c+n'!K41,0))</f>
        <v>0</v>
      </c>
      <c r="L41" s="109">
        <f>IF($C$4="citu pasākumu izmaksas",IF('3a+c+n'!$Q41="C",'3a+c+n'!L41,0))</f>
        <v>0</v>
      </c>
      <c r="M41" s="28">
        <f>IF($C$4="citu pasākumu izmaksas",IF('3a+c+n'!$Q41="C",'3a+c+n'!M41,0))</f>
        <v>0</v>
      </c>
      <c r="N41" s="28">
        <f>IF($C$4="citu pasākumu izmaksas",IF('3a+c+n'!$Q41="C",'3a+c+n'!N41,0))</f>
        <v>0</v>
      </c>
      <c r="O41" s="28">
        <f>IF($C$4="citu pasākumu izmaksas",IF('3a+c+n'!$Q41="C",'3a+c+n'!O41,0))</f>
        <v>0</v>
      </c>
      <c r="P41" s="60">
        <f>IF($C$4="citu pasākumu izmaksas",IF('3a+c+n'!$Q41="C",'3a+c+n'!P41,0))</f>
        <v>0</v>
      </c>
    </row>
    <row r="42" spans="1:16" x14ac:dyDescent="0.2">
      <c r="A42" s="65">
        <f>IF(P42=0,0,IF(COUNTBLANK(P42)=1,0,COUNTA($P$14:P42)))</f>
        <v>0</v>
      </c>
      <c r="B42" s="28">
        <f>IF($C$4="citu pasākumu izmaksas",IF('3a+c+n'!$Q42="C",'3a+c+n'!B42,0))</f>
        <v>0</v>
      </c>
      <c r="C42" s="28">
        <f>IF($C$4="citu pasākumu izmaksas",IF('3a+c+n'!$Q42="C",'3a+c+n'!C42,0))</f>
        <v>0</v>
      </c>
      <c r="D42" s="28">
        <f>IF($C$4="citu pasākumu izmaksas",IF('3a+c+n'!$Q42="C",'3a+c+n'!D42,0))</f>
        <v>0</v>
      </c>
      <c r="E42" s="60"/>
      <c r="F42" s="80"/>
      <c r="G42" s="28"/>
      <c r="H42" s="28">
        <f>IF($C$4="citu pasākumu izmaksas",IF('3a+c+n'!$Q42="C",'3a+c+n'!H42,0))</f>
        <v>0</v>
      </c>
      <c r="I42" s="28"/>
      <c r="J42" s="28"/>
      <c r="K42" s="60">
        <f>IF($C$4="citu pasākumu izmaksas",IF('3a+c+n'!$Q42="C",'3a+c+n'!K42,0))</f>
        <v>0</v>
      </c>
      <c r="L42" s="109">
        <f>IF($C$4="citu pasākumu izmaksas",IF('3a+c+n'!$Q42="C",'3a+c+n'!L42,0))</f>
        <v>0</v>
      </c>
      <c r="M42" s="28">
        <f>IF($C$4="citu pasākumu izmaksas",IF('3a+c+n'!$Q42="C",'3a+c+n'!M42,0))</f>
        <v>0</v>
      </c>
      <c r="N42" s="28">
        <f>IF($C$4="citu pasākumu izmaksas",IF('3a+c+n'!$Q42="C",'3a+c+n'!N42,0))</f>
        <v>0</v>
      </c>
      <c r="O42" s="28">
        <f>IF($C$4="citu pasākumu izmaksas",IF('3a+c+n'!$Q42="C",'3a+c+n'!O42,0))</f>
        <v>0</v>
      </c>
      <c r="P42" s="60">
        <f>IF($C$4="citu pasākumu izmaksas",IF('3a+c+n'!$Q42="C",'3a+c+n'!P42,0))</f>
        <v>0</v>
      </c>
    </row>
    <row r="43" spans="1:16" x14ac:dyDescent="0.2">
      <c r="A43" s="65">
        <f>IF(P43=0,0,IF(COUNTBLANK(P43)=1,0,COUNTA($P$14:P43)))</f>
        <v>0</v>
      </c>
      <c r="B43" s="28">
        <f>IF($C$4="citu pasākumu izmaksas",IF('3a+c+n'!$Q43="C",'3a+c+n'!B43,0))</f>
        <v>0</v>
      </c>
      <c r="C43" s="28">
        <f>IF($C$4="citu pasākumu izmaksas",IF('3a+c+n'!$Q43="C",'3a+c+n'!C43,0))</f>
        <v>0</v>
      </c>
      <c r="D43" s="28">
        <f>IF($C$4="citu pasākumu izmaksas",IF('3a+c+n'!$Q43="C",'3a+c+n'!D43,0))</f>
        <v>0</v>
      </c>
      <c r="E43" s="60"/>
      <c r="F43" s="80"/>
      <c r="G43" s="28"/>
      <c r="H43" s="28">
        <f>IF($C$4="citu pasākumu izmaksas",IF('3a+c+n'!$Q43="C",'3a+c+n'!H43,0))</f>
        <v>0</v>
      </c>
      <c r="I43" s="28"/>
      <c r="J43" s="28"/>
      <c r="K43" s="60">
        <f>IF($C$4="citu pasākumu izmaksas",IF('3a+c+n'!$Q43="C",'3a+c+n'!K43,0))</f>
        <v>0</v>
      </c>
      <c r="L43" s="109">
        <f>IF($C$4="citu pasākumu izmaksas",IF('3a+c+n'!$Q43="C",'3a+c+n'!L43,0))</f>
        <v>0</v>
      </c>
      <c r="M43" s="28">
        <f>IF($C$4="citu pasākumu izmaksas",IF('3a+c+n'!$Q43="C",'3a+c+n'!M43,0))</f>
        <v>0</v>
      </c>
      <c r="N43" s="28">
        <f>IF($C$4="citu pasākumu izmaksas",IF('3a+c+n'!$Q43="C",'3a+c+n'!N43,0))</f>
        <v>0</v>
      </c>
      <c r="O43" s="28">
        <f>IF($C$4="citu pasākumu izmaksas",IF('3a+c+n'!$Q43="C",'3a+c+n'!O43,0))</f>
        <v>0</v>
      </c>
      <c r="P43" s="60">
        <f>IF($C$4="citu pasākumu izmaksas",IF('3a+c+n'!$Q43="C",'3a+c+n'!P43,0))</f>
        <v>0</v>
      </c>
    </row>
    <row r="44" spans="1:16" x14ac:dyDescent="0.2">
      <c r="A44" s="65">
        <f>IF(P44=0,0,IF(COUNTBLANK(P44)=1,0,COUNTA($P$14:P44)))</f>
        <v>0</v>
      </c>
      <c r="B44" s="28">
        <f>IF($C$4="citu pasākumu izmaksas",IF('3a+c+n'!$Q44="C",'3a+c+n'!B44,0))</f>
        <v>0</v>
      </c>
      <c r="C44" s="28">
        <f>IF($C$4="citu pasākumu izmaksas",IF('3a+c+n'!$Q44="C",'3a+c+n'!C44,0))</f>
        <v>0</v>
      </c>
      <c r="D44" s="28">
        <f>IF($C$4="citu pasākumu izmaksas",IF('3a+c+n'!$Q44="C",'3a+c+n'!D44,0))</f>
        <v>0</v>
      </c>
      <c r="E44" s="60"/>
      <c r="F44" s="80"/>
      <c r="G44" s="28"/>
      <c r="H44" s="28">
        <f>IF($C$4="citu pasākumu izmaksas",IF('3a+c+n'!$Q44="C",'3a+c+n'!H44,0))</f>
        <v>0</v>
      </c>
      <c r="I44" s="28"/>
      <c r="J44" s="28"/>
      <c r="K44" s="60">
        <f>IF($C$4="citu pasākumu izmaksas",IF('3a+c+n'!$Q44="C",'3a+c+n'!K44,0))</f>
        <v>0</v>
      </c>
      <c r="L44" s="109">
        <f>IF($C$4="citu pasākumu izmaksas",IF('3a+c+n'!$Q44="C",'3a+c+n'!L44,0))</f>
        <v>0</v>
      </c>
      <c r="M44" s="28">
        <f>IF($C$4="citu pasākumu izmaksas",IF('3a+c+n'!$Q44="C",'3a+c+n'!M44,0))</f>
        <v>0</v>
      </c>
      <c r="N44" s="28">
        <f>IF($C$4="citu pasākumu izmaksas",IF('3a+c+n'!$Q44="C",'3a+c+n'!N44,0))</f>
        <v>0</v>
      </c>
      <c r="O44" s="28">
        <f>IF($C$4="citu pasākumu izmaksas",IF('3a+c+n'!$Q44="C",'3a+c+n'!O44,0))</f>
        <v>0</v>
      </c>
      <c r="P44" s="60">
        <f>IF($C$4="citu pasākumu izmaksas",IF('3a+c+n'!$Q44="C",'3a+c+n'!P44,0))</f>
        <v>0</v>
      </c>
    </row>
    <row r="45" spans="1:16" x14ac:dyDescent="0.2">
      <c r="A45" s="65">
        <f>IF(P45=0,0,IF(COUNTBLANK(P45)=1,0,COUNTA($P$14:P45)))</f>
        <v>0</v>
      </c>
      <c r="B45" s="28">
        <f>IF($C$4="citu pasākumu izmaksas",IF('3a+c+n'!$Q45="C",'3a+c+n'!B45,0))</f>
        <v>0</v>
      </c>
      <c r="C45" s="28">
        <f>IF($C$4="citu pasākumu izmaksas",IF('3a+c+n'!$Q45="C",'3a+c+n'!C45,0))</f>
        <v>0</v>
      </c>
      <c r="D45" s="28">
        <f>IF($C$4="citu pasākumu izmaksas",IF('3a+c+n'!$Q45="C",'3a+c+n'!D45,0))</f>
        <v>0</v>
      </c>
      <c r="E45" s="60"/>
      <c r="F45" s="80"/>
      <c r="G45" s="28"/>
      <c r="H45" s="28">
        <f>IF($C$4="citu pasākumu izmaksas",IF('3a+c+n'!$Q45="C",'3a+c+n'!H45,0))</f>
        <v>0</v>
      </c>
      <c r="I45" s="28"/>
      <c r="J45" s="28"/>
      <c r="K45" s="60">
        <f>IF($C$4="citu pasākumu izmaksas",IF('3a+c+n'!$Q45="C",'3a+c+n'!K45,0))</f>
        <v>0</v>
      </c>
      <c r="L45" s="109">
        <f>IF($C$4="citu pasākumu izmaksas",IF('3a+c+n'!$Q45="C",'3a+c+n'!L45,0))</f>
        <v>0</v>
      </c>
      <c r="M45" s="28">
        <f>IF($C$4="citu pasākumu izmaksas",IF('3a+c+n'!$Q45="C",'3a+c+n'!M45,0))</f>
        <v>0</v>
      </c>
      <c r="N45" s="28">
        <f>IF($C$4="citu pasākumu izmaksas",IF('3a+c+n'!$Q45="C",'3a+c+n'!N45,0))</f>
        <v>0</v>
      </c>
      <c r="O45" s="28">
        <f>IF($C$4="citu pasākumu izmaksas",IF('3a+c+n'!$Q45="C",'3a+c+n'!O45,0))</f>
        <v>0</v>
      </c>
      <c r="P45" s="60">
        <f>IF($C$4="citu pasākumu izmaksas",IF('3a+c+n'!$Q45="C",'3a+c+n'!P45,0))</f>
        <v>0</v>
      </c>
    </row>
    <row r="46" spans="1:16" x14ac:dyDescent="0.2">
      <c r="A46" s="65">
        <f>IF(P46=0,0,IF(COUNTBLANK(P46)=1,0,COUNTA($P$14:P46)))</f>
        <v>0</v>
      </c>
      <c r="B46" s="28">
        <f>IF($C$4="citu pasākumu izmaksas",IF('3a+c+n'!$Q46="C",'3a+c+n'!B46,0))</f>
        <v>0</v>
      </c>
      <c r="C46" s="28">
        <f>IF($C$4="citu pasākumu izmaksas",IF('3a+c+n'!$Q46="C",'3a+c+n'!C46,0))</f>
        <v>0</v>
      </c>
      <c r="D46" s="28">
        <f>IF($C$4="citu pasākumu izmaksas",IF('3a+c+n'!$Q46="C",'3a+c+n'!D46,0))</f>
        <v>0</v>
      </c>
      <c r="E46" s="60"/>
      <c r="F46" s="80"/>
      <c r="G46" s="28"/>
      <c r="H46" s="28">
        <f>IF($C$4="citu pasākumu izmaksas",IF('3a+c+n'!$Q46="C",'3a+c+n'!H46,0))</f>
        <v>0</v>
      </c>
      <c r="I46" s="28"/>
      <c r="J46" s="28"/>
      <c r="K46" s="60">
        <f>IF($C$4="citu pasākumu izmaksas",IF('3a+c+n'!$Q46="C",'3a+c+n'!K46,0))</f>
        <v>0</v>
      </c>
      <c r="L46" s="109">
        <f>IF($C$4="citu pasākumu izmaksas",IF('3a+c+n'!$Q46="C",'3a+c+n'!L46,0))</f>
        <v>0</v>
      </c>
      <c r="M46" s="28">
        <f>IF($C$4="citu pasākumu izmaksas",IF('3a+c+n'!$Q46="C",'3a+c+n'!M46,0))</f>
        <v>0</v>
      </c>
      <c r="N46" s="28">
        <f>IF($C$4="citu pasākumu izmaksas",IF('3a+c+n'!$Q46="C",'3a+c+n'!N46,0))</f>
        <v>0</v>
      </c>
      <c r="O46" s="28">
        <f>IF($C$4="citu pasākumu izmaksas",IF('3a+c+n'!$Q46="C",'3a+c+n'!O46,0))</f>
        <v>0</v>
      </c>
      <c r="P46" s="60">
        <f>IF($C$4="citu pasākumu izmaksas",IF('3a+c+n'!$Q46="C",'3a+c+n'!P46,0))</f>
        <v>0</v>
      </c>
    </row>
    <row r="47" spans="1:16" x14ac:dyDescent="0.2">
      <c r="A47" s="65">
        <f>IF(P47=0,0,IF(COUNTBLANK(P47)=1,0,COUNTA($P$14:P47)))</f>
        <v>0</v>
      </c>
      <c r="B47" s="28">
        <f>IF($C$4="citu pasākumu izmaksas",IF('3a+c+n'!$Q47="C",'3a+c+n'!B47,0))</f>
        <v>0</v>
      </c>
      <c r="C47" s="28">
        <f>IF($C$4="citu pasākumu izmaksas",IF('3a+c+n'!$Q47="C",'3a+c+n'!C47,0))</f>
        <v>0</v>
      </c>
      <c r="D47" s="28">
        <f>IF($C$4="citu pasākumu izmaksas",IF('3a+c+n'!$Q47="C",'3a+c+n'!D47,0))</f>
        <v>0</v>
      </c>
      <c r="E47" s="60"/>
      <c r="F47" s="80"/>
      <c r="G47" s="28"/>
      <c r="H47" s="28">
        <f>IF($C$4="citu pasākumu izmaksas",IF('3a+c+n'!$Q47="C",'3a+c+n'!H47,0))</f>
        <v>0</v>
      </c>
      <c r="I47" s="28"/>
      <c r="J47" s="28"/>
      <c r="K47" s="60">
        <f>IF($C$4="citu pasākumu izmaksas",IF('3a+c+n'!$Q47="C",'3a+c+n'!K47,0))</f>
        <v>0</v>
      </c>
      <c r="L47" s="109">
        <f>IF($C$4="citu pasākumu izmaksas",IF('3a+c+n'!$Q47="C",'3a+c+n'!L47,0))</f>
        <v>0</v>
      </c>
      <c r="M47" s="28">
        <f>IF($C$4="citu pasākumu izmaksas",IF('3a+c+n'!$Q47="C",'3a+c+n'!M47,0))</f>
        <v>0</v>
      </c>
      <c r="N47" s="28">
        <f>IF($C$4="citu pasākumu izmaksas",IF('3a+c+n'!$Q47="C",'3a+c+n'!N47,0))</f>
        <v>0</v>
      </c>
      <c r="O47" s="28">
        <f>IF($C$4="citu pasākumu izmaksas",IF('3a+c+n'!$Q47="C",'3a+c+n'!O47,0))</f>
        <v>0</v>
      </c>
      <c r="P47" s="60">
        <f>IF($C$4="citu pasākumu izmaksas",IF('3a+c+n'!$Q47="C",'3a+c+n'!P47,0))</f>
        <v>0</v>
      </c>
    </row>
    <row r="48" spans="1:16" x14ac:dyDescent="0.2">
      <c r="A48" s="65">
        <f>IF(P48=0,0,IF(COUNTBLANK(P48)=1,0,COUNTA($P$14:P48)))</f>
        <v>0</v>
      </c>
      <c r="B48" s="28">
        <f>IF($C$4="citu pasākumu izmaksas",IF('3a+c+n'!$Q48="C",'3a+c+n'!B48,0))</f>
        <v>0</v>
      </c>
      <c r="C48" s="28">
        <f>IF($C$4="citu pasākumu izmaksas",IF('3a+c+n'!$Q48="C",'3a+c+n'!C48,0))</f>
        <v>0</v>
      </c>
      <c r="D48" s="28">
        <f>IF($C$4="citu pasākumu izmaksas",IF('3a+c+n'!$Q48="C",'3a+c+n'!D48,0))</f>
        <v>0</v>
      </c>
      <c r="E48" s="60"/>
      <c r="F48" s="80"/>
      <c r="G48" s="28"/>
      <c r="H48" s="28">
        <f>IF($C$4="citu pasākumu izmaksas",IF('3a+c+n'!$Q48="C",'3a+c+n'!H48,0))</f>
        <v>0</v>
      </c>
      <c r="I48" s="28"/>
      <c r="J48" s="28"/>
      <c r="K48" s="60">
        <f>IF($C$4="citu pasākumu izmaksas",IF('3a+c+n'!$Q48="C",'3a+c+n'!K48,0))</f>
        <v>0</v>
      </c>
      <c r="L48" s="109">
        <f>IF($C$4="citu pasākumu izmaksas",IF('3a+c+n'!$Q48="C",'3a+c+n'!L48,0))</f>
        <v>0</v>
      </c>
      <c r="M48" s="28">
        <f>IF($C$4="citu pasākumu izmaksas",IF('3a+c+n'!$Q48="C",'3a+c+n'!M48,0))</f>
        <v>0</v>
      </c>
      <c r="N48" s="28">
        <f>IF($C$4="citu pasākumu izmaksas",IF('3a+c+n'!$Q48="C",'3a+c+n'!N48,0))</f>
        <v>0</v>
      </c>
      <c r="O48" s="28">
        <f>IF($C$4="citu pasākumu izmaksas",IF('3a+c+n'!$Q48="C",'3a+c+n'!O48,0))</f>
        <v>0</v>
      </c>
      <c r="P48" s="60">
        <f>IF($C$4="citu pasākumu izmaksas",IF('3a+c+n'!$Q48="C",'3a+c+n'!P48,0))</f>
        <v>0</v>
      </c>
    </row>
    <row r="49" spans="1:16" x14ac:dyDescent="0.2">
      <c r="A49" s="65">
        <f>IF(P49=0,0,IF(COUNTBLANK(P49)=1,0,COUNTA($P$14:P49)))</f>
        <v>0</v>
      </c>
      <c r="B49" s="28">
        <f>IF($C$4="citu pasākumu izmaksas",IF('3a+c+n'!$Q49="C",'3a+c+n'!B49,0))</f>
        <v>0</v>
      </c>
      <c r="C49" s="28">
        <f>IF($C$4="citu pasākumu izmaksas",IF('3a+c+n'!$Q49="C",'3a+c+n'!C49,0))</f>
        <v>0</v>
      </c>
      <c r="D49" s="28">
        <f>IF($C$4="citu pasākumu izmaksas",IF('3a+c+n'!$Q49="C",'3a+c+n'!D49,0))</f>
        <v>0</v>
      </c>
      <c r="E49" s="60"/>
      <c r="F49" s="80"/>
      <c r="G49" s="28"/>
      <c r="H49" s="28">
        <f>IF($C$4="citu pasākumu izmaksas",IF('3a+c+n'!$Q49="C",'3a+c+n'!H49,0))</f>
        <v>0</v>
      </c>
      <c r="I49" s="28"/>
      <c r="J49" s="28"/>
      <c r="K49" s="60">
        <f>IF($C$4="citu pasākumu izmaksas",IF('3a+c+n'!$Q49="C",'3a+c+n'!K49,0))</f>
        <v>0</v>
      </c>
      <c r="L49" s="109">
        <f>IF($C$4="citu pasākumu izmaksas",IF('3a+c+n'!$Q49="C",'3a+c+n'!L49,0))</f>
        <v>0</v>
      </c>
      <c r="M49" s="28">
        <f>IF($C$4="citu pasākumu izmaksas",IF('3a+c+n'!$Q49="C",'3a+c+n'!M49,0))</f>
        <v>0</v>
      </c>
      <c r="N49" s="28">
        <f>IF($C$4="citu pasākumu izmaksas",IF('3a+c+n'!$Q49="C",'3a+c+n'!N49,0))</f>
        <v>0</v>
      </c>
      <c r="O49" s="28">
        <f>IF($C$4="citu pasākumu izmaksas",IF('3a+c+n'!$Q49="C",'3a+c+n'!O49,0))</f>
        <v>0</v>
      </c>
      <c r="P49" s="60">
        <f>IF($C$4="citu pasākumu izmaksas",IF('3a+c+n'!$Q49="C",'3a+c+n'!P49,0))</f>
        <v>0</v>
      </c>
    </row>
    <row r="50" spans="1:16" x14ac:dyDescent="0.2">
      <c r="A50" s="65">
        <f>IF(P50=0,0,IF(COUNTBLANK(P50)=1,0,COUNTA($P$14:P50)))</f>
        <v>0</v>
      </c>
      <c r="B50" s="28">
        <f>IF($C$4="citu pasākumu izmaksas",IF('3a+c+n'!$Q50="C",'3a+c+n'!B50,0))</f>
        <v>0</v>
      </c>
      <c r="C50" s="28">
        <f>IF($C$4="citu pasākumu izmaksas",IF('3a+c+n'!$Q50="C",'3a+c+n'!C50,0))</f>
        <v>0</v>
      </c>
      <c r="D50" s="28">
        <f>IF($C$4="citu pasākumu izmaksas",IF('3a+c+n'!$Q50="C",'3a+c+n'!D50,0))</f>
        <v>0</v>
      </c>
      <c r="E50" s="60"/>
      <c r="F50" s="80"/>
      <c r="G50" s="28"/>
      <c r="H50" s="28">
        <f>IF($C$4="citu pasākumu izmaksas",IF('3a+c+n'!$Q50="C",'3a+c+n'!H50,0))</f>
        <v>0</v>
      </c>
      <c r="I50" s="28"/>
      <c r="J50" s="28"/>
      <c r="K50" s="60">
        <f>IF($C$4="citu pasākumu izmaksas",IF('3a+c+n'!$Q50="C",'3a+c+n'!K50,0))</f>
        <v>0</v>
      </c>
      <c r="L50" s="109">
        <f>IF($C$4="citu pasākumu izmaksas",IF('3a+c+n'!$Q50="C",'3a+c+n'!L50,0))</f>
        <v>0</v>
      </c>
      <c r="M50" s="28">
        <f>IF($C$4="citu pasākumu izmaksas",IF('3a+c+n'!$Q50="C",'3a+c+n'!M50,0))</f>
        <v>0</v>
      </c>
      <c r="N50" s="28">
        <f>IF($C$4="citu pasākumu izmaksas",IF('3a+c+n'!$Q50="C",'3a+c+n'!N50,0))</f>
        <v>0</v>
      </c>
      <c r="O50" s="28">
        <f>IF($C$4="citu pasākumu izmaksas",IF('3a+c+n'!$Q50="C",'3a+c+n'!O50,0))</f>
        <v>0</v>
      </c>
      <c r="P50" s="60">
        <f>IF($C$4="citu pasākumu izmaksas",IF('3a+c+n'!$Q50="C",'3a+c+n'!P50,0))</f>
        <v>0</v>
      </c>
    </row>
    <row r="51" spans="1:16" x14ac:dyDescent="0.2">
      <c r="A51" s="65">
        <f>IF(P51=0,0,IF(COUNTBLANK(P51)=1,0,COUNTA($P$14:P51)))</f>
        <v>0</v>
      </c>
      <c r="B51" s="28">
        <f>IF($C$4="citu pasākumu izmaksas",IF('3a+c+n'!$Q51="C",'3a+c+n'!B51,0))</f>
        <v>0</v>
      </c>
      <c r="C51" s="28">
        <f>IF($C$4="citu pasākumu izmaksas",IF('3a+c+n'!$Q51="C",'3a+c+n'!C51,0))</f>
        <v>0</v>
      </c>
      <c r="D51" s="28">
        <f>IF($C$4="citu pasākumu izmaksas",IF('3a+c+n'!$Q51="C",'3a+c+n'!D51,0))</f>
        <v>0</v>
      </c>
      <c r="E51" s="60"/>
      <c r="F51" s="80"/>
      <c r="G51" s="28"/>
      <c r="H51" s="28">
        <f>IF($C$4="citu pasākumu izmaksas",IF('3a+c+n'!$Q51="C",'3a+c+n'!H51,0))</f>
        <v>0</v>
      </c>
      <c r="I51" s="28"/>
      <c r="J51" s="28"/>
      <c r="K51" s="60">
        <f>IF($C$4="citu pasākumu izmaksas",IF('3a+c+n'!$Q51="C",'3a+c+n'!K51,0))</f>
        <v>0</v>
      </c>
      <c r="L51" s="109">
        <f>IF($C$4="citu pasākumu izmaksas",IF('3a+c+n'!$Q51="C",'3a+c+n'!L51,0))</f>
        <v>0</v>
      </c>
      <c r="M51" s="28">
        <f>IF($C$4="citu pasākumu izmaksas",IF('3a+c+n'!$Q51="C",'3a+c+n'!M51,0))</f>
        <v>0</v>
      </c>
      <c r="N51" s="28">
        <f>IF($C$4="citu pasākumu izmaksas",IF('3a+c+n'!$Q51="C",'3a+c+n'!N51,0))</f>
        <v>0</v>
      </c>
      <c r="O51" s="28">
        <f>IF($C$4="citu pasākumu izmaksas",IF('3a+c+n'!$Q51="C",'3a+c+n'!O51,0))</f>
        <v>0</v>
      </c>
      <c r="P51" s="60">
        <f>IF($C$4="citu pasākumu izmaksas",IF('3a+c+n'!$Q51="C",'3a+c+n'!P51,0))</f>
        <v>0</v>
      </c>
    </row>
    <row r="52" spans="1:16" x14ac:dyDescent="0.2">
      <c r="A52" s="65">
        <f>IF(P52=0,0,IF(COUNTBLANK(P52)=1,0,COUNTA($P$14:P52)))</f>
        <v>0</v>
      </c>
      <c r="B52" s="28">
        <f>IF($C$4="citu pasākumu izmaksas",IF('3a+c+n'!$Q52="C",'3a+c+n'!B52,0))</f>
        <v>0</v>
      </c>
      <c r="C52" s="28">
        <f>IF($C$4="citu pasākumu izmaksas",IF('3a+c+n'!$Q52="C",'3a+c+n'!C52,0))</f>
        <v>0</v>
      </c>
      <c r="D52" s="28">
        <f>IF($C$4="citu pasākumu izmaksas",IF('3a+c+n'!$Q52="C",'3a+c+n'!D52,0))</f>
        <v>0</v>
      </c>
      <c r="E52" s="60"/>
      <c r="F52" s="80"/>
      <c r="G52" s="28"/>
      <c r="H52" s="28">
        <f>IF($C$4="citu pasākumu izmaksas",IF('3a+c+n'!$Q52="C",'3a+c+n'!H52,0))</f>
        <v>0</v>
      </c>
      <c r="I52" s="28"/>
      <c r="J52" s="28"/>
      <c r="K52" s="60">
        <f>IF($C$4="citu pasākumu izmaksas",IF('3a+c+n'!$Q52="C",'3a+c+n'!K52,0))</f>
        <v>0</v>
      </c>
      <c r="L52" s="109">
        <f>IF($C$4="citu pasākumu izmaksas",IF('3a+c+n'!$Q52="C",'3a+c+n'!L52,0))</f>
        <v>0</v>
      </c>
      <c r="M52" s="28">
        <f>IF($C$4="citu pasākumu izmaksas",IF('3a+c+n'!$Q52="C",'3a+c+n'!M52,0))</f>
        <v>0</v>
      </c>
      <c r="N52" s="28">
        <f>IF($C$4="citu pasākumu izmaksas",IF('3a+c+n'!$Q52="C",'3a+c+n'!N52,0))</f>
        <v>0</v>
      </c>
      <c r="O52" s="28">
        <f>IF($C$4="citu pasākumu izmaksas",IF('3a+c+n'!$Q52="C",'3a+c+n'!O52,0))</f>
        <v>0</v>
      </c>
      <c r="P52" s="60">
        <f>IF($C$4="citu pasākumu izmaksas",IF('3a+c+n'!$Q52="C",'3a+c+n'!P52,0))</f>
        <v>0</v>
      </c>
    </row>
    <row r="53" spans="1:16" x14ac:dyDescent="0.2">
      <c r="A53" s="65">
        <f>IF(P53=0,0,IF(COUNTBLANK(P53)=1,0,COUNTA($P$14:P53)))</f>
        <v>0</v>
      </c>
      <c r="B53" s="28">
        <f>IF($C$4="citu pasākumu izmaksas",IF('3a+c+n'!$Q53="C",'3a+c+n'!B53,0))</f>
        <v>0</v>
      </c>
      <c r="C53" s="28">
        <f>IF($C$4="citu pasākumu izmaksas",IF('3a+c+n'!$Q53="C",'3a+c+n'!C53,0))</f>
        <v>0</v>
      </c>
      <c r="D53" s="28">
        <f>IF($C$4="citu pasākumu izmaksas",IF('3a+c+n'!$Q53="C",'3a+c+n'!D53,0))</f>
        <v>0</v>
      </c>
      <c r="E53" s="60"/>
      <c r="F53" s="80"/>
      <c r="G53" s="28"/>
      <c r="H53" s="28">
        <f>IF($C$4="citu pasākumu izmaksas",IF('3a+c+n'!$Q53="C",'3a+c+n'!H53,0))</f>
        <v>0</v>
      </c>
      <c r="I53" s="28"/>
      <c r="J53" s="28"/>
      <c r="K53" s="60">
        <f>IF($C$4="citu pasākumu izmaksas",IF('3a+c+n'!$Q53="C",'3a+c+n'!K53,0))</f>
        <v>0</v>
      </c>
      <c r="L53" s="109">
        <f>IF($C$4="citu pasākumu izmaksas",IF('3a+c+n'!$Q53="C",'3a+c+n'!L53,0))</f>
        <v>0</v>
      </c>
      <c r="M53" s="28">
        <f>IF($C$4="citu pasākumu izmaksas",IF('3a+c+n'!$Q53="C",'3a+c+n'!M53,0))</f>
        <v>0</v>
      </c>
      <c r="N53" s="28">
        <f>IF($C$4="citu pasākumu izmaksas",IF('3a+c+n'!$Q53="C",'3a+c+n'!N53,0))</f>
        <v>0</v>
      </c>
      <c r="O53" s="28">
        <f>IF($C$4="citu pasākumu izmaksas",IF('3a+c+n'!$Q53="C",'3a+c+n'!O53,0))</f>
        <v>0</v>
      </c>
      <c r="P53" s="60">
        <f>IF($C$4="citu pasākumu izmaksas",IF('3a+c+n'!$Q53="C",'3a+c+n'!P53,0))</f>
        <v>0</v>
      </c>
    </row>
    <row r="54" spans="1:16" x14ac:dyDescent="0.2">
      <c r="A54" s="65">
        <f>IF(P54=0,0,IF(COUNTBLANK(P54)=1,0,COUNTA($P$14:P54)))</f>
        <v>0</v>
      </c>
      <c r="B54" s="28">
        <f>IF($C$4="citu pasākumu izmaksas",IF('3a+c+n'!$Q54="C",'3a+c+n'!B54,0))</f>
        <v>0</v>
      </c>
      <c r="C54" s="28">
        <f>IF($C$4="citu pasākumu izmaksas",IF('3a+c+n'!$Q54="C",'3a+c+n'!C54,0))</f>
        <v>0</v>
      </c>
      <c r="D54" s="28">
        <f>IF($C$4="citu pasākumu izmaksas",IF('3a+c+n'!$Q54="C",'3a+c+n'!D54,0))</f>
        <v>0</v>
      </c>
      <c r="E54" s="60"/>
      <c r="F54" s="80"/>
      <c r="G54" s="28"/>
      <c r="H54" s="28">
        <f>IF($C$4="citu pasākumu izmaksas",IF('3a+c+n'!$Q54="C",'3a+c+n'!H54,0))</f>
        <v>0</v>
      </c>
      <c r="I54" s="28"/>
      <c r="J54" s="28"/>
      <c r="K54" s="60">
        <f>IF($C$4="citu pasākumu izmaksas",IF('3a+c+n'!$Q54="C",'3a+c+n'!K54,0))</f>
        <v>0</v>
      </c>
      <c r="L54" s="109">
        <f>IF($C$4="citu pasākumu izmaksas",IF('3a+c+n'!$Q54="C",'3a+c+n'!L54,0))</f>
        <v>0</v>
      </c>
      <c r="M54" s="28">
        <f>IF($C$4="citu pasākumu izmaksas",IF('3a+c+n'!$Q54="C",'3a+c+n'!M54,0))</f>
        <v>0</v>
      </c>
      <c r="N54" s="28">
        <f>IF($C$4="citu pasākumu izmaksas",IF('3a+c+n'!$Q54="C",'3a+c+n'!N54,0))</f>
        <v>0</v>
      </c>
      <c r="O54" s="28">
        <f>IF($C$4="citu pasākumu izmaksas",IF('3a+c+n'!$Q54="C",'3a+c+n'!O54,0))</f>
        <v>0</v>
      </c>
      <c r="P54" s="60">
        <f>IF($C$4="citu pasākumu izmaksas",IF('3a+c+n'!$Q54="C",'3a+c+n'!P54,0))</f>
        <v>0</v>
      </c>
    </row>
    <row r="55" spans="1:16" x14ac:dyDescent="0.2">
      <c r="A55" s="65">
        <f>IF(P55=0,0,IF(COUNTBLANK(P55)=1,0,COUNTA($P$14:P55)))</f>
        <v>0</v>
      </c>
      <c r="B55" s="28">
        <f>IF($C$4="citu pasākumu izmaksas",IF('3a+c+n'!$Q55="C",'3a+c+n'!B55,0))</f>
        <v>0</v>
      </c>
      <c r="C55" s="28">
        <f>IF($C$4="citu pasākumu izmaksas",IF('3a+c+n'!$Q55="C",'3a+c+n'!C55,0))</f>
        <v>0</v>
      </c>
      <c r="D55" s="28">
        <f>IF($C$4="citu pasākumu izmaksas",IF('3a+c+n'!$Q55="C",'3a+c+n'!D55,0))</f>
        <v>0</v>
      </c>
      <c r="E55" s="60"/>
      <c r="F55" s="80"/>
      <c r="G55" s="28"/>
      <c r="H55" s="28">
        <f>IF($C$4="citu pasākumu izmaksas",IF('3a+c+n'!$Q55="C",'3a+c+n'!H55,0))</f>
        <v>0</v>
      </c>
      <c r="I55" s="28"/>
      <c r="J55" s="28"/>
      <c r="K55" s="60">
        <f>IF($C$4="citu pasākumu izmaksas",IF('3a+c+n'!$Q55="C",'3a+c+n'!K55,0))</f>
        <v>0</v>
      </c>
      <c r="L55" s="109">
        <f>IF($C$4="citu pasākumu izmaksas",IF('3a+c+n'!$Q55="C",'3a+c+n'!L55,0))</f>
        <v>0</v>
      </c>
      <c r="M55" s="28">
        <f>IF($C$4="citu pasākumu izmaksas",IF('3a+c+n'!$Q55="C",'3a+c+n'!M55,0))</f>
        <v>0</v>
      </c>
      <c r="N55" s="28">
        <f>IF($C$4="citu pasākumu izmaksas",IF('3a+c+n'!$Q55="C",'3a+c+n'!N55,0))</f>
        <v>0</v>
      </c>
      <c r="O55" s="28">
        <f>IF($C$4="citu pasākumu izmaksas",IF('3a+c+n'!$Q55="C",'3a+c+n'!O55,0))</f>
        <v>0</v>
      </c>
      <c r="P55" s="60">
        <f>IF($C$4="citu pasākumu izmaksas",IF('3a+c+n'!$Q55="C",'3a+c+n'!P55,0))</f>
        <v>0</v>
      </c>
    </row>
    <row r="56" spans="1:16" x14ac:dyDescent="0.2">
      <c r="A56" s="65">
        <f>IF(P56=0,0,IF(COUNTBLANK(P56)=1,0,COUNTA($P$14:P56)))</f>
        <v>0</v>
      </c>
      <c r="B56" s="28">
        <f>IF($C$4="citu pasākumu izmaksas",IF('3a+c+n'!$Q56="C",'3a+c+n'!B56,0))</f>
        <v>0</v>
      </c>
      <c r="C56" s="28">
        <f>IF($C$4="citu pasākumu izmaksas",IF('3a+c+n'!$Q56="C",'3a+c+n'!C56,0))</f>
        <v>0</v>
      </c>
      <c r="D56" s="28">
        <f>IF($C$4="citu pasākumu izmaksas",IF('3a+c+n'!$Q56="C",'3a+c+n'!D56,0))</f>
        <v>0</v>
      </c>
      <c r="E56" s="60"/>
      <c r="F56" s="80"/>
      <c r="G56" s="28"/>
      <c r="H56" s="28">
        <f>IF($C$4="citu pasākumu izmaksas",IF('3a+c+n'!$Q56="C",'3a+c+n'!H56,0))</f>
        <v>0</v>
      </c>
      <c r="I56" s="28"/>
      <c r="J56" s="28"/>
      <c r="K56" s="60">
        <f>IF($C$4="citu pasākumu izmaksas",IF('3a+c+n'!$Q56="C",'3a+c+n'!K56,0))</f>
        <v>0</v>
      </c>
      <c r="L56" s="109">
        <f>IF($C$4="citu pasākumu izmaksas",IF('3a+c+n'!$Q56="C",'3a+c+n'!L56,0))</f>
        <v>0</v>
      </c>
      <c r="M56" s="28">
        <f>IF($C$4="citu pasākumu izmaksas",IF('3a+c+n'!$Q56="C",'3a+c+n'!M56,0))</f>
        <v>0</v>
      </c>
      <c r="N56" s="28">
        <f>IF($C$4="citu pasākumu izmaksas",IF('3a+c+n'!$Q56="C",'3a+c+n'!N56,0))</f>
        <v>0</v>
      </c>
      <c r="O56" s="28">
        <f>IF($C$4="citu pasākumu izmaksas",IF('3a+c+n'!$Q56="C",'3a+c+n'!O56,0))</f>
        <v>0</v>
      </c>
      <c r="P56" s="60">
        <f>IF($C$4="citu pasākumu izmaksas",IF('3a+c+n'!$Q56="C",'3a+c+n'!P56,0))</f>
        <v>0</v>
      </c>
    </row>
    <row r="57" spans="1:16" x14ac:dyDescent="0.2">
      <c r="A57" s="65">
        <f>IF(P57=0,0,IF(COUNTBLANK(P57)=1,0,COUNTA($P$14:P57)))</f>
        <v>0</v>
      </c>
      <c r="B57" s="28">
        <f>IF($C$4="citu pasākumu izmaksas",IF('3a+c+n'!$Q57="C",'3a+c+n'!B57,0))</f>
        <v>0</v>
      </c>
      <c r="C57" s="28">
        <f>IF($C$4="citu pasākumu izmaksas",IF('3a+c+n'!$Q57="C",'3a+c+n'!C57,0))</f>
        <v>0</v>
      </c>
      <c r="D57" s="28">
        <f>IF($C$4="citu pasākumu izmaksas",IF('3a+c+n'!$Q57="C",'3a+c+n'!D57,0))</f>
        <v>0</v>
      </c>
      <c r="E57" s="60"/>
      <c r="F57" s="80"/>
      <c r="G57" s="28"/>
      <c r="H57" s="28">
        <f>IF($C$4="citu pasākumu izmaksas",IF('3a+c+n'!$Q57="C",'3a+c+n'!H57,0))</f>
        <v>0</v>
      </c>
      <c r="I57" s="28"/>
      <c r="J57" s="28"/>
      <c r="K57" s="60">
        <f>IF($C$4="citu pasākumu izmaksas",IF('3a+c+n'!$Q57="C",'3a+c+n'!K57,0))</f>
        <v>0</v>
      </c>
      <c r="L57" s="109">
        <f>IF($C$4="citu pasākumu izmaksas",IF('3a+c+n'!$Q57="C",'3a+c+n'!L57,0))</f>
        <v>0</v>
      </c>
      <c r="M57" s="28">
        <f>IF($C$4="citu pasākumu izmaksas",IF('3a+c+n'!$Q57="C",'3a+c+n'!M57,0))</f>
        <v>0</v>
      </c>
      <c r="N57" s="28">
        <f>IF($C$4="citu pasākumu izmaksas",IF('3a+c+n'!$Q57="C",'3a+c+n'!N57,0))</f>
        <v>0</v>
      </c>
      <c r="O57" s="28">
        <f>IF($C$4="citu pasākumu izmaksas",IF('3a+c+n'!$Q57="C",'3a+c+n'!O57,0))</f>
        <v>0</v>
      </c>
      <c r="P57" s="60">
        <f>IF($C$4="citu pasākumu izmaksas",IF('3a+c+n'!$Q57="C",'3a+c+n'!P57,0))</f>
        <v>0</v>
      </c>
    </row>
    <row r="58" spans="1:16" x14ac:dyDescent="0.2">
      <c r="A58" s="65">
        <f>IF(P58=0,0,IF(COUNTBLANK(P58)=1,0,COUNTA($P$14:P58)))</f>
        <v>0</v>
      </c>
      <c r="B58" s="28">
        <f>IF($C$4="citu pasākumu izmaksas",IF('3a+c+n'!$Q58="C",'3a+c+n'!B58,0))</f>
        <v>0</v>
      </c>
      <c r="C58" s="28">
        <f>IF($C$4="citu pasākumu izmaksas",IF('3a+c+n'!$Q58="C",'3a+c+n'!C58,0))</f>
        <v>0</v>
      </c>
      <c r="D58" s="28">
        <f>IF($C$4="citu pasākumu izmaksas",IF('3a+c+n'!$Q58="C",'3a+c+n'!D58,0))</f>
        <v>0</v>
      </c>
      <c r="E58" s="60"/>
      <c r="F58" s="80"/>
      <c r="G58" s="28"/>
      <c r="H58" s="28">
        <f>IF($C$4="citu pasākumu izmaksas",IF('3a+c+n'!$Q58="C",'3a+c+n'!H58,0))</f>
        <v>0</v>
      </c>
      <c r="I58" s="28"/>
      <c r="J58" s="28"/>
      <c r="K58" s="60">
        <f>IF($C$4="citu pasākumu izmaksas",IF('3a+c+n'!$Q58="C",'3a+c+n'!K58,0))</f>
        <v>0</v>
      </c>
      <c r="L58" s="109">
        <f>IF($C$4="citu pasākumu izmaksas",IF('3a+c+n'!$Q58="C",'3a+c+n'!L58,0))</f>
        <v>0</v>
      </c>
      <c r="M58" s="28">
        <f>IF($C$4="citu pasākumu izmaksas",IF('3a+c+n'!$Q58="C",'3a+c+n'!M58,0))</f>
        <v>0</v>
      </c>
      <c r="N58" s="28">
        <f>IF($C$4="citu pasākumu izmaksas",IF('3a+c+n'!$Q58="C",'3a+c+n'!N58,0))</f>
        <v>0</v>
      </c>
      <c r="O58" s="28">
        <f>IF($C$4="citu pasākumu izmaksas",IF('3a+c+n'!$Q58="C",'3a+c+n'!O58,0))</f>
        <v>0</v>
      </c>
      <c r="P58" s="60">
        <f>IF($C$4="citu pasākumu izmaksas",IF('3a+c+n'!$Q58="C",'3a+c+n'!P58,0))</f>
        <v>0</v>
      </c>
    </row>
    <row r="59" spans="1:16" x14ac:dyDescent="0.2">
      <c r="A59" s="65">
        <f>IF(P59=0,0,IF(COUNTBLANK(P59)=1,0,COUNTA($P$14:P59)))</f>
        <v>0</v>
      </c>
      <c r="B59" s="28">
        <f>IF($C$4="citu pasākumu izmaksas",IF('3a+c+n'!$Q59="C",'3a+c+n'!B59,0))</f>
        <v>0</v>
      </c>
      <c r="C59" s="28">
        <f>IF($C$4="citu pasākumu izmaksas",IF('3a+c+n'!$Q59="C",'3a+c+n'!C59,0))</f>
        <v>0</v>
      </c>
      <c r="D59" s="28">
        <f>IF($C$4="citu pasākumu izmaksas",IF('3a+c+n'!$Q59="C",'3a+c+n'!D59,0))</f>
        <v>0</v>
      </c>
      <c r="E59" s="60"/>
      <c r="F59" s="80"/>
      <c r="G59" s="28"/>
      <c r="H59" s="28">
        <f>IF($C$4="citu pasākumu izmaksas",IF('3a+c+n'!$Q59="C",'3a+c+n'!H59,0))</f>
        <v>0</v>
      </c>
      <c r="I59" s="28"/>
      <c r="J59" s="28"/>
      <c r="K59" s="60">
        <f>IF($C$4="citu pasākumu izmaksas",IF('3a+c+n'!$Q59="C",'3a+c+n'!K59,0))</f>
        <v>0</v>
      </c>
      <c r="L59" s="109">
        <f>IF($C$4="citu pasākumu izmaksas",IF('3a+c+n'!$Q59="C",'3a+c+n'!L59,0))</f>
        <v>0</v>
      </c>
      <c r="M59" s="28">
        <f>IF($C$4="citu pasākumu izmaksas",IF('3a+c+n'!$Q59="C",'3a+c+n'!M59,0))</f>
        <v>0</v>
      </c>
      <c r="N59" s="28">
        <f>IF($C$4="citu pasākumu izmaksas",IF('3a+c+n'!$Q59="C",'3a+c+n'!N59,0))</f>
        <v>0</v>
      </c>
      <c r="O59" s="28">
        <f>IF($C$4="citu pasākumu izmaksas",IF('3a+c+n'!$Q59="C",'3a+c+n'!O59,0))</f>
        <v>0</v>
      </c>
      <c r="P59" s="60">
        <f>IF($C$4="citu pasākumu izmaksas",IF('3a+c+n'!$Q59="C",'3a+c+n'!P59,0))</f>
        <v>0</v>
      </c>
    </row>
    <row r="60" spans="1:16" x14ac:dyDescent="0.2">
      <c r="A60" s="65">
        <f>IF(P60=0,0,IF(COUNTBLANK(P60)=1,0,COUNTA($P$14:P60)))</f>
        <v>0</v>
      </c>
      <c r="B60" s="28">
        <f>IF($C$4="citu pasākumu izmaksas",IF('3a+c+n'!$Q60="C",'3a+c+n'!B60,0))</f>
        <v>0</v>
      </c>
      <c r="C60" s="28">
        <f>IF($C$4="citu pasākumu izmaksas",IF('3a+c+n'!$Q60="C",'3a+c+n'!C60,0))</f>
        <v>0</v>
      </c>
      <c r="D60" s="28">
        <f>IF($C$4="citu pasākumu izmaksas",IF('3a+c+n'!$Q60="C",'3a+c+n'!D60,0))</f>
        <v>0</v>
      </c>
      <c r="E60" s="60"/>
      <c r="F60" s="80"/>
      <c r="G60" s="28"/>
      <c r="H60" s="28">
        <f>IF($C$4="citu pasākumu izmaksas",IF('3a+c+n'!$Q60="C",'3a+c+n'!H60,0))</f>
        <v>0</v>
      </c>
      <c r="I60" s="28"/>
      <c r="J60" s="28"/>
      <c r="K60" s="60">
        <f>IF($C$4="citu pasākumu izmaksas",IF('3a+c+n'!$Q60="C",'3a+c+n'!K60,0))</f>
        <v>0</v>
      </c>
      <c r="L60" s="109">
        <f>IF($C$4="citu pasākumu izmaksas",IF('3a+c+n'!$Q60="C",'3a+c+n'!L60,0))</f>
        <v>0</v>
      </c>
      <c r="M60" s="28">
        <f>IF($C$4="citu pasākumu izmaksas",IF('3a+c+n'!$Q60="C",'3a+c+n'!M60,0))</f>
        <v>0</v>
      </c>
      <c r="N60" s="28">
        <f>IF($C$4="citu pasākumu izmaksas",IF('3a+c+n'!$Q60="C",'3a+c+n'!N60,0))</f>
        <v>0</v>
      </c>
      <c r="O60" s="28">
        <f>IF($C$4="citu pasākumu izmaksas",IF('3a+c+n'!$Q60="C",'3a+c+n'!O60,0))</f>
        <v>0</v>
      </c>
      <c r="P60" s="60">
        <f>IF($C$4="citu pasākumu izmaksas",IF('3a+c+n'!$Q60="C",'3a+c+n'!P60,0))</f>
        <v>0</v>
      </c>
    </row>
    <row r="61" spans="1:16" x14ac:dyDescent="0.2">
      <c r="A61" s="65">
        <f>IF(P61=0,0,IF(COUNTBLANK(P61)=1,0,COUNTA($P$14:P61)))</f>
        <v>0</v>
      </c>
      <c r="B61" s="28">
        <f>IF($C$4="citu pasākumu izmaksas",IF('3a+c+n'!$Q61="C",'3a+c+n'!B61,0))</f>
        <v>0</v>
      </c>
      <c r="C61" s="28">
        <f>IF($C$4="citu pasākumu izmaksas",IF('3a+c+n'!$Q61="C",'3a+c+n'!C61,0))</f>
        <v>0</v>
      </c>
      <c r="D61" s="28">
        <f>IF($C$4="citu pasākumu izmaksas",IF('3a+c+n'!$Q61="C",'3a+c+n'!D61,0))</f>
        <v>0</v>
      </c>
      <c r="E61" s="60"/>
      <c r="F61" s="80"/>
      <c r="G61" s="28"/>
      <c r="H61" s="28">
        <f>IF($C$4="citu pasākumu izmaksas",IF('3a+c+n'!$Q61="C",'3a+c+n'!H61,0))</f>
        <v>0</v>
      </c>
      <c r="I61" s="28"/>
      <c r="J61" s="28"/>
      <c r="K61" s="60">
        <f>IF($C$4="citu pasākumu izmaksas",IF('3a+c+n'!$Q61="C",'3a+c+n'!K61,0))</f>
        <v>0</v>
      </c>
      <c r="L61" s="109">
        <f>IF($C$4="citu pasākumu izmaksas",IF('3a+c+n'!$Q61="C",'3a+c+n'!L61,0))</f>
        <v>0</v>
      </c>
      <c r="M61" s="28">
        <f>IF($C$4="citu pasākumu izmaksas",IF('3a+c+n'!$Q61="C",'3a+c+n'!M61,0))</f>
        <v>0</v>
      </c>
      <c r="N61" s="28">
        <f>IF($C$4="citu pasākumu izmaksas",IF('3a+c+n'!$Q61="C",'3a+c+n'!N61,0))</f>
        <v>0</v>
      </c>
      <c r="O61" s="28">
        <f>IF($C$4="citu pasākumu izmaksas",IF('3a+c+n'!$Q61="C",'3a+c+n'!O61,0))</f>
        <v>0</v>
      </c>
      <c r="P61" s="60">
        <f>IF($C$4="citu pasākumu izmaksas",IF('3a+c+n'!$Q61="C",'3a+c+n'!P61,0))</f>
        <v>0</v>
      </c>
    </row>
    <row r="62" spans="1:16" ht="23.25" thickBot="1" x14ac:dyDescent="0.25">
      <c r="A62" s="159">
        <f>IF(P62=0,0,IF(COUNTBLANK(P62)=1,0,COUNTA($P$14:P62)))</f>
        <v>0</v>
      </c>
      <c r="B62" s="92">
        <f>IF($C$4="citu pasākumu izmaksas",IF('3a+c+n'!$Q62="C",'3a+c+n'!B62,0))</f>
        <v>0</v>
      </c>
      <c r="C62" s="92" t="str">
        <f>IF($C$4="citu pasākumu izmaksas",IF('3a+c+n'!$Q62="C",'3a+c+n'!C62,0))</f>
        <v>AS "Sadales tīkls" esošo kabeļu, skapju aizsardzība saskaņā ar AR-24, AR-8, AR-10, DOP-2</v>
      </c>
      <c r="D62" s="92" t="str">
        <f>IF($C$4="citu pasākumu izmaksas",IF('3a+c+n'!$Q62="C",'3a+c+n'!D62,0))</f>
        <v>kompl</v>
      </c>
      <c r="E62" s="41"/>
      <c r="F62" s="160"/>
      <c r="G62" s="92"/>
      <c r="H62" s="92">
        <f>IF($C$4="citu pasākumu izmaksas",IF('3a+c+n'!$Q62="C",'3a+c+n'!H62,0))</f>
        <v>0</v>
      </c>
      <c r="I62" s="92"/>
      <c r="J62" s="92"/>
      <c r="K62" s="41">
        <f>IF($C$4="citu pasākumu izmaksas",IF('3a+c+n'!$Q62="C",'3a+c+n'!K62,0))</f>
        <v>0</v>
      </c>
      <c r="L62" s="110">
        <f>IF($C$4="citu pasākumu izmaksas",IF('3a+c+n'!$Q62="C",'3a+c+n'!L62,0))</f>
        <v>0</v>
      </c>
      <c r="M62" s="92">
        <f>IF($C$4="citu pasākumu izmaksas",IF('3a+c+n'!$Q62="C",'3a+c+n'!M62,0))</f>
        <v>0</v>
      </c>
      <c r="N62" s="92">
        <f>IF($C$4="citu pasākumu izmaksas",IF('3a+c+n'!$Q62="C",'3a+c+n'!N62,0))</f>
        <v>0</v>
      </c>
      <c r="O62" s="92">
        <f>IF($C$4="citu pasākumu izmaksas",IF('3a+c+n'!$Q62="C",'3a+c+n'!O62,0))</f>
        <v>0</v>
      </c>
      <c r="P62" s="41">
        <f>IF($C$4="citu pasākumu izmaksas",IF('3a+c+n'!$Q62="C",'3a+c+n'!P62,0))</f>
        <v>0</v>
      </c>
    </row>
    <row r="63" spans="1:16" ht="12" customHeight="1" thickBot="1" x14ac:dyDescent="0.25">
      <c r="A63" s="310" t="s">
        <v>62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2"/>
      <c r="L63" s="111">
        <f>SUM(L14:L62)</f>
        <v>0</v>
      </c>
      <c r="M63" s="112">
        <f>SUM(M14:M62)</f>
        <v>0</v>
      </c>
      <c r="N63" s="112">
        <f>SUM(N14:N62)</f>
        <v>0</v>
      </c>
      <c r="O63" s="112">
        <f>SUM(O14:O62)</f>
        <v>0</v>
      </c>
      <c r="P63" s="113">
        <f>SUM(P14:P62)</f>
        <v>0</v>
      </c>
    </row>
    <row r="64" spans="1:16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1" t="s">
        <v>14</v>
      </c>
      <c r="B66" s="20"/>
      <c r="C66" s="313" t="str">
        <f>'Kops c'!C33:H33</f>
        <v>Armands Ūbelis</v>
      </c>
      <c r="D66" s="313"/>
      <c r="E66" s="313"/>
      <c r="F66" s="313"/>
      <c r="G66" s="313"/>
      <c r="H66" s="313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20"/>
      <c r="B67" s="20"/>
      <c r="C67" s="236" t="s">
        <v>15</v>
      </c>
      <c r="D67" s="236"/>
      <c r="E67" s="236"/>
      <c r="F67" s="236"/>
      <c r="G67" s="236"/>
      <c r="H67" s="236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80" t="str">
        <f>'Kops n'!A36:D36</f>
        <v>Tāme sastādīta 2023. gada 26. jūlijā</v>
      </c>
      <c r="B69" s="281"/>
      <c r="C69" s="281"/>
      <c r="D69" s="28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1" t="s">
        <v>41</v>
      </c>
      <c r="B71" s="20"/>
      <c r="C71" s="313">
        <f>'Kops c'!C38:H38</f>
        <v>0</v>
      </c>
      <c r="D71" s="313"/>
      <c r="E71" s="313"/>
      <c r="F71" s="313"/>
      <c r="G71" s="313"/>
      <c r="H71" s="313"/>
      <c r="I71" s="20"/>
      <c r="J71" s="20"/>
      <c r="K71" s="20"/>
      <c r="L71" s="20"/>
      <c r="M71" s="20"/>
      <c r="N71" s="20"/>
      <c r="O71" s="20"/>
      <c r="P71" s="20"/>
    </row>
    <row r="72" spans="1:16" x14ac:dyDescent="0.2">
      <c r="A72" s="20"/>
      <c r="B72" s="20"/>
      <c r="C72" s="236" t="s">
        <v>15</v>
      </c>
      <c r="D72" s="236"/>
      <c r="E72" s="236"/>
      <c r="F72" s="236"/>
      <c r="G72" s="236"/>
      <c r="H72" s="236"/>
      <c r="I72" s="20"/>
      <c r="J72" s="20"/>
      <c r="K72" s="20"/>
      <c r="L72" s="20"/>
      <c r="M72" s="20"/>
      <c r="N72" s="20"/>
      <c r="O72" s="20"/>
      <c r="P72" s="20"/>
    </row>
    <row r="73" spans="1:16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103" t="s">
        <v>16</v>
      </c>
      <c r="B74" s="53"/>
      <c r="C74" s="116" t="str">
        <f>'Kops c'!C41</f>
        <v>4-02608</v>
      </c>
      <c r="D74" s="53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</sheetData>
  <mergeCells count="23">
    <mergeCell ref="C72:H72"/>
    <mergeCell ref="L12:P12"/>
    <mergeCell ref="A63:K63"/>
    <mergeCell ref="C66:H66"/>
    <mergeCell ref="C67:H67"/>
    <mergeCell ref="A69:D69"/>
    <mergeCell ref="C71:H71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D7:L7"/>
    <mergeCell ref="C2:I2"/>
    <mergeCell ref="C3:I3"/>
    <mergeCell ref="C4:I4"/>
    <mergeCell ref="D5:L5"/>
    <mergeCell ref="D6:L6"/>
  </mergeCells>
  <conditionalFormatting sqref="A9:F9">
    <cfRule type="containsText" dxfId="181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3:K63">
    <cfRule type="containsText" dxfId="180" priority="4" operator="containsText" text="Tiešās izmaksas kopā, t. sk. darba devēja sociālais nodoklis __.__% ">
      <formula>NOT(ISERROR(SEARCH("Tiešās izmaksas kopā, t. sk. darba devēja sociālais nodoklis __.__% ",A63)))</formula>
    </cfRule>
  </conditionalFormatting>
  <conditionalFormatting sqref="A14:P62">
    <cfRule type="cellIs" dxfId="179" priority="2" operator="equal">
      <formula>0</formula>
    </cfRule>
  </conditionalFormatting>
  <conditionalFormatting sqref="C2:I2 D5:L8 N9:O9 L63:P63 C66:H66 C71:H71 C74">
    <cfRule type="cellIs" dxfId="178" priority="3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P75"/>
  <sheetViews>
    <sheetView workbookViewId="0">
      <selection activeCell="O70" sqref="O7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'3a+c+n'!D1</f>
        <v>3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'3a+c+n'!C2:I2</f>
        <v>Cokols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19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P63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IF($C$4="Neattiecināmās izmaksas",IF('3a+c+n'!$Q14="N",'3a+c+n'!B14,0))</f>
        <v>0</v>
      </c>
      <c r="C14" s="27">
        <f>IF($C$4="Neattiecināmās izmaksas",IF('3a+c+n'!$Q14="N",'3a+c+n'!C14,0))</f>
        <v>0</v>
      </c>
      <c r="D14" s="27">
        <f>IF($C$4="Neattiecināmās izmaksas",IF('3a+c+n'!$Q14="N",'3a+c+n'!D14,0))</f>
        <v>0</v>
      </c>
      <c r="E14" s="58"/>
      <c r="F14" s="78"/>
      <c r="G14" s="27">
        <f>IF($C$4="Neattiecināmās izmaksas",IF('3a+c+n'!$Q14="N",'3a+c+n'!G14,0))</f>
        <v>0</v>
      </c>
      <c r="H14" s="27">
        <f>IF($C$4="Neattiecināmās izmaksas",IF('3a+c+n'!$Q14="N",'3a+c+n'!H14,0))</f>
        <v>0</v>
      </c>
      <c r="I14" s="27"/>
      <c r="J14" s="27"/>
      <c r="K14" s="58">
        <f>IF($C$4="Neattiecināmās izmaksas",IF('3a+c+n'!$Q14="N",'3a+c+n'!K14,0))</f>
        <v>0</v>
      </c>
      <c r="L14" s="108">
        <f>IF($C$4="Neattiecināmās izmaksas",IF('3a+c+n'!$Q14="N",'3a+c+n'!L14,0))</f>
        <v>0</v>
      </c>
      <c r="M14" s="27">
        <f>IF($C$4="Neattiecināmās izmaksas",IF('3a+c+n'!$Q14="N",'3a+c+n'!M14,0))</f>
        <v>0</v>
      </c>
      <c r="N14" s="27">
        <f>IF($C$4="Neattiecināmās izmaksas",IF('3a+c+n'!$Q14="N",'3a+c+n'!N14,0))</f>
        <v>0</v>
      </c>
      <c r="O14" s="27">
        <f>IF($C$4="Neattiecināmās izmaksas",IF('3a+c+n'!$Q14="N",'3a+c+n'!O14,0))</f>
        <v>0</v>
      </c>
      <c r="P14" s="58">
        <f>IF($C$4="Neattiecināmās izmaksas",IF('3a+c+n'!$Q14="N",'3a+c+n'!P14,0))</f>
        <v>0</v>
      </c>
    </row>
    <row r="15" spans="1:16" x14ac:dyDescent="0.2">
      <c r="A15" s="65">
        <f>IF(P15=0,0,IF(COUNTBLANK(P15)=1,0,COUNTA($P$14:P15)))</f>
        <v>0</v>
      </c>
      <c r="B15" s="28">
        <f>IF($C$4="Neattiecināmās izmaksas",IF('3a+c+n'!$Q15="N",'3a+c+n'!B15,0))</f>
        <v>0</v>
      </c>
      <c r="C15" s="28">
        <f>IF($C$4="Neattiecināmās izmaksas",IF('3a+c+n'!$Q15="N",'3a+c+n'!C15,0))</f>
        <v>0</v>
      </c>
      <c r="D15" s="28">
        <f>IF($C$4="Neattiecināmās izmaksas",IF('3a+c+n'!$Q15="N",'3a+c+n'!D15,0))</f>
        <v>0</v>
      </c>
      <c r="E15" s="60"/>
      <c r="F15" s="80"/>
      <c r="G15" s="28"/>
      <c r="H15" s="28">
        <f>IF($C$4="Neattiecināmās izmaksas",IF('3a+c+n'!$Q15="N",'3a+c+n'!H15,0))</f>
        <v>0</v>
      </c>
      <c r="I15" s="28"/>
      <c r="J15" s="28"/>
      <c r="K15" s="60">
        <f>IF($C$4="Neattiecināmās izmaksas",IF('3a+c+n'!$Q15="N",'3a+c+n'!K15,0))</f>
        <v>0</v>
      </c>
      <c r="L15" s="109">
        <f>IF($C$4="Neattiecināmās izmaksas",IF('3a+c+n'!$Q15="N",'3a+c+n'!L15,0))</f>
        <v>0</v>
      </c>
      <c r="M15" s="28">
        <f>IF($C$4="Neattiecināmās izmaksas",IF('3a+c+n'!$Q15="N",'3a+c+n'!M15,0))</f>
        <v>0</v>
      </c>
      <c r="N15" s="28">
        <f>IF($C$4="Neattiecināmās izmaksas",IF('3a+c+n'!$Q15="N",'3a+c+n'!N15,0))</f>
        <v>0</v>
      </c>
      <c r="O15" s="28">
        <f>IF($C$4="Neattiecināmās izmaksas",IF('3a+c+n'!$Q15="N",'3a+c+n'!O15,0))</f>
        <v>0</v>
      </c>
      <c r="P15" s="60">
        <f>IF($C$4="Neattiecināmās izmaksas",IF('3a+c+n'!$Q15="N",'3a+c+n'!P15,0))</f>
        <v>0</v>
      </c>
    </row>
    <row r="16" spans="1:16" x14ac:dyDescent="0.2">
      <c r="A16" s="65">
        <f>IF(P16=0,0,IF(COUNTBLANK(P16)=1,0,COUNTA($P$14:P16)))</f>
        <v>0</v>
      </c>
      <c r="B16" s="28">
        <f>IF($C$4="Neattiecināmās izmaksas",IF('3a+c+n'!$Q16="N",'3a+c+n'!B16,0))</f>
        <v>0</v>
      </c>
      <c r="C16" s="28">
        <f>IF($C$4="Neattiecināmās izmaksas",IF('3a+c+n'!$Q16="N",'3a+c+n'!C16,0))</f>
        <v>0</v>
      </c>
      <c r="D16" s="28">
        <f>IF($C$4="Neattiecināmās izmaksas",IF('3a+c+n'!$Q16="N",'3a+c+n'!D16,0))</f>
        <v>0</v>
      </c>
      <c r="E16" s="60"/>
      <c r="F16" s="80"/>
      <c r="G16" s="28"/>
      <c r="H16" s="28">
        <f>IF($C$4="Neattiecināmās izmaksas",IF('3a+c+n'!$Q16="N",'3a+c+n'!H16,0))</f>
        <v>0</v>
      </c>
      <c r="I16" s="28"/>
      <c r="J16" s="28"/>
      <c r="K16" s="60">
        <f>IF($C$4="Neattiecināmās izmaksas",IF('3a+c+n'!$Q16="N",'3a+c+n'!K16,0))</f>
        <v>0</v>
      </c>
      <c r="L16" s="109">
        <f>IF($C$4="Neattiecināmās izmaksas",IF('3a+c+n'!$Q16="N",'3a+c+n'!L16,0))</f>
        <v>0</v>
      </c>
      <c r="M16" s="28">
        <f>IF($C$4="Neattiecināmās izmaksas",IF('3a+c+n'!$Q16="N",'3a+c+n'!M16,0))</f>
        <v>0</v>
      </c>
      <c r="N16" s="28">
        <f>IF($C$4="Neattiecināmās izmaksas",IF('3a+c+n'!$Q16="N",'3a+c+n'!N16,0))</f>
        <v>0</v>
      </c>
      <c r="O16" s="28">
        <f>IF($C$4="Neattiecināmās izmaksas",IF('3a+c+n'!$Q16="N",'3a+c+n'!O16,0))</f>
        <v>0</v>
      </c>
      <c r="P16" s="60">
        <f>IF($C$4="Neattiecināmās izmaksas",IF('3a+c+n'!$Q16="N",'3a+c+n'!P16,0))</f>
        <v>0</v>
      </c>
    </row>
    <row r="17" spans="1:16" x14ac:dyDescent="0.2">
      <c r="A17" s="65">
        <f>IF(P17=0,0,IF(COUNTBLANK(P17)=1,0,COUNTA($P$14:P17)))</f>
        <v>0</v>
      </c>
      <c r="B17" s="28">
        <f>IF($C$4="Neattiecināmās izmaksas",IF('3a+c+n'!$Q17="N",'3a+c+n'!B17,0))</f>
        <v>0</v>
      </c>
      <c r="C17" s="28">
        <f>IF($C$4="Neattiecināmās izmaksas",IF('3a+c+n'!$Q17="N",'3a+c+n'!C17,0))</f>
        <v>0</v>
      </c>
      <c r="D17" s="28">
        <f>IF($C$4="Neattiecināmās izmaksas",IF('3a+c+n'!$Q17="N",'3a+c+n'!D17,0))</f>
        <v>0</v>
      </c>
      <c r="E17" s="60"/>
      <c r="F17" s="80"/>
      <c r="G17" s="28"/>
      <c r="H17" s="28">
        <f>IF($C$4="Neattiecināmās izmaksas",IF('3a+c+n'!$Q17="N",'3a+c+n'!H17,0))</f>
        <v>0</v>
      </c>
      <c r="I17" s="28"/>
      <c r="J17" s="28"/>
      <c r="K17" s="60">
        <f>IF($C$4="Neattiecināmās izmaksas",IF('3a+c+n'!$Q17="N",'3a+c+n'!K17,0))</f>
        <v>0</v>
      </c>
      <c r="L17" s="109">
        <f>IF($C$4="Neattiecināmās izmaksas",IF('3a+c+n'!$Q17="N",'3a+c+n'!L17,0))</f>
        <v>0</v>
      </c>
      <c r="M17" s="28">
        <f>IF($C$4="Neattiecināmās izmaksas",IF('3a+c+n'!$Q17="N",'3a+c+n'!M17,0))</f>
        <v>0</v>
      </c>
      <c r="N17" s="28">
        <f>IF($C$4="Neattiecināmās izmaksas",IF('3a+c+n'!$Q17="N",'3a+c+n'!N17,0))</f>
        <v>0</v>
      </c>
      <c r="O17" s="28">
        <f>IF($C$4="Neattiecināmās izmaksas",IF('3a+c+n'!$Q17="N",'3a+c+n'!O17,0))</f>
        <v>0</v>
      </c>
      <c r="P17" s="60">
        <f>IF($C$4="Neattiecināmās izmaksas",IF('3a+c+n'!$Q17="N",'3a+c+n'!P17,0))</f>
        <v>0</v>
      </c>
    </row>
    <row r="18" spans="1:16" x14ac:dyDescent="0.2">
      <c r="A18" s="65">
        <f>IF(P18=0,0,IF(COUNTBLANK(P18)=1,0,COUNTA($P$14:P18)))</f>
        <v>0</v>
      </c>
      <c r="B18" s="28">
        <f>IF($C$4="Neattiecināmās izmaksas",IF('3a+c+n'!$Q18="N",'3a+c+n'!B18,0))</f>
        <v>0</v>
      </c>
      <c r="C18" s="28">
        <f>IF($C$4="Neattiecināmās izmaksas",IF('3a+c+n'!$Q18="N",'3a+c+n'!C18,0))</f>
        <v>0</v>
      </c>
      <c r="D18" s="28">
        <f>IF($C$4="Neattiecināmās izmaksas",IF('3a+c+n'!$Q18="N",'3a+c+n'!D18,0))</f>
        <v>0</v>
      </c>
      <c r="E18" s="60"/>
      <c r="F18" s="80"/>
      <c r="G18" s="28"/>
      <c r="H18" s="28">
        <f>IF($C$4="Neattiecināmās izmaksas",IF('3a+c+n'!$Q18="N",'3a+c+n'!H18,0))</f>
        <v>0</v>
      </c>
      <c r="I18" s="28"/>
      <c r="J18" s="28"/>
      <c r="K18" s="60">
        <f>IF($C$4="Neattiecināmās izmaksas",IF('3a+c+n'!$Q18="N",'3a+c+n'!K18,0))</f>
        <v>0</v>
      </c>
      <c r="L18" s="109">
        <f>IF($C$4="Neattiecināmās izmaksas",IF('3a+c+n'!$Q18="N",'3a+c+n'!L18,0))</f>
        <v>0</v>
      </c>
      <c r="M18" s="28">
        <f>IF($C$4="Neattiecināmās izmaksas",IF('3a+c+n'!$Q18="N",'3a+c+n'!M18,0))</f>
        <v>0</v>
      </c>
      <c r="N18" s="28">
        <f>IF($C$4="Neattiecināmās izmaksas",IF('3a+c+n'!$Q18="N",'3a+c+n'!N18,0))</f>
        <v>0</v>
      </c>
      <c r="O18" s="28">
        <f>IF($C$4="Neattiecināmās izmaksas",IF('3a+c+n'!$Q18="N",'3a+c+n'!O18,0))</f>
        <v>0</v>
      </c>
      <c r="P18" s="60">
        <f>IF($C$4="Neattiecināmās izmaksas",IF('3a+c+n'!$Q18="N",'3a+c+n'!P18,0))</f>
        <v>0</v>
      </c>
    </row>
    <row r="19" spans="1:16" x14ac:dyDescent="0.2">
      <c r="A19" s="65">
        <f>IF(P19=0,0,IF(COUNTBLANK(P19)=1,0,COUNTA($P$14:P19)))</f>
        <v>0</v>
      </c>
      <c r="B19" s="28">
        <f>IF($C$4="Neattiecināmās izmaksas",IF('3a+c+n'!$Q19="N",'3a+c+n'!B19,0))</f>
        <v>0</v>
      </c>
      <c r="C19" s="28">
        <f>IF($C$4="Neattiecināmās izmaksas",IF('3a+c+n'!$Q19="N",'3a+c+n'!C19,0))</f>
        <v>0</v>
      </c>
      <c r="D19" s="28">
        <f>IF($C$4="Neattiecināmās izmaksas",IF('3a+c+n'!$Q19="N",'3a+c+n'!D19,0))</f>
        <v>0</v>
      </c>
      <c r="E19" s="60"/>
      <c r="F19" s="80"/>
      <c r="G19" s="28"/>
      <c r="H19" s="28">
        <f>IF($C$4="Neattiecināmās izmaksas",IF('3a+c+n'!$Q19="N",'3a+c+n'!H19,0))</f>
        <v>0</v>
      </c>
      <c r="I19" s="28"/>
      <c r="J19" s="28"/>
      <c r="K19" s="60">
        <f>IF($C$4="Neattiecināmās izmaksas",IF('3a+c+n'!$Q19="N",'3a+c+n'!K19,0))</f>
        <v>0</v>
      </c>
      <c r="L19" s="109">
        <f>IF($C$4="Neattiecināmās izmaksas",IF('3a+c+n'!$Q19="N",'3a+c+n'!L19,0))</f>
        <v>0</v>
      </c>
      <c r="M19" s="28">
        <f>IF($C$4="Neattiecināmās izmaksas",IF('3a+c+n'!$Q19="N",'3a+c+n'!M19,0))</f>
        <v>0</v>
      </c>
      <c r="N19" s="28">
        <f>IF($C$4="Neattiecināmās izmaksas",IF('3a+c+n'!$Q19="N",'3a+c+n'!N19,0))</f>
        <v>0</v>
      </c>
      <c r="O19" s="28">
        <f>IF($C$4="Neattiecināmās izmaksas",IF('3a+c+n'!$Q19="N",'3a+c+n'!O19,0))</f>
        <v>0</v>
      </c>
      <c r="P19" s="60">
        <f>IF($C$4="Neattiecināmās izmaksas",IF('3a+c+n'!$Q19="N",'3a+c+n'!P19,0))</f>
        <v>0</v>
      </c>
    </row>
    <row r="20" spans="1:16" x14ac:dyDescent="0.2">
      <c r="A20" s="65">
        <f>IF(P20=0,0,IF(COUNTBLANK(P20)=1,0,COUNTA($P$14:P20)))</f>
        <v>0</v>
      </c>
      <c r="B20" s="28">
        <f>IF($C$4="Neattiecināmās izmaksas",IF('3a+c+n'!$Q20="N",'3a+c+n'!B20,0))</f>
        <v>0</v>
      </c>
      <c r="C20" s="28">
        <f>IF($C$4="Neattiecināmās izmaksas",IF('3a+c+n'!$Q20="N",'3a+c+n'!C20,0))</f>
        <v>0</v>
      </c>
      <c r="D20" s="28">
        <f>IF($C$4="Neattiecināmās izmaksas",IF('3a+c+n'!$Q20="N",'3a+c+n'!D20,0))</f>
        <v>0</v>
      </c>
      <c r="E20" s="60"/>
      <c r="F20" s="80"/>
      <c r="G20" s="28"/>
      <c r="H20" s="28">
        <f>IF($C$4="Neattiecināmās izmaksas",IF('3a+c+n'!$Q20="N",'3a+c+n'!H20,0))</f>
        <v>0</v>
      </c>
      <c r="I20" s="28"/>
      <c r="J20" s="28"/>
      <c r="K20" s="60">
        <f>IF($C$4="Neattiecināmās izmaksas",IF('3a+c+n'!$Q20="N",'3a+c+n'!K20,0))</f>
        <v>0</v>
      </c>
      <c r="L20" s="109">
        <f>IF($C$4="Neattiecināmās izmaksas",IF('3a+c+n'!$Q20="N",'3a+c+n'!L20,0))</f>
        <v>0</v>
      </c>
      <c r="M20" s="28">
        <f>IF($C$4="Neattiecināmās izmaksas",IF('3a+c+n'!$Q20="N",'3a+c+n'!M20,0))</f>
        <v>0</v>
      </c>
      <c r="N20" s="28">
        <f>IF($C$4="Neattiecināmās izmaksas",IF('3a+c+n'!$Q20="N",'3a+c+n'!N20,0))</f>
        <v>0</v>
      </c>
      <c r="O20" s="28">
        <f>IF($C$4="Neattiecināmās izmaksas",IF('3a+c+n'!$Q20="N",'3a+c+n'!O20,0))</f>
        <v>0</v>
      </c>
      <c r="P20" s="60">
        <f>IF($C$4="Neattiecināmās izmaksas",IF('3a+c+n'!$Q20="N",'3a+c+n'!P20,0))</f>
        <v>0</v>
      </c>
    </row>
    <row r="21" spans="1:16" x14ac:dyDescent="0.2">
      <c r="A21" s="65">
        <f>IF(P21=0,0,IF(COUNTBLANK(P21)=1,0,COUNTA($P$14:P21)))</f>
        <v>0</v>
      </c>
      <c r="B21" s="28">
        <f>IF($C$4="Neattiecināmās izmaksas",IF('3a+c+n'!$Q21="N",'3a+c+n'!B21,0))</f>
        <v>0</v>
      </c>
      <c r="C21" s="28">
        <f>IF($C$4="Neattiecināmās izmaksas",IF('3a+c+n'!$Q21="N",'3a+c+n'!C21,0))</f>
        <v>0</v>
      </c>
      <c r="D21" s="28">
        <f>IF($C$4="Neattiecināmās izmaksas",IF('3a+c+n'!$Q21="N",'3a+c+n'!D21,0))</f>
        <v>0</v>
      </c>
      <c r="E21" s="60"/>
      <c r="F21" s="80"/>
      <c r="G21" s="28"/>
      <c r="H21" s="28">
        <f>IF($C$4="Neattiecināmās izmaksas",IF('3a+c+n'!$Q21="N",'3a+c+n'!H21,0))</f>
        <v>0</v>
      </c>
      <c r="I21" s="28"/>
      <c r="J21" s="28"/>
      <c r="K21" s="60">
        <f>IF($C$4="Neattiecināmās izmaksas",IF('3a+c+n'!$Q21="N",'3a+c+n'!K21,0))</f>
        <v>0</v>
      </c>
      <c r="L21" s="109">
        <f>IF($C$4="Neattiecināmās izmaksas",IF('3a+c+n'!$Q21="N",'3a+c+n'!L21,0))</f>
        <v>0</v>
      </c>
      <c r="M21" s="28">
        <f>IF($C$4="Neattiecināmās izmaksas",IF('3a+c+n'!$Q21="N",'3a+c+n'!M21,0))</f>
        <v>0</v>
      </c>
      <c r="N21" s="28">
        <f>IF($C$4="Neattiecināmās izmaksas",IF('3a+c+n'!$Q21="N",'3a+c+n'!N21,0))</f>
        <v>0</v>
      </c>
      <c r="O21" s="28">
        <f>IF($C$4="Neattiecināmās izmaksas",IF('3a+c+n'!$Q21="N",'3a+c+n'!O21,0))</f>
        <v>0</v>
      </c>
      <c r="P21" s="60">
        <f>IF($C$4="Neattiecināmās izmaksas",IF('3a+c+n'!$Q21="N",'3a+c+n'!P21,0))</f>
        <v>0</v>
      </c>
    </row>
    <row r="22" spans="1:16" x14ac:dyDescent="0.2">
      <c r="A22" s="65">
        <f>IF(P22=0,0,IF(COUNTBLANK(P22)=1,0,COUNTA($P$14:P22)))</f>
        <v>0</v>
      </c>
      <c r="B22" s="28">
        <f>IF($C$4="Neattiecināmās izmaksas",IF('3a+c+n'!$Q22="N",'3a+c+n'!B22,0))</f>
        <v>0</v>
      </c>
      <c r="C22" s="28">
        <f>IF($C$4="Neattiecināmās izmaksas",IF('3a+c+n'!$Q22="N",'3a+c+n'!C22,0))</f>
        <v>0</v>
      </c>
      <c r="D22" s="28">
        <f>IF($C$4="Neattiecināmās izmaksas",IF('3a+c+n'!$Q22="N",'3a+c+n'!D22,0))</f>
        <v>0</v>
      </c>
      <c r="E22" s="60"/>
      <c r="F22" s="80"/>
      <c r="G22" s="28"/>
      <c r="H22" s="28">
        <f>IF($C$4="Neattiecināmās izmaksas",IF('3a+c+n'!$Q22="N",'3a+c+n'!H22,0))</f>
        <v>0</v>
      </c>
      <c r="I22" s="28"/>
      <c r="J22" s="28"/>
      <c r="K22" s="60">
        <f>IF($C$4="Neattiecināmās izmaksas",IF('3a+c+n'!$Q22="N",'3a+c+n'!K22,0))</f>
        <v>0</v>
      </c>
      <c r="L22" s="109">
        <f>IF($C$4="Neattiecināmās izmaksas",IF('3a+c+n'!$Q22="N",'3a+c+n'!L22,0))</f>
        <v>0</v>
      </c>
      <c r="M22" s="28">
        <f>IF($C$4="Neattiecināmās izmaksas",IF('3a+c+n'!$Q22="N",'3a+c+n'!M22,0))</f>
        <v>0</v>
      </c>
      <c r="N22" s="28">
        <f>IF($C$4="Neattiecināmās izmaksas",IF('3a+c+n'!$Q22="N",'3a+c+n'!N22,0))</f>
        <v>0</v>
      </c>
      <c r="O22" s="28">
        <f>IF($C$4="Neattiecināmās izmaksas",IF('3a+c+n'!$Q22="N",'3a+c+n'!O22,0))</f>
        <v>0</v>
      </c>
      <c r="P22" s="60">
        <f>IF($C$4="Neattiecināmās izmaksas",IF('3a+c+n'!$Q22="N",'3a+c+n'!P22,0))</f>
        <v>0</v>
      </c>
    </row>
    <row r="23" spans="1:16" x14ac:dyDescent="0.2">
      <c r="A23" s="65">
        <f>IF(P23=0,0,IF(COUNTBLANK(P23)=1,0,COUNTA($P$14:P23)))</f>
        <v>0</v>
      </c>
      <c r="B23" s="28">
        <f>IF($C$4="Neattiecināmās izmaksas",IF('3a+c+n'!$Q23="N",'3a+c+n'!B23,0))</f>
        <v>0</v>
      </c>
      <c r="C23" s="28">
        <f>IF($C$4="Neattiecināmās izmaksas",IF('3a+c+n'!$Q23="N",'3a+c+n'!C23,0))</f>
        <v>0</v>
      </c>
      <c r="D23" s="28">
        <f>IF($C$4="Neattiecināmās izmaksas",IF('3a+c+n'!$Q23="N",'3a+c+n'!D23,0))</f>
        <v>0</v>
      </c>
      <c r="E23" s="60"/>
      <c r="F23" s="80"/>
      <c r="G23" s="28"/>
      <c r="H23" s="28">
        <f>IF($C$4="Neattiecināmās izmaksas",IF('3a+c+n'!$Q23="N",'3a+c+n'!H23,0))</f>
        <v>0</v>
      </c>
      <c r="I23" s="28"/>
      <c r="J23" s="28"/>
      <c r="K23" s="60">
        <f>IF($C$4="Neattiecināmās izmaksas",IF('3a+c+n'!$Q23="N",'3a+c+n'!K23,0))</f>
        <v>0</v>
      </c>
      <c r="L23" s="109">
        <f>IF($C$4="Neattiecināmās izmaksas",IF('3a+c+n'!$Q23="N",'3a+c+n'!L23,0))</f>
        <v>0</v>
      </c>
      <c r="M23" s="28">
        <f>IF($C$4="Neattiecināmās izmaksas",IF('3a+c+n'!$Q23="N",'3a+c+n'!M23,0))</f>
        <v>0</v>
      </c>
      <c r="N23" s="28">
        <f>IF($C$4="Neattiecināmās izmaksas",IF('3a+c+n'!$Q23="N",'3a+c+n'!N23,0))</f>
        <v>0</v>
      </c>
      <c r="O23" s="28">
        <f>IF($C$4="Neattiecināmās izmaksas",IF('3a+c+n'!$Q23="N",'3a+c+n'!O23,0))</f>
        <v>0</v>
      </c>
      <c r="P23" s="60">
        <f>IF($C$4="Neattiecināmās izmaksas",IF('3a+c+n'!$Q23="N",'3a+c+n'!P23,0))</f>
        <v>0</v>
      </c>
    </row>
    <row r="24" spans="1:16" x14ac:dyDescent="0.2">
      <c r="A24" s="65">
        <f>IF(P24=0,0,IF(COUNTBLANK(P24)=1,0,COUNTA($P$14:P24)))</f>
        <v>0</v>
      </c>
      <c r="B24" s="28">
        <f>IF($C$4="Neattiecināmās izmaksas",IF('3a+c+n'!$Q24="N",'3a+c+n'!B24,0))</f>
        <v>0</v>
      </c>
      <c r="C24" s="28">
        <f>IF($C$4="Neattiecināmās izmaksas",IF('3a+c+n'!$Q24="N",'3a+c+n'!C24,0))</f>
        <v>0</v>
      </c>
      <c r="D24" s="28">
        <f>IF($C$4="Neattiecināmās izmaksas",IF('3a+c+n'!$Q24="N",'3a+c+n'!D24,0))</f>
        <v>0</v>
      </c>
      <c r="E24" s="60"/>
      <c r="F24" s="80"/>
      <c r="G24" s="28"/>
      <c r="H24" s="28">
        <f>IF($C$4="Neattiecināmās izmaksas",IF('3a+c+n'!$Q24="N",'3a+c+n'!H24,0))</f>
        <v>0</v>
      </c>
      <c r="I24" s="28"/>
      <c r="J24" s="28"/>
      <c r="K24" s="60">
        <f>IF($C$4="Neattiecināmās izmaksas",IF('3a+c+n'!$Q24="N",'3a+c+n'!K24,0))</f>
        <v>0</v>
      </c>
      <c r="L24" s="109">
        <f>IF($C$4="Neattiecināmās izmaksas",IF('3a+c+n'!$Q24="N",'3a+c+n'!L24,0))</f>
        <v>0</v>
      </c>
      <c r="M24" s="28">
        <f>IF($C$4="Neattiecināmās izmaksas",IF('3a+c+n'!$Q24="N",'3a+c+n'!M24,0))</f>
        <v>0</v>
      </c>
      <c r="N24" s="28">
        <f>IF($C$4="Neattiecināmās izmaksas",IF('3a+c+n'!$Q24="N",'3a+c+n'!N24,0))</f>
        <v>0</v>
      </c>
      <c r="O24" s="28">
        <f>IF($C$4="Neattiecināmās izmaksas",IF('3a+c+n'!$Q24="N",'3a+c+n'!O24,0))</f>
        <v>0</v>
      </c>
      <c r="P24" s="60">
        <f>IF($C$4="Neattiecināmās izmaksas",IF('3a+c+n'!$Q24="N",'3a+c+n'!P24,0))</f>
        <v>0</v>
      </c>
    </row>
    <row r="25" spans="1:16" x14ac:dyDescent="0.2">
      <c r="A25" s="65">
        <f>IF(P25=0,0,IF(COUNTBLANK(P25)=1,0,COUNTA($P$14:P25)))</f>
        <v>0</v>
      </c>
      <c r="B25" s="28">
        <f>IF($C$4="Neattiecināmās izmaksas",IF('3a+c+n'!$Q25="N",'3a+c+n'!B25,0))</f>
        <v>0</v>
      </c>
      <c r="C25" s="28">
        <f>IF($C$4="Neattiecināmās izmaksas",IF('3a+c+n'!$Q25="N",'3a+c+n'!C25,0))</f>
        <v>0</v>
      </c>
      <c r="D25" s="28">
        <f>IF($C$4="Neattiecināmās izmaksas",IF('3a+c+n'!$Q25="N",'3a+c+n'!D25,0))</f>
        <v>0</v>
      </c>
      <c r="E25" s="60"/>
      <c r="F25" s="80"/>
      <c r="G25" s="28"/>
      <c r="H25" s="28">
        <f>IF($C$4="Neattiecināmās izmaksas",IF('3a+c+n'!$Q25="N",'3a+c+n'!H25,0))</f>
        <v>0</v>
      </c>
      <c r="I25" s="28"/>
      <c r="J25" s="28"/>
      <c r="K25" s="60">
        <f>IF($C$4="Neattiecināmās izmaksas",IF('3a+c+n'!$Q25="N",'3a+c+n'!K25,0))</f>
        <v>0</v>
      </c>
      <c r="L25" s="109">
        <f>IF($C$4="Neattiecināmās izmaksas",IF('3a+c+n'!$Q25="N",'3a+c+n'!L25,0))</f>
        <v>0</v>
      </c>
      <c r="M25" s="28">
        <f>IF($C$4="Neattiecināmās izmaksas",IF('3a+c+n'!$Q25="N",'3a+c+n'!M25,0))</f>
        <v>0</v>
      </c>
      <c r="N25" s="28">
        <f>IF($C$4="Neattiecināmās izmaksas",IF('3a+c+n'!$Q25="N",'3a+c+n'!N25,0))</f>
        <v>0</v>
      </c>
      <c r="O25" s="28">
        <f>IF($C$4="Neattiecināmās izmaksas",IF('3a+c+n'!$Q25="N",'3a+c+n'!O25,0))</f>
        <v>0</v>
      </c>
      <c r="P25" s="60">
        <f>IF($C$4="Neattiecināmās izmaksas",IF('3a+c+n'!$Q25="N",'3a+c+n'!P25,0))</f>
        <v>0</v>
      </c>
    </row>
    <row r="26" spans="1:16" x14ac:dyDescent="0.2">
      <c r="A26" s="65">
        <f>IF(P26=0,0,IF(COUNTBLANK(P26)=1,0,COUNTA($P$14:P26)))</f>
        <v>0</v>
      </c>
      <c r="B26" s="28">
        <f>IF($C$4="Neattiecināmās izmaksas",IF('3a+c+n'!$Q26="N",'3a+c+n'!B26,0))</f>
        <v>0</v>
      </c>
      <c r="C26" s="28">
        <f>IF($C$4="Neattiecināmās izmaksas",IF('3a+c+n'!$Q26="N",'3a+c+n'!C26,0))</f>
        <v>0</v>
      </c>
      <c r="D26" s="28">
        <f>IF($C$4="Neattiecināmās izmaksas",IF('3a+c+n'!$Q26="N",'3a+c+n'!D26,0))</f>
        <v>0</v>
      </c>
      <c r="E26" s="60"/>
      <c r="F26" s="80"/>
      <c r="G26" s="28"/>
      <c r="H26" s="28">
        <f>IF($C$4="Neattiecināmās izmaksas",IF('3a+c+n'!$Q26="N",'3a+c+n'!H26,0))</f>
        <v>0</v>
      </c>
      <c r="I26" s="28"/>
      <c r="J26" s="28"/>
      <c r="K26" s="60">
        <f>IF($C$4="Neattiecināmās izmaksas",IF('3a+c+n'!$Q26="N",'3a+c+n'!K26,0))</f>
        <v>0</v>
      </c>
      <c r="L26" s="109">
        <f>IF($C$4="Neattiecināmās izmaksas",IF('3a+c+n'!$Q26="N",'3a+c+n'!L26,0))</f>
        <v>0</v>
      </c>
      <c r="M26" s="28">
        <f>IF($C$4="Neattiecināmās izmaksas",IF('3a+c+n'!$Q26="N",'3a+c+n'!M26,0))</f>
        <v>0</v>
      </c>
      <c r="N26" s="28">
        <f>IF($C$4="Neattiecināmās izmaksas",IF('3a+c+n'!$Q26="N",'3a+c+n'!N26,0))</f>
        <v>0</v>
      </c>
      <c r="O26" s="28">
        <f>IF($C$4="Neattiecināmās izmaksas",IF('3a+c+n'!$Q26="N",'3a+c+n'!O26,0))</f>
        <v>0</v>
      </c>
      <c r="P26" s="60">
        <f>IF($C$4="Neattiecināmās izmaksas",IF('3a+c+n'!$Q26="N",'3a+c+n'!P26,0))</f>
        <v>0</v>
      </c>
    </row>
    <row r="27" spans="1:16" x14ac:dyDescent="0.2">
      <c r="A27" s="65">
        <f>IF(P27=0,0,IF(COUNTBLANK(P27)=1,0,COUNTA($P$14:P27)))</f>
        <v>0</v>
      </c>
      <c r="B27" s="28">
        <f>IF($C$4="Neattiecināmās izmaksas",IF('3a+c+n'!$Q27="N",'3a+c+n'!B27,0))</f>
        <v>0</v>
      </c>
      <c r="C27" s="28">
        <f>IF($C$4="Neattiecināmās izmaksas",IF('3a+c+n'!$Q27="N",'3a+c+n'!C27,0))</f>
        <v>0</v>
      </c>
      <c r="D27" s="28">
        <f>IF($C$4="Neattiecināmās izmaksas",IF('3a+c+n'!$Q27="N",'3a+c+n'!D27,0))</f>
        <v>0</v>
      </c>
      <c r="E27" s="60"/>
      <c r="F27" s="80"/>
      <c r="G27" s="28"/>
      <c r="H27" s="28">
        <f>IF($C$4="Neattiecināmās izmaksas",IF('3a+c+n'!$Q27="N",'3a+c+n'!H27,0))</f>
        <v>0</v>
      </c>
      <c r="I27" s="28"/>
      <c r="J27" s="28"/>
      <c r="K27" s="60">
        <f>IF($C$4="Neattiecināmās izmaksas",IF('3a+c+n'!$Q27="N",'3a+c+n'!K27,0))</f>
        <v>0</v>
      </c>
      <c r="L27" s="109">
        <f>IF($C$4="Neattiecināmās izmaksas",IF('3a+c+n'!$Q27="N",'3a+c+n'!L27,0))</f>
        <v>0</v>
      </c>
      <c r="M27" s="28">
        <f>IF($C$4="Neattiecināmās izmaksas",IF('3a+c+n'!$Q27="N",'3a+c+n'!M27,0))</f>
        <v>0</v>
      </c>
      <c r="N27" s="28">
        <f>IF($C$4="Neattiecināmās izmaksas",IF('3a+c+n'!$Q27="N",'3a+c+n'!N27,0))</f>
        <v>0</v>
      </c>
      <c r="O27" s="28">
        <f>IF($C$4="Neattiecināmās izmaksas",IF('3a+c+n'!$Q27="N",'3a+c+n'!O27,0))</f>
        <v>0</v>
      </c>
      <c r="P27" s="60">
        <f>IF($C$4="Neattiecināmās izmaksas",IF('3a+c+n'!$Q27="N",'3a+c+n'!P27,0))</f>
        <v>0</v>
      </c>
    </row>
    <row r="28" spans="1:16" x14ac:dyDescent="0.2">
      <c r="A28" s="65">
        <f>IF(P28=0,0,IF(COUNTBLANK(P28)=1,0,COUNTA($P$14:P28)))</f>
        <v>0</v>
      </c>
      <c r="B28" s="28">
        <f>IF($C$4="Neattiecināmās izmaksas",IF('3a+c+n'!$Q28="N",'3a+c+n'!B28,0))</f>
        <v>0</v>
      </c>
      <c r="C28" s="28">
        <f>IF($C$4="Neattiecināmās izmaksas",IF('3a+c+n'!$Q28="N",'3a+c+n'!C28,0))</f>
        <v>0</v>
      </c>
      <c r="D28" s="28">
        <f>IF($C$4="Neattiecināmās izmaksas",IF('3a+c+n'!$Q28="N",'3a+c+n'!D28,0))</f>
        <v>0</v>
      </c>
      <c r="E28" s="60"/>
      <c r="F28" s="80"/>
      <c r="G28" s="28"/>
      <c r="H28" s="28">
        <f>IF($C$4="Neattiecināmās izmaksas",IF('3a+c+n'!$Q28="N",'3a+c+n'!H28,0))</f>
        <v>0</v>
      </c>
      <c r="I28" s="28"/>
      <c r="J28" s="28"/>
      <c r="K28" s="60">
        <f>IF($C$4="Neattiecināmās izmaksas",IF('3a+c+n'!$Q28="N",'3a+c+n'!K28,0))</f>
        <v>0</v>
      </c>
      <c r="L28" s="109">
        <f>IF($C$4="Neattiecināmās izmaksas",IF('3a+c+n'!$Q28="N",'3a+c+n'!L28,0))</f>
        <v>0</v>
      </c>
      <c r="M28" s="28">
        <f>IF($C$4="Neattiecināmās izmaksas",IF('3a+c+n'!$Q28="N",'3a+c+n'!M28,0))</f>
        <v>0</v>
      </c>
      <c r="N28" s="28">
        <f>IF($C$4="Neattiecināmās izmaksas",IF('3a+c+n'!$Q28="N",'3a+c+n'!N28,0))</f>
        <v>0</v>
      </c>
      <c r="O28" s="28">
        <f>IF($C$4="Neattiecināmās izmaksas",IF('3a+c+n'!$Q28="N",'3a+c+n'!O28,0))</f>
        <v>0</v>
      </c>
      <c r="P28" s="60">
        <f>IF($C$4="Neattiecināmās izmaksas",IF('3a+c+n'!$Q28="N",'3a+c+n'!P28,0))</f>
        <v>0</v>
      </c>
    </row>
    <row r="29" spans="1:16" x14ac:dyDescent="0.2">
      <c r="A29" s="65">
        <f>IF(P29=0,0,IF(COUNTBLANK(P29)=1,0,COUNTA($P$14:P29)))</f>
        <v>0</v>
      </c>
      <c r="B29" s="28">
        <f>IF($C$4="Neattiecināmās izmaksas",IF('3a+c+n'!$Q29="N",'3a+c+n'!B29,0))</f>
        <v>0</v>
      </c>
      <c r="C29" s="28">
        <f>IF($C$4="Neattiecināmās izmaksas",IF('3a+c+n'!$Q29="N",'3a+c+n'!C29,0))</f>
        <v>0</v>
      </c>
      <c r="D29" s="28">
        <f>IF($C$4="Neattiecināmās izmaksas",IF('3a+c+n'!$Q29="N",'3a+c+n'!D29,0))</f>
        <v>0</v>
      </c>
      <c r="E29" s="60"/>
      <c r="F29" s="80"/>
      <c r="G29" s="28"/>
      <c r="H29" s="28">
        <f>IF($C$4="Neattiecināmās izmaksas",IF('3a+c+n'!$Q29="N",'3a+c+n'!H29,0))</f>
        <v>0</v>
      </c>
      <c r="I29" s="28"/>
      <c r="J29" s="28"/>
      <c r="K29" s="60">
        <f>IF($C$4="Neattiecināmās izmaksas",IF('3a+c+n'!$Q29="N",'3a+c+n'!K29,0))</f>
        <v>0</v>
      </c>
      <c r="L29" s="109">
        <f>IF($C$4="Neattiecināmās izmaksas",IF('3a+c+n'!$Q29="N",'3a+c+n'!L29,0))</f>
        <v>0</v>
      </c>
      <c r="M29" s="28">
        <f>IF($C$4="Neattiecināmās izmaksas",IF('3a+c+n'!$Q29="N",'3a+c+n'!M29,0))</f>
        <v>0</v>
      </c>
      <c r="N29" s="28">
        <f>IF($C$4="Neattiecināmās izmaksas",IF('3a+c+n'!$Q29="N",'3a+c+n'!N29,0))</f>
        <v>0</v>
      </c>
      <c r="O29" s="28">
        <f>IF($C$4="Neattiecināmās izmaksas",IF('3a+c+n'!$Q29="N",'3a+c+n'!O29,0))</f>
        <v>0</v>
      </c>
      <c r="P29" s="60">
        <f>IF($C$4="Neattiecināmās izmaksas",IF('3a+c+n'!$Q29="N",'3a+c+n'!P29,0))</f>
        <v>0</v>
      </c>
    </row>
    <row r="30" spans="1:16" x14ac:dyDescent="0.2">
      <c r="A30" s="65">
        <f>IF(P30=0,0,IF(COUNTBLANK(P30)=1,0,COUNTA($P$14:P30)))</f>
        <v>0</v>
      </c>
      <c r="B30" s="28">
        <f>IF($C$4="Neattiecināmās izmaksas",IF('3a+c+n'!$Q30="N",'3a+c+n'!B30,0))</f>
        <v>0</v>
      </c>
      <c r="C30" s="28">
        <f>IF($C$4="Neattiecināmās izmaksas",IF('3a+c+n'!$Q30="N",'3a+c+n'!C30,0))</f>
        <v>0</v>
      </c>
      <c r="D30" s="28">
        <f>IF($C$4="Neattiecināmās izmaksas",IF('3a+c+n'!$Q30="N",'3a+c+n'!D30,0))</f>
        <v>0</v>
      </c>
      <c r="E30" s="60"/>
      <c r="F30" s="80"/>
      <c r="G30" s="28"/>
      <c r="H30" s="28">
        <f>IF($C$4="Neattiecināmās izmaksas",IF('3a+c+n'!$Q30="N",'3a+c+n'!H30,0))</f>
        <v>0</v>
      </c>
      <c r="I30" s="28"/>
      <c r="J30" s="28"/>
      <c r="K30" s="60">
        <f>IF($C$4="Neattiecināmās izmaksas",IF('3a+c+n'!$Q30="N",'3a+c+n'!K30,0))</f>
        <v>0</v>
      </c>
      <c r="L30" s="109">
        <f>IF($C$4="Neattiecināmās izmaksas",IF('3a+c+n'!$Q30="N",'3a+c+n'!L30,0))</f>
        <v>0</v>
      </c>
      <c r="M30" s="28">
        <f>IF($C$4="Neattiecināmās izmaksas",IF('3a+c+n'!$Q30="N",'3a+c+n'!M30,0))</f>
        <v>0</v>
      </c>
      <c r="N30" s="28">
        <f>IF($C$4="Neattiecināmās izmaksas",IF('3a+c+n'!$Q30="N",'3a+c+n'!N30,0))</f>
        <v>0</v>
      </c>
      <c r="O30" s="28">
        <f>IF($C$4="Neattiecināmās izmaksas",IF('3a+c+n'!$Q30="N",'3a+c+n'!O30,0))</f>
        <v>0</v>
      </c>
      <c r="P30" s="60">
        <f>IF($C$4="Neattiecināmās izmaksas",IF('3a+c+n'!$Q30="N",'3a+c+n'!P30,0))</f>
        <v>0</v>
      </c>
    </row>
    <row r="31" spans="1:16" x14ac:dyDescent="0.2">
      <c r="A31" s="65">
        <f>IF(P31=0,0,IF(COUNTBLANK(P31)=1,0,COUNTA($P$14:P31)))</f>
        <v>0</v>
      </c>
      <c r="B31" s="28">
        <f>IF($C$4="Neattiecināmās izmaksas",IF('3a+c+n'!$Q31="N",'3a+c+n'!B31,0))</f>
        <v>0</v>
      </c>
      <c r="C31" s="28">
        <f>IF($C$4="Neattiecināmās izmaksas",IF('3a+c+n'!$Q31="N",'3a+c+n'!C31,0))</f>
        <v>0</v>
      </c>
      <c r="D31" s="28">
        <f>IF($C$4="Neattiecināmās izmaksas",IF('3a+c+n'!$Q31="N",'3a+c+n'!D31,0))</f>
        <v>0</v>
      </c>
      <c r="E31" s="60"/>
      <c r="F31" s="80"/>
      <c r="G31" s="28"/>
      <c r="H31" s="28">
        <f>IF($C$4="Neattiecināmās izmaksas",IF('3a+c+n'!$Q31="N",'3a+c+n'!H31,0))</f>
        <v>0</v>
      </c>
      <c r="I31" s="28"/>
      <c r="J31" s="28"/>
      <c r="K31" s="60">
        <f>IF($C$4="Neattiecināmās izmaksas",IF('3a+c+n'!$Q31="N",'3a+c+n'!K31,0))</f>
        <v>0</v>
      </c>
      <c r="L31" s="109">
        <f>IF($C$4="Neattiecināmās izmaksas",IF('3a+c+n'!$Q31="N",'3a+c+n'!L31,0))</f>
        <v>0</v>
      </c>
      <c r="M31" s="28">
        <f>IF($C$4="Neattiecināmās izmaksas",IF('3a+c+n'!$Q31="N",'3a+c+n'!M31,0))</f>
        <v>0</v>
      </c>
      <c r="N31" s="28">
        <f>IF($C$4="Neattiecināmās izmaksas",IF('3a+c+n'!$Q31="N",'3a+c+n'!N31,0))</f>
        <v>0</v>
      </c>
      <c r="O31" s="28">
        <f>IF($C$4="Neattiecināmās izmaksas",IF('3a+c+n'!$Q31="N",'3a+c+n'!O31,0))</f>
        <v>0</v>
      </c>
      <c r="P31" s="60">
        <f>IF($C$4="Neattiecināmās izmaksas",IF('3a+c+n'!$Q31="N",'3a+c+n'!P31,0))</f>
        <v>0</v>
      </c>
    </row>
    <row r="32" spans="1:16" x14ac:dyDescent="0.2">
      <c r="A32" s="65">
        <f>IF(P32=0,0,IF(COUNTBLANK(P32)=1,0,COUNTA($P$14:P32)))</f>
        <v>0</v>
      </c>
      <c r="B32" s="28">
        <f>IF($C$4="Neattiecināmās izmaksas",IF('3a+c+n'!$Q32="N",'3a+c+n'!B32,0))</f>
        <v>0</v>
      </c>
      <c r="C32" s="28">
        <f>IF($C$4="Neattiecināmās izmaksas",IF('3a+c+n'!$Q32="N",'3a+c+n'!C32,0))</f>
        <v>0</v>
      </c>
      <c r="D32" s="28">
        <f>IF($C$4="Neattiecināmās izmaksas",IF('3a+c+n'!$Q32="N",'3a+c+n'!D32,0))</f>
        <v>0</v>
      </c>
      <c r="E32" s="60"/>
      <c r="F32" s="80"/>
      <c r="G32" s="28"/>
      <c r="H32" s="28">
        <f>IF($C$4="Neattiecināmās izmaksas",IF('3a+c+n'!$Q32="N",'3a+c+n'!H32,0))</f>
        <v>0</v>
      </c>
      <c r="I32" s="28"/>
      <c r="J32" s="28"/>
      <c r="K32" s="60">
        <f>IF($C$4="Neattiecināmās izmaksas",IF('3a+c+n'!$Q32="N",'3a+c+n'!K32,0))</f>
        <v>0</v>
      </c>
      <c r="L32" s="109">
        <f>IF($C$4="Neattiecināmās izmaksas",IF('3a+c+n'!$Q32="N",'3a+c+n'!L32,0))</f>
        <v>0</v>
      </c>
      <c r="M32" s="28">
        <f>IF($C$4="Neattiecināmās izmaksas",IF('3a+c+n'!$Q32="N",'3a+c+n'!M32,0))</f>
        <v>0</v>
      </c>
      <c r="N32" s="28">
        <f>IF($C$4="Neattiecināmās izmaksas",IF('3a+c+n'!$Q32="N",'3a+c+n'!N32,0))</f>
        <v>0</v>
      </c>
      <c r="O32" s="28">
        <f>IF($C$4="Neattiecināmās izmaksas",IF('3a+c+n'!$Q32="N",'3a+c+n'!O32,0))</f>
        <v>0</v>
      </c>
      <c r="P32" s="60">
        <f>IF($C$4="Neattiecināmās izmaksas",IF('3a+c+n'!$Q32="N",'3a+c+n'!P32,0))</f>
        <v>0</v>
      </c>
    </row>
    <row r="33" spans="1:16" x14ac:dyDescent="0.2">
      <c r="A33" s="65">
        <f>IF(P33=0,0,IF(COUNTBLANK(P33)=1,0,COUNTA($P$14:P33)))</f>
        <v>0</v>
      </c>
      <c r="B33" s="28">
        <f>IF($C$4="Neattiecināmās izmaksas",IF('3a+c+n'!$Q33="N",'3a+c+n'!B33,0))</f>
        <v>0</v>
      </c>
      <c r="C33" s="28">
        <f>IF($C$4="Neattiecināmās izmaksas",IF('3a+c+n'!$Q33="N",'3a+c+n'!C33,0))</f>
        <v>0</v>
      </c>
      <c r="D33" s="28">
        <f>IF($C$4="Neattiecināmās izmaksas",IF('3a+c+n'!$Q33="N",'3a+c+n'!D33,0))</f>
        <v>0</v>
      </c>
      <c r="E33" s="60"/>
      <c r="F33" s="80"/>
      <c r="G33" s="28"/>
      <c r="H33" s="28">
        <f>IF($C$4="Neattiecināmās izmaksas",IF('3a+c+n'!$Q33="N",'3a+c+n'!H33,0))</f>
        <v>0</v>
      </c>
      <c r="I33" s="28"/>
      <c r="J33" s="28"/>
      <c r="K33" s="60">
        <f>IF($C$4="Neattiecināmās izmaksas",IF('3a+c+n'!$Q33="N",'3a+c+n'!K33,0))</f>
        <v>0</v>
      </c>
      <c r="L33" s="109">
        <f>IF($C$4="Neattiecināmās izmaksas",IF('3a+c+n'!$Q33="N",'3a+c+n'!L33,0))</f>
        <v>0</v>
      </c>
      <c r="M33" s="28">
        <f>IF($C$4="Neattiecināmās izmaksas",IF('3a+c+n'!$Q33="N",'3a+c+n'!M33,0))</f>
        <v>0</v>
      </c>
      <c r="N33" s="28">
        <f>IF($C$4="Neattiecināmās izmaksas",IF('3a+c+n'!$Q33="N",'3a+c+n'!N33,0))</f>
        <v>0</v>
      </c>
      <c r="O33" s="28">
        <f>IF($C$4="Neattiecināmās izmaksas",IF('3a+c+n'!$Q33="N",'3a+c+n'!O33,0))</f>
        <v>0</v>
      </c>
      <c r="P33" s="60">
        <f>IF($C$4="Neattiecināmās izmaksas",IF('3a+c+n'!$Q33="N",'3a+c+n'!P33,0))</f>
        <v>0</v>
      </c>
    </row>
    <row r="34" spans="1:16" x14ac:dyDescent="0.2">
      <c r="A34" s="65">
        <f>IF(P34=0,0,IF(COUNTBLANK(P34)=1,0,COUNTA($P$14:P34)))</f>
        <v>0</v>
      </c>
      <c r="B34" s="28">
        <f>IF($C$4="Neattiecināmās izmaksas",IF('3a+c+n'!$Q34="N",'3a+c+n'!B34,0))</f>
        <v>0</v>
      </c>
      <c r="C34" s="28">
        <f>IF($C$4="Neattiecināmās izmaksas",IF('3a+c+n'!$Q34="N",'3a+c+n'!C34,0))</f>
        <v>0</v>
      </c>
      <c r="D34" s="28">
        <f>IF($C$4="Neattiecināmās izmaksas",IF('3a+c+n'!$Q34="N",'3a+c+n'!D34,0))</f>
        <v>0</v>
      </c>
      <c r="E34" s="60"/>
      <c r="F34" s="80"/>
      <c r="G34" s="28"/>
      <c r="H34" s="28">
        <f>IF($C$4="Neattiecināmās izmaksas",IF('3a+c+n'!$Q34="N",'3a+c+n'!H34,0))</f>
        <v>0</v>
      </c>
      <c r="I34" s="28"/>
      <c r="J34" s="28"/>
      <c r="K34" s="60">
        <f>IF($C$4="Neattiecināmās izmaksas",IF('3a+c+n'!$Q34="N",'3a+c+n'!K34,0))</f>
        <v>0</v>
      </c>
      <c r="L34" s="109">
        <f>IF($C$4="Neattiecināmās izmaksas",IF('3a+c+n'!$Q34="N",'3a+c+n'!L34,0))</f>
        <v>0</v>
      </c>
      <c r="M34" s="28">
        <f>IF($C$4="Neattiecināmās izmaksas",IF('3a+c+n'!$Q34="N",'3a+c+n'!M34,0))</f>
        <v>0</v>
      </c>
      <c r="N34" s="28">
        <f>IF($C$4="Neattiecināmās izmaksas",IF('3a+c+n'!$Q34="N",'3a+c+n'!N34,0))</f>
        <v>0</v>
      </c>
      <c r="O34" s="28">
        <f>IF($C$4="Neattiecināmās izmaksas",IF('3a+c+n'!$Q34="N",'3a+c+n'!O34,0))</f>
        <v>0</v>
      </c>
      <c r="P34" s="60">
        <f>IF($C$4="Neattiecināmās izmaksas",IF('3a+c+n'!$Q34="N",'3a+c+n'!P34,0))</f>
        <v>0</v>
      </c>
    </row>
    <row r="35" spans="1:16" x14ac:dyDescent="0.2">
      <c r="A35" s="65">
        <f>IF(P35=0,0,IF(COUNTBLANK(P35)=1,0,COUNTA($P$14:P35)))</f>
        <v>0</v>
      </c>
      <c r="B35" s="28">
        <f>IF($C$4="Neattiecināmās izmaksas",IF('3a+c+n'!$Q35="N",'3a+c+n'!B35,0))</f>
        <v>0</v>
      </c>
      <c r="C35" s="28">
        <f>IF($C$4="Neattiecināmās izmaksas",IF('3a+c+n'!$Q35="N",'3a+c+n'!C35,0))</f>
        <v>0</v>
      </c>
      <c r="D35" s="28">
        <f>IF($C$4="Neattiecināmās izmaksas",IF('3a+c+n'!$Q35="N",'3a+c+n'!D35,0))</f>
        <v>0</v>
      </c>
      <c r="E35" s="60"/>
      <c r="F35" s="80"/>
      <c r="G35" s="28"/>
      <c r="H35" s="28">
        <f>IF($C$4="Neattiecināmās izmaksas",IF('3a+c+n'!$Q35="N",'3a+c+n'!H35,0))</f>
        <v>0</v>
      </c>
      <c r="I35" s="28"/>
      <c r="J35" s="28"/>
      <c r="K35" s="60">
        <f>IF($C$4="Neattiecināmās izmaksas",IF('3a+c+n'!$Q35="N",'3a+c+n'!K35,0))</f>
        <v>0</v>
      </c>
      <c r="L35" s="109">
        <f>IF($C$4="Neattiecināmās izmaksas",IF('3a+c+n'!$Q35="N",'3a+c+n'!L35,0))</f>
        <v>0</v>
      </c>
      <c r="M35" s="28">
        <f>IF($C$4="Neattiecināmās izmaksas",IF('3a+c+n'!$Q35="N",'3a+c+n'!M35,0))</f>
        <v>0</v>
      </c>
      <c r="N35" s="28">
        <f>IF($C$4="Neattiecināmās izmaksas",IF('3a+c+n'!$Q35="N",'3a+c+n'!N35,0))</f>
        <v>0</v>
      </c>
      <c r="O35" s="28">
        <f>IF($C$4="Neattiecināmās izmaksas",IF('3a+c+n'!$Q35="N",'3a+c+n'!O35,0))</f>
        <v>0</v>
      </c>
      <c r="P35" s="60">
        <f>IF($C$4="Neattiecināmās izmaksas",IF('3a+c+n'!$Q35="N",'3a+c+n'!P35,0))</f>
        <v>0</v>
      </c>
    </row>
    <row r="36" spans="1:16" x14ac:dyDescent="0.2">
      <c r="A36" s="65">
        <f>IF(P36=0,0,IF(COUNTBLANK(P36)=1,0,COUNTA($P$14:P36)))</f>
        <v>0</v>
      </c>
      <c r="B36" s="28">
        <f>IF($C$4="Neattiecināmās izmaksas",IF('3a+c+n'!$Q36="N",'3a+c+n'!B36,0))</f>
        <v>0</v>
      </c>
      <c r="C36" s="28">
        <f>IF($C$4="Neattiecināmās izmaksas",IF('3a+c+n'!$Q36="N",'3a+c+n'!C36,0))</f>
        <v>0</v>
      </c>
      <c r="D36" s="28">
        <f>IF($C$4="Neattiecināmās izmaksas",IF('3a+c+n'!$Q36="N",'3a+c+n'!D36,0))</f>
        <v>0</v>
      </c>
      <c r="E36" s="60"/>
      <c r="F36" s="80"/>
      <c r="G36" s="28"/>
      <c r="H36" s="28">
        <f>IF($C$4="Neattiecināmās izmaksas",IF('3a+c+n'!$Q36="N",'3a+c+n'!H36,0))</f>
        <v>0</v>
      </c>
      <c r="I36" s="28"/>
      <c r="J36" s="28"/>
      <c r="K36" s="60">
        <f>IF($C$4="Neattiecināmās izmaksas",IF('3a+c+n'!$Q36="N",'3a+c+n'!K36,0))</f>
        <v>0</v>
      </c>
      <c r="L36" s="109">
        <f>IF($C$4="Neattiecināmās izmaksas",IF('3a+c+n'!$Q36="N",'3a+c+n'!L36,0))</f>
        <v>0</v>
      </c>
      <c r="M36" s="28">
        <f>IF($C$4="Neattiecināmās izmaksas",IF('3a+c+n'!$Q36="N",'3a+c+n'!M36,0))</f>
        <v>0</v>
      </c>
      <c r="N36" s="28">
        <f>IF($C$4="Neattiecināmās izmaksas",IF('3a+c+n'!$Q36="N",'3a+c+n'!N36,0))</f>
        <v>0</v>
      </c>
      <c r="O36" s="28">
        <f>IF($C$4="Neattiecināmās izmaksas",IF('3a+c+n'!$Q36="N",'3a+c+n'!O36,0))</f>
        <v>0</v>
      </c>
      <c r="P36" s="60">
        <f>IF($C$4="Neattiecināmās izmaksas",IF('3a+c+n'!$Q36="N",'3a+c+n'!P36,0))</f>
        <v>0</v>
      </c>
    </row>
    <row r="37" spans="1:16" x14ac:dyDescent="0.2">
      <c r="A37" s="65">
        <f>IF(P37=0,0,IF(COUNTBLANK(P37)=1,0,COUNTA($P$14:P37)))</f>
        <v>0</v>
      </c>
      <c r="B37" s="28">
        <f>IF($C$4="Neattiecināmās izmaksas",IF('3a+c+n'!$Q37="N",'3a+c+n'!B37,0))</f>
        <v>0</v>
      </c>
      <c r="C37" s="28">
        <f>IF($C$4="Neattiecināmās izmaksas",IF('3a+c+n'!$Q37="N",'3a+c+n'!C37,0))</f>
        <v>0</v>
      </c>
      <c r="D37" s="28">
        <f>IF($C$4="Neattiecināmās izmaksas",IF('3a+c+n'!$Q37="N",'3a+c+n'!D37,0))</f>
        <v>0</v>
      </c>
      <c r="E37" s="60"/>
      <c r="F37" s="80"/>
      <c r="G37" s="28"/>
      <c r="H37" s="28">
        <f>IF($C$4="Neattiecināmās izmaksas",IF('3a+c+n'!$Q37="N",'3a+c+n'!H37,0))</f>
        <v>0</v>
      </c>
      <c r="I37" s="28"/>
      <c r="J37" s="28"/>
      <c r="K37" s="60">
        <f>IF($C$4="Neattiecināmās izmaksas",IF('3a+c+n'!$Q37="N",'3a+c+n'!K37,0))</f>
        <v>0</v>
      </c>
      <c r="L37" s="109">
        <f>IF($C$4="Neattiecināmās izmaksas",IF('3a+c+n'!$Q37="N",'3a+c+n'!L37,0))</f>
        <v>0</v>
      </c>
      <c r="M37" s="28">
        <f>IF($C$4="Neattiecināmās izmaksas",IF('3a+c+n'!$Q37="N",'3a+c+n'!M37,0))</f>
        <v>0</v>
      </c>
      <c r="N37" s="28">
        <f>IF($C$4="Neattiecināmās izmaksas",IF('3a+c+n'!$Q37="N",'3a+c+n'!N37,0))</f>
        <v>0</v>
      </c>
      <c r="O37" s="28">
        <f>IF($C$4="Neattiecināmās izmaksas",IF('3a+c+n'!$Q37="N",'3a+c+n'!O37,0))</f>
        <v>0</v>
      </c>
      <c r="P37" s="60">
        <f>IF($C$4="Neattiecināmās izmaksas",IF('3a+c+n'!$Q37="N",'3a+c+n'!P37,0))</f>
        <v>0</v>
      </c>
    </row>
    <row r="38" spans="1:16" x14ac:dyDescent="0.2">
      <c r="A38" s="65">
        <f>IF(P38=0,0,IF(COUNTBLANK(P38)=1,0,COUNTA($P$14:P38)))</f>
        <v>0</v>
      </c>
      <c r="B38" s="28">
        <f>IF($C$4="Neattiecināmās izmaksas",IF('3a+c+n'!$Q38="N",'3a+c+n'!B38,0))</f>
        <v>0</v>
      </c>
      <c r="C38" s="28">
        <f>IF($C$4="Neattiecināmās izmaksas",IF('3a+c+n'!$Q38="N",'3a+c+n'!C38,0))</f>
        <v>0</v>
      </c>
      <c r="D38" s="28">
        <f>IF($C$4="Neattiecināmās izmaksas",IF('3a+c+n'!$Q38="N",'3a+c+n'!D38,0))</f>
        <v>0</v>
      </c>
      <c r="E38" s="60"/>
      <c r="F38" s="80"/>
      <c r="G38" s="28"/>
      <c r="H38" s="28">
        <f>IF($C$4="Neattiecināmās izmaksas",IF('3a+c+n'!$Q38="N",'3a+c+n'!H38,0))</f>
        <v>0</v>
      </c>
      <c r="I38" s="28"/>
      <c r="J38" s="28"/>
      <c r="K38" s="60">
        <f>IF($C$4="Neattiecināmās izmaksas",IF('3a+c+n'!$Q38="N",'3a+c+n'!K38,0))</f>
        <v>0</v>
      </c>
      <c r="L38" s="109">
        <f>IF($C$4="Neattiecināmās izmaksas",IF('3a+c+n'!$Q38="N",'3a+c+n'!L38,0))</f>
        <v>0</v>
      </c>
      <c r="M38" s="28">
        <f>IF($C$4="Neattiecināmās izmaksas",IF('3a+c+n'!$Q38="N",'3a+c+n'!M38,0))</f>
        <v>0</v>
      </c>
      <c r="N38" s="28">
        <f>IF($C$4="Neattiecināmās izmaksas",IF('3a+c+n'!$Q38="N",'3a+c+n'!N38,0))</f>
        <v>0</v>
      </c>
      <c r="O38" s="28">
        <f>IF($C$4="Neattiecināmās izmaksas",IF('3a+c+n'!$Q38="N",'3a+c+n'!O38,0))</f>
        <v>0</v>
      </c>
      <c r="P38" s="60">
        <f>IF($C$4="Neattiecināmās izmaksas",IF('3a+c+n'!$Q38="N",'3a+c+n'!P38,0))</f>
        <v>0</v>
      </c>
    </row>
    <row r="39" spans="1:16" x14ac:dyDescent="0.2">
      <c r="A39" s="65">
        <f>IF(P39=0,0,IF(COUNTBLANK(P39)=1,0,COUNTA($P$14:P39)))</f>
        <v>0</v>
      </c>
      <c r="B39" s="28">
        <f>IF($C$4="Neattiecināmās izmaksas",IF('3a+c+n'!$Q39="N",'3a+c+n'!B39,0))</f>
        <v>0</v>
      </c>
      <c r="C39" s="28">
        <f>IF($C$4="Neattiecināmās izmaksas",IF('3a+c+n'!$Q39="N",'3a+c+n'!C39,0))</f>
        <v>0</v>
      </c>
      <c r="D39" s="28">
        <f>IF($C$4="Neattiecināmās izmaksas",IF('3a+c+n'!$Q39="N",'3a+c+n'!D39,0))</f>
        <v>0</v>
      </c>
      <c r="E39" s="60"/>
      <c r="F39" s="80"/>
      <c r="G39" s="28"/>
      <c r="H39" s="28">
        <f>IF($C$4="Neattiecināmās izmaksas",IF('3a+c+n'!$Q39="N",'3a+c+n'!H39,0))</f>
        <v>0</v>
      </c>
      <c r="I39" s="28"/>
      <c r="J39" s="28"/>
      <c r="K39" s="60">
        <f>IF($C$4="Neattiecināmās izmaksas",IF('3a+c+n'!$Q39="N",'3a+c+n'!K39,0))</f>
        <v>0</v>
      </c>
      <c r="L39" s="109">
        <f>IF($C$4="Neattiecināmās izmaksas",IF('3a+c+n'!$Q39="N",'3a+c+n'!L39,0))</f>
        <v>0</v>
      </c>
      <c r="M39" s="28">
        <f>IF($C$4="Neattiecināmās izmaksas",IF('3a+c+n'!$Q39="N",'3a+c+n'!M39,0))</f>
        <v>0</v>
      </c>
      <c r="N39" s="28">
        <f>IF($C$4="Neattiecināmās izmaksas",IF('3a+c+n'!$Q39="N",'3a+c+n'!N39,0))</f>
        <v>0</v>
      </c>
      <c r="O39" s="28">
        <f>IF($C$4="Neattiecināmās izmaksas",IF('3a+c+n'!$Q39="N",'3a+c+n'!O39,0))</f>
        <v>0</v>
      </c>
      <c r="P39" s="60">
        <f>IF($C$4="Neattiecināmās izmaksas",IF('3a+c+n'!$Q39="N",'3a+c+n'!P39,0))</f>
        <v>0</v>
      </c>
    </row>
    <row r="40" spans="1:16" x14ac:dyDescent="0.2">
      <c r="A40" s="65">
        <f>IF(P40=0,0,IF(COUNTBLANK(P40)=1,0,COUNTA($P$14:P40)))</f>
        <v>0</v>
      </c>
      <c r="B40" s="28">
        <f>IF($C$4="Neattiecināmās izmaksas",IF('3a+c+n'!$Q40="N",'3a+c+n'!B40,0))</f>
        <v>0</v>
      </c>
      <c r="C40" s="28">
        <f>IF($C$4="Neattiecināmās izmaksas",IF('3a+c+n'!$Q40="N",'3a+c+n'!C40,0))</f>
        <v>0</v>
      </c>
      <c r="D40" s="28">
        <f>IF($C$4="Neattiecināmās izmaksas",IF('3a+c+n'!$Q40="N",'3a+c+n'!D40,0))</f>
        <v>0</v>
      </c>
      <c r="E40" s="60"/>
      <c r="F40" s="80"/>
      <c r="G40" s="28"/>
      <c r="H40" s="28">
        <f>IF($C$4="Neattiecināmās izmaksas",IF('3a+c+n'!$Q40="N",'3a+c+n'!H40,0))</f>
        <v>0</v>
      </c>
      <c r="I40" s="28"/>
      <c r="J40" s="28"/>
      <c r="K40" s="60">
        <f>IF($C$4="Neattiecināmās izmaksas",IF('3a+c+n'!$Q40="N",'3a+c+n'!K40,0))</f>
        <v>0</v>
      </c>
      <c r="L40" s="109">
        <f>IF($C$4="Neattiecināmās izmaksas",IF('3a+c+n'!$Q40="N",'3a+c+n'!L40,0))</f>
        <v>0</v>
      </c>
      <c r="M40" s="28">
        <f>IF($C$4="Neattiecināmās izmaksas",IF('3a+c+n'!$Q40="N",'3a+c+n'!M40,0))</f>
        <v>0</v>
      </c>
      <c r="N40" s="28">
        <f>IF($C$4="Neattiecināmās izmaksas",IF('3a+c+n'!$Q40="N",'3a+c+n'!N40,0))</f>
        <v>0</v>
      </c>
      <c r="O40" s="28">
        <f>IF($C$4="Neattiecināmās izmaksas",IF('3a+c+n'!$Q40="N",'3a+c+n'!O40,0))</f>
        <v>0</v>
      </c>
      <c r="P40" s="60">
        <f>IF($C$4="Neattiecināmās izmaksas",IF('3a+c+n'!$Q40="N",'3a+c+n'!P40,0))</f>
        <v>0</v>
      </c>
    </row>
    <row r="41" spans="1:16" x14ac:dyDescent="0.2">
      <c r="A41" s="65">
        <f>IF(P41=0,0,IF(COUNTBLANK(P41)=1,0,COUNTA($P$14:P41)))</f>
        <v>0</v>
      </c>
      <c r="B41" s="28">
        <f>IF($C$4="Neattiecināmās izmaksas",IF('3a+c+n'!$Q41="N",'3a+c+n'!B41,0))</f>
        <v>0</v>
      </c>
      <c r="C41" s="28">
        <f>IF($C$4="Neattiecināmās izmaksas",IF('3a+c+n'!$Q41="N",'3a+c+n'!C41,0))</f>
        <v>0</v>
      </c>
      <c r="D41" s="28">
        <f>IF($C$4="Neattiecināmās izmaksas",IF('3a+c+n'!$Q41="N",'3a+c+n'!D41,0))</f>
        <v>0</v>
      </c>
      <c r="E41" s="60"/>
      <c r="F41" s="80"/>
      <c r="G41" s="28"/>
      <c r="H41" s="28">
        <f>IF($C$4="Neattiecināmās izmaksas",IF('3a+c+n'!$Q41="N",'3a+c+n'!H41,0))</f>
        <v>0</v>
      </c>
      <c r="I41" s="28"/>
      <c r="J41" s="28"/>
      <c r="K41" s="60">
        <f>IF($C$4="Neattiecināmās izmaksas",IF('3a+c+n'!$Q41="N",'3a+c+n'!K41,0))</f>
        <v>0</v>
      </c>
      <c r="L41" s="109">
        <f>IF($C$4="Neattiecināmās izmaksas",IF('3a+c+n'!$Q41="N",'3a+c+n'!L41,0))</f>
        <v>0</v>
      </c>
      <c r="M41" s="28">
        <f>IF($C$4="Neattiecināmās izmaksas",IF('3a+c+n'!$Q41="N",'3a+c+n'!M41,0))</f>
        <v>0</v>
      </c>
      <c r="N41" s="28">
        <f>IF($C$4="Neattiecināmās izmaksas",IF('3a+c+n'!$Q41="N",'3a+c+n'!N41,0))</f>
        <v>0</v>
      </c>
      <c r="O41" s="28">
        <f>IF($C$4="Neattiecināmās izmaksas",IF('3a+c+n'!$Q41="N",'3a+c+n'!O41,0))</f>
        <v>0</v>
      </c>
      <c r="P41" s="60">
        <f>IF($C$4="Neattiecināmās izmaksas",IF('3a+c+n'!$Q41="N",'3a+c+n'!P41,0))</f>
        <v>0</v>
      </c>
    </row>
    <row r="42" spans="1:16" x14ac:dyDescent="0.2">
      <c r="A42" s="65">
        <f>IF(P42=0,0,IF(COUNTBLANK(P42)=1,0,COUNTA($P$14:P42)))</f>
        <v>0</v>
      </c>
      <c r="B42" s="28">
        <f>IF($C$4="Neattiecināmās izmaksas",IF('3a+c+n'!$Q42="N",'3a+c+n'!B42,0))</f>
        <v>0</v>
      </c>
      <c r="C42" s="28">
        <f>IF($C$4="Neattiecināmās izmaksas",IF('3a+c+n'!$Q42="N",'3a+c+n'!C42,0))</f>
        <v>0</v>
      </c>
      <c r="D42" s="28">
        <f>IF($C$4="Neattiecināmās izmaksas",IF('3a+c+n'!$Q42="N",'3a+c+n'!D42,0))</f>
        <v>0</v>
      </c>
      <c r="E42" s="60"/>
      <c r="F42" s="80"/>
      <c r="G42" s="28"/>
      <c r="H42" s="28">
        <f>IF($C$4="Neattiecināmās izmaksas",IF('3a+c+n'!$Q42="N",'3a+c+n'!H42,0))</f>
        <v>0</v>
      </c>
      <c r="I42" s="28"/>
      <c r="J42" s="28"/>
      <c r="K42" s="60">
        <f>IF($C$4="Neattiecināmās izmaksas",IF('3a+c+n'!$Q42="N",'3a+c+n'!K42,0))</f>
        <v>0</v>
      </c>
      <c r="L42" s="109">
        <f>IF($C$4="Neattiecināmās izmaksas",IF('3a+c+n'!$Q42="N",'3a+c+n'!L42,0))</f>
        <v>0</v>
      </c>
      <c r="M42" s="28">
        <f>IF($C$4="Neattiecināmās izmaksas",IF('3a+c+n'!$Q42="N",'3a+c+n'!M42,0))</f>
        <v>0</v>
      </c>
      <c r="N42" s="28">
        <f>IF($C$4="Neattiecināmās izmaksas",IF('3a+c+n'!$Q42="N",'3a+c+n'!N42,0))</f>
        <v>0</v>
      </c>
      <c r="O42" s="28">
        <f>IF($C$4="Neattiecināmās izmaksas",IF('3a+c+n'!$Q42="N",'3a+c+n'!O42,0))</f>
        <v>0</v>
      </c>
      <c r="P42" s="60">
        <f>IF($C$4="Neattiecināmās izmaksas",IF('3a+c+n'!$Q42="N",'3a+c+n'!P42,0))</f>
        <v>0</v>
      </c>
    </row>
    <row r="43" spans="1:16" x14ac:dyDescent="0.2">
      <c r="A43" s="65">
        <f>IF(P43=0,0,IF(COUNTBLANK(P43)=1,0,COUNTA($P$14:P43)))</f>
        <v>0</v>
      </c>
      <c r="B43" s="28">
        <f>IF($C$4="Neattiecināmās izmaksas",IF('3a+c+n'!$Q43="N",'3a+c+n'!B43,0))</f>
        <v>0</v>
      </c>
      <c r="C43" s="28">
        <f>IF($C$4="Neattiecināmās izmaksas",IF('3a+c+n'!$Q43="N",'3a+c+n'!C43,0))</f>
        <v>0</v>
      </c>
      <c r="D43" s="28">
        <f>IF($C$4="Neattiecināmās izmaksas",IF('3a+c+n'!$Q43="N",'3a+c+n'!D43,0))</f>
        <v>0</v>
      </c>
      <c r="E43" s="60"/>
      <c r="F43" s="80"/>
      <c r="G43" s="28"/>
      <c r="H43" s="28">
        <f>IF($C$4="Neattiecināmās izmaksas",IF('3a+c+n'!$Q43="N",'3a+c+n'!H43,0))</f>
        <v>0</v>
      </c>
      <c r="I43" s="28"/>
      <c r="J43" s="28"/>
      <c r="K43" s="60">
        <f>IF($C$4="Neattiecināmās izmaksas",IF('3a+c+n'!$Q43="N",'3a+c+n'!K43,0))</f>
        <v>0</v>
      </c>
      <c r="L43" s="109">
        <f>IF($C$4="Neattiecināmās izmaksas",IF('3a+c+n'!$Q43="N",'3a+c+n'!L43,0))</f>
        <v>0</v>
      </c>
      <c r="M43" s="28">
        <f>IF($C$4="Neattiecināmās izmaksas",IF('3a+c+n'!$Q43="N",'3a+c+n'!M43,0))</f>
        <v>0</v>
      </c>
      <c r="N43" s="28">
        <f>IF($C$4="Neattiecināmās izmaksas",IF('3a+c+n'!$Q43="N",'3a+c+n'!N43,0))</f>
        <v>0</v>
      </c>
      <c r="O43" s="28">
        <f>IF($C$4="Neattiecināmās izmaksas",IF('3a+c+n'!$Q43="N",'3a+c+n'!O43,0))</f>
        <v>0</v>
      </c>
      <c r="P43" s="60">
        <f>IF($C$4="Neattiecināmās izmaksas",IF('3a+c+n'!$Q43="N",'3a+c+n'!P43,0))</f>
        <v>0</v>
      </c>
    </row>
    <row r="44" spans="1:16" x14ac:dyDescent="0.2">
      <c r="A44" s="65">
        <f>IF(P44=0,0,IF(COUNTBLANK(P44)=1,0,COUNTA($P$14:P44)))</f>
        <v>0</v>
      </c>
      <c r="B44" s="28">
        <f>IF($C$4="Neattiecināmās izmaksas",IF('3a+c+n'!$Q44="N",'3a+c+n'!B44,0))</f>
        <v>0</v>
      </c>
      <c r="C44" s="28">
        <f>IF($C$4="Neattiecināmās izmaksas",IF('3a+c+n'!$Q44="N",'3a+c+n'!C44,0))</f>
        <v>0</v>
      </c>
      <c r="D44" s="28">
        <f>IF($C$4="Neattiecināmās izmaksas",IF('3a+c+n'!$Q44="N",'3a+c+n'!D44,0))</f>
        <v>0</v>
      </c>
      <c r="E44" s="60"/>
      <c r="F44" s="80"/>
      <c r="G44" s="28"/>
      <c r="H44" s="28">
        <f>IF($C$4="Neattiecināmās izmaksas",IF('3a+c+n'!$Q44="N",'3a+c+n'!H44,0))</f>
        <v>0</v>
      </c>
      <c r="I44" s="28"/>
      <c r="J44" s="28"/>
      <c r="K44" s="60">
        <f>IF($C$4="Neattiecināmās izmaksas",IF('3a+c+n'!$Q44="N",'3a+c+n'!K44,0))</f>
        <v>0</v>
      </c>
      <c r="L44" s="109">
        <f>IF($C$4="Neattiecināmās izmaksas",IF('3a+c+n'!$Q44="N",'3a+c+n'!L44,0))</f>
        <v>0</v>
      </c>
      <c r="M44" s="28">
        <f>IF($C$4="Neattiecināmās izmaksas",IF('3a+c+n'!$Q44="N",'3a+c+n'!M44,0))</f>
        <v>0</v>
      </c>
      <c r="N44" s="28">
        <f>IF($C$4="Neattiecināmās izmaksas",IF('3a+c+n'!$Q44="N",'3a+c+n'!N44,0))</f>
        <v>0</v>
      </c>
      <c r="O44" s="28">
        <f>IF($C$4="Neattiecināmās izmaksas",IF('3a+c+n'!$Q44="N",'3a+c+n'!O44,0))</f>
        <v>0</v>
      </c>
      <c r="P44" s="60">
        <f>IF($C$4="Neattiecināmās izmaksas",IF('3a+c+n'!$Q44="N",'3a+c+n'!P44,0))</f>
        <v>0</v>
      </c>
    </row>
    <row r="45" spans="1:16" x14ac:dyDescent="0.2">
      <c r="A45" s="65">
        <f>IF(P45=0,0,IF(COUNTBLANK(P45)=1,0,COUNTA($P$14:P45)))</f>
        <v>0</v>
      </c>
      <c r="B45" s="28">
        <f>IF($C$4="Neattiecināmās izmaksas",IF('3a+c+n'!$Q45="N",'3a+c+n'!B45,0))</f>
        <v>0</v>
      </c>
      <c r="C45" s="28">
        <f>IF($C$4="Neattiecināmās izmaksas",IF('3a+c+n'!$Q45="N",'3a+c+n'!C45,0))</f>
        <v>0</v>
      </c>
      <c r="D45" s="28">
        <f>IF($C$4="Neattiecināmās izmaksas",IF('3a+c+n'!$Q45="N",'3a+c+n'!D45,0))</f>
        <v>0</v>
      </c>
      <c r="E45" s="60"/>
      <c r="F45" s="80"/>
      <c r="G45" s="28"/>
      <c r="H45" s="28">
        <f>IF($C$4="Neattiecināmās izmaksas",IF('3a+c+n'!$Q45="N",'3a+c+n'!H45,0))</f>
        <v>0</v>
      </c>
      <c r="I45" s="28"/>
      <c r="J45" s="28"/>
      <c r="K45" s="60">
        <f>IF($C$4="Neattiecināmās izmaksas",IF('3a+c+n'!$Q45="N",'3a+c+n'!K45,0))</f>
        <v>0</v>
      </c>
      <c r="L45" s="109">
        <f>IF($C$4="Neattiecināmās izmaksas",IF('3a+c+n'!$Q45="N",'3a+c+n'!L45,0))</f>
        <v>0</v>
      </c>
      <c r="M45" s="28">
        <f>IF($C$4="Neattiecināmās izmaksas",IF('3a+c+n'!$Q45="N",'3a+c+n'!M45,0))</f>
        <v>0</v>
      </c>
      <c r="N45" s="28">
        <f>IF($C$4="Neattiecināmās izmaksas",IF('3a+c+n'!$Q45="N",'3a+c+n'!N45,0))</f>
        <v>0</v>
      </c>
      <c r="O45" s="28">
        <f>IF($C$4="Neattiecināmās izmaksas",IF('3a+c+n'!$Q45="N",'3a+c+n'!O45,0))</f>
        <v>0</v>
      </c>
      <c r="P45" s="60">
        <f>IF($C$4="Neattiecināmās izmaksas",IF('3a+c+n'!$Q45="N",'3a+c+n'!P45,0))</f>
        <v>0</v>
      </c>
    </row>
    <row r="46" spans="1:16" x14ac:dyDescent="0.2">
      <c r="A46" s="65">
        <f>IF(P46=0,0,IF(COUNTBLANK(P46)=1,0,COUNTA($P$14:P46)))</f>
        <v>0</v>
      </c>
      <c r="B46" s="28">
        <f>IF($C$4="Neattiecināmās izmaksas",IF('3a+c+n'!$Q46="N",'3a+c+n'!B46,0))</f>
        <v>0</v>
      </c>
      <c r="C46" s="28">
        <f>IF($C$4="Neattiecināmās izmaksas",IF('3a+c+n'!$Q46="N",'3a+c+n'!C46,0))</f>
        <v>0</v>
      </c>
      <c r="D46" s="28">
        <f>IF($C$4="Neattiecināmās izmaksas",IF('3a+c+n'!$Q46="N",'3a+c+n'!D46,0))</f>
        <v>0</v>
      </c>
      <c r="E46" s="60"/>
      <c r="F46" s="80"/>
      <c r="G46" s="28"/>
      <c r="H46" s="28">
        <f>IF($C$4="Neattiecināmās izmaksas",IF('3a+c+n'!$Q46="N",'3a+c+n'!H46,0))</f>
        <v>0</v>
      </c>
      <c r="I46" s="28"/>
      <c r="J46" s="28"/>
      <c r="K46" s="60">
        <f>IF($C$4="Neattiecināmās izmaksas",IF('3a+c+n'!$Q46="N",'3a+c+n'!K46,0))</f>
        <v>0</v>
      </c>
      <c r="L46" s="109">
        <f>IF($C$4="Neattiecināmās izmaksas",IF('3a+c+n'!$Q46="N",'3a+c+n'!L46,0))</f>
        <v>0</v>
      </c>
      <c r="M46" s="28">
        <f>IF($C$4="Neattiecināmās izmaksas",IF('3a+c+n'!$Q46="N",'3a+c+n'!M46,0))</f>
        <v>0</v>
      </c>
      <c r="N46" s="28">
        <f>IF($C$4="Neattiecināmās izmaksas",IF('3a+c+n'!$Q46="N",'3a+c+n'!N46,0))</f>
        <v>0</v>
      </c>
      <c r="O46" s="28">
        <f>IF($C$4="Neattiecināmās izmaksas",IF('3a+c+n'!$Q46="N",'3a+c+n'!O46,0))</f>
        <v>0</v>
      </c>
      <c r="P46" s="60">
        <f>IF($C$4="Neattiecināmās izmaksas",IF('3a+c+n'!$Q46="N",'3a+c+n'!P46,0))</f>
        <v>0</v>
      </c>
    </row>
    <row r="47" spans="1:16" x14ac:dyDescent="0.2">
      <c r="A47" s="65">
        <f>IF(P47=0,0,IF(COUNTBLANK(P47)=1,0,COUNTA($P$14:P47)))</f>
        <v>0</v>
      </c>
      <c r="B47" s="28">
        <f>IF($C$4="Neattiecināmās izmaksas",IF('3a+c+n'!$Q47="N",'3a+c+n'!B47,0))</f>
        <v>0</v>
      </c>
      <c r="C47" s="28">
        <f>IF($C$4="Neattiecināmās izmaksas",IF('3a+c+n'!$Q47="N",'3a+c+n'!C47,0))</f>
        <v>0</v>
      </c>
      <c r="D47" s="28">
        <f>IF($C$4="Neattiecināmās izmaksas",IF('3a+c+n'!$Q47="N",'3a+c+n'!D47,0))</f>
        <v>0</v>
      </c>
      <c r="E47" s="60"/>
      <c r="F47" s="80"/>
      <c r="G47" s="28"/>
      <c r="H47" s="28">
        <f>IF($C$4="Neattiecināmās izmaksas",IF('3a+c+n'!$Q47="N",'3a+c+n'!H47,0))</f>
        <v>0</v>
      </c>
      <c r="I47" s="28"/>
      <c r="J47" s="28"/>
      <c r="K47" s="60">
        <f>IF($C$4="Neattiecināmās izmaksas",IF('3a+c+n'!$Q47="N",'3a+c+n'!K47,0))</f>
        <v>0</v>
      </c>
      <c r="L47" s="109">
        <f>IF($C$4="Neattiecināmās izmaksas",IF('3a+c+n'!$Q47="N",'3a+c+n'!L47,0))</f>
        <v>0</v>
      </c>
      <c r="M47" s="28">
        <f>IF($C$4="Neattiecināmās izmaksas",IF('3a+c+n'!$Q47="N",'3a+c+n'!M47,0))</f>
        <v>0</v>
      </c>
      <c r="N47" s="28">
        <f>IF($C$4="Neattiecināmās izmaksas",IF('3a+c+n'!$Q47="N",'3a+c+n'!N47,0))</f>
        <v>0</v>
      </c>
      <c r="O47" s="28">
        <f>IF($C$4="Neattiecināmās izmaksas",IF('3a+c+n'!$Q47="N",'3a+c+n'!O47,0))</f>
        <v>0</v>
      </c>
      <c r="P47" s="60">
        <f>IF($C$4="Neattiecināmās izmaksas",IF('3a+c+n'!$Q47="N",'3a+c+n'!P47,0))</f>
        <v>0</v>
      </c>
    </row>
    <row r="48" spans="1:16" x14ac:dyDescent="0.2">
      <c r="A48" s="65">
        <f>IF(P48=0,0,IF(COUNTBLANK(P48)=1,0,COUNTA($P$14:P48)))</f>
        <v>0</v>
      </c>
      <c r="B48" s="28">
        <f>IF($C$4="Neattiecināmās izmaksas",IF('3a+c+n'!$Q48="N",'3a+c+n'!B48,0))</f>
        <v>0</v>
      </c>
      <c r="C48" s="28">
        <f>IF($C$4="Neattiecināmās izmaksas",IF('3a+c+n'!$Q48="N",'3a+c+n'!C48,0))</f>
        <v>0</v>
      </c>
      <c r="D48" s="28">
        <f>IF($C$4="Neattiecināmās izmaksas",IF('3a+c+n'!$Q48="N",'3a+c+n'!D48,0))</f>
        <v>0</v>
      </c>
      <c r="E48" s="60"/>
      <c r="F48" s="80"/>
      <c r="G48" s="28"/>
      <c r="H48" s="28">
        <f>IF($C$4="Neattiecināmās izmaksas",IF('3a+c+n'!$Q48="N",'3a+c+n'!H48,0))</f>
        <v>0</v>
      </c>
      <c r="I48" s="28"/>
      <c r="J48" s="28"/>
      <c r="K48" s="60">
        <f>IF($C$4="Neattiecināmās izmaksas",IF('3a+c+n'!$Q48="N",'3a+c+n'!K48,0))</f>
        <v>0</v>
      </c>
      <c r="L48" s="109">
        <f>IF($C$4="Neattiecināmās izmaksas",IF('3a+c+n'!$Q48="N",'3a+c+n'!L48,0))</f>
        <v>0</v>
      </c>
      <c r="M48" s="28">
        <f>IF($C$4="Neattiecināmās izmaksas",IF('3a+c+n'!$Q48="N",'3a+c+n'!M48,0))</f>
        <v>0</v>
      </c>
      <c r="N48" s="28">
        <f>IF($C$4="Neattiecināmās izmaksas",IF('3a+c+n'!$Q48="N",'3a+c+n'!N48,0))</f>
        <v>0</v>
      </c>
      <c r="O48" s="28">
        <f>IF($C$4="Neattiecināmās izmaksas",IF('3a+c+n'!$Q48="N",'3a+c+n'!O48,0))</f>
        <v>0</v>
      </c>
      <c r="P48" s="60">
        <f>IF($C$4="Neattiecināmās izmaksas",IF('3a+c+n'!$Q48="N",'3a+c+n'!P48,0))</f>
        <v>0</v>
      </c>
    </row>
    <row r="49" spans="1:16" x14ac:dyDescent="0.2">
      <c r="A49" s="65">
        <f>IF(P49=0,0,IF(COUNTBLANK(P49)=1,0,COUNTA($P$14:P49)))</f>
        <v>0</v>
      </c>
      <c r="B49" s="28">
        <f>IF($C$4="Neattiecināmās izmaksas",IF('3a+c+n'!$Q49="N",'3a+c+n'!B49,0))</f>
        <v>0</v>
      </c>
      <c r="C49" s="28">
        <f>IF($C$4="Neattiecināmās izmaksas",IF('3a+c+n'!$Q49="N",'3a+c+n'!C49,0))</f>
        <v>0</v>
      </c>
      <c r="D49" s="28">
        <f>IF($C$4="Neattiecināmās izmaksas",IF('3a+c+n'!$Q49="N",'3a+c+n'!D49,0))</f>
        <v>0</v>
      </c>
      <c r="E49" s="60"/>
      <c r="F49" s="80"/>
      <c r="G49" s="28"/>
      <c r="H49" s="28">
        <f>IF($C$4="Neattiecināmās izmaksas",IF('3a+c+n'!$Q49="N",'3a+c+n'!H49,0))</f>
        <v>0</v>
      </c>
      <c r="I49" s="28"/>
      <c r="J49" s="28"/>
      <c r="K49" s="60">
        <f>IF($C$4="Neattiecināmās izmaksas",IF('3a+c+n'!$Q49="N",'3a+c+n'!K49,0))</f>
        <v>0</v>
      </c>
      <c r="L49" s="109">
        <f>IF($C$4="Neattiecināmās izmaksas",IF('3a+c+n'!$Q49="N",'3a+c+n'!L49,0))</f>
        <v>0</v>
      </c>
      <c r="M49" s="28">
        <f>IF($C$4="Neattiecināmās izmaksas",IF('3a+c+n'!$Q49="N",'3a+c+n'!M49,0))</f>
        <v>0</v>
      </c>
      <c r="N49" s="28">
        <f>IF($C$4="Neattiecināmās izmaksas",IF('3a+c+n'!$Q49="N",'3a+c+n'!N49,0))</f>
        <v>0</v>
      </c>
      <c r="O49" s="28">
        <f>IF($C$4="Neattiecināmās izmaksas",IF('3a+c+n'!$Q49="N",'3a+c+n'!O49,0))</f>
        <v>0</v>
      </c>
      <c r="P49" s="60">
        <f>IF($C$4="Neattiecināmās izmaksas",IF('3a+c+n'!$Q49="N",'3a+c+n'!P49,0))</f>
        <v>0</v>
      </c>
    </row>
    <row r="50" spans="1:16" x14ac:dyDescent="0.2">
      <c r="A50" s="65">
        <f>IF(P50=0,0,IF(COUNTBLANK(P50)=1,0,COUNTA($P$14:P50)))</f>
        <v>0</v>
      </c>
      <c r="B50" s="28">
        <f>IF($C$4="Neattiecināmās izmaksas",IF('3a+c+n'!$Q50="N",'3a+c+n'!B50,0))</f>
        <v>0</v>
      </c>
      <c r="C50" s="28">
        <f>IF($C$4="Neattiecināmās izmaksas",IF('3a+c+n'!$Q50="N",'3a+c+n'!C50,0))</f>
        <v>0</v>
      </c>
      <c r="D50" s="28">
        <f>IF($C$4="Neattiecināmās izmaksas",IF('3a+c+n'!$Q50="N",'3a+c+n'!D50,0))</f>
        <v>0</v>
      </c>
      <c r="E50" s="60"/>
      <c r="F50" s="80"/>
      <c r="G50" s="28"/>
      <c r="H50" s="28">
        <f>IF($C$4="Neattiecināmās izmaksas",IF('3a+c+n'!$Q50="N",'3a+c+n'!H50,0))</f>
        <v>0</v>
      </c>
      <c r="I50" s="28"/>
      <c r="J50" s="28"/>
      <c r="K50" s="60">
        <f>IF($C$4="Neattiecināmās izmaksas",IF('3a+c+n'!$Q50="N",'3a+c+n'!K50,0))</f>
        <v>0</v>
      </c>
      <c r="L50" s="109">
        <f>IF($C$4="Neattiecināmās izmaksas",IF('3a+c+n'!$Q50="N",'3a+c+n'!L50,0))</f>
        <v>0</v>
      </c>
      <c r="M50" s="28">
        <f>IF($C$4="Neattiecināmās izmaksas",IF('3a+c+n'!$Q50="N",'3a+c+n'!M50,0))</f>
        <v>0</v>
      </c>
      <c r="N50" s="28">
        <f>IF($C$4="Neattiecināmās izmaksas",IF('3a+c+n'!$Q50="N",'3a+c+n'!N50,0))</f>
        <v>0</v>
      </c>
      <c r="O50" s="28">
        <f>IF($C$4="Neattiecināmās izmaksas",IF('3a+c+n'!$Q50="N",'3a+c+n'!O50,0))</f>
        <v>0</v>
      </c>
      <c r="P50" s="60">
        <f>IF($C$4="Neattiecināmās izmaksas",IF('3a+c+n'!$Q50="N",'3a+c+n'!P50,0))</f>
        <v>0</v>
      </c>
    </row>
    <row r="51" spans="1:16" x14ac:dyDescent="0.2">
      <c r="A51" s="65">
        <f>IF(P51=0,0,IF(COUNTBLANK(P51)=1,0,COUNTA($P$14:P51)))</f>
        <v>0</v>
      </c>
      <c r="B51" s="28">
        <f>IF($C$4="Neattiecināmās izmaksas",IF('3a+c+n'!$Q51="N",'3a+c+n'!B51,0))</f>
        <v>0</v>
      </c>
      <c r="C51" s="28">
        <f>IF($C$4="Neattiecināmās izmaksas",IF('3a+c+n'!$Q51="N",'3a+c+n'!C51,0))</f>
        <v>0</v>
      </c>
      <c r="D51" s="28">
        <f>IF($C$4="Neattiecināmās izmaksas",IF('3a+c+n'!$Q51="N",'3a+c+n'!D51,0))</f>
        <v>0</v>
      </c>
      <c r="E51" s="60"/>
      <c r="F51" s="80"/>
      <c r="G51" s="28"/>
      <c r="H51" s="28">
        <f>IF($C$4="Neattiecināmās izmaksas",IF('3a+c+n'!$Q51="N",'3a+c+n'!H51,0))</f>
        <v>0</v>
      </c>
      <c r="I51" s="28"/>
      <c r="J51" s="28"/>
      <c r="K51" s="60">
        <f>IF($C$4="Neattiecināmās izmaksas",IF('3a+c+n'!$Q51="N",'3a+c+n'!K51,0))</f>
        <v>0</v>
      </c>
      <c r="L51" s="109">
        <f>IF($C$4="Neattiecināmās izmaksas",IF('3a+c+n'!$Q51="N",'3a+c+n'!L51,0))</f>
        <v>0</v>
      </c>
      <c r="M51" s="28">
        <f>IF($C$4="Neattiecināmās izmaksas",IF('3a+c+n'!$Q51="N",'3a+c+n'!M51,0))</f>
        <v>0</v>
      </c>
      <c r="N51" s="28">
        <f>IF($C$4="Neattiecināmās izmaksas",IF('3a+c+n'!$Q51="N",'3a+c+n'!N51,0))</f>
        <v>0</v>
      </c>
      <c r="O51" s="28">
        <f>IF($C$4="Neattiecināmās izmaksas",IF('3a+c+n'!$Q51="N",'3a+c+n'!O51,0))</f>
        <v>0</v>
      </c>
      <c r="P51" s="60">
        <f>IF($C$4="Neattiecināmās izmaksas",IF('3a+c+n'!$Q51="N",'3a+c+n'!P51,0))</f>
        <v>0</v>
      </c>
    </row>
    <row r="52" spans="1:16" x14ac:dyDescent="0.2">
      <c r="A52" s="65">
        <f>IF(P52=0,0,IF(COUNTBLANK(P52)=1,0,COUNTA($P$14:P52)))</f>
        <v>0</v>
      </c>
      <c r="B52" s="28">
        <f>IF($C$4="Neattiecināmās izmaksas",IF('3a+c+n'!$Q52="N",'3a+c+n'!B52,0))</f>
        <v>0</v>
      </c>
      <c r="C52" s="28">
        <f>IF($C$4="Neattiecināmās izmaksas",IF('3a+c+n'!$Q52="N",'3a+c+n'!C52,0))</f>
        <v>0</v>
      </c>
      <c r="D52" s="28">
        <f>IF($C$4="Neattiecināmās izmaksas",IF('3a+c+n'!$Q52="N",'3a+c+n'!D52,0))</f>
        <v>0</v>
      </c>
      <c r="E52" s="60"/>
      <c r="F52" s="80"/>
      <c r="G52" s="28"/>
      <c r="H52" s="28">
        <f>IF($C$4="Neattiecināmās izmaksas",IF('3a+c+n'!$Q52="N",'3a+c+n'!H52,0))</f>
        <v>0</v>
      </c>
      <c r="I52" s="28"/>
      <c r="J52" s="28"/>
      <c r="K52" s="60">
        <f>IF($C$4="Neattiecināmās izmaksas",IF('3a+c+n'!$Q52="N",'3a+c+n'!K52,0))</f>
        <v>0</v>
      </c>
      <c r="L52" s="109">
        <f>IF($C$4="Neattiecināmās izmaksas",IF('3a+c+n'!$Q52="N",'3a+c+n'!L52,0))</f>
        <v>0</v>
      </c>
      <c r="M52" s="28">
        <f>IF($C$4="Neattiecināmās izmaksas",IF('3a+c+n'!$Q52="N",'3a+c+n'!M52,0))</f>
        <v>0</v>
      </c>
      <c r="N52" s="28">
        <f>IF($C$4="Neattiecināmās izmaksas",IF('3a+c+n'!$Q52="N",'3a+c+n'!N52,0))</f>
        <v>0</v>
      </c>
      <c r="O52" s="28">
        <f>IF($C$4="Neattiecināmās izmaksas",IF('3a+c+n'!$Q52="N",'3a+c+n'!O52,0))</f>
        <v>0</v>
      </c>
      <c r="P52" s="60">
        <f>IF($C$4="Neattiecināmās izmaksas",IF('3a+c+n'!$Q52="N",'3a+c+n'!P52,0))</f>
        <v>0</v>
      </c>
    </row>
    <row r="53" spans="1:16" x14ac:dyDescent="0.2">
      <c r="A53" s="65">
        <f>IF(P53=0,0,IF(COUNTBLANK(P53)=1,0,COUNTA($P$14:P53)))</f>
        <v>0</v>
      </c>
      <c r="B53" s="28">
        <f>IF($C$4="Neattiecināmās izmaksas",IF('3a+c+n'!$Q53="N",'3a+c+n'!B53,0))</f>
        <v>0</v>
      </c>
      <c r="C53" s="28">
        <f>IF($C$4="Neattiecināmās izmaksas",IF('3a+c+n'!$Q53="N",'3a+c+n'!C53,0))</f>
        <v>0</v>
      </c>
      <c r="D53" s="28">
        <f>IF($C$4="Neattiecināmās izmaksas",IF('3a+c+n'!$Q53="N",'3a+c+n'!D53,0))</f>
        <v>0</v>
      </c>
      <c r="E53" s="60"/>
      <c r="F53" s="80"/>
      <c r="G53" s="28"/>
      <c r="H53" s="28">
        <f>IF($C$4="Neattiecināmās izmaksas",IF('3a+c+n'!$Q53="N",'3a+c+n'!H53,0))</f>
        <v>0</v>
      </c>
      <c r="I53" s="28"/>
      <c r="J53" s="28"/>
      <c r="K53" s="60">
        <f>IF($C$4="Neattiecināmās izmaksas",IF('3a+c+n'!$Q53="N",'3a+c+n'!K53,0))</f>
        <v>0</v>
      </c>
      <c r="L53" s="109">
        <f>IF($C$4="Neattiecināmās izmaksas",IF('3a+c+n'!$Q53="N",'3a+c+n'!L53,0))</f>
        <v>0</v>
      </c>
      <c r="M53" s="28">
        <f>IF($C$4="Neattiecināmās izmaksas",IF('3a+c+n'!$Q53="N",'3a+c+n'!M53,0))</f>
        <v>0</v>
      </c>
      <c r="N53" s="28">
        <f>IF($C$4="Neattiecināmās izmaksas",IF('3a+c+n'!$Q53="N",'3a+c+n'!N53,0))</f>
        <v>0</v>
      </c>
      <c r="O53" s="28">
        <f>IF($C$4="Neattiecināmās izmaksas",IF('3a+c+n'!$Q53="N",'3a+c+n'!O53,0))</f>
        <v>0</v>
      </c>
      <c r="P53" s="60">
        <f>IF($C$4="Neattiecināmās izmaksas",IF('3a+c+n'!$Q53="N",'3a+c+n'!P53,0))</f>
        <v>0</v>
      </c>
    </row>
    <row r="54" spans="1:16" x14ac:dyDescent="0.2">
      <c r="A54" s="65">
        <f>IF(P54=0,0,IF(COUNTBLANK(P54)=1,0,COUNTA($P$14:P54)))</f>
        <v>0</v>
      </c>
      <c r="B54" s="28">
        <f>IF($C$4="Neattiecināmās izmaksas",IF('3a+c+n'!$Q54="N",'3a+c+n'!B54,0))</f>
        <v>0</v>
      </c>
      <c r="C54" s="28">
        <f>IF($C$4="Neattiecināmās izmaksas",IF('3a+c+n'!$Q54="N",'3a+c+n'!C54,0))</f>
        <v>0</v>
      </c>
      <c r="D54" s="28">
        <f>IF($C$4="Neattiecināmās izmaksas",IF('3a+c+n'!$Q54="N",'3a+c+n'!D54,0))</f>
        <v>0</v>
      </c>
      <c r="E54" s="60"/>
      <c r="F54" s="80"/>
      <c r="G54" s="28"/>
      <c r="H54" s="28">
        <f>IF($C$4="Neattiecināmās izmaksas",IF('3a+c+n'!$Q54="N",'3a+c+n'!H54,0))</f>
        <v>0</v>
      </c>
      <c r="I54" s="28"/>
      <c r="J54" s="28"/>
      <c r="K54" s="60">
        <f>IF($C$4="Neattiecināmās izmaksas",IF('3a+c+n'!$Q54="N",'3a+c+n'!K54,0))</f>
        <v>0</v>
      </c>
      <c r="L54" s="109">
        <f>IF($C$4="Neattiecināmās izmaksas",IF('3a+c+n'!$Q54="N",'3a+c+n'!L54,0))</f>
        <v>0</v>
      </c>
      <c r="M54" s="28">
        <f>IF($C$4="Neattiecināmās izmaksas",IF('3a+c+n'!$Q54="N",'3a+c+n'!M54,0))</f>
        <v>0</v>
      </c>
      <c r="N54" s="28">
        <f>IF($C$4="Neattiecināmās izmaksas",IF('3a+c+n'!$Q54="N",'3a+c+n'!N54,0))</f>
        <v>0</v>
      </c>
      <c r="O54" s="28">
        <f>IF($C$4="Neattiecināmās izmaksas",IF('3a+c+n'!$Q54="N",'3a+c+n'!O54,0))</f>
        <v>0</v>
      </c>
      <c r="P54" s="60">
        <f>IF($C$4="Neattiecināmās izmaksas",IF('3a+c+n'!$Q54="N",'3a+c+n'!P54,0))</f>
        <v>0</v>
      </c>
    </row>
    <row r="55" spans="1:16" x14ac:dyDescent="0.2">
      <c r="A55" s="65">
        <f>IF(P55=0,0,IF(COUNTBLANK(P55)=1,0,COUNTA($P$14:P55)))</f>
        <v>0</v>
      </c>
      <c r="B55" s="28">
        <f>IF($C$4="Neattiecināmās izmaksas",IF('3a+c+n'!$Q55="N",'3a+c+n'!B55,0))</f>
        <v>0</v>
      </c>
      <c r="C55" s="28">
        <f>IF($C$4="Neattiecināmās izmaksas",IF('3a+c+n'!$Q55="N",'3a+c+n'!C55,0))</f>
        <v>0</v>
      </c>
      <c r="D55" s="28">
        <f>IF($C$4="Neattiecināmās izmaksas",IF('3a+c+n'!$Q55="N",'3a+c+n'!D55,0))</f>
        <v>0</v>
      </c>
      <c r="E55" s="60"/>
      <c r="F55" s="80"/>
      <c r="G55" s="28"/>
      <c r="H55" s="28">
        <f>IF($C$4="Neattiecināmās izmaksas",IF('3a+c+n'!$Q55="N",'3a+c+n'!H55,0))</f>
        <v>0</v>
      </c>
      <c r="I55" s="28"/>
      <c r="J55" s="28"/>
      <c r="K55" s="60">
        <f>IF($C$4="Neattiecināmās izmaksas",IF('3a+c+n'!$Q55="N",'3a+c+n'!K55,0))</f>
        <v>0</v>
      </c>
      <c r="L55" s="109">
        <f>IF($C$4="Neattiecināmās izmaksas",IF('3a+c+n'!$Q55="N",'3a+c+n'!L55,0))</f>
        <v>0</v>
      </c>
      <c r="M55" s="28">
        <f>IF($C$4="Neattiecināmās izmaksas",IF('3a+c+n'!$Q55="N",'3a+c+n'!M55,0))</f>
        <v>0</v>
      </c>
      <c r="N55" s="28">
        <f>IF($C$4="Neattiecināmās izmaksas",IF('3a+c+n'!$Q55="N",'3a+c+n'!N55,0))</f>
        <v>0</v>
      </c>
      <c r="O55" s="28">
        <f>IF($C$4="Neattiecināmās izmaksas",IF('3a+c+n'!$Q55="N",'3a+c+n'!O55,0))</f>
        <v>0</v>
      </c>
      <c r="P55" s="60">
        <f>IF($C$4="Neattiecināmās izmaksas",IF('3a+c+n'!$Q55="N",'3a+c+n'!P55,0))</f>
        <v>0</v>
      </c>
    </row>
    <row r="56" spans="1:16" x14ac:dyDescent="0.2">
      <c r="A56" s="65">
        <f>IF(P56=0,0,IF(COUNTBLANK(P56)=1,0,COUNTA($P$14:P56)))</f>
        <v>0</v>
      </c>
      <c r="B56" s="28">
        <f>IF($C$4="Neattiecināmās izmaksas",IF('3a+c+n'!$Q56="N",'3a+c+n'!B56,0))</f>
        <v>0</v>
      </c>
      <c r="C56" s="28">
        <f>IF($C$4="Neattiecināmās izmaksas",IF('3a+c+n'!$Q56="N",'3a+c+n'!C56,0))</f>
        <v>0</v>
      </c>
      <c r="D56" s="28">
        <f>IF($C$4="Neattiecināmās izmaksas",IF('3a+c+n'!$Q56="N",'3a+c+n'!D56,0))</f>
        <v>0</v>
      </c>
      <c r="E56" s="60"/>
      <c r="F56" s="80"/>
      <c r="G56" s="28"/>
      <c r="H56" s="28">
        <f>IF($C$4="Neattiecināmās izmaksas",IF('3a+c+n'!$Q56="N",'3a+c+n'!H56,0))</f>
        <v>0</v>
      </c>
      <c r="I56" s="28"/>
      <c r="J56" s="28"/>
      <c r="K56" s="60">
        <f>IF($C$4="Neattiecināmās izmaksas",IF('3a+c+n'!$Q56="N",'3a+c+n'!K56,0))</f>
        <v>0</v>
      </c>
      <c r="L56" s="109">
        <f>IF($C$4="Neattiecināmās izmaksas",IF('3a+c+n'!$Q56="N",'3a+c+n'!L56,0))</f>
        <v>0</v>
      </c>
      <c r="M56" s="28">
        <f>IF($C$4="Neattiecināmās izmaksas",IF('3a+c+n'!$Q56="N",'3a+c+n'!M56,0))</f>
        <v>0</v>
      </c>
      <c r="N56" s="28">
        <f>IF($C$4="Neattiecināmās izmaksas",IF('3a+c+n'!$Q56="N",'3a+c+n'!N56,0))</f>
        <v>0</v>
      </c>
      <c r="O56" s="28">
        <f>IF($C$4="Neattiecināmās izmaksas",IF('3a+c+n'!$Q56="N",'3a+c+n'!O56,0))</f>
        <v>0</v>
      </c>
      <c r="P56" s="60">
        <f>IF($C$4="Neattiecināmās izmaksas",IF('3a+c+n'!$Q56="N",'3a+c+n'!P56,0))</f>
        <v>0</v>
      </c>
    </row>
    <row r="57" spans="1:16" x14ac:dyDescent="0.2">
      <c r="A57" s="65">
        <f>IF(P57=0,0,IF(COUNTBLANK(P57)=1,0,COUNTA($P$14:P57)))</f>
        <v>0</v>
      </c>
      <c r="B57" s="28">
        <f>IF($C$4="Neattiecināmās izmaksas",IF('3a+c+n'!$Q57="N",'3a+c+n'!B57,0))</f>
        <v>0</v>
      </c>
      <c r="C57" s="28">
        <f>IF($C$4="Neattiecināmās izmaksas",IF('3a+c+n'!$Q57="N",'3a+c+n'!C57,0))</f>
        <v>0</v>
      </c>
      <c r="D57" s="28">
        <f>IF($C$4="Neattiecināmās izmaksas",IF('3a+c+n'!$Q57="N",'3a+c+n'!D57,0))</f>
        <v>0</v>
      </c>
      <c r="E57" s="60"/>
      <c r="F57" s="80"/>
      <c r="G57" s="28"/>
      <c r="H57" s="28">
        <f>IF($C$4="Neattiecināmās izmaksas",IF('3a+c+n'!$Q57="N",'3a+c+n'!H57,0))</f>
        <v>0</v>
      </c>
      <c r="I57" s="28"/>
      <c r="J57" s="28"/>
      <c r="K57" s="60">
        <f>IF($C$4="Neattiecināmās izmaksas",IF('3a+c+n'!$Q57="N",'3a+c+n'!K57,0))</f>
        <v>0</v>
      </c>
      <c r="L57" s="109">
        <f>IF($C$4="Neattiecināmās izmaksas",IF('3a+c+n'!$Q57="N",'3a+c+n'!L57,0))</f>
        <v>0</v>
      </c>
      <c r="M57" s="28">
        <f>IF($C$4="Neattiecināmās izmaksas",IF('3a+c+n'!$Q57="N",'3a+c+n'!M57,0))</f>
        <v>0</v>
      </c>
      <c r="N57" s="28">
        <f>IF($C$4="Neattiecināmās izmaksas",IF('3a+c+n'!$Q57="N",'3a+c+n'!N57,0))</f>
        <v>0</v>
      </c>
      <c r="O57" s="28">
        <f>IF($C$4="Neattiecināmās izmaksas",IF('3a+c+n'!$Q57="N",'3a+c+n'!O57,0))</f>
        <v>0</v>
      </c>
      <c r="P57" s="60">
        <f>IF($C$4="Neattiecināmās izmaksas",IF('3a+c+n'!$Q57="N",'3a+c+n'!P57,0))</f>
        <v>0</v>
      </c>
    </row>
    <row r="58" spans="1:16" x14ac:dyDescent="0.2">
      <c r="A58" s="65">
        <f>IF(P58=0,0,IF(COUNTBLANK(P58)=1,0,COUNTA($P$14:P58)))</f>
        <v>0</v>
      </c>
      <c r="B58" s="28">
        <f>IF($C$4="Neattiecināmās izmaksas",IF('3a+c+n'!$Q58="N",'3a+c+n'!B58,0))</f>
        <v>0</v>
      </c>
      <c r="C58" s="28">
        <f>IF($C$4="Neattiecināmās izmaksas",IF('3a+c+n'!$Q58="N",'3a+c+n'!C58,0))</f>
        <v>0</v>
      </c>
      <c r="D58" s="28">
        <f>IF($C$4="Neattiecināmās izmaksas",IF('3a+c+n'!$Q58="N",'3a+c+n'!D58,0))</f>
        <v>0</v>
      </c>
      <c r="E58" s="60"/>
      <c r="F58" s="80"/>
      <c r="G58" s="28"/>
      <c r="H58" s="28">
        <f>IF($C$4="Neattiecināmās izmaksas",IF('3a+c+n'!$Q58="N",'3a+c+n'!H58,0))</f>
        <v>0</v>
      </c>
      <c r="I58" s="28"/>
      <c r="J58" s="28"/>
      <c r="K58" s="60">
        <f>IF($C$4="Neattiecināmās izmaksas",IF('3a+c+n'!$Q58="N",'3a+c+n'!K58,0))</f>
        <v>0</v>
      </c>
      <c r="L58" s="109">
        <f>IF($C$4="Neattiecināmās izmaksas",IF('3a+c+n'!$Q58="N",'3a+c+n'!L58,0))</f>
        <v>0</v>
      </c>
      <c r="M58" s="28">
        <f>IF($C$4="Neattiecināmās izmaksas",IF('3a+c+n'!$Q58="N",'3a+c+n'!M58,0))</f>
        <v>0</v>
      </c>
      <c r="N58" s="28">
        <f>IF($C$4="Neattiecināmās izmaksas",IF('3a+c+n'!$Q58="N",'3a+c+n'!N58,0))</f>
        <v>0</v>
      </c>
      <c r="O58" s="28">
        <f>IF($C$4="Neattiecināmās izmaksas",IF('3a+c+n'!$Q58="N",'3a+c+n'!O58,0))</f>
        <v>0</v>
      </c>
      <c r="P58" s="60">
        <f>IF($C$4="Neattiecināmās izmaksas",IF('3a+c+n'!$Q58="N",'3a+c+n'!P58,0))</f>
        <v>0</v>
      </c>
    </row>
    <row r="59" spans="1:16" x14ac:dyDescent="0.2">
      <c r="A59" s="65">
        <f>IF(P59=0,0,IF(COUNTBLANK(P59)=1,0,COUNTA($P$14:P59)))</f>
        <v>0</v>
      </c>
      <c r="B59" s="28">
        <f>IF($C$4="Neattiecināmās izmaksas",IF('3a+c+n'!$Q59="N",'3a+c+n'!B59,0))</f>
        <v>0</v>
      </c>
      <c r="C59" s="28">
        <f>IF($C$4="Neattiecināmās izmaksas",IF('3a+c+n'!$Q59="N",'3a+c+n'!C59,0))</f>
        <v>0</v>
      </c>
      <c r="D59" s="28">
        <f>IF($C$4="Neattiecināmās izmaksas",IF('3a+c+n'!$Q59="N",'3a+c+n'!D59,0))</f>
        <v>0</v>
      </c>
      <c r="E59" s="60"/>
      <c r="F59" s="80"/>
      <c r="G59" s="28"/>
      <c r="H59" s="28">
        <f>IF($C$4="Neattiecināmās izmaksas",IF('3a+c+n'!$Q59="N",'3a+c+n'!H59,0))</f>
        <v>0</v>
      </c>
      <c r="I59" s="28"/>
      <c r="J59" s="28"/>
      <c r="K59" s="60">
        <f>IF($C$4="Neattiecināmās izmaksas",IF('3a+c+n'!$Q59="N",'3a+c+n'!K59,0))</f>
        <v>0</v>
      </c>
      <c r="L59" s="109">
        <f>IF($C$4="Neattiecināmās izmaksas",IF('3a+c+n'!$Q59="N",'3a+c+n'!L59,0))</f>
        <v>0</v>
      </c>
      <c r="M59" s="28">
        <f>IF($C$4="Neattiecināmās izmaksas",IF('3a+c+n'!$Q59="N",'3a+c+n'!M59,0))</f>
        <v>0</v>
      </c>
      <c r="N59" s="28">
        <f>IF($C$4="Neattiecināmās izmaksas",IF('3a+c+n'!$Q59="N",'3a+c+n'!N59,0))</f>
        <v>0</v>
      </c>
      <c r="O59" s="28">
        <f>IF($C$4="Neattiecināmās izmaksas",IF('3a+c+n'!$Q59="N",'3a+c+n'!O59,0))</f>
        <v>0</v>
      </c>
      <c r="P59" s="60">
        <f>IF($C$4="Neattiecināmās izmaksas",IF('3a+c+n'!$Q59="N",'3a+c+n'!P59,0))</f>
        <v>0</v>
      </c>
    </row>
    <row r="60" spans="1:16" x14ac:dyDescent="0.2">
      <c r="A60" s="65">
        <f>IF(P60=0,0,IF(COUNTBLANK(P60)=1,0,COUNTA($P$14:P60)))</f>
        <v>0</v>
      </c>
      <c r="B60" s="28">
        <f>IF($C$4="Neattiecināmās izmaksas",IF('3a+c+n'!$Q60="N",'3a+c+n'!B60,0))</f>
        <v>0</v>
      </c>
      <c r="C60" s="28">
        <f>IF($C$4="Neattiecināmās izmaksas",IF('3a+c+n'!$Q60="N",'3a+c+n'!C60,0))</f>
        <v>0</v>
      </c>
      <c r="D60" s="28">
        <f>IF($C$4="Neattiecināmās izmaksas",IF('3a+c+n'!$Q60="N",'3a+c+n'!D60,0))</f>
        <v>0</v>
      </c>
      <c r="E60" s="60"/>
      <c r="F60" s="80"/>
      <c r="G60" s="28"/>
      <c r="H60" s="28">
        <f>IF($C$4="Neattiecināmās izmaksas",IF('3a+c+n'!$Q60="N",'3a+c+n'!H60,0))</f>
        <v>0</v>
      </c>
      <c r="I60" s="28"/>
      <c r="J60" s="28"/>
      <c r="K60" s="60">
        <f>IF($C$4="Neattiecināmās izmaksas",IF('3a+c+n'!$Q60="N",'3a+c+n'!K60,0))</f>
        <v>0</v>
      </c>
      <c r="L60" s="109">
        <f>IF($C$4="Neattiecināmās izmaksas",IF('3a+c+n'!$Q60="N",'3a+c+n'!L60,0))</f>
        <v>0</v>
      </c>
      <c r="M60" s="28">
        <f>IF($C$4="Neattiecināmās izmaksas",IF('3a+c+n'!$Q60="N",'3a+c+n'!M60,0))</f>
        <v>0</v>
      </c>
      <c r="N60" s="28">
        <f>IF($C$4="Neattiecināmās izmaksas",IF('3a+c+n'!$Q60="N",'3a+c+n'!N60,0))</f>
        <v>0</v>
      </c>
      <c r="O60" s="28">
        <f>IF($C$4="Neattiecināmās izmaksas",IF('3a+c+n'!$Q60="N",'3a+c+n'!O60,0))</f>
        <v>0</v>
      </c>
      <c r="P60" s="60">
        <f>IF($C$4="Neattiecināmās izmaksas",IF('3a+c+n'!$Q60="N",'3a+c+n'!P60,0))</f>
        <v>0</v>
      </c>
    </row>
    <row r="61" spans="1:16" x14ac:dyDescent="0.2">
      <c r="A61" s="65">
        <f>IF(P61=0,0,IF(COUNTBLANK(P61)=1,0,COUNTA($P$14:P61)))</f>
        <v>0</v>
      </c>
      <c r="B61" s="28">
        <f>IF($C$4="Neattiecināmās izmaksas",IF('3a+c+n'!$Q61="N",'3a+c+n'!B61,0))</f>
        <v>0</v>
      </c>
      <c r="C61" s="28">
        <f>IF($C$4="Neattiecināmās izmaksas",IF('3a+c+n'!$Q61="N",'3a+c+n'!C61,0))</f>
        <v>0</v>
      </c>
      <c r="D61" s="28">
        <f>IF($C$4="Neattiecināmās izmaksas",IF('3a+c+n'!$Q61="N",'3a+c+n'!D61,0))</f>
        <v>0</v>
      </c>
      <c r="E61" s="60"/>
      <c r="F61" s="80"/>
      <c r="G61" s="28"/>
      <c r="H61" s="28">
        <f>IF($C$4="Neattiecināmās izmaksas",IF('3a+c+n'!$Q61="N",'3a+c+n'!H61,0))</f>
        <v>0</v>
      </c>
      <c r="I61" s="28"/>
      <c r="J61" s="28"/>
      <c r="K61" s="60">
        <f>IF($C$4="Neattiecināmās izmaksas",IF('3a+c+n'!$Q61="N",'3a+c+n'!K61,0))</f>
        <v>0</v>
      </c>
      <c r="L61" s="109">
        <f>IF($C$4="Neattiecināmās izmaksas",IF('3a+c+n'!$Q61="N",'3a+c+n'!L61,0))</f>
        <v>0</v>
      </c>
      <c r="M61" s="28">
        <f>IF($C$4="Neattiecināmās izmaksas",IF('3a+c+n'!$Q61="N",'3a+c+n'!M61,0))</f>
        <v>0</v>
      </c>
      <c r="N61" s="28">
        <f>IF($C$4="Neattiecināmās izmaksas",IF('3a+c+n'!$Q61="N",'3a+c+n'!N61,0))</f>
        <v>0</v>
      </c>
      <c r="O61" s="28">
        <f>IF($C$4="Neattiecināmās izmaksas",IF('3a+c+n'!$Q61="N",'3a+c+n'!O61,0))</f>
        <v>0</v>
      </c>
      <c r="P61" s="60">
        <f>IF($C$4="Neattiecināmās izmaksas",IF('3a+c+n'!$Q61="N",'3a+c+n'!P61,0))</f>
        <v>0</v>
      </c>
    </row>
    <row r="62" spans="1:16" ht="12" thickBot="1" x14ac:dyDescent="0.25">
      <c r="A62" s="159">
        <f>IF(P62=0,0,IF(COUNTBLANK(P62)=1,0,COUNTA($P$14:P62)))</f>
        <v>0</v>
      </c>
      <c r="B62" s="92">
        <f>IF($C$4="Neattiecināmās izmaksas",IF('3a+c+n'!$Q62="N",'3a+c+n'!B62,0))</f>
        <v>0</v>
      </c>
      <c r="C62" s="92">
        <f>IF($C$4="Neattiecināmās izmaksas",IF('3a+c+n'!$Q62="N",'3a+c+n'!C62,0))</f>
        <v>0</v>
      </c>
      <c r="D62" s="92">
        <f>IF($C$4="Neattiecināmās izmaksas",IF('3a+c+n'!$Q62="N",'3a+c+n'!D62,0))</f>
        <v>0</v>
      </c>
      <c r="E62" s="41"/>
      <c r="F62" s="160"/>
      <c r="G62" s="92"/>
      <c r="H62" s="92">
        <f>IF($C$4="Neattiecināmās izmaksas",IF('3a+c+n'!$Q62="N",'3a+c+n'!H62,0))</f>
        <v>0</v>
      </c>
      <c r="I62" s="92"/>
      <c r="J62" s="92"/>
      <c r="K62" s="41">
        <f>IF($C$4="Neattiecināmās izmaksas",IF('3a+c+n'!$Q62="N",'3a+c+n'!K62,0))</f>
        <v>0</v>
      </c>
      <c r="L62" s="110">
        <f>IF($C$4="Neattiecināmās izmaksas",IF('3a+c+n'!$Q62="N",'3a+c+n'!L62,0))</f>
        <v>0</v>
      </c>
      <c r="M62" s="92">
        <f>IF($C$4="Neattiecināmās izmaksas",IF('3a+c+n'!$Q62="N",'3a+c+n'!M62,0))</f>
        <v>0</v>
      </c>
      <c r="N62" s="92">
        <f>IF($C$4="Neattiecināmās izmaksas",IF('3a+c+n'!$Q62="N",'3a+c+n'!N62,0))</f>
        <v>0</v>
      </c>
      <c r="O62" s="92">
        <f>IF($C$4="Neattiecināmās izmaksas",IF('3a+c+n'!$Q62="N",'3a+c+n'!O62,0))</f>
        <v>0</v>
      </c>
      <c r="P62" s="41">
        <f>IF($C$4="Neattiecināmās izmaksas",IF('3a+c+n'!$Q62="N",'3a+c+n'!P62,0))</f>
        <v>0</v>
      </c>
    </row>
    <row r="63" spans="1:16" ht="12" customHeight="1" thickBot="1" x14ac:dyDescent="0.25">
      <c r="A63" s="310" t="s">
        <v>62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2"/>
      <c r="L63" s="111">
        <f>SUM(L14:L62)</f>
        <v>0</v>
      </c>
      <c r="M63" s="112">
        <f>SUM(M14:M62)</f>
        <v>0</v>
      </c>
      <c r="N63" s="112">
        <f>SUM(N14:N62)</f>
        <v>0</v>
      </c>
      <c r="O63" s="112">
        <f>SUM(O14:O62)</f>
        <v>0</v>
      </c>
      <c r="P63" s="113">
        <f>SUM(P14:P62)</f>
        <v>0</v>
      </c>
    </row>
    <row r="64" spans="1:16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1" t="s">
        <v>14</v>
      </c>
      <c r="B66" s="20"/>
      <c r="C66" s="313" t="str">
        <f>'Kops n'!C33:H33</f>
        <v>Armands Ūbelis</v>
      </c>
      <c r="D66" s="313"/>
      <c r="E66" s="313"/>
      <c r="F66" s="313"/>
      <c r="G66" s="313"/>
      <c r="H66" s="313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20"/>
      <c r="B67" s="20"/>
      <c r="C67" s="236" t="s">
        <v>15</v>
      </c>
      <c r="D67" s="236"/>
      <c r="E67" s="236"/>
      <c r="F67" s="236"/>
      <c r="G67" s="236"/>
      <c r="H67" s="236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80" t="str">
        <f>'Kops n'!A36:D36</f>
        <v>Tāme sastādīta 2023. gada 26. jūlijā</v>
      </c>
      <c r="B69" s="281"/>
      <c r="C69" s="281"/>
      <c r="D69" s="28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1" t="s">
        <v>41</v>
      </c>
      <c r="B71" s="20"/>
      <c r="C71" s="313">
        <f>'Kops n'!C38:H38</f>
        <v>0</v>
      </c>
      <c r="D71" s="313"/>
      <c r="E71" s="313"/>
      <c r="F71" s="313"/>
      <c r="G71" s="313"/>
      <c r="H71" s="313"/>
      <c r="I71" s="20"/>
      <c r="J71" s="20"/>
      <c r="K71" s="20"/>
      <c r="L71" s="20"/>
      <c r="M71" s="20"/>
      <c r="N71" s="20"/>
      <c r="O71" s="20"/>
      <c r="P71" s="20"/>
    </row>
    <row r="72" spans="1:16" x14ac:dyDescent="0.2">
      <c r="A72" s="20"/>
      <c r="B72" s="20"/>
      <c r="C72" s="236" t="s">
        <v>15</v>
      </c>
      <c r="D72" s="236"/>
      <c r="E72" s="236"/>
      <c r="F72" s="236"/>
      <c r="G72" s="236"/>
      <c r="H72" s="236"/>
      <c r="I72" s="20"/>
      <c r="J72" s="20"/>
      <c r="K72" s="20"/>
      <c r="L72" s="20"/>
      <c r="M72" s="20"/>
      <c r="N72" s="20"/>
      <c r="O72" s="20"/>
      <c r="P72" s="20"/>
    </row>
    <row r="73" spans="1:16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103" t="s">
        <v>16</v>
      </c>
      <c r="B74" s="53"/>
      <c r="C74" s="116" t="str">
        <f>'Kops n'!C41</f>
        <v>4-02608</v>
      </c>
      <c r="D74" s="53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</sheetData>
  <mergeCells count="23">
    <mergeCell ref="C72:H72"/>
    <mergeCell ref="L12:P12"/>
    <mergeCell ref="A63:K63"/>
    <mergeCell ref="C66:H66"/>
    <mergeCell ref="C67:H67"/>
    <mergeCell ref="A69:D69"/>
    <mergeCell ref="C71:H71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177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3:K63">
    <cfRule type="containsText" dxfId="176" priority="4" operator="containsText" text="Tiešās izmaksas kopā, t. sk. darba devēja sociālais nodoklis __.__% ">
      <formula>NOT(ISERROR(SEARCH("Tiešās izmaksas kopā, t. sk. darba devēja sociālais nodoklis __.__% ",A63)))</formula>
    </cfRule>
  </conditionalFormatting>
  <conditionalFormatting sqref="A14:P62">
    <cfRule type="cellIs" dxfId="175" priority="2" operator="equal">
      <formula>0</formula>
    </cfRule>
  </conditionalFormatting>
  <conditionalFormatting sqref="C2:I2 D5:L8 N9:O9 L63:P63 C66:H66 C71:H71 C74">
    <cfRule type="cellIs" dxfId="174" priority="3" operator="equal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Q39"/>
  <sheetViews>
    <sheetView workbookViewId="0">
      <selection activeCell="T24" sqref="T2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5">
        <v>4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302" t="s">
        <v>204</v>
      </c>
      <c r="D2" s="302"/>
      <c r="E2" s="302"/>
      <c r="F2" s="302"/>
      <c r="G2" s="302"/>
      <c r="H2" s="302"/>
      <c r="I2" s="302"/>
      <c r="J2" s="33"/>
    </row>
    <row r="3" spans="1:17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7" x14ac:dyDescent="0.2">
      <c r="A4" s="34"/>
      <c r="B4" s="34"/>
      <c r="C4" s="303" t="s">
        <v>63</v>
      </c>
      <c r="D4" s="303"/>
      <c r="E4" s="303"/>
      <c r="F4" s="303"/>
      <c r="G4" s="303"/>
      <c r="H4" s="303"/>
      <c r="I4" s="303"/>
      <c r="J4" s="34"/>
    </row>
    <row r="5" spans="1:17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7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P27</f>
        <v>0</v>
      </c>
      <c r="O9" s="306"/>
      <c r="P9" s="35"/>
      <c r="Q9" s="123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  <c r="Q10" s="123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3" t="s">
        <v>47</v>
      </c>
    </row>
    <row r="12" spans="1:17" ht="12" thickBot="1" x14ac:dyDescent="0.25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  <c r="Q12" s="123" t="s">
        <v>54</v>
      </c>
    </row>
    <row r="13" spans="1:17" ht="126.75" customHeight="1" thickBot="1" x14ac:dyDescent="0.25">
      <c r="A13" s="314"/>
      <c r="B13" s="316"/>
      <c r="C13" s="317"/>
      <c r="D13" s="319"/>
      <c r="E13" s="321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74" t="s">
        <v>60</v>
      </c>
      <c r="Q13" s="75" t="s">
        <v>61</v>
      </c>
    </row>
    <row r="14" spans="1:17" x14ac:dyDescent="0.2">
      <c r="A14" s="143">
        <v>1</v>
      </c>
      <c r="B14" s="144"/>
      <c r="C14" s="209" t="s">
        <v>205</v>
      </c>
      <c r="D14" s="144" t="s">
        <v>138</v>
      </c>
      <c r="E14" s="146">
        <v>256.3</v>
      </c>
      <c r="F14" s="88"/>
      <c r="G14" s="89"/>
      <c r="H14" s="89">
        <f>F14*G14</f>
        <v>0</v>
      </c>
      <c r="I14" s="89"/>
      <c r="J14" s="89"/>
      <c r="K14" s="90">
        <f>SUM(H14:J14)</f>
        <v>0</v>
      </c>
      <c r="L14" s="88">
        <f>E14*F14</f>
        <v>0</v>
      </c>
      <c r="M14" s="89">
        <f>H14*E14</f>
        <v>0</v>
      </c>
      <c r="N14" s="89">
        <f>I14*E14</f>
        <v>0</v>
      </c>
      <c r="O14" s="89">
        <f>J14*E14</f>
        <v>0</v>
      </c>
      <c r="P14" s="106">
        <f>SUM(M14:O14)</f>
        <v>0</v>
      </c>
      <c r="Q14" s="71" t="s">
        <v>46</v>
      </c>
    </row>
    <row r="15" spans="1:17" x14ac:dyDescent="0.2">
      <c r="A15" s="40">
        <v>2</v>
      </c>
      <c r="B15" s="91"/>
      <c r="C15" s="164" t="s">
        <v>206</v>
      </c>
      <c r="D15" s="28" t="s">
        <v>138</v>
      </c>
      <c r="E15" s="60">
        <v>39.1</v>
      </c>
      <c r="F15" s="52"/>
      <c r="G15" s="50"/>
      <c r="H15" s="50">
        <f>F15*G15</f>
        <v>0</v>
      </c>
      <c r="I15" s="50"/>
      <c r="J15" s="50"/>
      <c r="K15" s="51">
        <f t="shared" ref="K15:K26" si="0">SUM(H15:J15)</f>
        <v>0</v>
      </c>
      <c r="L15" s="52">
        <f t="shared" ref="L15:L26" si="1">E15*F15</f>
        <v>0</v>
      </c>
      <c r="M15" s="50">
        <f t="shared" ref="M15:M26" si="2">H15*E15</f>
        <v>0</v>
      </c>
      <c r="N15" s="50">
        <f t="shared" ref="N15:N26" si="3">I15*E15</f>
        <v>0</v>
      </c>
      <c r="O15" s="50">
        <f t="shared" ref="O15:O26" si="4">J15*E15</f>
        <v>0</v>
      </c>
      <c r="P15" s="107">
        <f t="shared" ref="P15:P26" si="5">SUM(M15:O15)</f>
        <v>0</v>
      </c>
      <c r="Q15" s="76" t="s">
        <v>46</v>
      </c>
    </row>
    <row r="16" spans="1:17" x14ac:dyDescent="0.2">
      <c r="A16" s="40">
        <v>3</v>
      </c>
      <c r="B16" s="91"/>
      <c r="C16" s="133" t="s">
        <v>207</v>
      </c>
      <c r="D16" s="28" t="s">
        <v>142</v>
      </c>
      <c r="E16" s="60">
        <v>1.81</v>
      </c>
      <c r="F16" s="52"/>
      <c r="G16" s="50"/>
      <c r="H16" s="50">
        <f t="shared" ref="H16:H26" si="6">F16*G16</f>
        <v>0</v>
      </c>
      <c r="I16" s="50"/>
      <c r="J16" s="50"/>
      <c r="K16" s="51">
        <f t="shared" si="0"/>
        <v>0</v>
      </c>
      <c r="L16" s="52">
        <f t="shared" si="1"/>
        <v>0</v>
      </c>
      <c r="M16" s="50">
        <f t="shared" si="2"/>
        <v>0</v>
      </c>
      <c r="N16" s="50">
        <f t="shared" si="3"/>
        <v>0</v>
      </c>
      <c r="O16" s="50">
        <f t="shared" si="4"/>
        <v>0</v>
      </c>
      <c r="P16" s="107">
        <f t="shared" si="5"/>
        <v>0</v>
      </c>
      <c r="Q16" s="76" t="s">
        <v>46</v>
      </c>
    </row>
    <row r="17" spans="1:17" x14ac:dyDescent="0.2">
      <c r="A17" s="40">
        <v>4</v>
      </c>
      <c r="B17" s="91"/>
      <c r="C17" s="133" t="s">
        <v>208</v>
      </c>
      <c r="D17" s="28" t="s">
        <v>142</v>
      </c>
      <c r="E17" s="60">
        <v>0.87</v>
      </c>
      <c r="F17" s="52"/>
      <c r="G17" s="50"/>
      <c r="H17" s="50">
        <f t="shared" si="6"/>
        <v>0</v>
      </c>
      <c r="I17" s="50"/>
      <c r="J17" s="50"/>
      <c r="K17" s="51">
        <f t="shared" si="0"/>
        <v>0</v>
      </c>
      <c r="L17" s="52">
        <f t="shared" si="1"/>
        <v>0</v>
      </c>
      <c r="M17" s="50">
        <f t="shared" si="2"/>
        <v>0</v>
      </c>
      <c r="N17" s="50">
        <f t="shared" si="3"/>
        <v>0</v>
      </c>
      <c r="O17" s="50">
        <f t="shared" si="4"/>
        <v>0</v>
      </c>
      <c r="P17" s="107">
        <f t="shared" si="5"/>
        <v>0</v>
      </c>
      <c r="Q17" s="76" t="s">
        <v>46</v>
      </c>
    </row>
    <row r="18" spans="1:17" x14ac:dyDescent="0.2">
      <c r="A18" s="40">
        <v>5</v>
      </c>
      <c r="B18" s="91"/>
      <c r="C18" s="133" t="s">
        <v>144</v>
      </c>
      <c r="D18" s="28" t="s">
        <v>131</v>
      </c>
      <c r="E18" s="60">
        <v>40</v>
      </c>
      <c r="F18" s="52"/>
      <c r="G18" s="50"/>
      <c r="H18" s="50">
        <f t="shared" si="6"/>
        <v>0</v>
      </c>
      <c r="I18" s="50"/>
      <c r="J18" s="50"/>
      <c r="K18" s="51">
        <f t="shared" si="0"/>
        <v>0</v>
      </c>
      <c r="L18" s="52">
        <f t="shared" si="1"/>
        <v>0</v>
      </c>
      <c r="M18" s="50">
        <f t="shared" si="2"/>
        <v>0</v>
      </c>
      <c r="N18" s="50">
        <f t="shared" si="3"/>
        <v>0</v>
      </c>
      <c r="O18" s="50">
        <f t="shared" si="4"/>
        <v>0</v>
      </c>
      <c r="P18" s="107">
        <f t="shared" si="5"/>
        <v>0</v>
      </c>
      <c r="Q18" s="76" t="s">
        <v>46</v>
      </c>
    </row>
    <row r="19" spans="1:17" ht="22.5" x14ac:dyDescent="0.2">
      <c r="A19" s="40">
        <v>6</v>
      </c>
      <c r="B19" s="91"/>
      <c r="C19" s="188" t="s">
        <v>307</v>
      </c>
      <c r="D19" s="28" t="s">
        <v>138</v>
      </c>
      <c r="E19" s="60">
        <v>256.3</v>
      </c>
      <c r="F19" s="52"/>
      <c r="G19" s="50"/>
      <c r="H19" s="50">
        <f t="shared" si="6"/>
        <v>0</v>
      </c>
      <c r="I19" s="50"/>
      <c r="J19" s="50"/>
      <c r="K19" s="51">
        <f t="shared" si="0"/>
        <v>0</v>
      </c>
      <c r="L19" s="52">
        <f t="shared" si="1"/>
        <v>0</v>
      </c>
      <c r="M19" s="50">
        <f t="shared" si="2"/>
        <v>0</v>
      </c>
      <c r="N19" s="50">
        <f t="shared" si="3"/>
        <v>0</v>
      </c>
      <c r="O19" s="50">
        <f t="shared" si="4"/>
        <v>0</v>
      </c>
      <c r="P19" s="107">
        <f t="shared" si="5"/>
        <v>0</v>
      </c>
      <c r="Q19" s="76" t="s">
        <v>46</v>
      </c>
    </row>
    <row r="20" spans="1:17" ht="22.5" x14ac:dyDescent="0.2">
      <c r="A20" s="40">
        <v>7</v>
      </c>
      <c r="B20" s="91"/>
      <c r="C20" s="133" t="s">
        <v>209</v>
      </c>
      <c r="D20" s="28" t="s">
        <v>142</v>
      </c>
      <c r="E20" s="60">
        <v>84.58</v>
      </c>
      <c r="F20" s="52"/>
      <c r="G20" s="50"/>
      <c r="H20" s="50">
        <f t="shared" si="6"/>
        <v>0</v>
      </c>
      <c r="I20" s="50"/>
      <c r="J20" s="50"/>
      <c r="K20" s="51">
        <f t="shared" si="0"/>
        <v>0</v>
      </c>
      <c r="L20" s="52">
        <f t="shared" si="1"/>
        <v>0</v>
      </c>
      <c r="M20" s="50">
        <f t="shared" si="2"/>
        <v>0</v>
      </c>
      <c r="N20" s="50">
        <f t="shared" si="3"/>
        <v>0</v>
      </c>
      <c r="O20" s="50">
        <f t="shared" si="4"/>
        <v>0</v>
      </c>
      <c r="P20" s="107">
        <f t="shared" si="5"/>
        <v>0</v>
      </c>
      <c r="Q20" s="76" t="s">
        <v>46</v>
      </c>
    </row>
    <row r="21" spans="1:17" x14ac:dyDescent="0.2">
      <c r="A21" s="40">
        <v>8</v>
      </c>
      <c r="B21" s="91"/>
      <c r="C21" s="132" t="s">
        <v>210</v>
      </c>
      <c r="D21" s="28" t="s">
        <v>138</v>
      </c>
      <c r="E21" s="60">
        <v>256.3</v>
      </c>
      <c r="F21" s="52"/>
      <c r="G21" s="50"/>
      <c r="H21" s="50">
        <f t="shared" si="6"/>
        <v>0</v>
      </c>
      <c r="I21" s="50"/>
      <c r="J21" s="50"/>
      <c r="K21" s="51">
        <f t="shared" si="0"/>
        <v>0</v>
      </c>
      <c r="L21" s="52">
        <f t="shared" si="1"/>
        <v>0</v>
      </c>
      <c r="M21" s="50">
        <f t="shared" si="2"/>
        <v>0</v>
      </c>
      <c r="N21" s="50">
        <f t="shared" si="3"/>
        <v>0</v>
      </c>
      <c r="O21" s="50">
        <f t="shared" si="4"/>
        <v>0</v>
      </c>
      <c r="P21" s="107">
        <f t="shared" si="5"/>
        <v>0</v>
      </c>
      <c r="Q21" s="76" t="s">
        <v>46</v>
      </c>
    </row>
    <row r="22" spans="1:17" x14ac:dyDescent="0.2">
      <c r="A22" s="40">
        <v>9</v>
      </c>
      <c r="B22" s="91"/>
      <c r="C22" s="133" t="s">
        <v>211</v>
      </c>
      <c r="D22" s="28" t="s">
        <v>138</v>
      </c>
      <c r="E22" s="60">
        <v>307.56</v>
      </c>
      <c r="F22" s="52"/>
      <c r="G22" s="50"/>
      <c r="H22" s="50">
        <f t="shared" si="6"/>
        <v>0</v>
      </c>
      <c r="I22" s="50"/>
      <c r="J22" s="50"/>
      <c r="K22" s="51">
        <f t="shared" si="0"/>
        <v>0</v>
      </c>
      <c r="L22" s="52">
        <f t="shared" si="1"/>
        <v>0</v>
      </c>
      <c r="M22" s="50">
        <f t="shared" si="2"/>
        <v>0</v>
      </c>
      <c r="N22" s="50">
        <f t="shared" si="3"/>
        <v>0</v>
      </c>
      <c r="O22" s="50">
        <f t="shared" si="4"/>
        <v>0</v>
      </c>
      <c r="P22" s="107">
        <f t="shared" si="5"/>
        <v>0</v>
      </c>
      <c r="Q22" s="76" t="s">
        <v>46</v>
      </c>
    </row>
    <row r="23" spans="1:17" ht="22.5" x14ac:dyDescent="0.2">
      <c r="A23" s="40">
        <v>10</v>
      </c>
      <c r="B23" s="91"/>
      <c r="C23" s="133" t="s">
        <v>212</v>
      </c>
      <c r="D23" s="28" t="s">
        <v>142</v>
      </c>
      <c r="E23" s="60">
        <v>0.15</v>
      </c>
      <c r="F23" s="52"/>
      <c r="G23" s="50"/>
      <c r="H23" s="50">
        <f t="shared" si="6"/>
        <v>0</v>
      </c>
      <c r="I23" s="50"/>
      <c r="J23" s="50"/>
      <c r="K23" s="51">
        <f t="shared" si="0"/>
        <v>0</v>
      </c>
      <c r="L23" s="52">
        <f t="shared" si="1"/>
        <v>0</v>
      </c>
      <c r="M23" s="50">
        <f t="shared" si="2"/>
        <v>0</v>
      </c>
      <c r="N23" s="50">
        <f t="shared" si="3"/>
        <v>0</v>
      </c>
      <c r="O23" s="50">
        <f t="shared" si="4"/>
        <v>0</v>
      </c>
      <c r="P23" s="107">
        <f t="shared" si="5"/>
        <v>0</v>
      </c>
      <c r="Q23" s="76" t="s">
        <v>46</v>
      </c>
    </row>
    <row r="24" spans="1:17" x14ac:dyDescent="0.2">
      <c r="A24" s="40">
        <v>11</v>
      </c>
      <c r="B24" s="91"/>
      <c r="C24" s="132" t="s">
        <v>213</v>
      </c>
      <c r="D24" s="28" t="s">
        <v>120</v>
      </c>
      <c r="E24" s="60">
        <v>1</v>
      </c>
      <c r="F24" s="52"/>
      <c r="G24" s="50"/>
      <c r="H24" s="50">
        <f t="shared" si="6"/>
        <v>0</v>
      </c>
      <c r="I24" s="50"/>
      <c r="J24" s="50"/>
      <c r="K24" s="51">
        <f t="shared" si="0"/>
        <v>0</v>
      </c>
      <c r="L24" s="52">
        <f t="shared" si="1"/>
        <v>0</v>
      </c>
      <c r="M24" s="50">
        <f t="shared" si="2"/>
        <v>0</v>
      </c>
      <c r="N24" s="50">
        <f t="shared" si="3"/>
        <v>0</v>
      </c>
      <c r="O24" s="50">
        <f t="shared" si="4"/>
        <v>0</v>
      </c>
      <c r="P24" s="107">
        <f t="shared" si="5"/>
        <v>0</v>
      </c>
      <c r="Q24" s="76" t="s">
        <v>46</v>
      </c>
    </row>
    <row r="25" spans="1:17" ht="22.5" x14ac:dyDescent="0.2">
      <c r="A25" s="40">
        <v>12</v>
      </c>
      <c r="B25" s="91"/>
      <c r="C25" s="133" t="s">
        <v>214</v>
      </c>
      <c r="D25" s="28" t="s">
        <v>120</v>
      </c>
      <c r="E25" s="60">
        <v>1</v>
      </c>
      <c r="F25" s="52"/>
      <c r="G25" s="50"/>
      <c r="H25" s="50">
        <f t="shared" si="6"/>
        <v>0</v>
      </c>
      <c r="I25" s="50"/>
      <c r="J25" s="50"/>
      <c r="K25" s="51">
        <f t="shared" si="0"/>
        <v>0</v>
      </c>
      <c r="L25" s="52">
        <f t="shared" si="1"/>
        <v>0</v>
      </c>
      <c r="M25" s="50">
        <f t="shared" si="2"/>
        <v>0</v>
      </c>
      <c r="N25" s="50">
        <f t="shared" si="3"/>
        <v>0</v>
      </c>
      <c r="O25" s="50">
        <f t="shared" si="4"/>
        <v>0</v>
      </c>
      <c r="P25" s="107">
        <f t="shared" si="5"/>
        <v>0</v>
      </c>
      <c r="Q25" s="76" t="s">
        <v>46</v>
      </c>
    </row>
    <row r="26" spans="1:17" ht="12" thickBot="1" x14ac:dyDescent="0.25">
      <c r="A26" s="152">
        <v>13</v>
      </c>
      <c r="B26" s="153"/>
      <c r="C26" s="207" t="s">
        <v>215</v>
      </c>
      <c r="D26" s="92" t="s">
        <v>118</v>
      </c>
      <c r="E26" s="41">
        <v>4</v>
      </c>
      <c r="F26" s="155"/>
      <c r="G26" s="156"/>
      <c r="H26" s="156">
        <f t="shared" si="6"/>
        <v>0</v>
      </c>
      <c r="I26" s="156"/>
      <c r="J26" s="156"/>
      <c r="K26" s="157">
        <f t="shared" si="0"/>
        <v>0</v>
      </c>
      <c r="L26" s="155">
        <f t="shared" si="1"/>
        <v>0</v>
      </c>
      <c r="M26" s="156">
        <f t="shared" si="2"/>
        <v>0</v>
      </c>
      <c r="N26" s="156">
        <f t="shared" si="3"/>
        <v>0</v>
      </c>
      <c r="O26" s="156">
        <f t="shared" si="4"/>
        <v>0</v>
      </c>
      <c r="P26" s="158">
        <f t="shared" si="5"/>
        <v>0</v>
      </c>
      <c r="Q26" s="72" t="s">
        <v>46</v>
      </c>
    </row>
    <row r="27" spans="1:17" ht="12" customHeight="1" thickBot="1" x14ac:dyDescent="0.25">
      <c r="A27" s="310" t="s">
        <v>62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111">
        <f>SUM(L14:L26)</f>
        <v>0</v>
      </c>
      <c r="M27" s="112">
        <f>SUM(M14:M26)</f>
        <v>0</v>
      </c>
      <c r="N27" s="112">
        <f>SUM(N14:N26)</f>
        <v>0</v>
      </c>
      <c r="O27" s="112">
        <f>SUM(O14:O26)</f>
        <v>0</v>
      </c>
      <c r="P27" s="113">
        <f>SUM(P14:P26)</f>
        <v>0</v>
      </c>
    </row>
    <row r="28" spans="1:17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7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">
      <c r="A30" s="1" t="s">
        <v>14</v>
      </c>
      <c r="B30" s="20"/>
      <c r="C30" s="313" t="str">
        <f>'Kops n'!C33:H33</f>
        <v>Armands Ūbelis</v>
      </c>
      <c r="D30" s="313"/>
      <c r="E30" s="313"/>
      <c r="F30" s="313"/>
      <c r="G30" s="313"/>
      <c r="H30" s="313"/>
      <c r="I30" s="20"/>
      <c r="J30" s="20"/>
      <c r="K30" s="20"/>
      <c r="L30" s="20"/>
      <c r="M30" s="20"/>
      <c r="N30" s="20"/>
      <c r="O30" s="20"/>
      <c r="P30" s="20"/>
    </row>
    <row r="31" spans="1:17" x14ac:dyDescent="0.2">
      <c r="A31" s="20"/>
      <c r="B31" s="20"/>
      <c r="C31" s="236" t="s">
        <v>15</v>
      </c>
      <c r="D31" s="236"/>
      <c r="E31" s="236"/>
      <c r="F31" s="236"/>
      <c r="G31" s="236"/>
      <c r="H31" s="236"/>
      <c r="I31" s="20"/>
      <c r="J31" s="20"/>
      <c r="K31" s="20"/>
      <c r="L31" s="20"/>
      <c r="M31" s="20"/>
      <c r="N31" s="20"/>
      <c r="O31" s="20"/>
      <c r="P31" s="20"/>
    </row>
    <row r="32" spans="1:17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80" t="str">
        <f>'Kops n'!A36:D36</f>
        <v>Tāme sastādīta 2023. gada 26. jūlijā</v>
      </c>
      <c r="B33" s="281"/>
      <c r="C33" s="281"/>
      <c r="D33" s="2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313">
        <f>'Kops n'!C38:H38</f>
        <v>0</v>
      </c>
      <c r="D35" s="313"/>
      <c r="E35" s="313"/>
      <c r="F35" s="313"/>
      <c r="G35" s="313"/>
      <c r="H35" s="313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236" t="s">
        <v>15</v>
      </c>
      <c r="D36" s="236"/>
      <c r="E36" s="236"/>
      <c r="F36" s="236"/>
      <c r="G36" s="236"/>
      <c r="H36" s="236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3" t="s">
        <v>16</v>
      </c>
      <c r="B38" s="53"/>
      <c r="C38" s="116" t="str">
        <f>'Kops n'!C41</f>
        <v>4-02608</v>
      </c>
      <c r="D38" s="53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36:H36"/>
    <mergeCell ref="L12:P12"/>
    <mergeCell ref="A27:K27"/>
    <mergeCell ref="C30:H30"/>
    <mergeCell ref="C31:H31"/>
    <mergeCell ref="A33:D33"/>
    <mergeCell ref="C35:H35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173" priority="2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26">
    <cfRule type="cellIs" dxfId="172" priority="1" operator="equal">
      <formula>0</formula>
    </cfRule>
  </conditionalFormatting>
  <conditionalFormatting sqref="A27:K27">
    <cfRule type="containsText" dxfId="171" priority="7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C30:H30">
    <cfRule type="cellIs" dxfId="170" priority="14" operator="equal">
      <formula>0</formula>
    </cfRule>
  </conditionalFormatting>
  <conditionalFormatting sqref="C35:H35">
    <cfRule type="cellIs" dxfId="169" priority="15" operator="equal">
      <formula>0</formula>
    </cfRule>
  </conditionalFormatting>
  <conditionalFormatting sqref="C2:I2">
    <cfRule type="cellIs" dxfId="168" priority="20" operator="equal">
      <formula>0</formula>
    </cfRule>
  </conditionalFormatting>
  <conditionalFormatting sqref="C4:I4">
    <cfRule type="cellIs" dxfId="167" priority="12" operator="equal">
      <formula>0</formula>
    </cfRule>
  </conditionalFormatting>
  <conditionalFormatting sqref="D1">
    <cfRule type="cellIs" dxfId="166" priority="9" operator="equal">
      <formula>0</formula>
    </cfRule>
  </conditionalFormatting>
  <conditionalFormatting sqref="D5:L8">
    <cfRule type="cellIs" dxfId="165" priority="10" operator="equal">
      <formula>0</formula>
    </cfRule>
  </conditionalFormatting>
  <conditionalFormatting sqref="H14:H26">
    <cfRule type="cellIs" dxfId="164" priority="5" operator="equal">
      <formula>0</formula>
    </cfRule>
  </conditionalFormatting>
  <conditionalFormatting sqref="I14:J26">
    <cfRule type="cellIs" dxfId="163" priority="23" operator="equal">
      <formula>0</formula>
    </cfRule>
  </conditionalFormatting>
  <conditionalFormatting sqref="K14:P26">
    <cfRule type="cellIs" dxfId="162" priority="4" operator="equal">
      <formula>0</formula>
    </cfRule>
  </conditionalFormatting>
  <conditionalFormatting sqref="L27:P27">
    <cfRule type="cellIs" dxfId="161" priority="13" operator="equal">
      <formula>0</formula>
    </cfRule>
  </conditionalFormatting>
  <conditionalFormatting sqref="N9:O9">
    <cfRule type="cellIs" dxfId="160" priority="22" operator="equal">
      <formula>0</formula>
    </cfRule>
  </conditionalFormatting>
  <conditionalFormatting sqref="Q14:Q26">
    <cfRule type="cellIs" dxfId="159" priority="3" operator="equal">
      <formula>0</formula>
    </cfRule>
  </conditionalFormatting>
  <dataValidations count="1">
    <dataValidation type="list" allowBlank="1" showInputMessage="1" showErrorMessage="1" sqref="Q14:Q26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7AFE1358-F0C6-4B02-90B5-EC3498E5DD2A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6" operator="containsText" id="{35435533-1B4F-4789-B7B2-252E4C407158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P39"/>
  <sheetViews>
    <sheetView workbookViewId="0">
      <selection activeCell="C21" sqref="C2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'4a+c+n'!D1</f>
        <v>4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'4a+c+n'!C2:I2</f>
        <v>Bēniņi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17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P27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IF($C$4="Attiecināmās izmaksas",IF('4a+c+n'!$Q14="A",'4a+c+n'!B14,0),0)</f>
        <v>0</v>
      </c>
      <c r="C14" s="27" t="str">
        <f>IF($C$4="Attiecināmās izmaksas",IF('4a+c+n'!$Q14="A",'4a+c+n'!C14,0),0)</f>
        <v>Bēniņu attīrīšana</v>
      </c>
      <c r="D14" s="27" t="str">
        <f>IF($C$4="Attiecināmās izmaksas",IF('4a+c+n'!$Q14="A",'4a+c+n'!D14,0),0)</f>
        <v>m2</v>
      </c>
      <c r="E14" s="58"/>
      <c r="F14" s="78"/>
      <c r="G14" s="27">
        <f>IF($C$4="Attiecināmās izmaksas",IF('4a+c+n'!$Q14="A",'4a+c+n'!G14,0),0)</f>
        <v>0</v>
      </c>
      <c r="H14" s="27">
        <f>IF($C$4="Attiecināmās izmaksas",IF('4a+c+n'!$Q14="A",'4a+c+n'!H14,0),0)</f>
        <v>0</v>
      </c>
      <c r="I14" s="27"/>
      <c r="J14" s="27"/>
      <c r="K14" s="58">
        <f>IF($C$4="Attiecināmās izmaksas",IF('4a+c+n'!$Q14="A",'4a+c+n'!K14,0),0)</f>
        <v>0</v>
      </c>
      <c r="L14" s="78">
        <f>IF($C$4="Attiecināmās izmaksas",IF('4a+c+n'!$Q14="A",'4a+c+n'!L14,0),0)</f>
        <v>0</v>
      </c>
      <c r="M14" s="27">
        <f>IF($C$4="Attiecināmās izmaksas",IF('4a+c+n'!$Q14="A",'4a+c+n'!M14,0),0)</f>
        <v>0</v>
      </c>
      <c r="N14" s="27">
        <f>IF($C$4="Attiecināmās izmaksas",IF('4a+c+n'!$Q14="A",'4a+c+n'!N14,0),0)</f>
        <v>0</v>
      </c>
      <c r="O14" s="27">
        <f>IF($C$4="Attiecināmās izmaksas",IF('4a+c+n'!$Q14="A",'4a+c+n'!O14,0),0)</f>
        <v>0</v>
      </c>
      <c r="P14" s="58">
        <f>IF($C$4="Attiecināmās izmaksas",IF('4a+c+n'!$Q14="A",'4a+c+n'!P14,0),0)</f>
        <v>0</v>
      </c>
    </row>
    <row r="15" spans="1:16" x14ac:dyDescent="0.2">
      <c r="A15" s="65">
        <f>IF(P15=0,0,IF(COUNTBLANK(P15)=1,0,COUNTA($P$14:P15)))</f>
        <v>0</v>
      </c>
      <c r="B15" s="28">
        <f>IF($C$4="Attiecināmās izmaksas",IF('4a+c+n'!$Q15="A",'4a+c+n'!B15,0),0)</f>
        <v>0</v>
      </c>
      <c r="C15" s="28" t="str">
        <f>IF($C$4="Attiecināmās izmaksas",IF('4a+c+n'!$Q15="A",'4a+c+n'!C15,0),0)</f>
        <v>Koka laipu izbūve</v>
      </c>
      <c r="D15" s="28" t="str">
        <f>IF($C$4="Attiecināmās izmaksas",IF('4a+c+n'!$Q15="A",'4a+c+n'!D15,0),0)</f>
        <v>m2</v>
      </c>
      <c r="E15" s="60"/>
      <c r="F15" s="80"/>
      <c r="G15" s="28"/>
      <c r="H15" s="28">
        <f>IF($C$4="Attiecināmās izmaksas",IF('4a+c+n'!$Q15="A",'4a+c+n'!H15,0),0)</f>
        <v>0</v>
      </c>
      <c r="I15" s="28"/>
      <c r="J15" s="28"/>
      <c r="K15" s="60">
        <f>IF($C$4="Attiecināmās izmaksas",IF('4a+c+n'!$Q15="A",'4a+c+n'!K15,0),0)</f>
        <v>0</v>
      </c>
      <c r="L15" s="80">
        <f>IF($C$4="Attiecināmās izmaksas",IF('4a+c+n'!$Q15="A",'4a+c+n'!L15,0),0)</f>
        <v>0</v>
      </c>
      <c r="M15" s="28">
        <f>IF($C$4="Attiecināmās izmaksas",IF('4a+c+n'!$Q15="A",'4a+c+n'!M15,0),0)</f>
        <v>0</v>
      </c>
      <c r="N15" s="28">
        <f>IF($C$4="Attiecināmās izmaksas",IF('4a+c+n'!$Q15="A",'4a+c+n'!N15,0),0)</f>
        <v>0</v>
      </c>
      <c r="O15" s="28">
        <f>IF($C$4="Attiecināmās izmaksas",IF('4a+c+n'!$Q15="A",'4a+c+n'!O15,0),0)</f>
        <v>0</v>
      </c>
      <c r="P15" s="60">
        <f>IF($C$4="Attiecināmās izmaksas",IF('4a+c+n'!$Q15="A",'4a+c+n'!P15,0),0)</f>
        <v>0</v>
      </c>
    </row>
    <row r="16" spans="1:16" x14ac:dyDescent="0.2">
      <c r="A16" s="65">
        <f>IF(P16=0,0,IF(COUNTBLANK(P16)=1,0,COUNTA($P$14:P16)))</f>
        <v>0</v>
      </c>
      <c r="B16" s="28">
        <f>IF($C$4="Attiecināmās izmaksas",IF('4a+c+n'!$Q16="A",'4a+c+n'!B16,0),0)</f>
        <v>0</v>
      </c>
      <c r="C16" s="28" t="str">
        <f>IF($C$4="Attiecināmās izmaksas",IF('4a+c+n'!$Q16="A",'4a+c+n'!C16,0),0)</f>
        <v>Kokmateriāls 100x40 mm</v>
      </c>
      <c r="D16" s="28" t="str">
        <f>IF($C$4="Attiecināmās izmaksas",IF('4a+c+n'!$Q16="A",'4a+c+n'!D16,0),0)</f>
        <v>m3</v>
      </c>
      <c r="E16" s="60"/>
      <c r="F16" s="80"/>
      <c r="G16" s="28"/>
      <c r="H16" s="28">
        <f>IF($C$4="Attiecināmās izmaksas",IF('4a+c+n'!$Q16="A",'4a+c+n'!H16,0),0)</f>
        <v>0</v>
      </c>
      <c r="I16" s="28"/>
      <c r="J16" s="28"/>
      <c r="K16" s="60">
        <f>IF($C$4="Attiecināmās izmaksas",IF('4a+c+n'!$Q16="A",'4a+c+n'!K16,0),0)</f>
        <v>0</v>
      </c>
      <c r="L16" s="80">
        <f>IF($C$4="Attiecināmās izmaksas",IF('4a+c+n'!$Q16="A",'4a+c+n'!L16,0),0)</f>
        <v>0</v>
      </c>
      <c r="M16" s="28">
        <f>IF($C$4="Attiecināmās izmaksas",IF('4a+c+n'!$Q16="A",'4a+c+n'!M16,0),0)</f>
        <v>0</v>
      </c>
      <c r="N16" s="28">
        <f>IF($C$4="Attiecināmās izmaksas",IF('4a+c+n'!$Q16="A",'4a+c+n'!N16,0),0)</f>
        <v>0</v>
      </c>
      <c r="O16" s="28">
        <f>IF($C$4="Attiecināmās izmaksas",IF('4a+c+n'!$Q16="A",'4a+c+n'!O16,0),0)</f>
        <v>0</v>
      </c>
      <c r="P16" s="60">
        <f>IF($C$4="Attiecināmās izmaksas",IF('4a+c+n'!$Q16="A",'4a+c+n'!P16,0),0)</f>
        <v>0</v>
      </c>
    </row>
    <row r="17" spans="1:16" x14ac:dyDescent="0.2">
      <c r="A17" s="65">
        <f>IF(P17=0,0,IF(COUNTBLANK(P17)=1,0,COUNTA($P$14:P17)))</f>
        <v>0</v>
      </c>
      <c r="B17" s="28">
        <f>IF($C$4="Attiecināmās izmaksas",IF('4a+c+n'!$Q17="A",'4a+c+n'!B17,0),0)</f>
        <v>0</v>
      </c>
      <c r="C17" s="28" t="str">
        <f>IF($C$4="Attiecināmās izmaksas",IF('4a+c+n'!$Q17="A",'4a+c+n'!C17,0),0)</f>
        <v>Kokmateriāls 100x100 mm</v>
      </c>
      <c r="D17" s="28" t="str">
        <f>IF($C$4="Attiecināmās izmaksas",IF('4a+c+n'!$Q17="A",'4a+c+n'!D17,0),0)</f>
        <v>m3</v>
      </c>
      <c r="E17" s="60"/>
      <c r="F17" s="80"/>
      <c r="G17" s="28"/>
      <c r="H17" s="28">
        <f>IF($C$4="Attiecināmās izmaksas",IF('4a+c+n'!$Q17="A",'4a+c+n'!H17,0),0)</f>
        <v>0</v>
      </c>
      <c r="I17" s="28"/>
      <c r="J17" s="28"/>
      <c r="K17" s="60">
        <f>IF($C$4="Attiecināmās izmaksas",IF('4a+c+n'!$Q17="A",'4a+c+n'!K17,0),0)</f>
        <v>0</v>
      </c>
      <c r="L17" s="80">
        <f>IF($C$4="Attiecināmās izmaksas",IF('4a+c+n'!$Q17="A",'4a+c+n'!L17,0),0)</f>
        <v>0</v>
      </c>
      <c r="M17" s="28">
        <f>IF($C$4="Attiecināmās izmaksas",IF('4a+c+n'!$Q17="A",'4a+c+n'!M17,0),0)</f>
        <v>0</v>
      </c>
      <c r="N17" s="28">
        <f>IF($C$4="Attiecināmās izmaksas",IF('4a+c+n'!$Q17="A",'4a+c+n'!N17,0),0)</f>
        <v>0</v>
      </c>
      <c r="O17" s="28">
        <f>IF($C$4="Attiecināmās izmaksas",IF('4a+c+n'!$Q17="A",'4a+c+n'!O17,0),0)</f>
        <v>0</v>
      </c>
      <c r="P17" s="60">
        <f>IF($C$4="Attiecināmās izmaksas",IF('4a+c+n'!$Q17="A",'4a+c+n'!P17,0),0)</f>
        <v>0</v>
      </c>
    </row>
    <row r="18" spans="1:16" x14ac:dyDescent="0.2">
      <c r="A18" s="65">
        <f>IF(P18=0,0,IF(COUNTBLANK(P18)=1,0,COUNTA($P$14:P18)))</f>
        <v>0</v>
      </c>
      <c r="B18" s="28">
        <f>IF($C$4="Attiecināmās izmaksas",IF('4a+c+n'!$Q18="A",'4a+c+n'!B18,0),0)</f>
        <v>0</v>
      </c>
      <c r="C18" s="28" t="str">
        <f>IF($C$4="Attiecināmās izmaksas",IF('4a+c+n'!$Q18="A",'4a+c+n'!C18,0),0)</f>
        <v>Stiprinājumi</v>
      </c>
      <c r="D18" s="28" t="str">
        <f>IF($C$4="Attiecināmās izmaksas",IF('4a+c+n'!$Q18="A",'4a+c+n'!D18,0),0)</f>
        <v>kompl</v>
      </c>
      <c r="E18" s="60"/>
      <c r="F18" s="80"/>
      <c r="G18" s="28"/>
      <c r="H18" s="28">
        <f>IF($C$4="Attiecināmās izmaksas",IF('4a+c+n'!$Q18="A",'4a+c+n'!H18,0),0)</f>
        <v>0</v>
      </c>
      <c r="I18" s="28"/>
      <c r="J18" s="28"/>
      <c r="K18" s="60">
        <f>IF($C$4="Attiecināmās izmaksas",IF('4a+c+n'!$Q18="A",'4a+c+n'!K18,0),0)</f>
        <v>0</v>
      </c>
      <c r="L18" s="80">
        <f>IF($C$4="Attiecināmās izmaksas",IF('4a+c+n'!$Q18="A",'4a+c+n'!L18,0),0)</f>
        <v>0</v>
      </c>
      <c r="M18" s="28">
        <f>IF($C$4="Attiecināmās izmaksas",IF('4a+c+n'!$Q18="A",'4a+c+n'!M18,0),0)</f>
        <v>0</v>
      </c>
      <c r="N18" s="28">
        <f>IF($C$4="Attiecināmās izmaksas",IF('4a+c+n'!$Q18="A",'4a+c+n'!N18,0),0)</f>
        <v>0</v>
      </c>
      <c r="O18" s="28">
        <f>IF($C$4="Attiecināmās izmaksas",IF('4a+c+n'!$Q18="A",'4a+c+n'!O18,0),0)</f>
        <v>0</v>
      </c>
      <c r="P18" s="60">
        <f>IF($C$4="Attiecināmās izmaksas",IF('4a+c+n'!$Q18="A",'4a+c+n'!P18,0),0)</f>
        <v>0</v>
      </c>
    </row>
    <row r="19" spans="1:16" ht="22.5" x14ac:dyDescent="0.2">
      <c r="A19" s="65">
        <f>IF(P19=0,0,IF(COUNTBLANK(P19)=1,0,COUNTA($P$14:P19)))</f>
        <v>0</v>
      </c>
      <c r="B19" s="28">
        <f>IF($C$4="Attiecināmās izmaksas",IF('4a+c+n'!$Q19="A",'4a+c+n'!B19,0),0)</f>
        <v>0</v>
      </c>
      <c r="C19" s="28" t="str">
        <f>IF($C$4="Attiecināmās izmaksas",IF('4a+c+n'!$Q19="A",'4a+c+n'!C19,0),0)</f>
        <v>Beramās vates iestrāde 250 mm biezumā pēc rukuma</v>
      </c>
      <c r="D19" s="28" t="str">
        <f>IF($C$4="Attiecināmās izmaksas",IF('4a+c+n'!$Q19="A",'4a+c+n'!D19,0),0)</f>
        <v>m2</v>
      </c>
      <c r="E19" s="60"/>
      <c r="F19" s="80"/>
      <c r="G19" s="28"/>
      <c r="H19" s="28">
        <f>IF($C$4="Attiecināmās izmaksas",IF('4a+c+n'!$Q19="A",'4a+c+n'!H19,0),0)</f>
        <v>0</v>
      </c>
      <c r="I19" s="28"/>
      <c r="J19" s="28"/>
      <c r="K19" s="60">
        <f>IF($C$4="Attiecināmās izmaksas",IF('4a+c+n'!$Q19="A",'4a+c+n'!K19,0),0)</f>
        <v>0</v>
      </c>
      <c r="L19" s="80">
        <f>IF($C$4="Attiecināmās izmaksas",IF('4a+c+n'!$Q19="A",'4a+c+n'!L19,0),0)</f>
        <v>0</v>
      </c>
      <c r="M19" s="28">
        <f>IF($C$4="Attiecināmās izmaksas",IF('4a+c+n'!$Q19="A",'4a+c+n'!M19,0),0)</f>
        <v>0</v>
      </c>
      <c r="N19" s="28">
        <f>IF($C$4="Attiecināmās izmaksas",IF('4a+c+n'!$Q19="A",'4a+c+n'!N19,0),0)</f>
        <v>0</v>
      </c>
      <c r="O19" s="28">
        <f>IF($C$4="Attiecināmās izmaksas",IF('4a+c+n'!$Q19="A",'4a+c+n'!O19,0),0)</f>
        <v>0</v>
      </c>
      <c r="P19" s="60">
        <f>IF($C$4="Attiecināmās izmaksas",IF('4a+c+n'!$Q19="A",'4a+c+n'!P19,0),0)</f>
        <v>0</v>
      </c>
    </row>
    <row r="20" spans="1:16" ht="22.5" x14ac:dyDescent="0.2">
      <c r="A20" s="65">
        <f>IF(P20=0,0,IF(COUNTBLANK(P20)=1,0,COUNTA($P$14:P20)))</f>
        <v>0</v>
      </c>
      <c r="B20" s="28">
        <f>IF($C$4="Attiecināmās izmaksas",IF('4a+c+n'!$Q20="A",'4a+c+n'!B20,0),0)</f>
        <v>0</v>
      </c>
      <c r="C20" s="28" t="str">
        <f>IF($C$4="Attiecināmās izmaksas",IF('4a+c+n'!$Q20="A",'4a+c+n'!C20,0),0)</f>
        <v>Beramā ekovate, λ≤0,041 W/mK, 250 mm pēc rukuma</v>
      </c>
      <c r="D20" s="28" t="str">
        <f>IF($C$4="Attiecināmās izmaksas",IF('4a+c+n'!$Q20="A",'4a+c+n'!D20,0),0)</f>
        <v>m3</v>
      </c>
      <c r="E20" s="60"/>
      <c r="F20" s="80"/>
      <c r="G20" s="28"/>
      <c r="H20" s="28">
        <f>IF($C$4="Attiecināmās izmaksas",IF('4a+c+n'!$Q20="A",'4a+c+n'!H20,0),0)</f>
        <v>0</v>
      </c>
      <c r="I20" s="28"/>
      <c r="J20" s="28"/>
      <c r="K20" s="60">
        <f>IF($C$4="Attiecināmās izmaksas",IF('4a+c+n'!$Q20="A",'4a+c+n'!K20,0),0)</f>
        <v>0</v>
      </c>
      <c r="L20" s="80">
        <f>IF($C$4="Attiecināmās izmaksas",IF('4a+c+n'!$Q20="A",'4a+c+n'!L20,0),0)</f>
        <v>0</v>
      </c>
      <c r="M20" s="28">
        <f>IF($C$4="Attiecināmās izmaksas",IF('4a+c+n'!$Q20="A",'4a+c+n'!M20,0),0)</f>
        <v>0</v>
      </c>
      <c r="N20" s="28">
        <f>IF($C$4="Attiecināmās izmaksas",IF('4a+c+n'!$Q20="A",'4a+c+n'!N20,0),0)</f>
        <v>0</v>
      </c>
      <c r="O20" s="28">
        <f>IF($C$4="Attiecināmās izmaksas",IF('4a+c+n'!$Q20="A",'4a+c+n'!O20,0),0)</f>
        <v>0</v>
      </c>
      <c r="P20" s="60">
        <f>IF($C$4="Attiecināmās izmaksas",IF('4a+c+n'!$Q20="A",'4a+c+n'!P20,0),0)</f>
        <v>0</v>
      </c>
    </row>
    <row r="21" spans="1:16" x14ac:dyDescent="0.2">
      <c r="A21" s="65">
        <f>IF(P21=0,0,IF(COUNTBLANK(P21)=1,0,COUNTA($P$14:P21)))</f>
        <v>0</v>
      </c>
      <c r="B21" s="28">
        <f>IF($C$4="Attiecināmās izmaksas",IF('4a+c+n'!$Q21="A",'4a+c+n'!B21,0),0)</f>
        <v>0</v>
      </c>
      <c r="C21" s="28" t="str">
        <f>IF($C$4="Attiecināmās izmaksas",IF('4a+c+n'!$Q21="A",'4a+c+n'!C21,0),0)</f>
        <v>Pretvēja izolācijas montāža</v>
      </c>
      <c r="D21" s="28" t="str">
        <f>IF($C$4="Attiecināmās izmaksas",IF('4a+c+n'!$Q21="A",'4a+c+n'!D21,0),0)</f>
        <v>m2</v>
      </c>
      <c r="E21" s="60"/>
      <c r="F21" s="80"/>
      <c r="G21" s="28"/>
      <c r="H21" s="28">
        <f>IF($C$4="Attiecināmās izmaksas",IF('4a+c+n'!$Q21="A",'4a+c+n'!H21,0),0)</f>
        <v>0</v>
      </c>
      <c r="I21" s="28"/>
      <c r="J21" s="28"/>
      <c r="K21" s="60">
        <f>IF($C$4="Attiecināmās izmaksas",IF('4a+c+n'!$Q21="A",'4a+c+n'!K21,0),0)</f>
        <v>0</v>
      </c>
      <c r="L21" s="80">
        <f>IF($C$4="Attiecināmās izmaksas",IF('4a+c+n'!$Q21="A",'4a+c+n'!L21,0),0)</f>
        <v>0</v>
      </c>
      <c r="M21" s="28">
        <f>IF($C$4="Attiecināmās izmaksas",IF('4a+c+n'!$Q21="A",'4a+c+n'!M21,0),0)</f>
        <v>0</v>
      </c>
      <c r="N21" s="28">
        <f>IF($C$4="Attiecināmās izmaksas",IF('4a+c+n'!$Q21="A",'4a+c+n'!N21,0),0)</f>
        <v>0</v>
      </c>
      <c r="O21" s="28">
        <f>IF($C$4="Attiecināmās izmaksas",IF('4a+c+n'!$Q21="A",'4a+c+n'!O21,0),0)</f>
        <v>0</v>
      </c>
      <c r="P21" s="60">
        <f>IF($C$4="Attiecināmās izmaksas",IF('4a+c+n'!$Q21="A",'4a+c+n'!P21,0),0)</f>
        <v>0</v>
      </c>
    </row>
    <row r="22" spans="1:16" x14ac:dyDescent="0.2">
      <c r="A22" s="65">
        <f>IF(P22=0,0,IF(COUNTBLANK(P22)=1,0,COUNTA($P$14:P22)))</f>
        <v>0</v>
      </c>
      <c r="B22" s="28">
        <f>IF($C$4="Attiecināmās izmaksas",IF('4a+c+n'!$Q22="A",'4a+c+n'!B22,0),0)</f>
        <v>0</v>
      </c>
      <c r="C22" s="28" t="str">
        <f>IF($C$4="Attiecināmās izmaksas",IF('4a+c+n'!$Q22="A",'4a+c+n'!C22,0),0)</f>
        <v>Pretvēja izolācija</v>
      </c>
      <c r="D22" s="28" t="str">
        <f>IF($C$4="Attiecināmās izmaksas",IF('4a+c+n'!$Q22="A",'4a+c+n'!D22,0),0)</f>
        <v>m2</v>
      </c>
      <c r="E22" s="60"/>
      <c r="F22" s="80"/>
      <c r="G22" s="28"/>
      <c r="H22" s="28">
        <f>IF($C$4="Attiecināmās izmaksas",IF('4a+c+n'!$Q22="A",'4a+c+n'!H22,0),0)</f>
        <v>0</v>
      </c>
      <c r="I22" s="28"/>
      <c r="J22" s="28"/>
      <c r="K22" s="60">
        <f>IF($C$4="Attiecināmās izmaksas",IF('4a+c+n'!$Q22="A",'4a+c+n'!K22,0),0)</f>
        <v>0</v>
      </c>
      <c r="L22" s="80">
        <f>IF($C$4="Attiecināmās izmaksas",IF('4a+c+n'!$Q22="A",'4a+c+n'!L22,0),0)</f>
        <v>0</v>
      </c>
      <c r="M22" s="28">
        <f>IF($C$4="Attiecināmās izmaksas",IF('4a+c+n'!$Q22="A",'4a+c+n'!M22,0),0)</f>
        <v>0</v>
      </c>
      <c r="N22" s="28">
        <f>IF($C$4="Attiecināmās izmaksas",IF('4a+c+n'!$Q22="A",'4a+c+n'!N22,0),0)</f>
        <v>0</v>
      </c>
      <c r="O22" s="28">
        <f>IF($C$4="Attiecināmās izmaksas",IF('4a+c+n'!$Q22="A",'4a+c+n'!O22,0),0)</f>
        <v>0</v>
      </c>
      <c r="P22" s="60">
        <f>IF($C$4="Attiecināmās izmaksas",IF('4a+c+n'!$Q22="A",'4a+c+n'!P22,0),0)</f>
        <v>0</v>
      </c>
    </row>
    <row r="23" spans="1:16" ht="22.5" x14ac:dyDescent="0.2">
      <c r="A23" s="65">
        <f>IF(P23=0,0,IF(COUNTBLANK(P23)=1,0,COUNTA($P$14:P23)))</f>
        <v>0</v>
      </c>
      <c r="B23" s="28">
        <f>IF($C$4="Attiecināmās izmaksas",IF('4a+c+n'!$Q23="A",'4a+c+n'!B23,0),0)</f>
        <v>0</v>
      </c>
      <c r="C23" s="28" t="str">
        <f>IF($C$4="Attiecināmās izmaksas",IF('4a+c+n'!$Q23="A",'4a+c+n'!C23,0),0)</f>
        <v>Pretvēja izolācijas stiprinājuma koka lata, ar stiprinājumiem</v>
      </c>
      <c r="D23" s="28" t="str">
        <f>IF($C$4="Attiecināmās izmaksas",IF('4a+c+n'!$Q23="A",'4a+c+n'!D23,0),0)</f>
        <v>m3</v>
      </c>
      <c r="E23" s="60"/>
      <c r="F23" s="80"/>
      <c r="G23" s="28"/>
      <c r="H23" s="28">
        <f>IF($C$4="Attiecināmās izmaksas",IF('4a+c+n'!$Q23="A",'4a+c+n'!H23,0),0)</f>
        <v>0</v>
      </c>
      <c r="I23" s="28"/>
      <c r="J23" s="28"/>
      <c r="K23" s="60">
        <f>IF($C$4="Attiecināmās izmaksas",IF('4a+c+n'!$Q23="A",'4a+c+n'!K23,0),0)</f>
        <v>0</v>
      </c>
      <c r="L23" s="80">
        <f>IF($C$4="Attiecināmās izmaksas",IF('4a+c+n'!$Q23="A",'4a+c+n'!L23,0),0)</f>
        <v>0</v>
      </c>
      <c r="M23" s="28">
        <f>IF($C$4="Attiecināmās izmaksas",IF('4a+c+n'!$Q23="A",'4a+c+n'!M23,0),0)</f>
        <v>0</v>
      </c>
      <c r="N23" s="28">
        <f>IF($C$4="Attiecināmās izmaksas",IF('4a+c+n'!$Q23="A",'4a+c+n'!N23,0),0)</f>
        <v>0</v>
      </c>
      <c r="O23" s="28">
        <f>IF($C$4="Attiecināmās izmaksas",IF('4a+c+n'!$Q23="A",'4a+c+n'!O23,0),0)</f>
        <v>0</v>
      </c>
      <c r="P23" s="60">
        <f>IF($C$4="Attiecināmās izmaksas",IF('4a+c+n'!$Q23="A",'4a+c+n'!P23,0),0)</f>
        <v>0</v>
      </c>
    </row>
    <row r="24" spans="1:16" x14ac:dyDescent="0.2">
      <c r="A24" s="65">
        <f>IF(P24=0,0,IF(COUNTBLANK(P24)=1,0,COUNTA($P$14:P24)))</f>
        <v>0</v>
      </c>
      <c r="B24" s="28">
        <f>IF($C$4="Attiecināmās izmaksas",IF('4a+c+n'!$Q24="A",'4a+c+n'!B24,0),0)</f>
        <v>0</v>
      </c>
      <c r="C24" s="28" t="str">
        <f>IF($C$4="Attiecināmās izmaksas",IF('4a+c+n'!$Q24="A",'4a+c+n'!C24,0),0)</f>
        <v>Siltinātas, ugunsdrošas lūkas uzstādīšana</v>
      </c>
      <c r="D24" s="28" t="str">
        <f>IF($C$4="Attiecināmās izmaksas",IF('4a+c+n'!$Q24="A",'4a+c+n'!D24,0),0)</f>
        <v>gab</v>
      </c>
      <c r="E24" s="60"/>
      <c r="F24" s="80"/>
      <c r="G24" s="28"/>
      <c r="H24" s="28">
        <f>IF($C$4="Attiecināmās izmaksas",IF('4a+c+n'!$Q24="A",'4a+c+n'!H24,0),0)</f>
        <v>0</v>
      </c>
      <c r="I24" s="28"/>
      <c r="J24" s="28"/>
      <c r="K24" s="60">
        <f>IF($C$4="Attiecināmās izmaksas",IF('4a+c+n'!$Q24="A",'4a+c+n'!K24,0),0)</f>
        <v>0</v>
      </c>
      <c r="L24" s="80">
        <f>IF($C$4="Attiecināmās izmaksas",IF('4a+c+n'!$Q24="A",'4a+c+n'!L24,0),0)</f>
        <v>0</v>
      </c>
      <c r="M24" s="28">
        <f>IF($C$4="Attiecināmās izmaksas",IF('4a+c+n'!$Q24="A",'4a+c+n'!M24,0),0)</f>
        <v>0</v>
      </c>
      <c r="N24" s="28">
        <f>IF($C$4="Attiecināmās izmaksas",IF('4a+c+n'!$Q24="A",'4a+c+n'!N24,0),0)</f>
        <v>0</v>
      </c>
      <c r="O24" s="28">
        <f>IF($C$4="Attiecināmās izmaksas",IF('4a+c+n'!$Q24="A",'4a+c+n'!O24,0),0)</f>
        <v>0</v>
      </c>
      <c r="P24" s="60">
        <f>IF($C$4="Attiecināmās izmaksas",IF('4a+c+n'!$Q24="A",'4a+c+n'!P24,0),0)</f>
        <v>0</v>
      </c>
    </row>
    <row r="25" spans="1:16" ht="22.5" x14ac:dyDescent="0.2">
      <c r="A25" s="65">
        <f>IF(P25=0,0,IF(COUNTBLANK(P25)=1,0,COUNTA($P$14:P25)))</f>
        <v>0</v>
      </c>
      <c r="B25" s="28">
        <f>IF($C$4="Attiecināmās izmaksas",IF('4a+c+n'!$Q25="A",'4a+c+n'!B25,0),0)</f>
        <v>0</v>
      </c>
      <c r="C25" s="28" t="str">
        <f>IF($C$4="Attiecināmās izmaksas",IF('4a+c+n'!$Q25="A",'4a+c+n'!C25,0),0)</f>
        <v>Lūka, U≤1,8 W/(m²k), EI30, iekšējais izmērs 800x800 mm</v>
      </c>
      <c r="D25" s="28" t="str">
        <f>IF($C$4="Attiecināmās izmaksas",IF('4a+c+n'!$Q25="A",'4a+c+n'!D25,0),0)</f>
        <v>gab</v>
      </c>
      <c r="E25" s="60"/>
      <c r="F25" s="80"/>
      <c r="G25" s="28"/>
      <c r="H25" s="28">
        <f>IF($C$4="Attiecināmās izmaksas",IF('4a+c+n'!$Q25="A",'4a+c+n'!H25,0),0)</f>
        <v>0</v>
      </c>
      <c r="I25" s="28"/>
      <c r="J25" s="28"/>
      <c r="K25" s="60">
        <f>IF($C$4="Attiecināmās izmaksas",IF('4a+c+n'!$Q25="A",'4a+c+n'!K25,0),0)</f>
        <v>0</v>
      </c>
      <c r="L25" s="80">
        <f>IF($C$4="Attiecināmās izmaksas",IF('4a+c+n'!$Q25="A",'4a+c+n'!L25,0),0)</f>
        <v>0</v>
      </c>
      <c r="M25" s="28">
        <f>IF($C$4="Attiecināmās izmaksas",IF('4a+c+n'!$Q25="A",'4a+c+n'!M25,0),0)</f>
        <v>0</v>
      </c>
      <c r="N25" s="28">
        <f>IF($C$4="Attiecināmās izmaksas",IF('4a+c+n'!$Q25="A",'4a+c+n'!N25,0),0)</f>
        <v>0</v>
      </c>
      <c r="O25" s="28">
        <f>IF($C$4="Attiecināmās izmaksas",IF('4a+c+n'!$Q25="A",'4a+c+n'!O25,0),0)</f>
        <v>0</v>
      </c>
      <c r="P25" s="60">
        <f>IF($C$4="Attiecināmās izmaksas",IF('4a+c+n'!$Q25="A",'4a+c+n'!P25,0),0)</f>
        <v>0</v>
      </c>
    </row>
    <row r="26" spans="1:16" ht="12" thickBot="1" x14ac:dyDescent="0.25">
      <c r="A26" s="159">
        <f>IF(P26=0,0,IF(COUNTBLANK(P26)=1,0,COUNTA($P$14:P26)))</f>
        <v>0</v>
      </c>
      <c r="B26" s="92">
        <f>IF($C$4="Attiecināmās izmaksas",IF('4a+c+n'!$Q26="A",'4a+c+n'!B26,0),0)</f>
        <v>0</v>
      </c>
      <c r="C26" s="92" t="str">
        <f>IF($C$4="Attiecināmās izmaksas",IF('4a+c+n'!$Q26="A",'4a+c+n'!C26,0),0)</f>
        <v>2 kārtu ķiegeļu piemūrēšana pa lūkas perimetru</v>
      </c>
      <c r="D26" s="92" t="str">
        <f>IF($C$4="Attiecināmās izmaksas",IF('4a+c+n'!$Q26="A",'4a+c+n'!D26,0),0)</f>
        <v>t.m</v>
      </c>
      <c r="E26" s="41"/>
      <c r="F26" s="160"/>
      <c r="G26" s="92"/>
      <c r="H26" s="92">
        <f>IF($C$4="Attiecināmās izmaksas",IF('4a+c+n'!$Q26="A",'4a+c+n'!H26,0),0)</f>
        <v>0</v>
      </c>
      <c r="I26" s="92"/>
      <c r="J26" s="92"/>
      <c r="K26" s="41">
        <f>IF($C$4="Attiecināmās izmaksas",IF('4a+c+n'!$Q26="A",'4a+c+n'!K26,0),0)</f>
        <v>0</v>
      </c>
      <c r="L26" s="160">
        <f>IF($C$4="Attiecināmās izmaksas",IF('4a+c+n'!$Q26="A",'4a+c+n'!L26,0),0)</f>
        <v>0</v>
      </c>
      <c r="M26" s="92">
        <f>IF($C$4="Attiecināmās izmaksas",IF('4a+c+n'!$Q26="A",'4a+c+n'!M26,0),0)</f>
        <v>0</v>
      </c>
      <c r="N26" s="92">
        <f>IF($C$4="Attiecināmās izmaksas",IF('4a+c+n'!$Q26="A",'4a+c+n'!N26,0),0)</f>
        <v>0</v>
      </c>
      <c r="O26" s="92">
        <f>IF($C$4="Attiecināmās izmaksas",IF('4a+c+n'!$Q26="A",'4a+c+n'!O26,0),0)</f>
        <v>0</v>
      </c>
      <c r="P26" s="41">
        <f>IF($C$4="Attiecināmās izmaksas",IF('4a+c+n'!$Q26="A",'4a+c+n'!P26,0),0)</f>
        <v>0</v>
      </c>
    </row>
    <row r="27" spans="1:16" ht="12" customHeight="1" thickBot="1" x14ac:dyDescent="0.25">
      <c r="A27" s="310" t="s">
        <v>62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111">
        <f>SUM(L14:L26)</f>
        <v>0</v>
      </c>
      <c r="M27" s="112">
        <f>SUM(M14:M26)</f>
        <v>0</v>
      </c>
      <c r="N27" s="112">
        <f>SUM(N14:N26)</f>
        <v>0</v>
      </c>
      <c r="O27" s="112">
        <f>SUM(O14:O26)</f>
        <v>0</v>
      </c>
      <c r="P27" s="113">
        <f>SUM(P14:P26)</f>
        <v>0</v>
      </c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1" t="s">
        <v>14</v>
      </c>
      <c r="B30" s="20"/>
      <c r="C30" s="313" t="str">
        <f>'Kops n'!C33:H33</f>
        <v>Armands Ūbelis</v>
      </c>
      <c r="D30" s="313"/>
      <c r="E30" s="313"/>
      <c r="F30" s="313"/>
      <c r="G30" s="313"/>
      <c r="H30" s="313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236" t="s">
        <v>15</v>
      </c>
      <c r="D31" s="236"/>
      <c r="E31" s="236"/>
      <c r="F31" s="236"/>
      <c r="G31" s="236"/>
      <c r="H31" s="236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80" t="str">
        <f>'Kops n'!A36:D36</f>
        <v>Tāme sastādīta 2023. gada 26. jūlijā</v>
      </c>
      <c r="B33" s="281"/>
      <c r="C33" s="281"/>
      <c r="D33" s="2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313">
        <f>'Kops n'!C38:H38</f>
        <v>0</v>
      </c>
      <c r="D35" s="313"/>
      <c r="E35" s="313"/>
      <c r="F35" s="313"/>
      <c r="G35" s="313"/>
      <c r="H35" s="313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236" t="s">
        <v>15</v>
      </c>
      <c r="D36" s="236"/>
      <c r="E36" s="236"/>
      <c r="F36" s="236"/>
      <c r="G36" s="236"/>
      <c r="H36" s="236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3" t="s">
        <v>16</v>
      </c>
      <c r="B38" s="53"/>
      <c r="C38" s="116" t="str">
        <f>'Kops n'!C41</f>
        <v>4-02608</v>
      </c>
      <c r="D38" s="53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36:H36"/>
    <mergeCell ref="C4:I4"/>
    <mergeCell ref="F12:K12"/>
    <mergeCell ref="A9:F9"/>
    <mergeCell ref="J9:M9"/>
    <mergeCell ref="D8:L8"/>
    <mergeCell ref="A27:K27"/>
    <mergeCell ref="C30:H30"/>
    <mergeCell ref="C31:H31"/>
    <mergeCell ref="A33:D33"/>
    <mergeCell ref="C35:H3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9:F9">
    <cfRule type="containsText" dxfId="156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155" priority="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A14:P26">
    <cfRule type="cellIs" dxfId="154" priority="2" operator="equal">
      <formula>0</formula>
    </cfRule>
  </conditionalFormatting>
  <conditionalFormatting sqref="C2:I2 D5:L8 N9:O9 L27:P27 C30:H30 C35:H35 C38">
    <cfRule type="cellIs" dxfId="153" priority="3" operator="equal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9"/>
  <sheetViews>
    <sheetView workbookViewId="0">
      <selection activeCell="C35" sqref="C35:H3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'4a+c+n'!D1</f>
        <v>4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'4a+c+n'!C2:I2</f>
        <v>Bēniņi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18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P27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IF($C$4="citu pasākumu izmaksas",IF('4a+c+n'!$Q14="C",'4a+c+n'!B14,0))</f>
        <v>0</v>
      </c>
      <c r="C14" s="27">
        <f>IF($C$4="citu pasākumu izmaksas",IF('4a+c+n'!$Q14="C",'4a+c+n'!C14,0))</f>
        <v>0</v>
      </c>
      <c r="D14" s="27">
        <f>IF($C$4="citu pasākumu izmaksas",IF('4a+c+n'!$Q14="C",'4a+c+n'!D14,0))</f>
        <v>0</v>
      </c>
      <c r="E14" s="58"/>
      <c r="F14" s="78"/>
      <c r="G14" s="27">
        <f>IF($C$4="citu pasākumu izmaksas",IF('4a+c+n'!$Q14="C",'4a+c+n'!G14,0))</f>
        <v>0</v>
      </c>
      <c r="H14" s="27">
        <f>IF($C$4="citu pasākumu izmaksas",IF('4a+c+n'!$Q14="C",'4a+c+n'!H14,0))</f>
        <v>0</v>
      </c>
      <c r="I14" s="27"/>
      <c r="J14" s="27"/>
      <c r="K14" s="58">
        <f>IF($C$4="citu pasākumu izmaksas",IF('4a+c+n'!$Q14="C",'4a+c+n'!K14,0))</f>
        <v>0</v>
      </c>
      <c r="L14" s="108">
        <f>IF($C$4="citu pasākumu izmaksas",IF('4a+c+n'!$Q14="C",'4a+c+n'!L14,0))</f>
        <v>0</v>
      </c>
      <c r="M14" s="27">
        <f>IF($C$4="citu pasākumu izmaksas",IF('4a+c+n'!$Q14="C",'4a+c+n'!M14,0))</f>
        <v>0</v>
      </c>
      <c r="N14" s="27">
        <f>IF($C$4="citu pasākumu izmaksas",IF('4a+c+n'!$Q14="C",'4a+c+n'!N14,0))</f>
        <v>0</v>
      </c>
      <c r="O14" s="27">
        <f>IF($C$4="citu pasākumu izmaksas",IF('4a+c+n'!$Q14="C",'4a+c+n'!O14,0))</f>
        <v>0</v>
      </c>
      <c r="P14" s="58">
        <f>IF($C$4="citu pasākumu izmaksas",IF('4a+c+n'!$Q14="C",'4a+c+n'!P14,0))</f>
        <v>0</v>
      </c>
    </row>
    <row r="15" spans="1:16" x14ac:dyDescent="0.2">
      <c r="A15" s="65">
        <f>IF(P15=0,0,IF(COUNTBLANK(P15)=1,0,COUNTA($P$14:P15)))</f>
        <v>0</v>
      </c>
      <c r="B15" s="28">
        <f>IF($C$4="citu pasākumu izmaksas",IF('4a+c+n'!$Q15="C",'4a+c+n'!B15,0))</f>
        <v>0</v>
      </c>
      <c r="C15" s="28">
        <f>IF($C$4="citu pasākumu izmaksas",IF('4a+c+n'!$Q15="C",'4a+c+n'!C15,0))</f>
        <v>0</v>
      </c>
      <c r="D15" s="28">
        <f>IF($C$4="citu pasākumu izmaksas",IF('4a+c+n'!$Q15="C",'4a+c+n'!D15,0))</f>
        <v>0</v>
      </c>
      <c r="E15" s="60"/>
      <c r="F15" s="80"/>
      <c r="G15" s="28"/>
      <c r="H15" s="28">
        <f>IF($C$4="citu pasākumu izmaksas",IF('4a+c+n'!$Q15="C",'4a+c+n'!H15,0))</f>
        <v>0</v>
      </c>
      <c r="I15" s="28"/>
      <c r="J15" s="28"/>
      <c r="K15" s="60">
        <f>IF($C$4="citu pasākumu izmaksas",IF('4a+c+n'!$Q15="C",'4a+c+n'!K15,0))</f>
        <v>0</v>
      </c>
      <c r="L15" s="109">
        <f>IF($C$4="citu pasākumu izmaksas",IF('4a+c+n'!$Q15="C",'4a+c+n'!L15,0))</f>
        <v>0</v>
      </c>
      <c r="M15" s="28">
        <f>IF($C$4="citu pasākumu izmaksas",IF('4a+c+n'!$Q15="C",'4a+c+n'!M15,0))</f>
        <v>0</v>
      </c>
      <c r="N15" s="28">
        <f>IF($C$4="citu pasākumu izmaksas",IF('4a+c+n'!$Q15="C",'4a+c+n'!N15,0))</f>
        <v>0</v>
      </c>
      <c r="O15" s="28">
        <f>IF($C$4="citu pasākumu izmaksas",IF('4a+c+n'!$Q15="C",'4a+c+n'!O15,0))</f>
        <v>0</v>
      </c>
      <c r="P15" s="60">
        <f>IF($C$4="citu pasākumu izmaksas",IF('4a+c+n'!$Q15="C",'4a+c+n'!P15,0))</f>
        <v>0</v>
      </c>
    </row>
    <row r="16" spans="1:16" x14ac:dyDescent="0.2">
      <c r="A16" s="65">
        <f>IF(P16=0,0,IF(COUNTBLANK(P16)=1,0,COUNTA($P$14:P16)))</f>
        <v>0</v>
      </c>
      <c r="B16" s="28">
        <f>IF($C$4="citu pasākumu izmaksas",IF('4a+c+n'!$Q16="C",'4a+c+n'!B16,0))</f>
        <v>0</v>
      </c>
      <c r="C16" s="28">
        <f>IF($C$4="citu pasākumu izmaksas",IF('4a+c+n'!$Q16="C",'4a+c+n'!C16,0))</f>
        <v>0</v>
      </c>
      <c r="D16" s="28">
        <f>IF($C$4="citu pasākumu izmaksas",IF('4a+c+n'!$Q16="C",'4a+c+n'!D16,0))</f>
        <v>0</v>
      </c>
      <c r="E16" s="60"/>
      <c r="F16" s="80"/>
      <c r="G16" s="28"/>
      <c r="H16" s="28">
        <f>IF($C$4="citu pasākumu izmaksas",IF('4a+c+n'!$Q16="C",'4a+c+n'!H16,0))</f>
        <v>0</v>
      </c>
      <c r="I16" s="28"/>
      <c r="J16" s="28"/>
      <c r="K16" s="60">
        <f>IF($C$4="citu pasākumu izmaksas",IF('4a+c+n'!$Q16="C",'4a+c+n'!K16,0))</f>
        <v>0</v>
      </c>
      <c r="L16" s="109">
        <f>IF($C$4="citu pasākumu izmaksas",IF('4a+c+n'!$Q16="C",'4a+c+n'!L16,0))</f>
        <v>0</v>
      </c>
      <c r="M16" s="28">
        <f>IF($C$4="citu pasākumu izmaksas",IF('4a+c+n'!$Q16="C",'4a+c+n'!M16,0))</f>
        <v>0</v>
      </c>
      <c r="N16" s="28">
        <f>IF($C$4="citu pasākumu izmaksas",IF('4a+c+n'!$Q16="C",'4a+c+n'!N16,0))</f>
        <v>0</v>
      </c>
      <c r="O16" s="28">
        <f>IF($C$4="citu pasākumu izmaksas",IF('4a+c+n'!$Q16="C",'4a+c+n'!O16,0))</f>
        <v>0</v>
      </c>
      <c r="P16" s="60">
        <f>IF($C$4="citu pasākumu izmaksas",IF('4a+c+n'!$Q16="C",'4a+c+n'!P16,0))</f>
        <v>0</v>
      </c>
    </row>
    <row r="17" spans="1:16" x14ac:dyDescent="0.2">
      <c r="A17" s="65">
        <f>IF(P17=0,0,IF(COUNTBLANK(P17)=1,0,COUNTA($P$14:P17)))</f>
        <v>0</v>
      </c>
      <c r="B17" s="28">
        <f>IF($C$4="citu pasākumu izmaksas",IF('4a+c+n'!$Q17="C",'4a+c+n'!B17,0))</f>
        <v>0</v>
      </c>
      <c r="C17" s="28">
        <f>IF($C$4="citu pasākumu izmaksas",IF('4a+c+n'!$Q17="C",'4a+c+n'!C17,0))</f>
        <v>0</v>
      </c>
      <c r="D17" s="28">
        <f>IF($C$4="citu pasākumu izmaksas",IF('4a+c+n'!$Q17="C",'4a+c+n'!D17,0))</f>
        <v>0</v>
      </c>
      <c r="E17" s="60"/>
      <c r="F17" s="80"/>
      <c r="G17" s="28"/>
      <c r="H17" s="28">
        <f>IF($C$4="citu pasākumu izmaksas",IF('4a+c+n'!$Q17="C",'4a+c+n'!H17,0))</f>
        <v>0</v>
      </c>
      <c r="I17" s="28"/>
      <c r="J17" s="28"/>
      <c r="K17" s="60">
        <f>IF($C$4="citu pasākumu izmaksas",IF('4a+c+n'!$Q17="C",'4a+c+n'!K17,0))</f>
        <v>0</v>
      </c>
      <c r="L17" s="109">
        <f>IF($C$4="citu pasākumu izmaksas",IF('4a+c+n'!$Q17="C",'4a+c+n'!L17,0))</f>
        <v>0</v>
      </c>
      <c r="M17" s="28">
        <f>IF($C$4="citu pasākumu izmaksas",IF('4a+c+n'!$Q17="C",'4a+c+n'!M17,0))</f>
        <v>0</v>
      </c>
      <c r="N17" s="28">
        <f>IF($C$4="citu pasākumu izmaksas",IF('4a+c+n'!$Q17="C",'4a+c+n'!N17,0))</f>
        <v>0</v>
      </c>
      <c r="O17" s="28">
        <f>IF($C$4="citu pasākumu izmaksas",IF('4a+c+n'!$Q17="C",'4a+c+n'!O17,0))</f>
        <v>0</v>
      </c>
      <c r="P17" s="60">
        <f>IF($C$4="citu pasākumu izmaksas",IF('4a+c+n'!$Q17="C",'4a+c+n'!P17,0))</f>
        <v>0</v>
      </c>
    </row>
    <row r="18" spans="1:16" x14ac:dyDescent="0.2">
      <c r="A18" s="65">
        <f>IF(P18=0,0,IF(COUNTBLANK(P18)=1,0,COUNTA($P$14:P18)))</f>
        <v>0</v>
      </c>
      <c r="B18" s="28">
        <f>IF($C$4="citu pasākumu izmaksas",IF('4a+c+n'!$Q18="C",'4a+c+n'!B18,0))</f>
        <v>0</v>
      </c>
      <c r="C18" s="28">
        <f>IF($C$4="citu pasākumu izmaksas",IF('4a+c+n'!$Q18="C",'4a+c+n'!C18,0))</f>
        <v>0</v>
      </c>
      <c r="D18" s="28">
        <f>IF($C$4="citu pasākumu izmaksas",IF('4a+c+n'!$Q18="C",'4a+c+n'!D18,0))</f>
        <v>0</v>
      </c>
      <c r="E18" s="60"/>
      <c r="F18" s="80"/>
      <c r="G18" s="28"/>
      <c r="H18" s="28">
        <f>IF($C$4="citu pasākumu izmaksas",IF('4a+c+n'!$Q18="C",'4a+c+n'!H18,0))</f>
        <v>0</v>
      </c>
      <c r="I18" s="28"/>
      <c r="J18" s="28"/>
      <c r="K18" s="60">
        <f>IF($C$4="citu pasākumu izmaksas",IF('4a+c+n'!$Q18="C",'4a+c+n'!K18,0))</f>
        <v>0</v>
      </c>
      <c r="L18" s="109">
        <f>IF($C$4="citu pasākumu izmaksas",IF('4a+c+n'!$Q18="C",'4a+c+n'!L18,0))</f>
        <v>0</v>
      </c>
      <c r="M18" s="28">
        <f>IF($C$4="citu pasākumu izmaksas",IF('4a+c+n'!$Q18="C",'4a+c+n'!M18,0))</f>
        <v>0</v>
      </c>
      <c r="N18" s="28">
        <f>IF($C$4="citu pasākumu izmaksas",IF('4a+c+n'!$Q18="C",'4a+c+n'!N18,0))</f>
        <v>0</v>
      </c>
      <c r="O18" s="28">
        <f>IF($C$4="citu pasākumu izmaksas",IF('4a+c+n'!$Q18="C",'4a+c+n'!O18,0))</f>
        <v>0</v>
      </c>
      <c r="P18" s="60">
        <f>IF($C$4="citu pasākumu izmaksas",IF('4a+c+n'!$Q18="C",'4a+c+n'!P18,0))</f>
        <v>0</v>
      </c>
    </row>
    <row r="19" spans="1:16" x14ac:dyDescent="0.2">
      <c r="A19" s="65">
        <f>IF(P19=0,0,IF(COUNTBLANK(P19)=1,0,COUNTA($P$14:P19)))</f>
        <v>0</v>
      </c>
      <c r="B19" s="28">
        <f>IF($C$4="citu pasākumu izmaksas",IF('4a+c+n'!$Q19="C",'4a+c+n'!B19,0))</f>
        <v>0</v>
      </c>
      <c r="C19" s="28">
        <f>IF($C$4="citu pasākumu izmaksas",IF('4a+c+n'!$Q19="C",'4a+c+n'!C19,0))</f>
        <v>0</v>
      </c>
      <c r="D19" s="28">
        <f>IF($C$4="citu pasākumu izmaksas",IF('4a+c+n'!$Q19="C",'4a+c+n'!D19,0))</f>
        <v>0</v>
      </c>
      <c r="E19" s="60"/>
      <c r="F19" s="80"/>
      <c r="G19" s="28"/>
      <c r="H19" s="28">
        <f>IF($C$4="citu pasākumu izmaksas",IF('4a+c+n'!$Q19="C",'4a+c+n'!H19,0))</f>
        <v>0</v>
      </c>
      <c r="I19" s="28"/>
      <c r="J19" s="28"/>
      <c r="K19" s="60">
        <f>IF($C$4="citu pasākumu izmaksas",IF('4a+c+n'!$Q19="C",'4a+c+n'!K19,0))</f>
        <v>0</v>
      </c>
      <c r="L19" s="109">
        <f>IF($C$4="citu pasākumu izmaksas",IF('4a+c+n'!$Q19="C",'4a+c+n'!L19,0))</f>
        <v>0</v>
      </c>
      <c r="M19" s="28">
        <f>IF($C$4="citu pasākumu izmaksas",IF('4a+c+n'!$Q19="C",'4a+c+n'!M19,0))</f>
        <v>0</v>
      </c>
      <c r="N19" s="28">
        <f>IF($C$4="citu pasākumu izmaksas",IF('4a+c+n'!$Q19="C",'4a+c+n'!N19,0))</f>
        <v>0</v>
      </c>
      <c r="O19" s="28">
        <f>IF($C$4="citu pasākumu izmaksas",IF('4a+c+n'!$Q19="C",'4a+c+n'!O19,0))</f>
        <v>0</v>
      </c>
      <c r="P19" s="60">
        <f>IF($C$4="citu pasākumu izmaksas",IF('4a+c+n'!$Q19="C",'4a+c+n'!P19,0))</f>
        <v>0</v>
      </c>
    </row>
    <row r="20" spans="1:16" x14ac:dyDescent="0.2">
      <c r="A20" s="65">
        <f>IF(P20=0,0,IF(COUNTBLANK(P20)=1,0,COUNTA($P$14:P20)))</f>
        <v>0</v>
      </c>
      <c r="B20" s="28">
        <f>IF($C$4="citu pasākumu izmaksas",IF('4a+c+n'!$Q20="C",'4a+c+n'!B20,0))</f>
        <v>0</v>
      </c>
      <c r="C20" s="28">
        <f>IF($C$4="citu pasākumu izmaksas",IF('4a+c+n'!$Q20="C",'4a+c+n'!C20,0))</f>
        <v>0</v>
      </c>
      <c r="D20" s="28">
        <f>IF($C$4="citu pasākumu izmaksas",IF('4a+c+n'!$Q20="C",'4a+c+n'!D20,0))</f>
        <v>0</v>
      </c>
      <c r="E20" s="60"/>
      <c r="F20" s="80"/>
      <c r="G20" s="28"/>
      <c r="H20" s="28">
        <f>IF($C$4="citu pasākumu izmaksas",IF('4a+c+n'!$Q20="C",'4a+c+n'!H20,0))</f>
        <v>0</v>
      </c>
      <c r="I20" s="28"/>
      <c r="J20" s="28"/>
      <c r="K20" s="60">
        <f>IF($C$4="citu pasākumu izmaksas",IF('4a+c+n'!$Q20="C",'4a+c+n'!K20,0))</f>
        <v>0</v>
      </c>
      <c r="L20" s="109">
        <f>IF($C$4="citu pasākumu izmaksas",IF('4a+c+n'!$Q20="C",'4a+c+n'!L20,0))</f>
        <v>0</v>
      </c>
      <c r="M20" s="28">
        <f>IF($C$4="citu pasākumu izmaksas",IF('4a+c+n'!$Q20="C",'4a+c+n'!M20,0))</f>
        <v>0</v>
      </c>
      <c r="N20" s="28">
        <f>IF($C$4="citu pasākumu izmaksas",IF('4a+c+n'!$Q20="C",'4a+c+n'!N20,0))</f>
        <v>0</v>
      </c>
      <c r="O20" s="28">
        <f>IF($C$4="citu pasākumu izmaksas",IF('4a+c+n'!$Q20="C",'4a+c+n'!O20,0))</f>
        <v>0</v>
      </c>
      <c r="P20" s="60">
        <f>IF($C$4="citu pasākumu izmaksas",IF('4a+c+n'!$Q20="C",'4a+c+n'!P20,0))</f>
        <v>0</v>
      </c>
    </row>
    <row r="21" spans="1:16" x14ac:dyDescent="0.2">
      <c r="A21" s="65">
        <f>IF(P21=0,0,IF(COUNTBLANK(P21)=1,0,COUNTA($P$14:P21)))</f>
        <v>0</v>
      </c>
      <c r="B21" s="28">
        <f>IF($C$4="citu pasākumu izmaksas",IF('4a+c+n'!$Q21="C",'4a+c+n'!B21,0))</f>
        <v>0</v>
      </c>
      <c r="C21" s="28">
        <f>IF($C$4="citu pasākumu izmaksas",IF('4a+c+n'!$Q21="C",'4a+c+n'!C21,0))</f>
        <v>0</v>
      </c>
      <c r="D21" s="28">
        <f>IF($C$4="citu pasākumu izmaksas",IF('4a+c+n'!$Q21="C",'4a+c+n'!D21,0))</f>
        <v>0</v>
      </c>
      <c r="E21" s="60"/>
      <c r="F21" s="80"/>
      <c r="G21" s="28"/>
      <c r="H21" s="28">
        <f>IF($C$4="citu pasākumu izmaksas",IF('4a+c+n'!$Q21="C",'4a+c+n'!H21,0))</f>
        <v>0</v>
      </c>
      <c r="I21" s="28"/>
      <c r="J21" s="28"/>
      <c r="K21" s="60">
        <f>IF($C$4="citu pasākumu izmaksas",IF('4a+c+n'!$Q21="C",'4a+c+n'!K21,0))</f>
        <v>0</v>
      </c>
      <c r="L21" s="109">
        <f>IF($C$4="citu pasākumu izmaksas",IF('4a+c+n'!$Q21="C",'4a+c+n'!L21,0))</f>
        <v>0</v>
      </c>
      <c r="M21" s="28">
        <f>IF($C$4="citu pasākumu izmaksas",IF('4a+c+n'!$Q21="C",'4a+c+n'!M21,0))</f>
        <v>0</v>
      </c>
      <c r="N21" s="28">
        <f>IF($C$4="citu pasākumu izmaksas",IF('4a+c+n'!$Q21="C",'4a+c+n'!N21,0))</f>
        <v>0</v>
      </c>
      <c r="O21" s="28">
        <f>IF($C$4="citu pasākumu izmaksas",IF('4a+c+n'!$Q21="C",'4a+c+n'!O21,0))</f>
        <v>0</v>
      </c>
      <c r="P21" s="60">
        <f>IF($C$4="citu pasākumu izmaksas",IF('4a+c+n'!$Q21="C",'4a+c+n'!P21,0))</f>
        <v>0</v>
      </c>
    </row>
    <row r="22" spans="1:16" x14ac:dyDescent="0.2">
      <c r="A22" s="65">
        <f>IF(P22=0,0,IF(COUNTBLANK(P22)=1,0,COUNTA($P$14:P22)))</f>
        <v>0</v>
      </c>
      <c r="B22" s="28">
        <f>IF($C$4="citu pasākumu izmaksas",IF('4a+c+n'!$Q22="C",'4a+c+n'!B22,0))</f>
        <v>0</v>
      </c>
      <c r="C22" s="28">
        <f>IF($C$4="citu pasākumu izmaksas",IF('4a+c+n'!$Q22="C",'4a+c+n'!C22,0))</f>
        <v>0</v>
      </c>
      <c r="D22" s="28">
        <f>IF($C$4="citu pasākumu izmaksas",IF('4a+c+n'!$Q22="C",'4a+c+n'!D22,0))</f>
        <v>0</v>
      </c>
      <c r="E22" s="60"/>
      <c r="F22" s="80"/>
      <c r="G22" s="28"/>
      <c r="H22" s="28">
        <f>IF($C$4="citu pasākumu izmaksas",IF('4a+c+n'!$Q22="C",'4a+c+n'!H22,0))</f>
        <v>0</v>
      </c>
      <c r="I22" s="28"/>
      <c r="J22" s="28"/>
      <c r="K22" s="60">
        <f>IF($C$4="citu pasākumu izmaksas",IF('4a+c+n'!$Q22="C",'4a+c+n'!K22,0))</f>
        <v>0</v>
      </c>
      <c r="L22" s="109">
        <f>IF($C$4="citu pasākumu izmaksas",IF('4a+c+n'!$Q22="C",'4a+c+n'!L22,0))</f>
        <v>0</v>
      </c>
      <c r="M22" s="28">
        <f>IF($C$4="citu pasākumu izmaksas",IF('4a+c+n'!$Q22="C",'4a+c+n'!M22,0))</f>
        <v>0</v>
      </c>
      <c r="N22" s="28">
        <f>IF($C$4="citu pasākumu izmaksas",IF('4a+c+n'!$Q22="C",'4a+c+n'!N22,0))</f>
        <v>0</v>
      </c>
      <c r="O22" s="28">
        <f>IF($C$4="citu pasākumu izmaksas",IF('4a+c+n'!$Q22="C",'4a+c+n'!O22,0))</f>
        <v>0</v>
      </c>
      <c r="P22" s="60">
        <f>IF($C$4="citu pasākumu izmaksas",IF('4a+c+n'!$Q22="C",'4a+c+n'!P22,0))</f>
        <v>0</v>
      </c>
    </row>
    <row r="23" spans="1:16" x14ac:dyDescent="0.2">
      <c r="A23" s="65">
        <f>IF(P23=0,0,IF(COUNTBLANK(P23)=1,0,COUNTA($P$14:P23)))</f>
        <v>0</v>
      </c>
      <c r="B23" s="28">
        <f>IF($C$4="citu pasākumu izmaksas",IF('4a+c+n'!$Q23="C",'4a+c+n'!B23,0))</f>
        <v>0</v>
      </c>
      <c r="C23" s="28">
        <f>IF($C$4="citu pasākumu izmaksas",IF('4a+c+n'!$Q23="C",'4a+c+n'!C23,0))</f>
        <v>0</v>
      </c>
      <c r="D23" s="28">
        <f>IF($C$4="citu pasākumu izmaksas",IF('4a+c+n'!$Q23="C",'4a+c+n'!D23,0))</f>
        <v>0</v>
      </c>
      <c r="E23" s="60"/>
      <c r="F23" s="80"/>
      <c r="G23" s="28"/>
      <c r="H23" s="28">
        <f>IF($C$4="citu pasākumu izmaksas",IF('4a+c+n'!$Q23="C",'4a+c+n'!H23,0))</f>
        <v>0</v>
      </c>
      <c r="I23" s="28"/>
      <c r="J23" s="28"/>
      <c r="K23" s="60">
        <f>IF($C$4="citu pasākumu izmaksas",IF('4a+c+n'!$Q23="C",'4a+c+n'!K23,0))</f>
        <v>0</v>
      </c>
      <c r="L23" s="109">
        <f>IF($C$4="citu pasākumu izmaksas",IF('4a+c+n'!$Q23="C",'4a+c+n'!L23,0))</f>
        <v>0</v>
      </c>
      <c r="M23" s="28">
        <f>IF($C$4="citu pasākumu izmaksas",IF('4a+c+n'!$Q23="C",'4a+c+n'!M23,0))</f>
        <v>0</v>
      </c>
      <c r="N23" s="28">
        <f>IF($C$4="citu pasākumu izmaksas",IF('4a+c+n'!$Q23="C",'4a+c+n'!N23,0))</f>
        <v>0</v>
      </c>
      <c r="O23" s="28">
        <f>IF($C$4="citu pasākumu izmaksas",IF('4a+c+n'!$Q23="C",'4a+c+n'!O23,0))</f>
        <v>0</v>
      </c>
      <c r="P23" s="60">
        <f>IF($C$4="citu pasākumu izmaksas",IF('4a+c+n'!$Q23="C",'4a+c+n'!P23,0))</f>
        <v>0</v>
      </c>
    </row>
    <row r="24" spans="1:16" x14ac:dyDescent="0.2">
      <c r="A24" s="65">
        <f>IF(P24=0,0,IF(COUNTBLANK(P24)=1,0,COUNTA($P$14:P24)))</f>
        <v>0</v>
      </c>
      <c r="B24" s="28">
        <f>IF($C$4="citu pasākumu izmaksas",IF('4a+c+n'!$Q24="C",'4a+c+n'!B24,0))</f>
        <v>0</v>
      </c>
      <c r="C24" s="28">
        <f>IF($C$4="citu pasākumu izmaksas",IF('4a+c+n'!$Q24="C",'4a+c+n'!C24,0))</f>
        <v>0</v>
      </c>
      <c r="D24" s="28">
        <f>IF($C$4="citu pasākumu izmaksas",IF('4a+c+n'!$Q24="C",'4a+c+n'!D24,0))</f>
        <v>0</v>
      </c>
      <c r="E24" s="60"/>
      <c r="F24" s="80"/>
      <c r="G24" s="28"/>
      <c r="H24" s="28">
        <f>IF($C$4="citu pasākumu izmaksas",IF('4a+c+n'!$Q24="C",'4a+c+n'!H24,0))</f>
        <v>0</v>
      </c>
      <c r="I24" s="28"/>
      <c r="J24" s="28"/>
      <c r="K24" s="60">
        <f>IF($C$4="citu pasākumu izmaksas",IF('4a+c+n'!$Q24="C",'4a+c+n'!K24,0))</f>
        <v>0</v>
      </c>
      <c r="L24" s="109">
        <f>IF($C$4="citu pasākumu izmaksas",IF('4a+c+n'!$Q24="C",'4a+c+n'!L24,0))</f>
        <v>0</v>
      </c>
      <c r="M24" s="28">
        <f>IF($C$4="citu pasākumu izmaksas",IF('4a+c+n'!$Q24="C",'4a+c+n'!M24,0))</f>
        <v>0</v>
      </c>
      <c r="N24" s="28">
        <f>IF($C$4="citu pasākumu izmaksas",IF('4a+c+n'!$Q24="C",'4a+c+n'!N24,0))</f>
        <v>0</v>
      </c>
      <c r="O24" s="28">
        <f>IF($C$4="citu pasākumu izmaksas",IF('4a+c+n'!$Q24="C",'4a+c+n'!O24,0))</f>
        <v>0</v>
      </c>
      <c r="P24" s="60">
        <f>IF($C$4="citu pasākumu izmaksas",IF('4a+c+n'!$Q24="C",'4a+c+n'!P24,0))</f>
        <v>0</v>
      </c>
    </row>
    <row r="25" spans="1:16" x14ac:dyDescent="0.2">
      <c r="A25" s="65">
        <f>IF(P25=0,0,IF(COUNTBLANK(P25)=1,0,COUNTA($P$14:P25)))</f>
        <v>0</v>
      </c>
      <c r="B25" s="28">
        <f>IF($C$4="citu pasākumu izmaksas",IF('4a+c+n'!$Q25="C",'4a+c+n'!B25,0))</f>
        <v>0</v>
      </c>
      <c r="C25" s="28">
        <f>IF($C$4="citu pasākumu izmaksas",IF('4a+c+n'!$Q25="C",'4a+c+n'!C25,0))</f>
        <v>0</v>
      </c>
      <c r="D25" s="28">
        <f>IF($C$4="citu pasākumu izmaksas",IF('4a+c+n'!$Q25="C",'4a+c+n'!D25,0))</f>
        <v>0</v>
      </c>
      <c r="E25" s="60"/>
      <c r="F25" s="80"/>
      <c r="G25" s="28"/>
      <c r="H25" s="28">
        <f>IF($C$4="citu pasākumu izmaksas",IF('4a+c+n'!$Q25="C",'4a+c+n'!H25,0))</f>
        <v>0</v>
      </c>
      <c r="I25" s="28"/>
      <c r="J25" s="28"/>
      <c r="K25" s="60">
        <f>IF($C$4="citu pasākumu izmaksas",IF('4a+c+n'!$Q25="C",'4a+c+n'!K25,0))</f>
        <v>0</v>
      </c>
      <c r="L25" s="109">
        <f>IF($C$4="citu pasākumu izmaksas",IF('4a+c+n'!$Q25="C",'4a+c+n'!L25,0))</f>
        <v>0</v>
      </c>
      <c r="M25" s="28">
        <f>IF($C$4="citu pasākumu izmaksas",IF('4a+c+n'!$Q25="C",'4a+c+n'!M25,0))</f>
        <v>0</v>
      </c>
      <c r="N25" s="28">
        <f>IF($C$4="citu pasākumu izmaksas",IF('4a+c+n'!$Q25="C",'4a+c+n'!N25,0))</f>
        <v>0</v>
      </c>
      <c r="O25" s="28">
        <f>IF($C$4="citu pasākumu izmaksas",IF('4a+c+n'!$Q25="C",'4a+c+n'!O25,0))</f>
        <v>0</v>
      </c>
      <c r="P25" s="60">
        <f>IF($C$4="citu pasākumu izmaksas",IF('4a+c+n'!$Q25="C",'4a+c+n'!P25,0))</f>
        <v>0</v>
      </c>
    </row>
    <row r="26" spans="1:16" ht="12" thickBot="1" x14ac:dyDescent="0.25">
      <c r="A26" s="159">
        <f>IF(P26=0,0,IF(COUNTBLANK(P26)=1,0,COUNTA($P$14:P26)))</f>
        <v>0</v>
      </c>
      <c r="B26" s="92">
        <f>IF($C$4="citu pasākumu izmaksas",IF('4a+c+n'!$Q26="C",'4a+c+n'!B26,0))</f>
        <v>0</v>
      </c>
      <c r="C26" s="92">
        <f>IF($C$4="citu pasākumu izmaksas",IF('4a+c+n'!$Q26="C",'4a+c+n'!C26,0))</f>
        <v>0</v>
      </c>
      <c r="D26" s="92">
        <f>IF($C$4="citu pasākumu izmaksas",IF('4a+c+n'!$Q26="C",'4a+c+n'!D26,0))</f>
        <v>0</v>
      </c>
      <c r="E26" s="41"/>
      <c r="F26" s="160"/>
      <c r="G26" s="92"/>
      <c r="H26" s="92">
        <f>IF($C$4="citu pasākumu izmaksas",IF('4a+c+n'!$Q26="C",'4a+c+n'!H26,0))</f>
        <v>0</v>
      </c>
      <c r="I26" s="92"/>
      <c r="J26" s="92"/>
      <c r="K26" s="41">
        <f>IF($C$4="citu pasākumu izmaksas",IF('4a+c+n'!$Q26="C",'4a+c+n'!K26,0))</f>
        <v>0</v>
      </c>
      <c r="L26" s="110">
        <f>IF($C$4="citu pasākumu izmaksas",IF('4a+c+n'!$Q26="C",'4a+c+n'!L26,0))</f>
        <v>0</v>
      </c>
      <c r="M26" s="92">
        <f>IF($C$4="citu pasākumu izmaksas",IF('4a+c+n'!$Q26="C",'4a+c+n'!M26,0))</f>
        <v>0</v>
      </c>
      <c r="N26" s="92">
        <f>IF($C$4="citu pasākumu izmaksas",IF('4a+c+n'!$Q26="C",'4a+c+n'!N26,0))</f>
        <v>0</v>
      </c>
      <c r="O26" s="92">
        <f>IF($C$4="citu pasākumu izmaksas",IF('4a+c+n'!$Q26="C",'4a+c+n'!O26,0))</f>
        <v>0</v>
      </c>
      <c r="P26" s="41">
        <f>IF($C$4="citu pasākumu izmaksas",IF('4a+c+n'!$Q26="C",'4a+c+n'!P26,0))</f>
        <v>0</v>
      </c>
    </row>
    <row r="27" spans="1:16" ht="12" customHeight="1" thickBot="1" x14ac:dyDescent="0.25">
      <c r="A27" s="310" t="s">
        <v>62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111">
        <f>SUM(L14:L26)</f>
        <v>0</v>
      </c>
      <c r="M27" s="112">
        <f>SUM(M14:M26)</f>
        <v>0</v>
      </c>
      <c r="N27" s="112">
        <f>SUM(N14:N26)</f>
        <v>0</v>
      </c>
      <c r="O27" s="112">
        <f>SUM(O14:O26)</f>
        <v>0</v>
      </c>
      <c r="P27" s="113">
        <f>SUM(P14:P26)</f>
        <v>0</v>
      </c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1" t="s">
        <v>14</v>
      </c>
      <c r="B30" s="20"/>
      <c r="C30" s="313" t="str">
        <f>'Kops c'!C33:H33</f>
        <v>Armands Ūbelis</v>
      </c>
      <c r="D30" s="313"/>
      <c r="E30" s="313"/>
      <c r="F30" s="313"/>
      <c r="G30" s="313"/>
      <c r="H30" s="313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236" t="s">
        <v>15</v>
      </c>
      <c r="D31" s="236"/>
      <c r="E31" s="236"/>
      <c r="F31" s="236"/>
      <c r="G31" s="236"/>
      <c r="H31" s="236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80" t="str">
        <f>'Kops n'!A36:D36</f>
        <v>Tāme sastādīta 2023. gada 26. jūlijā</v>
      </c>
      <c r="B33" s="281"/>
      <c r="C33" s="281"/>
      <c r="D33" s="2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313">
        <f>'Kops c'!C38:H38</f>
        <v>0</v>
      </c>
      <c r="D35" s="313"/>
      <c r="E35" s="313"/>
      <c r="F35" s="313"/>
      <c r="G35" s="313"/>
      <c r="H35" s="313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236" t="s">
        <v>15</v>
      </c>
      <c r="D36" s="236"/>
      <c r="E36" s="236"/>
      <c r="F36" s="236"/>
      <c r="G36" s="236"/>
      <c r="H36" s="236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3" t="s">
        <v>16</v>
      </c>
      <c r="B38" s="53"/>
      <c r="C38" s="116" t="str">
        <f>'Kops c'!C41</f>
        <v>4-02608</v>
      </c>
      <c r="D38" s="53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36:H36"/>
    <mergeCell ref="L12:P12"/>
    <mergeCell ref="A27:K27"/>
    <mergeCell ref="C30:H30"/>
    <mergeCell ref="C31:H31"/>
    <mergeCell ref="A33:D33"/>
    <mergeCell ref="C35:H35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D7:L7"/>
    <mergeCell ref="C2:I2"/>
    <mergeCell ref="C3:I3"/>
    <mergeCell ref="C4:I4"/>
    <mergeCell ref="D5:L5"/>
    <mergeCell ref="D6:L6"/>
  </mergeCells>
  <conditionalFormatting sqref="A9:F9">
    <cfRule type="containsText" dxfId="15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151" priority="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A14:P26">
    <cfRule type="cellIs" dxfId="150" priority="2" operator="equal">
      <formula>0</formula>
    </cfRule>
  </conditionalFormatting>
  <conditionalFormatting sqref="C2:I2 D5:L8 N9:O9 L27:P27 C30:H30 C35:H35 C38">
    <cfRule type="cellIs" dxfId="149" priority="3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P39"/>
  <sheetViews>
    <sheetView workbookViewId="0">
      <selection activeCell="C35" sqref="C35:H3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'4a+c+n'!D1</f>
        <v>4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'4a+c+n'!C2:I2</f>
        <v>Bēniņi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19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P27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IF($C$4="Neattiecināmās izmaksas",IF('4a+c+n'!$Q14="N",'4a+c+n'!B14,0))</f>
        <v>0</v>
      </c>
      <c r="C14" s="27">
        <f>IF($C$4="Neattiecināmās izmaksas",IF('4a+c+n'!$Q14="N",'4a+c+n'!C14,0))</f>
        <v>0</v>
      </c>
      <c r="D14" s="27">
        <f>IF($C$4="Neattiecināmās izmaksas",IF('4a+c+n'!$Q14="N",'4a+c+n'!D14,0))</f>
        <v>0</v>
      </c>
      <c r="E14" s="58"/>
      <c r="F14" s="78"/>
      <c r="G14" s="27">
        <f>IF($C$4="Neattiecināmās izmaksas",IF('4a+c+n'!$Q14="N",'4a+c+n'!G14,0))</f>
        <v>0</v>
      </c>
      <c r="H14" s="27">
        <f>IF($C$4="Neattiecināmās izmaksas",IF('4a+c+n'!$Q14="N",'4a+c+n'!H14,0))</f>
        <v>0</v>
      </c>
      <c r="I14" s="27"/>
      <c r="J14" s="27"/>
      <c r="K14" s="58">
        <f>IF($C$4="Neattiecināmās izmaksas",IF('4a+c+n'!$Q14="N",'4a+c+n'!K14,0))</f>
        <v>0</v>
      </c>
      <c r="L14" s="108">
        <f>IF($C$4="Neattiecināmās izmaksas",IF('4a+c+n'!$Q14="N",'4a+c+n'!L14,0))</f>
        <v>0</v>
      </c>
      <c r="M14" s="27">
        <f>IF($C$4="Neattiecināmās izmaksas",IF('4a+c+n'!$Q14="N",'4a+c+n'!M14,0))</f>
        <v>0</v>
      </c>
      <c r="N14" s="27">
        <f>IF($C$4="Neattiecināmās izmaksas",IF('4a+c+n'!$Q14="N",'4a+c+n'!N14,0))</f>
        <v>0</v>
      </c>
      <c r="O14" s="27">
        <f>IF($C$4="Neattiecināmās izmaksas",IF('4a+c+n'!$Q14="N",'4a+c+n'!O14,0))</f>
        <v>0</v>
      </c>
      <c r="P14" s="58">
        <f>IF($C$4="Neattiecināmās izmaksas",IF('4a+c+n'!$Q14="N",'4a+c+n'!P14,0))</f>
        <v>0</v>
      </c>
    </row>
    <row r="15" spans="1:16" x14ac:dyDescent="0.2">
      <c r="A15" s="65">
        <f>IF(P15=0,0,IF(COUNTBLANK(P15)=1,0,COUNTA($P$14:P15)))</f>
        <v>0</v>
      </c>
      <c r="B15" s="28">
        <f>IF($C$4="Neattiecināmās izmaksas",IF('4a+c+n'!$Q15="N",'4a+c+n'!B15,0))</f>
        <v>0</v>
      </c>
      <c r="C15" s="28">
        <f>IF($C$4="Neattiecināmās izmaksas",IF('4a+c+n'!$Q15="N",'4a+c+n'!C15,0))</f>
        <v>0</v>
      </c>
      <c r="D15" s="28">
        <f>IF($C$4="Neattiecināmās izmaksas",IF('4a+c+n'!$Q15="N",'4a+c+n'!D15,0))</f>
        <v>0</v>
      </c>
      <c r="E15" s="60"/>
      <c r="F15" s="80"/>
      <c r="G15" s="28"/>
      <c r="H15" s="28">
        <f>IF($C$4="Neattiecināmās izmaksas",IF('4a+c+n'!$Q15="N",'4a+c+n'!H15,0))</f>
        <v>0</v>
      </c>
      <c r="I15" s="28"/>
      <c r="J15" s="28"/>
      <c r="K15" s="60">
        <f>IF($C$4="Neattiecināmās izmaksas",IF('4a+c+n'!$Q15="N",'4a+c+n'!K15,0))</f>
        <v>0</v>
      </c>
      <c r="L15" s="109">
        <f>IF($C$4="Neattiecināmās izmaksas",IF('4a+c+n'!$Q15="N",'4a+c+n'!L15,0))</f>
        <v>0</v>
      </c>
      <c r="M15" s="28">
        <f>IF($C$4="Neattiecināmās izmaksas",IF('4a+c+n'!$Q15="N",'4a+c+n'!M15,0))</f>
        <v>0</v>
      </c>
      <c r="N15" s="28">
        <f>IF($C$4="Neattiecināmās izmaksas",IF('4a+c+n'!$Q15="N",'4a+c+n'!N15,0))</f>
        <v>0</v>
      </c>
      <c r="O15" s="28">
        <f>IF($C$4="Neattiecināmās izmaksas",IF('4a+c+n'!$Q15="N",'4a+c+n'!O15,0))</f>
        <v>0</v>
      </c>
      <c r="P15" s="60">
        <f>IF($C$4="Neattiecināmās izmaksas",IF('4a+c+n'!$Q15="N",'4a+c+n'!P15,0))</f>
        <v>0</v>
      </c>
    </row>
    <row r="16" spans="1:16" x14ac:dyDescent="0.2">
      <c r="A16" s="65">
        <f>IF(P16=0,0,IF(COUNTBLANK(P16)=1,0,COUNTA($P$14:P16)))</f>
        <v>0</v>
      </c>
      <c r="B16" s="28">
        <f>IF($C$4="Neattiecināmās izmaksas",IF('4a+c+n'!$Q16="N",'4a+c+n'!B16,0))</f>
        <v>0</v>
      </c>
      <c r="C16" s="28">
        <f>IF($C$4="Neattiecināmās izmaksas",IF('4a+c+n'!$Q16="N",'4a+c+n'!C16,0))</f>
        <v>0</v>
      </c>
      <c r="D16" s="28">
        <f>IF($C$4="Neattiecināmās izmaksas",IF('4a+c+n'!$Q16="N",'4a+c+n'!D16,0))</f>
        <v>0</v>
      </c>
      <c r="E16" s="60"/>
      <c r="F16" s="80"/>
      <c r="G16" s="28"/>
      <c r="H16" s="28">
        <f>IF($C$4="Neattiecināmās izmaksas",IF('4a+c+n'!$Q16="N",'4a+c+n'!H16,0))</f>
        <v>0</v>
      </c>
      <c r="I16" s="28"/>
      <c r="J16" s="28"/>
      <c r="K16" s="60">
        <f>IF($C$4="Neattiecināmās izmaksas",IF('4a+c+n'!$Q16="N",'4a+c+n'!K16,0))</f>
        <v>0</v>
      </c>
      <c r="L16" s="109">
        <f>IF($C$4="Neattiecināmās izmaksas",IF('4a+c+n'!$Q16="N",'4a+c+n'!L16,0))</f>
        <v>0</v>
      </c>
      <c r="M16" s="28">
        <f>IF($C$4="Neattiecināmās izmaksas",IF('4a+c+n'!$Q16="N",'4a+c+n'!M16,0))</f>
        <v>0</v>
      </c>
      <c r="N16" s="28">
        <f>IF($C$4="Neattiecināmās izmaksas",IF('4a+c+n'!$Q16="N",'4a+c+n'!N16,0))</f>
        <v>0</v>
      </c>
      <c r="O16" s="28">
        <f>IF($C$4="Neattiecināmās izmaksas",IF('4a+c+n'!$Q16="N",'4a+c+n'!O16,0))</f>
        <v>0</v>
      </c>
      <c r="P16" s="60">
        <f>IF($C$4="Neattiecināmās izmaksas",IF('4a+c+n'!$Q16="N",'4a+c+n'!P16,0))</f>
        <v>0</v>
      </c>
    </row>
    <row r="17" spans="1:16" x14ac:dyDescent="0.2">
      <c r="A17" s="65">
        <f>IF(P17=0,0,IF(COUNTBLANK(P17)=1,0,COUNTA($P$14:P17)))</f>
        <v>0</v>
      </c>
      <c r="B17" s="28">
        <f>IF($C$4="Neattiecināmās izmaksas",IF('4a+c+n'!$Q17="N",'4a+c+n'!B17,0))</f>
        <v>0</v>
      </c>
      <c r="C17" s="28">
        <f>IF($C$4="Neattiecināmās izmaksas",IF('4a+c+n'!$Q17="N",'4a+c+n'!C17,0))</f>
        <v>0</v>
      </c>
      <c r="D17" s="28">
        <f>IF($C$4="Neattiecināmās izmaksas",IF('4a+c+n'!$Q17="N",'4a+c+n'!D17,0))</f>
        <v>0</v>
      </c>
      <c r="E17" s="60"/>
      <c r="F17" s="80"/>
      <c r="G17" s="28"/>
      <c r="H17" s="28">
        <f>IF($C$4="Neattiecināmās izmaksas",IF('4a+c+n'!$Q17="N",'4a+c+n'!H17,0))</f>
        <v>0</v>
      </c>
      <c r="I17" s="28"/>
      <c r="J17" s="28"/>
      <c r="K17" s="60">
        <f>IF($C$4="Neattiecināmās izmaksas",IF('4a+c+n'!$Q17="N",'4a+c+n'!K17,0))</f>
        <v>0</v>
      </c>
      <c r="L17" s="109">
        <f>IF($C$4="Neattiecināmās izmaksas",IF('4a+c+n'!$Q17="N",'4a+c+n'!L17,0))</f>
        <v>0</v>
      </c>
      <c r="M17" s="28">
        <f>IF($C$4="Neattiecināmās izmaksas",IF('4a+c+n'!$Q17="N",'4a+c+n'!M17,0))</f>
        <v>0</v>
      </c>
      <c r="N17" s="28">
        <f>IF($C$4="Neattiecināmās izmaksas",IF('4a+c+n'!$Q17="N",'4a+c+n'!N17,0))</f>
        <v>0</v>
      </c>
      <c r="O17" s="28">
        <f>IF($C$4="Neattiecināmās izmaksas",IF('4a+c+n'!$Q17="N",'4a+c+n'!O17,0))</f>
        <v>0</v>
      </c>
      <c r="P17" s="60">
        <f>IF($C$4="Neattiecināmās izmaksas",IF('4a+c+n'!$Q17="N",'4a+c+n'!P17,0))</f>
        <v>0</v>
      </c>
    </row>
    <row r="18" spans="1:16" x14ac:dyDescent="0.2">
      <c r="A18" s="65">
        <f>IF(P18=0,0,IF(COUNTBLANK(P18)=1,0,COUNTA($P$14:P18)))</f>
        <v>0</v>
      </c>
      <c r="B18" s="28">
        <f>IF($C$4="Neattiecināmās izmaksas",IF('4a+c+n'!$Q18="N",'4a+c+n'!B18,0))</f>
        <v>0</v>
      </c>
      <c r="C18" s="28">
        <f>IF($C$4="Neattiecināmās izmaksas",IF('4a+c+n'!$Q18="N",'4a+c+n'!C18,0))</f>
        <v>0</v>
      </c>
      <c r="D18" s="28">
        <f>IF($C$4="Neattiecināmās izmaksas",IF('4a+c+n'!$Q18="N",'4a+c+n'!D18,0))</f>
        <v>0</v>
      </c>
      <c r="E18" s="60"/>
      <c r="F18" s="80"/>
      <c r="G18" s="28"/>
      <c r="H18" s="28">
        <f>IF($C$4="Neattiecināmās izmaksas",IF('4a+c+n'!$Q18="N",'4a+c+n'!H18,0))</f>
        <v>0</v>
      </c>
      <c r="I18" s="28"/>
      <c r="J18" s="28"/>
      <c r="K18" s="60">
        <f>IF($C$4="Neattiecināmās izmaksas",IF('4a+c+n'!$Q18="N",'4a+c+n'!K18,0))</f>
        <v>0</v>
      </c>
      <c r="L18" s="109">
        <f>IF($C$4="Neattiecināmās izmaksas",IF('4a+c+n'!$Q18="N",'4a+c+n'!L18,0))</f>
        <v>0</v>
      </c>
      <c r="M18" s="28">
        <f>IF($C$4="Neattiecināmās izmaksas",IF('4a+c+n'!$Q18="N",'4a+c+n'!M18,0))</f>
        <v>0</v>
      </c>
      <c r="N18" s="28">
        <f>IF($C$4="Neattiecināmās izmaksas",IF('4a+c+n'!$Q18="N",'4a+c+n'!N18,0))</f>
        <v>0</v>
      </c>
      <c r="O18" s="28">
        <f>IF($C$4="Neattiecināmās izmaksas",IF('4a+c+n'!$Q18="N",'4a+c+n'!O18,0))</f>
        <v>0</v>
      </c>
      <c r="P18" s="60">
        <f>IF($C$4="Neattiecināmās izmaksas",IF('4a+c+n'!$Q18="N",'4a+c+n'!P18,0))</f>
        <v>0</v>
      </c>
    </row>
    <row r="19" spans="1:16" x14ac:dyDescent="0.2">
      <c r="A19" s="65">
        <f>IF(P19=0,0,IF(COUNTBLANK(P19)=1,0,COUNTA($P$14:P19)))</f>
        <v>0</v>
      </c>
      <c r="B19" s="28">
        <f>IF($C$4="Neattiecināmās izmaksas",IF('4a+c+n'!$Q19="N",'4a+c+n'!B19,0))</f>
        <v>0</v>
      </c>
      <c r="C19" s="28">
        <f>IF($C$4="Neattiecināmās izmaksas",IF('4a+c+n'!$Q19="N",'4a+c+n'!C19,0))</f>
        <v>0</v>
      </c>
      <c r="D19" s="28">
        <f>IF($C$4="Neattiecināmās izmaksas",IF('4a+c+n'!$Q19="N",'4a+c+n'!D19,0))</f>
        <v>0</v>
      </c>
      <c r="E19" s="60"/>
      <c r="F19" s="80"/>
      <c r="G19" s="28"/>
      <c r="H19" s="28">
        <f>IF($C$4="Neattiecināmās izmaksas",IF('4a+c+n'!$Q19="N",'4a+c+n'!H19,0))</f>
        <v>0</v>
      </c>
      <c r="I19" s="28"/>
      <c r="J19" s="28"/>
      <c r="K19" s="60">
        <f>IF($C$4="Neattiecināmās izmaksas",IF('4a+c+n'!$Q19="N",'4a+c+n'!K19,0))</f>
        <v>0</v>
      </c>
      <c r="L19" s="109">
        <f>IF($C$4="Neattiecināmās izmaksas",IF('4a+c+n'!$Q19="N",'4a+c+n'!L19,0))</f>
        <v>0</v>
      </c>
      <c r="M19" s="28">
        <f>IF($C$4="Neattiecināmās izmaksas",IF('4a+c+n'!$Q19="N",'4a+c+n'!M19,0))</f>
        <v>0</v>
      </c>
      <c r="N19" s="28">
        <f>IF($C$4="Neattiecināmās izmaksas",IF('4a+c+n'!$Q19="N",'4a+c+n'!N19,0))</f>
        <v>0</v>
      </c>
      <c r="O19" s="28">
        <f>IF($C$4="Neattiecināmās izmaksas",IF('4a+c+n'!$Q19="N",'4a+c+n'!O19,0))</f>
        <v>0</v>
      </c>
      <c r="P19" s="60">
        <f>IF($C$4="Neattiecināmās izmaksas",IF('4a+c+n'!$Q19="N",'4a+c+n'!P19,0))</f>
        <v>0</v>
      </c>
    </row>
    <row r="20" spans="1:16" x14ac:dyDescent="0.2">
      <c r="A20" s="65">
        <f>IF(P20=0,0,IF(COUNTBLANK(P20)=1,0,COUNTA($P$14:P20)))</f>
        <v>0</v>
      </c>
      <c r="B20" s="28">
        <f>IF($C$4="Neattiecināmās izmaksas",IF('4a+c+n'!$Q20="N",'4a+c+n'!B20,0))</f>
        <v>0</v>
      </c>
      <c r="C20" s="28">
        <f>IF($C$4="Neattiecināmās izmaksas",IF('4a+c+n'!$Q20="N",'4a+c+n'!C20,0))</f>
        <v>0</v>
      </c>
      <c r="D20" s="28">
        <f>IF($C$4="Neattiecināmās izmaksas",IF('4a+c+n'!$Q20="N",'4a+c+n'!D20,0))</f>
        <v>0</v>
      </c>
      <c r="E20" s="60"/>
      <c r="F20" s="80"/>
      <c r="G20" s="28"/>
      <c r="H20" s="28">
        <f>IF($C$4="Neattiecināmās izmaksas",IF('4a+c+n'!$Q20="N",'4a+c+n'!H20,0))</f>
        <v>0</v>
      </c>
      <c r="I20" s="28"/>
      <c r="J20" s="28"/>
      <c r="K20" s="60">
        <f>IF($C$4="Neattiecināmās izmaksas",IF('4a+c+n'!$Q20="N",'4a+c+n'!K20,0))</f>
        <v>0</v>
      </c>
      <c r="L20" s="109">
        <f>IF($C$4="Neattiecināmās izmaksas",IF('4a+c+n'!$Q20="N",'4a+c+n'!L20,0))</f>
        <v>0</v>
      </c>
      <c r="M20" s="28">
        <f>IF($C$4="Neattiecināmās izmaksas",IF('4a+c+n'!$Q20="N",'4a+c+n'!M20,0))</f>
        <v>0</v>
      </c>
      <c r="N20" s="28">
        <f>IF($C$4="Neattiecināmās izmaksas",IF('4a+c+n'!$Q20="N",'4a+c+n'!N20,0))</f>
        <v>0</v>
      </c>
      <c r="O20" s="28">
        <f>IF($C$4="Neattiecināmās izmaksas",IF('4a+c+n'!$Q20="N",'4a+c+n'!O20,0))</f>
        <v>0</v>
      </c>
      <c r="P20" s="60">
        <f>IF($C$4="Neattiecināmās izmaksas",IF('4a+c+n'!$Q20="N",'4a+c+n'!P20,0))</f>
        <v>0</v>
      </c>
    </row>
    <row r="21" spans="1:16" x14ac:dyDescent="0.2">
      <c r="A21" s="65">
        <f>IF(P21=0,0,IF(COUNTBLANK(P21)=1,0,COUNTA($P$14:P21)))</f>
        <v>0</v>
      </c>
      <c r="B21" s="28">
        <f>IF($C$4="Neattiecināmās izmaksas",IF('4a+c+n'!$Q21="N",'4a+c+n'!B21,0))</f>
        <v>0</v>
      </c>
      <c r="C21" s="28">
        <f>IF($C$4="Neattiecināmās izmaksas",IF('4a+c+n'!$Q21="N",'4a+c+n'!C21,0))</f>
        <v>0</v>
      </c>
      <c r="D21" s="28">
        <f>IF($C$4="Neattiecināmās izmaksas",IF('4a+c+n'!$Q21="N",'4a+c+n'!D21,0))</f>
        <v>0</v>
      </c>
      <c r="E21" s="60"/>
      <c r="F21" s="80"/>
      <c r="G21" s="28"/>
      <c r="H21" s="28">
        <f>IF($C$4="Neattiecināmās izmaksas",IF('4a+c+n'!$Q21="N",'4a+c+n'!H21,0))</f>
        <v>0</v>
      </c>
      <c r="I21" s="28"/>
      <c r="J21" s="28"/>
      <c r="K21" s="60">
        <f>IF($C$4="Neattiecināmās izmaksas",IF('4a+c+n'!$Q21="N",'4a+c+n'!K21,0))</f>
        <v>0</v>
      </c>
      <c r="L21" s="109">
        <f>IF($C$4="Neattiecināmās izmaksas",IF('4a+c+n'!$Q21="N",'4a+c+n'!L21,0))</f>
        <v>0</v>
      </c>
      <c r="M21" s="28">
        <f>IF($C$4="Neattiecināmās izmaksas",IF('4a+c+n'!$Q21="N",'4a+c+n'!M21,0))</f>
        <v>0</v>
      </c>
      <c r="N21" s="28">
        <f>IF($C$4="Neattiecināmās izmaksas",IF('4a+c+n'!$Q21="N",'4a+c+n'!N21,0))</f>
        <v>0</v>
      </c>
      <c r="O21" s="28">
        <f>IF($C$4="Neattiecināmās izmaksas",IF('4a+c+n'!$Q21="N",'4a+c+n'!O21,0))</f>
        <v>0</v>
      </c>
      <c r="P21" s="60">
        <f>IF($C$4="Neattiecināmās izmaksas",IF('4a+c+n'!$Q21="N",'4a+c+n'!P21,0))</f>
        <v>0</v>
      </c>
    </row>
    <row r="22" spans="1:16" x14ac:dyDescent="0.2">
      <c r="A22" s="65">
        <f>IF(P22=0,0,IF(COUNTBLANK(P22)=1,0,COUNTA($P$14:P22)))</f>
        <v>0</v>
      </c>
      <c r="B22" s="28">
        <f>IF($C$4="Neattiecināmās izmaksas",IF('4a+c+n'!$Q22="N",'4a+c+n'!B22,0))</f>
        <v>0</v>
      </c>
      <c r="C22" s="28">
        <f>IF($C$4="Neattiecināmās izmaksas",IF('4a+c+n'!$Q22="N",'4a+c+n'!C22,0))</f>
        <v>0</v>
      </c>
      <c r="D22" s="28">
        <f>IF($C$4="Neattiecināmās izmaksas",IF('4a+c+n'!$Q22="N",'4a+c+n'!D22,0))</f>
        <v>0</v>
      </c>
      <c r="E22" s="60"/>
      <c r="F22" s="80"/>
      <c r="G22" s="28"/>
      <c r="H22" s="28">
        <f>IF($C$4="Neattiecināmās izmaksas",IF('4a+c+n'!$Q22="N",'4a+c+n'!H22,0))</f>
        <v>0</v>
      </c>
      <c r="I22" s="28"/>
      <c r="J22" s="28"/>
      <c r="K22" s="60">
        <f>IF($C$4="Neattiecināmās izmaksas",IF('4a+c+n'!$Q22="N",'4a+c+n'!K22,0))</f>
        <v>0</v>
      </c>
      <c r="L22" s="109">
        <f>IF($C$4="Neattiecināmās izmaksas",IF('4a+c+n'!$Q22="N",'4a+c+n'!L22,0))</f>
        <v>0</v>
      </c>
      <c r="M22" s="28">
        <f>IF($C$4="Neattiecināmās izmaksas",IF('4a+c+n'!$Q22="N",'4a+c+n'!M22,0))</f>
        <v>0</v>
      </c>
      <c r="N22" s="28">
        <f>IF($C$4="Neattiecināmās izmaksas",IF('4a+c+n'!$Q22="N",'4a+c+n'!N22,0))</f>
        <v>0</v>
      </c>
      <c r="O22" s="28">
        <f>IF($C$4="Neattiecināmās izmaksas",IF('4a+c+n'!$Q22="N",'4a+c+n'!O22,0))</f>
        <v>0</v>
      </c>
      <c r="P22" s="60">
        <f>IF($C$4="Neattiecināmās izmaksas",IF('4a+c+n'!$Q22="N",'4a+c+n'!P22,0))</f>
        <v>0</v>
      </c>
    </row>
    <row r="23" spans="1:16" x14ac:dyDescent="0.2">
      <c r="A23" s="65">
        <f>IF(P23=0,0,IF(COUNTBLANK(P23)=1,0,COUNTA($P$14:P23)))</f>
        <v>0</v>
      </c>
      <c r="B23" s="28">
        <f>IF($C$4="Neattiecināmās izmaksas",IF('4a+c+n'!$Q23="N",'4a+c+n'!B23,0))</f>
        <v>0</v>
      </c>
      <c r="C23" s="28">
        <f>IF($C$4="Neattiecināmās izmaksas",IF('4a+c+n'!$Q23="N",'4a+c+n'!C23,0))</f>
        <v>0</v>
      </c>
      <c r="D23" s="28">
        <f>IF($C$4="Neattiecināmās izmaksas",IF('4a+c+n'!$Q23="N",'4a+c+n'!D23,0))</f>
        <v>0</v>
      </c>
      <c r="E23" s="60"/>
      <c r="F23" s="80"/>
      <c r="G23" s="28"/>
      <c r="H23" s="28">
        <f>IF($C$4="Neattiecināmās izmaksas",IF('4a+c+n'!$Q23="N",'4a+c+n'!H23,0))</f>
        <v>0</v>
      </c>
      <c r="I23" s="28"/>
      <c r="J23" s="28"/>
      <c r="K23" s="60">
        <f>IF($C$4="Neattiecināmās izmaksas",IF('4a+c+n'!$Q23="N",'4a+c+n'!K23,0))</f>
        <v>0</v>
      </c>
      <c r="L23" s="109">
        <f>IF($C$4="Neattiecināmās izmaksas",IF('4a+c+n'!$Q23="N",'4a+c+n'!L23,0))</f>
        <v>0</v>
      </c>
      <c r="M23" s="28">
        <f>IF($C$4="Neattiecināmās izmaksas",IF('4a+c+n'!$Q23="N",'4a+c+n'!M23,0))</f>
        <v>0</v>
      </c>
      <c r="N23" s="28">
        <f>IF($C$4="Neattiecināmās izmaksas",IF('4a+c+n'!$Q23="N",'4a+c+n'!N23,0))</f>
        <v>0</v>
      </c>
      <c r="O23" s="28">
        <f>IF($C$4="Neattiecināmās izmaksas",IF('4a+c+n'!$Q23="N",'4a+c+n'!O23,0))</f>
        <v>0</v>
      </c>
      <c r="P23" s="60">
        <f>IF($C$4="Neattiecināmās izmaksas",IF('4a+c+n'!$Q23="N",'4a+c+n'!P23,0))</f>
        <v>0</v>
      </c>
    </row>
    <row r="24" spans="1:16" x14ac:dyDescent="0.2">
      <c r="A24" s="65">
        <f>IF(P24=0,0,IF(COUNTBLANK(P24)=1,0,COUNTA($P$14:P24)))</f>
        <v>0</v>
      </c>
      <c r="B24" s="28">
        <f>IF($C$4="Neattiecināmās izmaksas",IF('4a+c+n'!$Q24="N",'4a+c+n'!B24,0))</f>
        <v>0</v>
      </c>
      <c r="C24" s="28">
        <f>IF($C$4="Neattiecināmās izmaksas",IF('4a+c+n'!$Q24="N",'4a+c+n'!C24,0))</f>
        <v>0</v>
      </c>
      <c r="D24" s="28">
        <f>IF($C$4="Neattiecināmās izmaksas",IF('4a+c+n'!$Q24="N",'4a+c+n'!D24,0))</f>
        <v>0</v>
      </c>
      <c r="E24" s="60"/>
      <c r="F24" s="80"/>
      <c r="G24" s="28"/>
      <c r="H24" s="28">
        <f>IF($C$4="Neattiecināmās izmaksas",IF('4a+c+n'!$Q24="N",'4a+c+n'!H24,0))</f>
        <v>0</v>
      </c>
      <c r="I24" s="28"/>
      <c r="J24" s="28"/>
      <c r="K24" s="60">
        <f>IF($C$4="Neattiecināmās izmaksas",IF('4a+c+n'!$Q24="N",'4a+c+n'!K24,0))</f>
        <v>0</v>
      </c>
      <c r="L24" s="109">
        <f>IF($C$4="Neattiecināmās izmaksas",IF('4a+c+n'!$Q24="N",'4a+c+n'!L24,0))</f>
        <v>0</v>
      </c>
      <c r="M24" s="28">
        <f>IF($C$4="Neattiecināmās izmaksas",IF('4a+c+n'!$Q24="N",'4a+c+n'!M24,0))</f>
        <v>0</v>
      </c>
      <c r="N24" s="28">
        <f>IF($C$4="Neattiecināmās izmaksas",IF('4a+c+n'!$Q24="N",'4a+c+n'!N24,0))</f>
        <v>0</v>
      </c>
      <c r="O24" s="28">
        <f>IF($C$4="Neattiecināmās izmaksas",IF('4a+c+n'!$Q24="N",'4a+c+n'!O24,0))</f>
        <v>0</v>
      </c>
      <c r="P24" s="60">
        <f>IF($C$4="Neattiecināmās izmaksas",IF('4a+c+n'!$Q24="N",'4a+c+n'!P24,0))</f>
        <v>0</v>
      </c>
    </row>
    <row r="25" spans="1:16" x14ac:dyDescent="0.2">
      <c r="A25" s="65">
        <f>IF(P25=0,0,IF(COUNTBLANK(P25)=1,0,COUNTA($P$14:P25)))</f>
        <v>0</v>
      </c>
      <c r="B25" s="28">
        <f>IF($C$4="Neattiecināmās izmaksas",IF('4a+c+n'!$Q25="N",'4a+c+n'!B25,0))</f>
        <v>0</v>
      </c>
      <c r="C25" s="28">
        <f>IF($C$4="Neattiecināmās izmaksas",IF('4a+c+n'!$Q25="N",'4a+c+n'!C25,0))</f>
        <v>0</v>
      </c>
      <c r="D25" s="28">
        <f>IF($C$4="Neattiecināmās izmaksas",IF('4a+c+n'!$Q25="N",'4a+c+n'!D25,0))</f>
        <v>0</v>
      </c>
      <c r="E25" s="60"/>
      <c r="F25" s="80"/>
      <c r="G25" s="28"/>
      <c r="H25" s="28">
        <f>IF($C$4="Neattiecināmās izmaksas",IF('4a+c+n'!$Q25="N",'4a+c+n'!H25,0))</f>
        <v>0</v>
      </c>
      <c r="I25" s="28"/>
      <c r="J25" s="28"/>
      <c r="K25" s="60">
        <f>IF($C$4="Neattiecināmās izmaksas",IF('4a+c+n'!$Q25="N",'4a+c+n'!K25,0))</f>
        <v>0</v>
      </c>
      <c r="L25" s="109">
        <f>IF($C$4="Neattiecināmās izmaksas",IF('4a+c+n'!$Q25="N",'4a+c+n'!L25,0))</f>
        <v>0</v>
      </c>
      <c r="M25" s="28">
        <f>IF($C$4="Neattiecināmās izmaksas",IF('4a+c+n'!$Q25="N",'4a+c+n'!M25,0))</f>
        <v>0</v>
      </c>
      <c r="N25" s="28">
        <f>IF($C$4="Neattiecināmās izmaksas",IF('4a+c+n'!$Q25="N",'4a+c+n'!N25,0))</f>
        <v>0</v>
      </c>
      <c r="O25" s="28">
        <f>IF($C$4="Neattiecināmās izmaksas",IF('4a+c+n'!$Q25="N",'4a+c+n'!O25,0))</f>
        <v>0</v>
      </c>
      <c r="P25" s="60">
        <f>IF($C$4="Neattiecināmās izmaksas",IF('4a+c+n'!$Q25="N",'4a+c+n'!P25,0))</f>
        <v>0</v>
      </c>
    </row>
    <row r="26" spans="1:16" ht="12" thickBot="1" x14ac:dyDescent="0.25">
      <c r="A26" s="159">
        <f>IF(P26=0,0,IF(COUNTBLANK(P26)=1,0,COUNTA($P$14:P26)))</f>
        <v>0</v>
      </c>
      <c r="B26" s="92">
        <f>IF($C$4="Neattiecināmās izmaksas",IF('4a+c+n'!$Q26="N",'4a+c+n'!B26,0))</f>
        <v>0</v>
      </c>
      <c r="C26" s="92">
        <f>IF($C$4="Neattiecināmās izmaksas",IF('4a+c+n'!$Q26="N",'4a+c+n'!C26,0))</f>
        <v>0</v>
      </c>
      <c r="D26" s="92">
        <f>IF($C$4="Neattiecināmās izmaksas",IF('4a+c+n'!$Q26="N",'4a+c+n'!D26,0))</f>
        <v>0</v>
      </c>
      <c r="E26" s="41"/>
      <c r="F26" s="160"/>
      <c r="G26" s="92"/>
      <c r="H26" s="92">
        <f>IF($C$4="Neattiecināmās izmaksas",IF('4a+c+n'!$Q26="N",'4a+c+n'!H26,0))</f>
        <v>0</v>
      </c>
      <c r="I26" s="92"/>
      <c r="J26" s="92"/>
      <c r="K26" s="41">
        <f>IF($C$4="Neattiecināmās izmaksas",IF('4a+c+n'!$Q26="N",'4a+c+n'!K26,0))</f>
        <v>0</v>
      </c>
      <c r="L26" s="110">
        <f>IF($C$4="Neattiecināmās izmaksas",IF('4a+c+n'!$Q26="N",'4a+c+n'!L26,0))</f>
        <v>0</v>
      </c>
      <c r="M26" s="92">
        <f>IF($C$4="Neattiecināmās izmaksas",IF('4a+c+n'!$Q26="N",'4a+c+n'!M26,0))</f>
        <v>0</v>
      </c>
      <c r="N26" s="92">
        <f>IF($C$4="Neattiecināmās izmaksas",IF('4a+c+n'!$Q26="N",'4a+c+n'!N26,0))</f>
        <v>0</v>
      </c>
      <c r="O26" s="92">
        <f>IF($C$4="Neattiecināmās izmaksas",IF('4a+c+n'!$Q26="N",'4a+c+n'!O26,0))</f>
        <v>0</v>
      </c>
      <c r="P26" s="41">
        <f>IF($C$4="Neattiecināmās izmaksas",IF('4a+c+n'!$Q26="N",'4a+c+n'!P26,0))</f>
        <v>0</v>
      </c>
    </row>
    <row r="27" spans="1:16" ht="12" customHeight="1" thickBot="1" x14ac:dyDescent="0.25">
      <c r="A27" s="310" t="s">
        <v>62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111">
        <f>SUM(L14:L26)</f>
        <v>0</v>
      </c>
      <c r="M27" s="112">
        <f>SUM(M14:M26)</f>
        <v>0</v>
      </c>
      <c r="N27" s="112">
        <f>SUM(N14:N26)</f>
        <v>0</v>
      </c>
      <c r="O27" s="112">
        <f>SUM(O14:O26)</f>
        <v>0</v>
      </c>
      <c r="P27" s="113">
        <f>SUM(P14:P26)</f>
        <v>0</v>
      </c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1" t="s">
        <v>14</v>
      </c>
      <c r="B30" s="20"/>
      <c r="C30" s="313" t="str">
        <f>'Kops n'!C33:H33</f>
        <v>Armands Ūbelis</v>
      </c>
      <c r="D30" s="313"/>
      <c r="E30" s="313"/>
      <c r="F30" s="313"/>
      <c r="G30" s="313"/>
      <c r="H30" s="313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236" t="s">
        <v>15</v>
      </c>
      <c r="D31" s="236"/>
      <c r="E31" s="236"/>
      <c r="F31" s="236"/>
      <c r="G31" s="236"/>
      <c r="H31" s="236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80" t="str">
        <f>'Kops n'!A36:D36</f>
        <v>Tāme sastādīta 2023. gada 26. jūlijā</v>
      </c>
      <c r="B33" s="281"/>
      <c r="C33" s="281"/>
      <c r="D33" s="2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313">
        <f>'Kops n'!C38:H38</f>
        <v>0</v>
      </c>
      <c r="D35" s="313"/>
      <c r="E35" s="313"/>
      <c r="F35" s="313"/>
      <c r="G35" s="313"/>
      <c r="H35" s="313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236" t="s">
        <v>15</v>
      </c>
      <c r="D36" s="236"/>
      <c r="E36" s="236"/>
      <c r="F36" s="236"/>
      <c r="G36" s="236"/>
      <c r="H36" s="236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3" t="s">
        <v>16</v>
      </c>
      <c r="B38" s="53"/>
      <c r="C38" s="116" t="str">
        <f>'Kops n'!C41</f>
        <v>4-02608</v>
      </c>
      <c r="D38" s="53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36:H36"/>
    <mergeCell ref="L12:P12"/>
    <mergeCell ref="A27:K27"/>
    <mergeCell ref="C30:H30"/>
    <mergeCell ref="C31:H31"/>
    <mergeCell ref="A33:D33"/>
    <mergeCell ref="C35:H35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148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147" priority="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A14:P26">
    <cfRule type="cellIs" dxfId="146" priority="2" operator="equal">
      <formula>0</formula>
    </cfRule>
  </conditionalFormatting>
  <conditionalFormatting sqref="C2:I2 D5:L8 N9:O9 L27:P27 C30:H30 C35:H35 C38">
    <cfRule type="cellIs" dxfId="145" priority="3" operator="equal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Q84"/>
  <sheetViews>
    <sheetView workbookViewId="0">
      <selection activeCell="O17" sqref="O1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5">
        <v>5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302" t="s">
        <v>216</v>
      </c>
      <c r="D2" s="302"/>
      <c r="E2" s="302"/>
      <c r="F2" s="302"/>
      <c r="G2" s="302"/>
      <c r="H2" s="302"/>
      <c r="I2" s="302"/>
      <c r="J2" s="33"/>
    </row>
    <row r="3" spans="1:17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7" x14ac:dyDescent="0.2">
      <c r="A4" s="34"/>
      <c r="B4" s="34"/>
      <c r="C4" s="303" t="s">
        <v>63</v>
      </c>
      <c r="D4" s="303"/>
      <c r="E4" s="303"/>
      <c r="F4" s="303"/>
      <c r="G4" s="303"/>
      <c r="H4" s="303"/>
      <c r="I4" s="303"/>
      <c r="J4" s="34"/>
    </row>
    <row r="5" spans="1:17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7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P72</f>
        <v>0</v>
      </c>
      <c r="O9" s="306"/>
      <c r="P9" s="35"/>
      <c r="Q9" s="123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  <c r="Q10" s="123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3" t="s">
        <v>47</v>
      </c>
    </row>
    <row r="12" spans="1:17" ht="12" thickBot="1" x14ac:dyDescent="0.25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  <c r="Q12" s="123" t="s">
        <v>54</v>
      </c>
    </row>
    <row r="13" spans="1:17" ht="126.75" customHeight="1" thickBot="1" x14ac:dyDescent="0.25">
      <c r="A13" s="314"/>
      <c r="B13" s="316"/>
      <c r="C13" s="317"/>
      <c r="D13" s="319"/>
      <c r="E13" s="321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74" t="s">
        <v>60</v>
      </c>
      <c r="Q13" s="75" t="s">
        <v>61</v>
      </c>
    </row>
    <row r="14" spans="1:17" x14ac:dyDescent="0.2">
      <c r="A14" s="143">
        <v>1</v>
      </c>
      <c r="B14" s="144"/>
      <c r="C14" s="145" t="s">
        <v>217</v>
      </c>
      <c r="D14" s="144" t="s">
        <v>138</v>
      </c>
      <c r="E14" s="146">
        <v>792</v>
      </c>
      <c r="F14" s="88"/>
      <c r="G14" s="89"/>
      <c r="H14" s="89">
        <f>F14*G14</f>
        <v>0</v>
      </c>
      <c r="I14" s="89"/>
      <c r="J14" s="89"/>
      <c r="K14" s="90">
        <f>SUM(H14:J14)</f>
        <v>0</v>
      </c>
      <c r="L14" s="88">
        <f>E14*F14</f>
        <v>0</v>
      </c>
      <c r="M14" s="89">
        <f>H14*E14</f>
        <v>0</v>
      </c>
      <c r="N14" s="89">
        <f>I14*E14</f>
        <v>0</v>
      </c>
      <c r="O14" s="89">
        <f>J14*E14</f>
        <v>0</v>
      </c>
      <c r="P14" s="106">
        <f>SUM(M14:O14)</f>
        <v>0</v>
      </c>
      <c r="Q14" s="71" t="s">
        <v>46</v>
      </c>
    </row>
    <row r="15" spans="1:17" x14ac:dyDescent="0.2">
      <c r="A15" s="40">
        <v>2</v>
      </c>
      <c r="B15" s="91"/>
      <c r="C15" s="133" t="s">
        <v>218</v>
      </c>
      <c r="D15" s="28" t="s">
        <v>138</v>
      </c>
      <c r="E15" s="60">
        <v>792</v>
      </c>
      <c r="F15" s="52"/>
      <c r="G15" s="50"/>
      <c r="H15" s="50">
        <f>F15*G15</f>
        <v>0</v>
      </c>
      <c r="I15" s="50"/>
      <c r="J15" s="50"/>
      <c r="K15" s="51">
        <f t="shared" ref="K15:K71" si="0">SUM(H15:J15)</f>
        <v>0</v>
      </c>
      <c r="L15" s="52">
        <f t="shared" ref="L15:L71" si="1">E15*F15</f>
        <v>0</v>
      </c>
      <c r="M15" s="50">
        <f t="shared" ref="M15:M71" si="2">H15*E15</f>
        <v>0</v>
      </c>
      <c r="N15" s="50">
        <f t="shared" ref="N15:N71" si="3">I15*E15</f>
        <v>0</v>
      </c>
      <c r="O15" s="50">
        <f t="shared" ref="O15:O71" si="4">J15*E15</f>
        <v>0</v>
      </c>
      <c r="P15" s="107">
        <f t="shared" ref="P15:P71" si="5">SUM(M15:O15)</f>
        <v>0</v>
      </c>
      <c r="Q15" s="76" t="s">
        <v>46</v>
      </c>
    </row>
    <row r="16" spans="1:17" x14ac:dyDescent="0.2">
      <c r="A16" s="40">
        <v>3</v>
      </c>
      <c r="B16" s="91"/>
      <c r="C16" s="133" t="s">
        <v>219</v>
      </c>
      <c r="D16" s="28" t="s">
        <v>138</v>
      </c>
      <c r="E16" s="60">
        <v>831.6</v>
      </c>
      <c r="F16" s="52"/>
      <c r="G16" s="50"/>
      <c r="H16" s="50">
        <f t="shared" ref="H16:H71" si="6">F16*G16</f>
        <v>0</v>
      </c>
      <c r="I16" s="50"/>
      <c r="J16" s="50"/>
      <c r="K16" s="51">
        <f t="shared" si="0"/>
        <v>0</v>
      </c>
      <c r="L16" s="52">
        <f t="shared" si="1"/>
        <v>0</v>
      </c>
      <c r="M16" s="50">
        <f t="shared" si="2"/>
        <v>0</v>
      </c>
      <c r="N16" s="50">
        <f t="shared" si="3"/>
        <v>0</v>
      </c>
      <c r="O16" s="50">
        <f t="shared" si="4"/>
        <v>0</v>
      </c>
      <c r="P16" s="107">
        <f t="shared" si="5"/>
        <v>0</v>
      </c>
      <c r="Q16" s="76" t="s">
        <v>46</v>
      </c>
    </row>
    <row r="17" spans="1:17" ht="22.5" x14ac:dyDescent="0.2">
      <c r="A17" s="40">
        <v>4</v>
      </c>
      <c r="B17" s="91"/>
      <c r="C17" s="132" t="s">
        <v>220</v>
      </c>
      <c r="D17" s="28" t="s">
        <v>118</v>
      </c>
      <c r="E17" s="60">
        <v>81.599999999999994</v>
      </c>
      <c r="F17" s="52"/>
      <c r="G17" s="50"/>
      <c r="H17" s="50">
        <f t="shared" si="6"/>
        <v>0</v>
      </c>
      <c r="I17" s="50"/>
      <c r="J17" s="50"/>
      <c r="K17" s="51">
        <f t="shared" si="0"/>
        <v>0</v>
      </c>
      <c r="L17" s="52">
        <f t="shared" si="1"/>
        <v>0</v>
      </c>
      <c r="M17" s="50">
        <f t="shared" si="2"/>
        <v>0</v>
      </c>
      <c r="N17" s="50">
        <f t="shared" si="3"/>
        <v>0</v>
      </c>
      <c r="O17" s="50">
        <f t="shared" si="4"/>
        <v>0</v>
      </c>
      <c r="P17" s="107">
        <f t="shared" si="5"/>
        <v>0</v>
      </c>
      <c r="Q17" s="76" t="s">
        <v>46</v>
      </c>
    </row>
    <row r="18" spans="1:17" ht="22.5" x14ac:dyDescent="0.2">
      <c r="A18" s="40">
        <v>5</v>
      </c>
      <c r="B18" s="91"/>
      <c r="C18" s="132" t="s">
        <v>221</v>
      </c>
      <c r="D18" s="28" t="s">
        <v>138</v>
      </c>
      <c r="E18" s="60">
        <v>254.93</v>
      </c>
      <c r="F18" s="52"/>
      <c r="G18" s="50"/>
      <c r="H18" s="50">
        <f t="shared" si="6"/>
        <v>0</v>
      </c>
      <c r="I18" s="50"/>
      <c r="J18" s="50"/>
      <c r="K18" s="51">
        <f t="shared" si="0"/>
        <v>0</v>
      </c>
      <c r="L18" s="52">
        <f t="shared" si="1"/>
        <v>0</v>
      </c>
      <c r="M18" s="50">
        <f t="shared" si="2"/>
        <v>0</v>
      </c>
      <c r="N18" s="50">
        <f t="shared" si="3"/>
        <v>0</v>
      </c>
      <c r="O18" s="50">
        <f t="shared" si="4"/>
        <v>0</v>
      </c>
      <c r="P18" s="107">
        <f t="shared" si="5"/>
        <v>0</v>
      </c>
      <c r="Q18" s="76" t="s">
        <v>46</v>
      </c>
    </row>
    <row r="19" spans="1:17" x14ac:dyDescent="0.2">
      <c r="A19" s="40">
        <v>6</v>
      </c>
      <c r="B19" s="91"/>
      <c r="C19" s="132" t="s">
        <v>92</v>
      </c>
      <c r="D19" s="28" t="s">
        <v>118</v>
      </c>
      <c r="E19" s="60">
        <v>24.2</v>
      </c>
      <c r="F19" s="52"/>
      <c r="G19" s="50"/>
      <c r="H19" s="50">
        <f t="shared" si="6"/>
        <v>0</v>
      </c>
      <c r="I19" s="50"/>
      <c r="J19" s="50"/>
      <c r="K19" s="51">
        <f t="shared" si="0"/>
        <v>0</v>
      </c>
      <c r="L19" s="52">
        <f t="shared" si="1"/>
        <v>0</v>
      </c>
      <c r="M19" s="50">
        <f t="shared" si="2"/>
        <v>0</v>
      </c>
      <c r="N19" s="50">
        <f t="shared" si="3"/>
        <v>0</v>
      </c>
      <c r="O19" s="50">
        <f t="shared" si="4"/>
        <v>0</v>
      </c>
      <c r="P19" s="107">
        <f t="shared" si="5"/>
        <v>0</v>
      </c>
      <c r="Q19" s="76" t="s">
        <v>46</v>
      </c>
    </row>
    <row r="20" spans="1:17" x14ac:dyDescent="0.2">
      <c r="A20" s="40">
        <v>7</v>
      </c>
      <c r="B20" s="91"/>
      <c r="C20" s="132" t="s">
        <v>101</v>
      </c>
      <c r="D20" s="28" t="s">
        <v>118</v>
      </c>
      <c r="E20" s="60">
        <v>24.2</v>
      </c>
      <c r="F20" s="52"/>
      <c r="G20" s="50"/>
      <c r="H20" s="50">
        <f t="shared" si="6"/>
        <v>0</v>
      </c>
      <c r="I20" s="50"/>
      <c r="J20" s="50"/>
      <c r="K20" s="51">
        <f t="shared" si="0"/>
        <v>0</v>
      </c>
      <c r="L20" s="52">
        <f t="shared" si="1"/>
        <v>0</v>
      </c>
      <c r="M20" s="50">
        <f t="shared" si="2"/>
        <v>0</v>
      </c>
      <c r="N20" s="50">
        <f t="shared" si="3"/>
        <v>0</v>
      </c>
      <c r="O20" s="50">
        <f t="shared" si="4"/>
        <v>0</v>
      </c>
      <c r="P20" s="107">
        <f t="shared" si="5"/>
        <v>0</v>
      </c>
      <c r="Q20" s="76" t="s">
        <v>46</v>
      </c>
    </row>
    <row r="21" spans="1:17" x14ac:dyDescent="0.2">
      <c r="A21" s="40">
        <v>8</v>
      </c>
      <c r="B21" s="91"/>
      <c r="C21" s="133" t="s">
        <v>102</v>
      </c>
      <c r="D21" s="28" t="s">
        <v>118</v>
      </c>
      <c r="E21" s="60">
        <v>26.62</v>
      </c>
      <c r="F21" s="52"/>
      <c r="G21" s="50"/>
      <c r="H21" s="50">
        <f t="shared" si="6"/>
        <v>0</v>
      </c>
      <c r="I21" s="50"/>
      <c r="J21" s="50"/>
      <c r="K21" s="51">
        <f t="shared" si="0"/>
        <v>0</v>
      </c>
      <c r="L21" s="52">
        <f t="shared" si="1"/>
        <v>0</v>
      </c>
      <c r="M21" s="50">
        <f t="shared" si="2"/>
        <v>0</v>
      </c>
      <c r="N21" s="50">
        <f t="shared" si="3"/>
        <v>0</v>
      </c>
      <c r="O21" s="50">
        <f t="shared" si="4"/>
        <v>0</v>
      </c>
      <c r="P21" s="107">
        <f t="shared" si="5"/>
        <v>0</v>
      </c>
      <c r="Q21" s="76" t="s">
        <v>46</v>
      </c>
    </row>
    <row r="22" spans="1:17" x14ac:dyDescent="0.2">
      <c r="A22" s="40">
        <v>9</v>
      </c>
      <c r="B22" s="91"/>
      <c r="C22" s="139" t="s">
        <v>222</v>
      </c>
      <c r="D22" s="28" t="s">
        <v>138</v>
      </c>
      <c r="E22" s="60">
        <v>254.93</v>
      </c>
      <c r="F22" s="52"/>
      <c r="G22" s="50"/>
      <c r="H22" s="50">
        <f t="shared" si="6"/>
        <v>0</v>
      </c>
      <c r="I22" s="50"/>
      <c r="J22" s="50"/>
      <c r="K22" s="51">
        <f t="shared" si="0"/>
        <v>0</v>
      </c>
      <c r="L22" s="52">
        <f t="shared" si="1"/>
        <v>0</v>
      </c>
      <c r="M22" s="50">
        <f t="shared" si="2"/>
        <v>0</v>
      </c>
      <c r="N22" s="50">
        <f t="shared" si="3"/>
        <v>0</v>
      </c>
      <c r="O22" s="50">
        <f t="shared" si="4"/>
        <v>0</v>
      </c>
      <c r="P22" s="107">
        <f t="shared" si="5"/>
        <v>0</v>
      </c>
      <c r="Q22" s="76" t="s">
        <v>46</v>
      </c>
    </row>
    <row r="23" spans="1:17" x14ac:dyDescent="0.2">
      <c r="A23" s="40">
        <v>10</v>
      </c>
      <c r="B23" s="91"/>
      <c r="C23" s="133" t="s">
        <v>176</v>
      </c>
      <c r="D23" s="28" t="s">
        <v>163</v>
      </c>
      <c r="E23" s="60">
        <v>1784.51</v>
      </c>
      <c r="F23" s="52"/>
      <c r="G23" s="50"/>
      <c r="H23" s="50">
        <f t="shared" si="6"/>
        <v>0</v>
      </c>
      <c r="I23" s="50"/>
      <c r="J23" s="50"/>
      <c r="K23" s="51">
        <f t="shared" si="0"/>
        <v>0</v>
      </c>
      <c r="L23" s="52">
        <f t="shared" si="1"/>
        <v>0</v>
      </c>
      <c r="M23" s="50">
        <f t="shared" si="2"/>
        <v>0</v>
      </c>
      <c r="N23" s="50">
        <f t="shared" si="3"/>
        <v>0</v>
      </c>
      <c r="O23" s="50">
        <f t="shared" si="4"/>
        <v>0</v>
      </c>
      <c r="P23" s="107">
        <f t="shared" si="5"/>
        <v>0</v>
      </c>
      <c r="Q23" s="76" t="s">
        <v>46</v>
      </c>
    </row>
    <row r="24" spans="1:17" x14ac:dyDescent="0.2">
      <c r="A24" s="40">
        <v>11</v>
      </c>
      <c r="B24" s="91"/>
      <c r="C24" s="133" t="s">
        <v>177</v>
      </c>
      <c r="D24" s="28" t="s">
        <v>138</v>
      </c>
      <c r="E24" s="60">
        <v>293.17</v>
      </c>
      <c r="F24" s="52"/>
      <c r="G24" s="50"/>
      <c r="H24" s="50">
        <f t="shared" si="6"/>
        <v>0</v>
      </c>
      <c r="I24" s="50"/>
      <c r="J24" s="50"/>
      <c r="K24" s="51">
        <f t="shared" si="0"/>
        <v>0</v>
      </c>
      <c r="L24" s="52">
        <f t="shared" si="1"/>
        <v>0</v>
      </c>
      <c r="M24" s="50">
        <f t="shared" si="2"/>
        <v>0</v>
      </c>
      <c r="N24" s="50">
        <f t="shared" si="3"/>
        <v>0</v>
      </c>
      <c r="O24" s="50">
        <f t="shared" si="4"/>
        <v>0</v>
      </c>
      <c r="P24" s="107">
        <f t="shared" si="5"/>
        <v>0</v>
      </c>
      <c r="Q24" s="76" t="s">
        <v>46</v>
      </c>
    </row>
    <row r="25" spans="1:17" x14ac:dyDescent="0.2">
      <c r="A25" s="40">
        <v>12</v>
      </c>
      <c r="B25" s="91"/>
      <c r="C25" s="133" t="s">
        <v>178</v>
      </c>
      <c r="D25" s="28" t="s">
        <v>155</v>
      </c>
      <c r="E25" s="60">
        <v>149.5</v>
      </c>
      <c r="F25" s="52"/>
      <c r="G25" s="50"/>
      <c r="H25" s="50">
        <f t="shared" si="6"/>
        <v>0</v>
      </c>
      <c r="I25" s="50"/>
      <c r="J25" s="50"/>
      <c r="K25" s="51">
        <f t="shared" si="0"/>
        <v>0</v>
      </c>
      <c r="L25" s="52">
        <f t="shared" si="1"/>
        <v>0</v>
      </c>
      <c r="M25" s="50">
        <f t="shared" si="2"/>
        <v>0</v>
      </c>
      <c r="N25" s="50">
        <f t="shared" si="3"/>
        <v>0</v>
      </c>
      <c r="O25" s="50">
        <f t="shared" si="4"/>
        <v>0</v>
      </c>
      <c r="P25" s="107">
        <f t="shared" si="5"/>
        <v>0</v>
      </c>
      <c r="Q25" s="76" t="s">
        <v>46</v>
      </c>
    </row>
    <row r="26" spans="1:17" ht="22.5" x14ac:dyDescent="0.2">
      <c r="A26" s="40">
        <v>13</v>
      </c>
      <c r="B26" s="91"/>
      <c r="C26" s="132" t="s">
        <v>223</v>
      </c>
      <c r="D26" s="28" t="s">
        <v>138</v>
      </c>
      <c r="E26" s="60">
        <v>254.93</v>
      </c>
      <c r="F26" s="52"/>
      <c r="G26" s="50"/>
      <c r="H26" s="50">
        <f t="shared" si="6"/>
        <v>0</v>
      </c>
      <c r="I26" s="50"/>
      <c r="J26" s="50"/>
      <c r="K26" s="51">
        <f t="shared" si="0"/>
        <v>0</v>
      </c>
      <c r="L26" s="52">
        <f t="shared" si="1"/>
        <v>0</v>
      </c>
      <c r="M26" s="50">
        <f t="shared" si="2"/>
        <v>0</v>
      </c>
      <c r="N26" s="50">
        <f t="shared" si="3"/>
        <v>0</v>
      </c>
      <c r="O26" s="50">
        <f t="shared" si="4"/>
        <v>0</v>
      </c>
      <c r="P26" s="107">
        <f t="shared" si="5"/>
        <v>0</v>
      </c>
      <c r="Q26" s="76" t="s">
        <v>46</v>
      </c>
    </row>
    <row r="27" spans="1:17" x14ac:dyDescent="0.2">
      <c r="A27" s="40">
        <v>14</v>
      </c>
      <c r="B27" s="91"/>
      <c r="C27" s="133" t="s">
        <v>82</v>
      </c>
      <c r="D27" s="28" t="s">
        <v>163</v>
      </c>
      <c r="E27" s="60">
        <v>50.99</v>
      </c>
      <c r="F27" s="52"/>
      <c r="G27" s="50"/>
      <c r="H27" s="50">
        <f t="shared" si="6"/>
        <v>0</v>
      </c>
      <c r="I27" s="50"/>
      <c r="J27" s="50"/>
      <c r="K27" s="51">
        <f t="shared" si="0"/>
        <v>0</v>
      </c>
      <c r="L27" s="52">
        <f t="shared" si="1"/>
        <v>0</v>
      </c>
      <c r="M27" s="50">
        <f t="shared" si="2"/>
        <v>0</v>
      </c>
      <c r="N27" s="50">
        <f t="shared" si="3"/>
        <v>0</v>
      </c>
      <c r="O27" s="50">
        <f t="shared" si="4"/>
        <v>0</v>
      </c>
      <c r="P27" s="107">
        <f t="shared" si="5"/>
        <v>0</v>
      </c>
      <c r="Q27" s="76" t="s">
        <v>46</v>
      </c>
    </row>
    <row r="28" spans="1:17" x14ac:dyDescent="0.2">
      <c r="A28" s="40">
        <v>15</v>
      </c>
      <c r="B28" s="91"/>
      <c r="C28" s="133" t="s">
        <v>91</v>
      </c>
      <c r="D28" s="28" t="s">
        <v>163</v>
      </c>
      <c r="E28" s="60">
        <v>841.27</v>
      </c>
      <c r="F28" s="52"/>
      <c r="G28" s="50"/>
      <c r="H28" s="50">
        <f t="shared" si="6"/>
        <v>0</v>
      </c>
      <c r="I28" s="50"/>
      <c r="J28" s="50"/>
      <c r="K28" s="51">
        <f t="shared" si="0"/>
        <v>0</v>
      </c>
      <c r="L28" s="52">
        <f t="shared" si="1"/>
        <v>0</v>
      </c>
      <c r="M28" s="50">
        <f t="shared" si="2"/>
        <v>0</v>
      </c>
      <c r="N28" s="50">
        <f t="shared" si="3"/>
        <v>0</v>
      </c>
      <c r="O28" s="50">
        <f t="shared" si="4"/>
        <v>0</v>
      </c>
      <c r="P28" s="107">
        <f t="shared" si="5"/>
        <v>0</v>
      </c>
      <c r="Q28" s="76" t="s">
        <v>46</v>
      </c>
    </row>
    <row r="29" spans="1:17" x14ac:dyDescent="0.2">
      <c r="A29" s="40">
        <v>16</v>
      </c>
      <c r="B29" s="91"/>
      <c r="C29" s="132" t="s">
        <v>224</v>
      </c>
      <c r="D29" s="28" t="s">
        <v>155</v>
      </c>
      <c r="E29" s="60">
        <v>211</v>
      </c>
      <c r="F29" s="52"/>
      <c r="G29" s="50"/>
      <c r="H29" s="50">
        <f t="shared" si="6"/>
        <v>0</v>
      </c>
      <c r="I29" s="50"/>
      <c r="J29" s="50"/>
      <c r="K29" s="51">
        <f t="shared" si="0"/>
        <v>0</v>
      </c>
      <c r="L29" s="52">
        <f t="shared" si="1"/>
        <v>0</v>
      </c>
      <c r="M29" s="50">
        <f t="shared" si="2"/>
        <v>0</v>
      </c>
      <c r="N29" s="50">
        <f t="shared" si="3"/>
        <v>0</v>
      </c>
      <c r="O29" s="50">
        <f t="shared" si="4"/>
        <v>0</v>
      </c>
      <c r="P29" s="107">
        <f t="shared" si="5"/>
        <v>0</v>
      </c>
      <c r="Q29" s="76" t="s">
        <v>46</v>
      </c>
    </row>
    <row r="30" spans="1:17" ht="33.75" x14ac:dyDescent="0.2">
      <c r="A30" s="40">
        <v>17</v>
      </c>
      <c r="B30" s="91"/>
      <c r="C30" s="132" t="s">
        <v>225</v>
      </c>
      <c r="D30" s="28" t="s">
        <v>138</v>
      </c>
      <c r="E30" s="60">
        <v>429.6</v>
      </c>
      <c r="F30" s="52"/>
      <c r="G30" s="50"/>
      <c r="H30" s="50">
        <f t="shared" si="6"/>
        <v>0</v>
      </c>
      <c r="I30" s="50"/>
      <c r="J30" s="50"/>
      <c r="K30" s="51">
        <f t="shared" si="0"/>
        <v>0</v>
      </c>
      <c r="L30" s="52">
        <f t="shared" si="1"/>
        <v>0</v>
      </c>
      <c r="M30" s="50">
        <f t="shared" si="2"/>
        <v>0</v>
      </c>
      <c r="N30" s="50">
        <f t="shared" si="3"/>
        <v>0</v>
      </c>
      <c r="O30" s="50">
        <f t="shared" si="4"/>
        <v>0</v>
      </c>
      <c r="P30" s="107">
        <f t="shared" si="5"/>
        <v>0</v>
      </c>
      <c r="Q30" s="76" t="s">
        <v>46</v>
      </c>
    </row>
    <row r="31" spans="1:17" x14ac:dyDescent="0.2">
      <c r="A31" s="40">
        <v>18</v>
      </c>
      <c r="B31" s="91"/>
      <c r="C31" s="132" t="s">
        <v>237</v>
      </c>
      <c r="D31" s="28" t="s">
        <v>118</v>
      </c>
      <c r="E31" s="60">
        <v>75</v>
      </c>
      <c r="F31" s="52"/>
      <c r="G31" s="50"/>
      <c r="H31" s="50">
        <f t="shared" si="6"/>
        <v>0</v>
      </c>
      <c r="I31" s="50"/>
      <c r="J31" s="50"/>
      <c r="K31" s="51">
        <f t="shared" si="0"/>
        <v>0</v>
      </c>
      <c r="L31" s="52">
        <f t="shared" si="1"/>
        <v>0</v>
      </c>
      <c r="M31" s="50">
        <f t="shared" si="2"/>
        <v>0</v>
      </c>
      <c r="N31" s="50">
        <f t="shared" si="3"/>
        <v>0</v>
      </c>
      <c r="O31" s="50">
        <f t="shared" si="4"/>
        <v>0</v>
      </c>
      <c r="P31" s="107">
        <f t="shared" si="5"/>
        <v>0</v>
      </c>
      <c r="Q31" s="76" t="s">
        <v>46</v>
      </c>
    </row>
    <row r="32" spans="1:17" x14ac:dyDescent="0.2">
      <c r="A32" s="40">
        <v>19</v>
      </c>
      <c r="B32" s="91"/>
      <c r="C32" s="133" t="s">
        <v>226</v>
      </c>
      <c r="D32" s="28" t="s">
        <v>118</v>
      </c>
      <c r="E32" s="60">
        <v>82.5</v>
      </c>
      <c r="F32" s="52"/>
      <c r="G32" s="50"/>
      <c r="H32" s="50">
        <f t="shared" si="6"/>
        <v>0</v>
      </c>
      <c r="I32" s="50"/>
      <c r="J32" s="50"/>
      <c r="K32" s="51">
        <f t="shared" si="0"/>
        <v>0</v>
      </c>
      <c r="L32" s="52">
        <f t="shared" si="1"/>
        <v>0</v>
      </c>
      <c r="M32" s="50">
        <f t="shared" si="2"/>
        <v>0</v>
      </c>
      <c r="N32" s="50">
        <f t="shared" si="3"/>
        <v>0</v>
      </c>
      <c r="O32" s="50">
        <f t="shared" si="4"/>
        <v>0</v>
      </c>
      <c r="P32" s="107">
        <f t="shared" si="5"/>
        <v>0</v>
      </c>
      <c r="Q32" s="76" t="s">
        <v>46</v>
      </c>
    </row>
    <row r="33" spans="1:17" x14ac:dyDescent="0.2">
      <c r="A33" s="40">
        <v>20</v>
      </c>
      <c r="B33" s="91"/>
      <c r="C33" s="132" t="s">
        <v>227</v>
      </c>
      <c r="D33" s="28" t="s">
        <v>155</v>
      </c>
      <c r="E33" s="60">
        <v>75</v>
      </c>
      <c r="F33" s="52"/>
      <c r="G33" s="50"/>
      <c r="H33" s="50">
        <f t="shared" si="6"/>
        <v>0</v>
      </c>
      <c r="I33" s="50"/>
      <c r="J33" s="50"/>
      <c r="K33" s="51">
        <f t="shared" si="0"/>
        <v>0</v>
      </c>
      <c r="L33" s="52">
        <f t="shared" si="1"/>
        <v>0</v>
      </c>
      <c r="M33" s="50">
        <f t="shared" si="2"/>
        <v>0</v>
      </c>
      <c r="N33" s="50">
        <f t="shared" si="3"/>
        <v>0</v>
      </c>
      <c r="O33" s="50">
        <f t="shared" si="4"/>
        <v>0</v>
      </c>
      <c r="P33" s="107">
        <f t="shared" si="5"/>
        <v>0</v>
      </c>
      <c r="Q33" s="76" t="s">
        <v>46</v>
      </c>
    </row>
    <row r="34" spans="1:17" x14ac:dyDescent="0.2">
      <c r="A34" s="40">
        <v>21</v>
      </c>
      <c r="B34" s="91"/>
      <c r="C34" s="137" t="s">
        <v>228</v>
      </c>
      <c r="D34" s="28" t="s">
        <v>118</v>
      </c>
      <c r="E34" s="60">
        <v>82.5</v>
      </c>
      <c r="F34" s="52"/>
      <c r="G34" s="50"/>
      <c r="H34" s="50">
        <f t="shared" si="6"/>
        <v>0</v>
      </c>
      <c r="I34" s="50"/>
      <c r="J34" s="50"/>
      <c r="K34" s="51">
        <f t="shared" si="0"/>
        <v>0</v>
      </c>
      <c r="L34" s="52">
        <f t="shared" si="1"/>
        <v>0</v>
      </c>
      <c r="M34" s="50">
        <f t="shared" si="2"/>
        <v>0</v>
      </c>
      <c r="N34" s="50">
        <f t="shared" si="3"/>
        <v>0</v>
      </c>
      <c r="O34" s="50">
        <f t="shared" si="4"/>
        <v>0</v>
      </c>
      <c r="P34" s="107">
        <f t="shared" si="5"/>
        <v>0</v>
      </c>
      <c r="Q34" s="76" t="s">
        <v>46</v>
      </c>
    </row>
    <row r="35" spans="1:17" x14ac:dyDescent="0.2">
      <c r="A35" s="40">
        <v>22</v>
      </c>
      <c r="B35" s="91"/>
      <c r="C35" s="132" t="s">
        <v>229</v>
      </c>
      <c r="D35" s="28" t="s">
        <v>138</v>
      </c>
      <c r="E35" s="60">
        <v>429.6</v>
      </c>
      <c r="F35" s="52"/>
      <c r="G35" s="50"/>
      <c r="H35" s="50">
        <f t="shared" si="6"/>
        <v>0</v>
      </c>
      <c r="I35" s="50"/>
      <c r="J35" s="50"/>
      <c r="K35" s="51">
        <f t="shared" si="0"/>
        <v>0</v>
      </c>
      <c r="L35" s="52">
        <f t="shared" si="1"/>
        <v>0</v>
      </c>
      <c r="M35" s="50">
        <f t="shared" si="2"/>
        <v>0</v>
      </c>
      <c r="N35" s="50">
        <f t="shared" si="3"/>
        <v>0</v>
      </c>
      <c r="O35" s="50">
        <f t="shared" si="4"/>
        <v>0</v>
      </c>
      <c r="P35" s="107">
        <f t="shared" si="5"/>
        <v>0</v>
      </c>
      <c r="Q35" s="76" t="s">
        <v>46</v>
      </c>
    </row>
    <row r="36" spans="1:17" x14ac:dyDescent="0.2">
      <c r="A36" s="40">
        <v>23</v>
      </c>
      <c r="B36" s="91"/>
      <c r="C36" s="133" t="s">
        <v>82</v>
      </c>
      <c r="D36" s="28" t="s">
        <v>163</v>
      </c>
      <c r="E36" s="60">
        <v>85.920000000000016</v>
      </c>
      <c r="F36" s="52"/>
      <c r="G36" s="50"/>
      <c r="H36" s="50">
        <f t="shared" si="6"/>
        <v>0</v>
      </c>
      <c r="I36" s="50"/>
      <c r="J36" s="50"/>
      <c r="K36" s="51">
        <f t="shared" si="0"/>
        <v>0</v>
      </c>
      <c r="L36" s="52">
        <f t="shared" si="1"/>
        <v>0</v>
      </c>
      <c r="M36" s="50">
        <f t="shared" si="2"/>
        <v>0</v>
      </c>
      <c r="N36" s="50">
        <f t="shared" si="3"/>
        <v>0</v>
      </c>
      <c r="O36" s="50">
        <f t="shared" si="4"/>
        <v>0</v>
      </c>
      <c r="P36" s="107">
        <f t="shared" si="5"/>
        <v>0</v>
      </c>
      <c r="Q36" s="76" t="s">
        <v>46</v>
      </c>
    </row>
    <row r="37" spans="1:17" x14ac:dyDescent="0.2">
      <c r="A37" s="40">
        <v>24</v>
      </c>
      <c r="B37" s="91"/>
      <c r="C37" s="132" t="s">
        <v>230</v>
      </c>
      <c r="D37" s="28" t="s">
        <v>138</v>
      </c>
      <c r="E37" s="60">
        <v>429.6</v>
      </c>
      <c r="F37" s="52"/>
      <c r="G37" s="50"/>
      <c r="H37" s="50">
        <f t="shared" si="6"/>
        <v>0</v>
      </c>
      <c r="I37" s="50"/>
      <c r="J37" s="50"/>
      <c r="K37" s="51">
        <f t="shared" si="0"/>
        <v>0</v>
      </c>
      <c r="L37" s="52">
        <f t="shared" si="1"/>
        <v>0</v>
      </c>
      <c r="M37" s="50">
        <f t="shared" si="2"/>
        <v>0</v>
      </c>
      <c r="N37" s="50">
        <f t="shared" si="3"/>
        <v>0</v>
      </c>
      <c r="O37" s="50">
        <f t="shared" si="4"/>
        <v>0</v>
      </c>
      <c r="P37" s="107">
        <f t="shared" si="5"/>
        <v>0</v>
      </c>
      <c r="Q37" s="76" t="s">
        <v>46</v>
      </c>
    </row>
    <row r="38" spans="1:17" x14ac:dyDescent="0.2">
      <c r="A38" s="40">
        <v>25</v>
      </c>
      <c r="B38" s="91"/>
      <c r="C38" s="133" t="s">
        <v>231</v>
      </c>
      <c r="D38" s="28" t="s">
        <v>138</v>
      </c>
      <c r="E38" s="60">
        <v>472.56000000000006</v>
      </c>
      <c r="F38" s="52"/>
      <c r="G38" s="50"/>
      <c r="H38" s="50">
        <f t="shared" si="6"/>
        <v>0</v>
      </c>
      <c r="I38" s="50"/>
      <c r="J38" s="50"/>
      <c r="K38" s="51">
        <f t="shared" si="0"/>
        <v>0</v>
      </c>
      <c r="L38" s="52">
        <f t="shared" si="1"/>
        <v>0</v>
      </c>
      <c r="M38" s="50">
        <f t="shared" si="2"/>
        <v>0</v>
      </c>
      <c r="N38" s="50">
        <f t="shared" si="3"/>
        <v>0</v>
      </c>
      <c r="O38" s="50">
        <f t="shared" si="4"/>
        <v>0</v>
      </c>
      <c r="P38" s="107">
        <f t="shared" si="5"/>
        <v>0</v>
      </c>
      <c r="Q38" s="76" t="s">
        <v>46</v>
      </c>
    </row>
    <row r="39" spans="1:17" x14ac:dyDescent="0.2">
      <c r="A39" s="40">
        <v>26</v>
      </c>
      <c r="B39" s="91"/>
      <c r="C39" s="137" t="s">
        <v>85</v>
      </c>
      <c r="D39" s="28" t="s">
        <v>120</v>
      </c>
      <c r="E39" s="60">
        <v>3436.8</v>
      </c>
      <c r="F39" s="52"/>
      <c r="G39" s="50"/>
      <c r="H39" s="50">
        <f t="shared" si="6"/>
        <v>0</v>
      </c>
      <c r="I39" s="50"/>
      <c r="J39" s="50"/>
      <c r="K39" s="51">
        <f t="shared" si="0"/>
        <v>0</v>
      </c>
      <c r="L39" s="52">
        <f t="shared" si="1"/>
        <v>0</v>
      </c>
      <c r="M39" s="50">
        <f t="shared" si="2"/>
        <v>0</v>
      </c>
      <c r="N39" s="50">
        <f t="shared" si="3"/>
        <v>0</v>
      </c>
      <c r="O39" s="50">
        <f t="shared" si="4"/>
        <v>0</v>
      </c>
      <c r="P39" s="107">
        <f t="shared" si="5"/>
        <v>0</v>
      </c>
      <c r="Q39" s="76" t="s">
        <v>46</v>
      </c>
    </row>
    <row r="40" spans="1:17" x14ac:dyDescent="0.2">
      <c r="A40" s="40">
        <v>27</v>
      </c>
      <c r="B40" s="91"/>
      <c r="C40" s="137" t="s">
        <v>84</v>
      </c>
      <c r="D40" s="28" t="s">
        <v>163</v>
      </c>
      <c r="E40" s="60">
        <v>2577.6000000000004</v>
      </c>
      <c r="F40" s="52"/>
      <c r="G40" s="50"/>
      <c r="H40" s="50">
        <f t="shared" si="6"/>
        <v>0</v>
      </c>
      <c r="I40" s="50"/>
      <c r="J40" s="50"/>
      <c r="K40" s="51">
        <f t="shared" si="0"/>
        <v>0</v>
      </c>
      <c r="L40" s="52">
        <f t="shared" si="1"/>
        <v>0</v>
      </c>
      <c r="M40" s="50">
        <f t="shared" si="2"/>
        <v>0</v>
      </c>
      <c r="N40" s="50">
        <f t="shared" si="3"/>
        <v>0</v>
      </c>
      <c r="O40" s="50">
        <f t="shared" si="4"/>
        <v>0</v>
      </c>
      <c r="P40" s="107">
        <f t="shared" si="5"/>
        <v>0</v>
      </c>
      <c r="Q40" s="76" t="s">
        <v>46</v>
      </c>
    </row>
    <row r="41" spans="1:17" x14ac:dyDescent="0.2">
      <c r="A41" s="40">
        <v>28</v>
      </c>
      <c r="B41" s="91"/>
      <c r="C41" s="139" t="s">
        <v>232</v>
      </c>
      <c r="D41" s="28" t="s">
        <v>138</v>
      </c>
      <c r="E41" s="60">
        <v>429.6</v>
      </c>
      <c r="F41" s="52"/>
      <c r="G41" s="50"/>
      <c r="H41" s="50">
        <f t="shared" si="6"/>
        <v>0</v>
      </c>
      <c r="I41" s="50"/>
      <c r="J41" s="50"/>
      <c r="K41" s="51">
        <f t="shared" si="0"/>
        <v>0</v>
      </c>
      <c r="L41" s="52">
        <f t="shared" si="1"/>
        <v>0</v>
      </c>
      <c r="M41" s="50">
        <f t="shared" si="2"/>
        <v>0</v>
      </c>
      <c r="N41" s="50">
        <f t="shared" si="3"/>
        <v>0</v>
      </c>
      <c r="O41" s="50">
        <f t="shared" si="4"/>
        <v>0</v>
      </c>
      <c r="P41" s="107">
        <f t="shared" si="5"/>
        <v>0</v>
      </c>
      <c r="Q41" s="76" t="s">
        <v>46</v>
      </c>
    </row>
    <row r="42" spans="1:17" x14ac:dyDescent="0.2">
      <c r="A42" s="40">
        <v>29</v>
      </c>
      <c r="B42" s="91"/>
      <c r="C42" s="133" t="s">
        <v>176</v>
      </c>
      <c r="D42" s="28" t="s">
        <v>163</v>
      </c>
      <c r="E42" s="60">
        <v>3007.2000000000003</v>
      </c>
      <c r="F42" s="52"/>
      <c r="G42" s="50"/>
      <c r="H42" s="50">
        <f t="shared" si="6"/>
        <v>0</v>
      </c>
      <c r="I42" s="50"/>
      <c r="J42" s="50"/>
      <c r="K42" s="51">
        <f t="shared" si="0"/>
        <v>0</v>
      </c>
      <c r="L42" s="52">
        <f t="shared" si="1"/>
        <v>0</v>
      </c>
      <c r="M42" s="50">
        <f t="shared" si="2"/>
        <v>0</v>
      </c>
      <c r="N42" s="50">
        <f t="shared" si="3"/>
        <v>0</v>
      </c>
      <c r="O42" s="50">
        <f t="shared" si="4"/>
        <v>0</v>
      </c>
      <c r="P42" s="107">
        <f t="shared" si="5"/>
        <v>0</v>
      </c>
      <c r="Q42" s="76" t="s">
        <v>46</v>
      </c>
    </row>
    <row r="43" spans="1:17" x14ac:dyDescent="0.2">
      <c r="A43" s="40">
        <v>30</v>
      </c>
      <c r="B43" s="91"/>
      <c r="C43" s="133" t="s">
        <v>177</v>
      </c>
      <c r="D43" s="28" t="s">
        <v>138</v>
      </c>
      <c r="E43" s="60">
        <v>494.03999999999996</v>
      </c>
      <c r="F43" s="52"/>
      <c r="G43" s="50"/>
      <c r="H43" s="50">
        <f t="shared" si="6"/>
        <v>0</v>
      </c>
      <c r="I43" s="50"/>
      <c r="J43" s="50"/>
      <c r="K43" s="51">
        <f t="shared" si="0"/>
        <v>0</v>
      </c>
      <c r="L43" s="52">
        <f t="shared" si="1"/>
        <v>0</v>
      </c>
      <c r="M43" s="50">
        <f t="shared" si="2"/>
        <v>0</v>
      </c>
      <c r="N43" s="50">
        <f t="shared" si="3"/>
        <v>0</v>
      </c>
      <c r="O43" s="50">
        <f t="shared" si="4"/>
        <v>0</v>
      </c>
      <c r="P43" s="107">
        <f t="shared" si="5"/>
        <v>0</v>
      </c>
      <c r="Q43" s="76" t="s">
        <v>46</v>
      </c>
    </row>
    <row r="44" spans="1:17" x14ac:dyDescent="0.2">
      <c r="A44" s="40">
        <v>31</v>
      </c>
      <c r="B44" s="91"/>
      <c r="C44" s="133" t="s">
        <v>178</v>
      </c>
      <c r="D44" s="28" t="s">
        <v>155</v>
      </c>
      <c r="E44" s="60">
        <v>37.92</v>
      </c>
      <c r="F44" s="52"/>
      <c r="G44" s="50"/>
      <c r="H44" s="50">
        <f t="shared" si="6"/>
        <v>0</v>
      </c>
      <c r="I44" s="50"/>
      <c r="J44" s="50"/>
      <c r="K44" s="51">
        <f t="shared" si="0"/>
        <v>0</v>
      </c>
      <c r="L44" s="52">
        <f t="shared" si="1"/>
        <v>0</v>
      </c>
      <c r="M44" s="50">
        <f t="shared" si="2"/>
        <v>0</v>
      </c>
      <c r="N44" s="50">
        <f t="shared" si="3"/>
        <v>0</v>
      </c>
      <c r="O44" s="50">
        <f t="shared" si="4"/>
        <v>0</v>
      </c>
      <c r="P44" s="107">
        <f t="shared" si="5"/>
        <v>0</v>
      </c>
      <c r="Q44" s="76" t="s">
        <v>46</v>
      </c>
    </row>
    <row r="45" spans="1:17" ht="22.5" x14ac:dyDescent="0.2">
      <c r="A45" s="40">
        <v>32</v>
      </c>
      <c r="B45" s="91"/>
      <c r="C45" s="132" t="s">
        <v>90</v>
      </c>
      <c r="D45" s="28" t="s">
        <v>138</v>
      </c>
      <c r="E45" s="60">
        <v>429.6</v>
      </c>
      <c r="F45" s="52"/>
      <c r="G45" s="50"/>
      <c r="H45" s="50">
        <f t="shared" si="6"/>
        <v>0</v>
      </c>
      <c r="I45" s="50"/>
      <c r="J45" s="50"/>
      <c r="K45" s="51">
        <f t="shared" si="0"/>
        <v>0</v>
      </c>
      <c r="L45" s="52">
        <f t="shared" si="1"/>
        <v>0</v>
      </c>
      <c r="M45" s="50">
        <f t="shared" si="2"/>
        <v>0</v>
      </c>
      <c r="N45" s="50">
        <f t="shared" si="3"/>
        <v>0</v>
      </c>
      <c r="O45" s="50">
        <f t="shared" si="4"/>
        <v>0</v>
      </c>
      <c r="P45" s="107">
        <f t="shared" si="5"/>
        <v>0</v>
      </c>
      <c r="Q45" s="76" t="s">
        <v>46</v>
      </c>
    </row>
    <row r="46" spans="1:17" x14ac:dyDescent="0.2">
      <c r="A46" s="40">
        <v>33</v>
      </c>
      <c r="B46" s="91"/>
      <c r="C46" s="133" t="s">
        <v>82</v>
      </c>
      <c r="D46" s="28" t="s">
        <v>163</v>
      </c>
      <c r="E46" s="60">
        <v>85.920000000000016</v>
      </c>
      <c r="F46" s="52"/>
      <c r="G46" s="50"/>
      <c r="H46" s="50">
        <f t="shared" si="6"/>
        <v>0</v>
      </c>
      <c r="I46" s="50"/>
      <c r="J46" s="50"/>
      <c r="K46" s="51">
        <f t="shared" si="0"/>
        <v>0</v>
      </c>
      <c r="L46" s="52">
        <f t="shared" si="1"/>
        <v>0</v>
      </c>
      <c r="M46" s="50">
        <f t="shared" si="2"/>
        <v>0</v>
      </c>
      <c r="N46" s="50">
        <f t="shared" si="3"/>
        <v>0</v>
      </c>
      <c r="O46" s="50">
        <f t="shared" si="4"/>
        <v>0</v>
      </c>
      <c r="P46" s="107">
        <f t="shared" si="5"/>
        <v>0</v>
      </c>
      <c r="Q46" s="76" t="s">
        <v>46</v>
      </c>
    </row>
    <row r="47" spans="1:17" x14ac:dyDescent="0.2">
      <c r="A47" s="40">
        <v>34</v>
      </c>
      <c r="B47" s="91"/>
      <c r="C47" s="133" t="s">
        <v>91</v>
      </c>
      <c r="D47" s="28" t="s">
        <v>163</v>
      </c>
      <c r="E47" s="60">
        <v>1417.68</v>
      </c>
      <c r="F47" s="52"/>
      <c r="G47" s="50"/>
      <c r="H47" s="50">
        <f t="shared" si="6"/>
        <v>0</v>
      </c>
      <c r="I47" s="50"/>
      <c r="J47" s="50"/>
      <c r="K47" s="51">
        <f t="shared" si="0"/>
        <v>0</v>
      </c>
      <c r="L47" s="52">
        <f t="shared" si="1"/>
        <v>0</v>
      </c>
      <c r="M47" s="50">
        <f t="shared" si="2"/>
        <v>0</v>
      </c>
      <c r="N47" s="50">
        <f t="shared" si="3"/>
        <v>0</v>
      </c>
      <c r="O47" s="50">
        <f t="shared" si="4"/>
        <v>0</v>
      </c>
      <c r="P47" s="107">
        <f t="shared" si="5"/>
        <v>0</v>
      </c>
      <c r="Q47" s="76" t="s">
        <v>46</v>
      </c>
    </row>
    <row r="48" spans="1:17" x14ac:dyDescent="0.2">
      <c r="A48" s="40">
        <v>35</v>
      </c>
      <c r="B48" s="91"/>
      <c r="C48" s="132" t="s">
        <v>92</v>
      </c>
      <c r="D48" s="28" t="s">
        <v>118</v>
      </c>
      <c r="E48" s="60">
        <v>53.88</v>
      </c>
      <c r="F48" s="52"/>
      <c r="G48" s="50"/>
      <c r="H48" s="50">
        <f t="shared" si="6"/>
        <v>0</v>
      </c>
      <c r="I48" s="50"/>
      <c r="J48" s="50"/>
      <c r="K48" s="51">
        <f t="shared" si="0"/>
        <v>0</v>
      </c>
      <c r="L48" s="52">
        <f t="shared" si="1"/>
        <v>0</v>
      </c>
      <c r="M48" s="50">
        <f t="shared" si="2"/>
        <v>0</v>
      </c>
      <c r="N48" s="50">
        <f t="shared" si="3"/>
        <v>0</v>
      </c>
      <c r="O48" s="50">
        <f t="shared" si="4"/>
        <v>0</v>
      </c>
      <c r="P48" s="107">
        <f t="shared" si="5"/>
        <v>0</v>
      </c>
      <c r="Q48" s="76" t="s">
        <v>46</v>
      </c>
    </row>
    <row r="49" spans="1:17" ht="22.5" x14ac:dyDescent="0.2">
      <c r="A49" s="40">
        <v>36</v>
      </c>
      <c r="B49" s="91"/>
      <c r="C49" s="132" t="s">
        <v>93</v>
      </c>
      <c r="D49" s="28" t="s">
        <v>155</v>
      </c>
      <c r="E49" s="60">
        <v>224</v>
      </c>
      <c r="F49" s="52"/>
      <c r="G49" s="50"/>
      <c r="H49" s="50">
        <f t="shared" si="6"/>
        <v>0</v>
      </c>
      <c r="I49" s="50"/>
      <c r="J49" s="50"/>
      <c r="K49" s="51">
        <f t="shared" si="0"/>
        <v>0</v>
      </c>
      <c r="L49" s="52">
        <f t="shared" si="1"/>
        <v>0</v>
      </c>
      <c r="M49" s="50">
        <f t="shared" si="2"/>
        <v>0</v>
      </c>
      <c r="N49" s="50">
        <f t="shared" si="3"/>
        <v>0</v>
      </c>
      <c r="O49" s="50">
        <f t="shared" si="4"/>
        <v>0</v>
      </c>
      <c r="P49" s="107">
        <f t="shared" si="5"/>
        <v>0</v>
      </c>
      <c r="Q49" s="76" t="s">
        <v>46</v>
      </c>
    </row>
    <row r="50" spans="1:17" x14ac:dyDescent="0.2">
      <c r="A50" s="40">
        <v>37</v>
      </c>
      <c r="B50" s="91"/>
      <c r="C50" s="133" t="s">
        <v>303</v>
      </c>
      <c r="D50" s="28" t="s">
        <v>138</v>
      </c>
      <c r="E50" s="60">
        <v>64.399999999999991</v>
      </c>
      <c r="F50" s="52"/>
      <c r="G50" s="50"/>
      <c r="H50" s="50">
        <f t="shared" si="6"/>
        <v>0</v>
      </c>
      <c r="I50" s="50"/>
      <c r="J50" s="50"/>
      <c r="K50" s="51">
        <f t="shared" si="0"/>
        <v>0</v>
      </c>
      <c r="L50" s="52">
        <f t="shared" si="1"/>
        <v>0</v>
      </c>
      <c r="M50" s="50">
        <f t="shared" si="2"/>
        <v>0</v>
      </c>
      <c r="N50" s="50">
        <f t="shared" si="3"/>
        <v>0</v>
      </c>
      <c r="O50" s="50">
        <f t="shared" si="4"/>
        <v>0</v>
      </c>
      <c r="P50" s="107">
        <f t="shared" si="5"/>
        <v>0</v>
      </c>
      <c r="Q50" s="76" t="s">
        <v>46</v>
      </c>
    </row>
    <row r="51" spans="1:17" x14ac:dyDescent="0.2">
      <c r="A51" s="40">
        <v>38</v>
      </c>
      <c r="B51" s="91"/>
      <c r="C51" s="137" t="s">
        <v>95</v>
      </c>
      <c r="D51" s="28" t="s">
        <v>163</v>
      </c>
      <c r="E51" s="60">
        <v>336</v>
      </c>
      <c r="F51" s="52"/>
      <c r="G51" s="50"/>
      <c r="H51" s="50">
        <f t="shared" si="6"/>
        <v>0</v>
      </c>
      <c r="I51" s="50"/>
      <c r="J51" s="50"/>
      <c r="K51" s="51">
        <f t="shared" si="0"/>
        <v>0</v>
      </c>
      <c r="L51" s="52">
        <f t="shared" si="1"/>
        <v>0</v>
      </c>
      <c r="M51" s="50">
        <f t="shared" si="2"/>
        <v>0</v>
      </c>
      <c r="N51" s="50">
        <f t="shared" si="3"/>
        <v>0</v>
      </c>
      <c r="O51" s="50">
        <f t="shared" si="4"/>
        <v>0</v>
      </c>
      <c r="P51" s="107">
        <f t="shared" si="5"/>
        <v>0</v>
      </c>
      <c r="Q51" s="76" t="s">
        <v>46</v>
      </c>
    </row>
    <row r="52" spans="1:17" x14ac:dyDescent="0.2">
      <c r="A52" s="40">
        <v>39</v>
      </c>
      <c r="B52" s="91"/>
      <c r="C52" s="133" t="s">
        <v>87</v>
      </c>
      <c r="D52" s="28" t="s">
        <v>163</v>
      </c>
      <c r="E52" s="60">
        <v>470.40000000000003</v>
      </c>
      <c r="F52" s="52"/>
      <c r="G52" s="50"/>
      <c r="H52" s="50">
        <f t="shared" si="6"/>
        <v>0</v>
      </c>
      <c r="I52" s="50"/>
      <c r="J52" s="50"/>
      <c r="K52" s="51">
        <f t="shared" si="0"/>
        <v>0</v>
      </c>
      <c r="L52" s="52">
        <f t="shared" si="1"/>
        <v>0</v>
      </c>
      <c r="M52" s="50">
        <f t="shared" si="2"/>
        <v>0</v>
      </c>
      <c r="N52" s="50">
        <f t="shared" si="3"/>
        <v>0</v>
      </c>
      <c r="O52" s="50">
        <f t="shared" si="4"/>
        <v>0</v>
      </c>
      <c r="P52" s="107">
        <f t="shared" si="5"/>
        <v>0</v>
      </c>
      <c r="Q52" s="76" t="s">
        <v>46</v>
      </c>
    </row>
    <row r="53" spans="1:17" x14ac:dyDescent="0.2">
      <c r="A53" s="40">
        <v>40</v>
      </c>
      <c r="B53" s="91"/>
      <c r="C53" s="133" t="s">
        <v>96</v>
      </c>
      <c r="D53" s="28" t="s">
        <v>155</v>
      </c>
      <c r="E53" s="60">
        <v>224</v>
      </c>
      <c r="F53" s="52"/>
      <c r="G53" s="50"/>
      <c r="H53" s="50">
        <f t="shared" si="6"/>
        <v>0</v>
      </c>
      <c r="I53" s="50"/>
      <c r="J53" s="50"/>
      <c r="K53" s="51">
        <f t="shared" si="0"/>
        <v>0</v>
      </c>
      <c r="L53" s="52">
        <f t="shared" si="1"/>
        <v>0</v>
      </c>
      <c r="M53" s="50">
        <f t="shared" si="2"/>
        <v>0</v>
      </c>
      <c r="N53" s="50">
        <f t="shared" si="3"/>
        <v>0</v>
      </c>
      <c r="O53" s="50">
        <f t="shared" si="4"/>
        <v>0</v>
      </c>
      <c r="P53" s="107">
        <f t="shared" si="5"/>
        <v>0</v>
      </c>
      <c r="Q53" s="76" t="s">
        <v>46</v>
      </c>
    </row>
    <row r="54" spans="1:17" x14ac:dyDescent="0.2">
      <c r="A54" s="40">
        <v>41</v>
      </c>
      <c r="B54" s="91"/>
      <c r="C54" s="133" t="s">
        <v>89</v>
      </c>
      <c r="D54" s="28" t="s">
        <v>155</v>
      </c>
      <c r="E54" s="60">
        <v>127.86</v>
      </c>
      <c r="F54" s="52"/>
      <c r="G54" s="50"/>
      <c r="H54" s="50">
        <f t="shared" si="6"/>
        <v>0</v>
      </c>
      <c r="I54" s="50"/>
      <c r="J54" s="50"/>
      <c r="K54" s="51">
        <f t="shared" si="0"/>
        <v>0</v>
      </c>
      <c r="L54" s="52">
        <f t="shared" si="1"/>
        <v>0</v>
      </c>
      <c r="M54" s="50">
        <f t="shared" si="2"/>
        <v>0</v>
      </c>
      <c r="N54" s="50">
        <f t="shared" si="3"/>
        <v>0</v>
      </c>
      <c r="O54" s="50">
        <f t="shared" si="4"/>
        <v>0</v>
      </c>
      <c r="P54" s="107">
        <f t="shared" si="5"/>
        <v>0</v>
      </c>
      <c r="Q54" s="76" t="s">
        <v>46</v>
      </c>
    </row>
    <row r="55" spans="1:17" x14ac:dyDescent="0.2">
      <c r="A55" s="40">
        <v>42</v>
      </c>
      <c r="B55" s="91"/>
      <c r="C55" s="133" t="s">
        <v>97</v>
      </c>
      <c r="D55" s="28" t="s">
        <v>155</v>
      </c>
      <c r="E55" s="60">
        <v>59.27</v>
      </c>
      <c r="F55" s="52"/>
      <c r="G55" s="50"/>
      <c r="H55" s="50">
        <f t="shared" si="6"/>
        <v>0</v>
      </c>
      <c r="I55" s="50"/>
      <c r="J55" s="50"/>
      <c r="K55" s="51">
        <f t="shared" si="0"/>
        <v>0</v>
      </c>
      <c r="L55" s="52">
        <f t="shared" si="1"/>
        <v>0</v>
      </c>
      <c r="M55" s="50">
        <f t="shared" si="2"/>
        <v>0</v>
      </c>
      <c r="N55" s="50">
        <f t="shared" si="3"/>
        <v>0</v>
      </c>
      <c r="O55" s="50">
        <f t="shared" si="4"/>
        <v>0</v>
      </c>
      <c r="P55" s="107">
        <f t="shared" si="5"/>
        <v>0</v>
      </c>
      <c r="Q55" s="76" t="s">
        <v>46</v>
      </c>
    </row>
    <row r="56" spans="1:17" x14ac:dyDescent="0.2">
      <c r="A56" s="40">
        <v>43</v>
      </c>
      <c r="B56" s="91"/>
      <c r="C56" s="133" t="s">
        <v>98</v>
      </c>
      <c r="D56" s="28" t="s">
        <v>155</v>
      </c>
      <c r="E56" s="60">
        <v>59.27</v>
      </c>
      <c r="F56" s="52"/>
      <c r="G56" s="50"/>
      <c r="H56" s="50">
        <f t="shared" si="6"/>
        <v>0</v>
      </c>
      <c r="I56" s="50"/>
      <c r="J56" s="50"/>
      <c r="K56" s="51">
        <f t="shared" si="0"/>
        <v>0</v>
      </c>
      <c r="L56" s="52">
        <f t="shared" si="1"/>
        <v>0</v>
      </c>
      <c r="M56" s="50">
        <f t="shared" si="2"/>
        <v>0</v>
      </c>
      <c r="N56" s="50">
        <f t="shared" si="3"/>
        <v>0</v>
      </c>
      <c r="O56" s="50">
        <f t="shared" si="4"/>
        <v>0</v>
      </c>
      <c r="P56" s="107">
        <f t="shared" si="5"/>
        <v>0</v>
      </c>
      <c r="Q56" s="76" t="s">
        <v>46</v>
      </c>
    </row>
    <row r="57" spans="1:17" x14ac:dyDescent="0.2">
      <c r="A57" s="40">
        <v>44</v>
      </c>
      <c r="B57" s="91"/>
      <c r="C57" s="133" t="s">
        <v>82</v>
      </c>
      <c r="D57" s="28" t="s">
        <v>163</v>
      </c>
      <c r="E57" s="60">
        <v>13.440000000000001</v>
      </c>
      <c r="F57" s="52"/>
      <c r="G57" s="50"/>
      <c r="H57" s="50">
        <f t="shared" si="6"/>
        <v>0</v>
      </c>
      <c r="I57" s="50"/>
      <c r="J57" s="50"/>
      <c r="K57" s="51">
        <f t="shared" si="0"/>
        <v>0</v>
      </c>
      <c r="L57" s="52">
        <f t="shared" si="1"/>
        <v>0</v>
      </c>
      <c r="M57" s="50">
        <f t="shared" si="2"/>
        <v>0</v>
      </c>
      <c r="N57" s="50">
        <f t="shared" si="3"/>
        <v>0</v>
      </c>
      <c r="O57" s="50">
        <f t="shared" si="4"/>
        <v>0</v>
      </c>
      <c r="P57" s="107">
        <f t="shared" si="5"/>
        <v>0</v>
      </c>
      <c r="Q57" s="76" t="s">
        <v>46</v>
      </c>
    </row>
    <row r="58" spans="1:17" x14ac:dyDescent="0.2">
      <c r="A58" s="40">
        <v>45</v>
      </c>
      <c r="B58" s="91"/>
      <c r="C58" s="133" t="s">
        <v>91</v>
      </c>
      <c r="D58" s="28" t="s">
        <v>163</v>
      </c>
      <c r="E58" s="60">
        <v>221.76</v>
      </c>
      <c r="F58" s="52"/>
      <c r="G58" s="50"/>
      <c r="H58" s="50">
        <f t="shared" si="6"/>
        <v>0</v>
      </c>
      <c r="I58" s="50"/>
      <c r="J58" s="50"/>
      <c r="K58" s="51">
        <f t="shared" si="0"/>
        <v>0</v>
      </c>
      <c r="L58" s="52">
        <f t="shared" si="1"/>
        <v>0</v>
      </c>
      <c r="M58" s="50">
        <f t="shared" si="2"/>
        <v>0</v>
      </c>
      <c r="N58" s="50">
        <f t="shared" si="3"/>
        <v>0</v>
      </c>
      <c r="O58" s="50">
        <f t="shared" si="4"/>
        <v>0</v>
      </c>
      <c r="P58" s="107">
        <f t="shared" si="5"/>
        <v>0</v>
      </c>
      <c r="Q58" s="76" t="s">
        <v>46</v>
      </c>
    </row>
    <row r="59" spans="1:17" x14ac:dyDescent="0.2">
      <c r="A59" s="40">
        <v>46</v>
      </c>
      <c r="B59" s="91"/>
      <c r="C59" s="132" t="s">
        <v>99</v>
      </c>
      <c r="D59" s="28" t="s">
        <v>118</v>
      </c>
      <c r="E59" s="60">
        <v>224</v>
      </c>
      <c r="F59" s="52"/>
      <c r="G59" s="50"/>
      <c r="H59" s="50">
        <f t="shared" si="6"/>
        <v>0</v>
      </c>
      <c r="I59" s="50"/>
      <c r="J59" s="50"/>
      <c r="K59" s="51">
        <f t="shared" si="0"/>
        <v>0</v>
      </c>
      <c r="L59" s="52">
        <f t="shared" si="1"/>
        <v>0</v>
      </c>
      <c r="M59" s="50">
        <f t="shared" si="2"/>
        <v>0</v>
      </c>
      <c r="N59" s="50">
        <f t="shared" si="3"/>
        <v>0</v>
      </c>
      <c r="O59" s="50">
        <f t="shared" si="4"/>
        <v>0</v>
      </c>
      <c r="P59" s="107">
        <f t="shared" si="5"/>
        <v>0</v>
      </c>
      <c r="Q59" s="76" t="s">
        <v>46</v>
      </c>
    </row>
    <row r="60" spans="1:17" x14ac:dyDescent="0.2">
      <c r="A60" s="40">
        <v>47</v>
      </c>
      <c r="B60" s="91"/>
      <c r="C60" s="133" t="s">
        <v>100</v>
      </c>
      <c r="D60" s="28" t="s">
        <v>118</v>
      </c>
      <c r="E60" s="60">
        <v>246.40000000000003</v>
      </c>
      <c r="F60" s="52"/>
      <c r="G60" s="50"/>
      <c r="H60" s="50">
        <f t="shared" si="6"/>
        <v>0</v>
      </c>
      <c r="I60" s="50"/>
      <c r="J60" s="50"/>
      <c r="K60" s="51">
        <f t="shared" si="0"/>
        <v>0</v>
      </c>
      <c r="L60" s="52">
        <f t="shared" si="1"/>
        <v>0</v>
      </c>
      <c r="M60" s="50">
        <f t="shared" si="2"/>
        <v>0</v>
      </c>
      <c r="N60" s="50">
        <f t="shared" si="3"/>
        <v>0</v>
      </c>
      <c r="O60" s="50">
        <f t="shared" si="4"/>
        <v>0</v>
      </c>
      <c r="P60" s="107">
        <f t="shared" si="5"/>
        <v>0</v>
      </c>
      <c r="Q60" s="76" t="s">
        <v>46</v>
      </c>
    </row>
    <row r="61" spans="1:17" x14ac:dyDescent="0.2">
      <c r="A61" s="40">
        <v>48</v>
      </c>
      <c r="B61" s="91"/>
      <c r="C61" s="132" t="s">
        <v>101</v>
      </c>
      <c r="D61" s="28" t="s">
        <v>118</v>
      </c>
      <c r="E61" s="60">
        <v>53.88</v>
      </c>
      <c r="F61" s="52"/>
      <c r="G61" s="50"/>
      <c r="H61" s="50">
        <f t="shared" si="6"/>
        <v>0</v>
      </c>
      <c r="I61" s="50"/>
      <c r="J61" s="50"/>
      <c r="K61" s="51">
        <f t="shared" si="0"/>
        <v>0</v>
      </c>
      <c r="L61" s="52">
        <f t="shared" si="1"/>
        <v>0</v>
      </c>
      <c r="M61" s="50">
        <f t="shared" si="2"/>
        <v>0</v>
      </c>
      <c r="N61" s="50">
        <f t="shared" si="3"/>
        <v>0</v>
      </c>
      <c r="O61" s="50">
        <f t="shared" si="4"/>
        <v>0</v>
      </c>
      <c r="P61" s="107">
        <f t="shared" si="5"/>
        <v>0</v>
      </c>
      <c r="Q61" s="76" t="s">
        <v>46</v>
      </c>
    </row>
    <row r="62" spans="1:17" x14ac:dyDescent="0.2">
      <c r="A62" s="40">
        <v>49</v>
      </c>
      <c r="B62" s="91"/>
      <c r="C62" s="133" t="s">
        <v>102</v>
      </c>
      <c r="D62" s="28" t="s">
        <v>118</v>
      </c>
      <c r="E62" s="60">
        <v>59.27</v>
      </c>
      <c r="F62" s="52"/>
      <c r="G62" s="50"/>
      <c r="H62" s="50">
        <f t="shared" si="6"/>
        <v>0</v>
      </c>
      <c r="I62" s="50"/>
      <c r="J62" s="50"/>
      <c r="K62" s="51">
        <f t="shared" si="0"/>
        <v>0</v>
      </c>
      <c r="L62" s="52">
        <f t="shared" si="1"/>
        <v>0</v>
      </c>
      <c r="M62" s="50">
        <f t="shared" si="2"/>
        <v>0</v>
      </c>
      <c r="N62" s="50">
        <f t="shared" si="3"/>
        <v>0</v>
      </c>
      <c r="O62" s="50">
        <f t="shared" si="4"/>
        <v>0</v>
      </c>
      <c r="P62" s="107">
        <f t="shared" si="5"/>
        <v>0</v>
      </c>
      <c r="Q62" s="76" t="s">
        <v>46</v>
      </c>
    </row>
    <row r="63" spans="1:17" ht="22.5" x14ac:dyDescent="0.2">
      <c r="A63" s="40">
        <v>50</v>
      </c>
      <c r="B63" s="91"/>
      <c r="C63" s="132" t="s">
        <v>233</v>
      </c>
      <c r="D63" s="28" t="s">
        <v>131</v>
      </c>
      <c r="E63" s="60">
        <v>1</v>
      </c>
      <c r="F63" s="52"/>
      <c r="G63" s="50"/>
      <c r="H63" s="50">
        <f t="shared" si="6"/>
        <v>0</v>
      </c>
      <c r="I63" s="50"/>
      <c r="J63" s="50"/>
      <c r="K63" s="51">
        <f t="shared" si="0"/>
        <v>0</v>
      </c>
      <c r="L63" s="52">
        <f t="shared" si="1"/>
        <v>0</v>
      </c>
      <c r="M63" s="50">
        <f t="shared" si="2"/>
        <v>0</v>
      </c>
      <c r="N63" s="50">
        <f t="shared" si="3"/>
        <v>0</v>
      </c>
      <c r="O63" s="50">
        <f t="shared" si="4"/>
        <v>0</v>
      </c>
      <c r="P63" s="107">
        <f t="shared" si="5"/>
        <v>0</v>
      </c>
      <c r="Q63" s="76" t="s">
        <v>47</v>
      </c>
    </row>
    <row r="64" spans="1:17" x14ac:dyDescent="0.2">
      <c r="A64" s="40">
        <v>51</v>
      </c>
      <c r="B64" s="91"/>
      <c r="C64" s="133" t="s">
        <v>234</v>
      </c>
      <c r="D64" s="28" t="s">
        <v>131</v>
      </c>
      <c r="E64" s="60">
        <v>1</v>
      </c>
      <c r="F64" s="52"/>
      <c r="G64" s="50"/>
      <c r="H64" s="50">
        <f t="shared" si="6"/>
        <v>0</v>
      </c>
      <c r="I64" s="50"/>
      <c r="J64" s="50"/>
      <c r="K64" s="51">
        <f t="shared" si="0"/>
        <v>0</v>
      </c>
      <c r="L64" s="52">
        <f t="shared" si="1"/>
        <v>0</v>
      </c>
      <c r="M64" s="50">
        <f t="shared" si="2"/>
        <v>0</v>
      </c>
      <c r="N64" s="50">
        <f t="shared" si="3"/>
        <v>0</v>
      </c>
      <c r="O64" s="50">
        <f t="shared" si="4"/>
        <v>0</v>
      </c>
      <c r="P64" s="107">
        <f t="shared" si="5"/>
        <v>0</v>
      </c>
      <c r="Q64" s="76" t="s">
        <v>47</v>
      </c>
    </row>
    <row r="65" spans="1:17" x14ac:dyDescent="0.2">
      <c r="A65" s="40">
        <v>52</v>
      </c>
      <c r="B65" s="91"/>
      <c r="C65" s="185" t="s">
        <v>238</v>
      </c>
      <c r="D65" s="28"/>
      <c r="E65" s="60"/>
      <c r="F65" s="52"/>
      <c r="G65" s="50"/>
      <c r="H65" s="50">
        <f t="shared" si="6"/>
        <v>0</v>
      </c>
      <c r="I65" s="50"/>
      <c r="J65" s="50"/>
      <c r="K65" s="51">
        <f t="shared" si="0"/>
        <v>0</v>
      </c>
      <c r="L65" s="52">
        <f t="shared" si="1"/>
        <v>0</v>
      </c>
      <c r="M65" s="50">
        <f t="shared" si="2"/>
        <v>0</v>
      </c>
      <c r="N65" s="50">
        <f t="shared" si="3"/>
        <v>0</v>
      </c>
      <c r="O65" s="50">
        <f t="shared" si="4"/>
        <v>0</v>
      </c>
      <c r="P65" s="107">
        <f t="shared" si="5"/>
        <v>0</v>
      </c>
      <c r="Q65" s="76" t="s">
        <v>46</v>
      </c>
    </row>
    <row r="66" spans="1:17" x14ac:dyDescent="0.2">
      <c r="A66" s="40">
        <v>53</v>
      </c>
      <c r="B66" s="91"/>
      <c r="C66" s="161" t="s">
        <v>235</v>
      </c>
      <c r="D66" s="28" t="s">
        <v>138</v>
      </c>
      <c r="E66" s="60">
        <v>8</v>
      </c>
      <c r="F66" s="52"/>
      <c r="G66" s="50"/>
      <c r="H66" s="50">
        <f t="shared" si="6"/>
        <v>0</v>
      </c>
      <c r="I66" s="50"/>
      <c r="J66" s="50"/>
      <c r="K66" s="51">
        <f t="shared" si="0"/>
        <v>0</v>
      </c>
      <c r="L66" s="52">
        <f t="shared" si="1"/>
        <v>0</v>
      </c>
      <c r="M66" s="50">
        <f t="shared" si="2"/>
        <v>0</v>
      </c>
      <c r="N66" s="50">
        <f t="shared" si="3"/>
        <v>0</v>
      </c>
      <c r="O66" s="50">
        <f t="shared" si="4"/>
        <v>0</v>
      </c>
      <c r="P66" s="107">
        <f t="shared" si="5"/>
        <v>0</v>
      </c>
      <c r="Q66" s="76" t="s">
        <v>46</v>
      </c>
    </row>
    <row r="67" spans="1:17" x14ac:dyDescent="0.2">
      <c r="A67" s="40">
        <v>54</v>
      </c>
      <c r="B67" s="91"/>
      <c r="C67" s="161" t="s">
        <v>236</v>
      </c>
      <c r="D67" s="28" t="s">
        <v>138</v>
      </c>
      <c r="E67" s="60">
        <v>8</v>
      </c>
      <c r="F67" s="52"/>
      <c r="G67" s="50"/>
      <c r="H67" s="50">
        <f t="shared" si="6"/>
        <v>0</v>
      </c>
      <c r="I67" s="50"/>
      <c r="J67" s="50"/>
      <c r="K67" s="51">
        <f t="shared" si="0"/>
        <v>0</v>
      </c>
      <c r="L67" s="52">
        <f t="shared" si="1"/>
        <v>0</v>
      </c>
      <c r="M67" s="50">
        <f t="shared" si="2"/>
        <v>0</v>
      </c>
      <c r="N67" s="50">
        <f t="shared" si="3"/>
        <v>0</v>
      </c>
      <c r="O67" s="50">
        <f t="shared" si="4"/>
        <v>0</v>
      </c>
      <c r="P67" s="107">
        <f t="shared" si="5"/>
        <v>0</v>
      </c>
      <c r="Q67" s="76" t="s">
        <v>46</v>
      </c>
    </row>
    <row r="68" spans="1:17" x14ac:dyDescent="0.2">
      <c r="A68" s="40">
        <v>55</v>
      </c>
      <c r="B68" s="91"/>
      <c r="C68" s="134" t="s">
        <v>151</v>
      </c>
      <c r="D68" s="28" t="s">
        <v>142</v>
      </c>
      <c r="E68" s="60">
        <v>0.13</v>
      </c>
      <c r="F68" s="52"/>
      <c r="G68" s="50"/>
      <c r="H68" s="50">
        <f t="shared" si="6"/>
        <v>0</v>
      </c>
      <c r="I68" s="50"/>
      <c r="J68" s="50"/>
      <c r="K68" s="51">
        <f t="shared" si="0"/>
        <v>0</v>
      </c>
      <c r="L68" s="52">
        <f t="shared" si="1"/>
        <v>0</v>
      </c>
      <c r="M68" s="50">
        <f t="shared" si="2"/>
        <v>0</v>
      </c>
      <c r="N68" s="50">
        <f t="shared" si="3"/>
        <v>0</v>
      </c>
      <c r="O68" s="50">
        <f t="shared" si="4"/>
        <v>0</v>
      </c>
      <c r="P68" s="107">
        <f t="shared" si="5"/>
        <v>0</v>
      </c>
      <c r="Q68" s="76" t="s">
        <v>46</v>
      </c>
    </row>
    <row r="69" spans="1:17" x14ac:dyDescent="0.2">
      <c r="A69" s="40">
        <v>56</v>
      </c>
      <c r="B69" s="91"/>
      <c r="C69" s="167" t="s">
        <v>161</v>
      </c>
      <c r="D69" s="28" t="s">
        <v>142</v>
      </c>
      <c r="E69" s="60">
        <v>0.2</v>
      </c>
      <c r="F69" s="52"/>
      <c r="G69" s="50"/>
      <c r="H69" s="50">
        <f t="shared" si="6"/>
        <v>0</v>
      </c>
      <c r="I69" s="50"/>
      <c r="J69" s="50"/>
      <c r="K69" s="51">
        <f t="shared" si="0"/>
        <v>0</v>
      </c>
      <c r="L69" s="52">
        <f t="shared" si="1"/>
        <v>0</v>
      </c>
      <c r="M69" s="50">
        <f t="shared" si="2"/>
        <v>0</v>
      </c>
      <c r="N69" s="50">
        <f t="shared" si="3"/>
        <v>0</v>
      </c>
      <c r="O69" s="50">
        <f t="shared" si="4"/>
        <v>0</v>
      </c>
      <c r="P69" s="107">
        <f t="shared" si="5"/>
        <v>0</v>
      </c>
      <c r="Q69" s="76" t="s">
        <v>46</v>
      </c>
    </row>
    <row r="70" spans="1:17" x14ac:dyDescent="0.2">
      <c r="A70" s="40">
        <v>57</v>
      </c>
      <c r="B70" s="91"/>
      <c r="C70" s="167" t="s">
        <v>144</v>
      </c>
      <c r="D70" s="28" t="s">
        <v>131</v>
      </c>
      <c r="E70" s="60">
        <v>8</v>
      </c>
      <c r="F70" s="52"/>
      <c r="G70" s="50"/>
      <c r="H70" s="50">
        <f t="shared" si="6"/>
        <v>0</v>
      </c>
      <c r="I70" s="50"/>
      <c r="J70" s="50"/>
      <c r="K70" s="51">
        <f t="shared" si="0"/>
        <v>0</v>
      </c>
      <c r="L70" s="52">
        <f t="shared" si="1"/>
        <v>0</v>
      </c>
      <c r="M70" s="50">
        <f t="shared" si="2"/>
        <v>0</v>
      </c>
      <c r="N70" s="50">
        <f t="shared" si="3"/>
        <v>0</v>
      </c>
      <c r="O70" s="50">
        <f t="shared" si="4"/>
        <v>0</v>
      </c>
      <c r="P70" s="107">
        <f t="shared" si="5"/>
        <v>0</v>
      </c>
      <c r="Q70" s="76" t="s">
        <v>46</v>
      </c>
    </row>
    <row r="71" spans="1:17" ht="12" thickBot="1" x14ac:dyDescent="0.25">
      <c r="A71" s="152">
        <v>58</v>
      </c>
      <c r="B71" s="153"/>
      <c r="C71" s="210" t="s">
        <v>162</v>
      </c>
      <c r="D71" s="92" t="s">
        <v>163</v>
      </c>
      <c r="E71" s="41">
        <v>3</v>
      </c>
      <c r="F71" s="155"/>
      <c r="G71" s="156"/>
      <c r="H71" s="156">
        <f t="shared" si="6"/>
        <v>0</v>
      </c>
      <c r="I71" s="156"/>
      <c r="J71" s="156"/>
      <c r="K71" s="157">
        <f t="shared" si="0"/>
        <v>0</v>
      </c>
      <c r="L71" s="155">
        <f t="shared" si="1"/>
        <v>0</v>
      </c>
      <c r="M71" s="156">
        <f t="shared" si="2"/>
        <v>0</v>
      </c>
      <c r="N71" s="156">
        <f t="shared" si="3"/>
        <v>0</v>
      </c>
      <c r="O71" s="156">
        <f t="shared" si="4"/>
        <v>0</v>
      </c>
      <c r="P71" s="158">
        <f t="shared" si="5"/>
        <v>0</v>
      </c>
      <c r="Q71" s="72" t="s">
        <v>46</v>
      </c>
    </row>
    <row r="72" spans="1:17" ht="12" customHeight="1" thickBot="1" x14ac:dyDescent="0.25">
      <c r="A72" s="310" t="s">
        <v>62</v>
      </c>
      <c r="B72" s="311"/>
      <c r="C72" s="311"/>
      <c r="D72" s="311"/>
      <c r="E72" s="311"/>
      <c r="F72" s="311"/>
      <c r="G72" s="311"/>
      <c r="H72" s="311"/>
      <c r="I72" s="311"/>
      <c r="J72" s="311"/>
      <c r="K72" s="312"/>
      <c r="L72" s="111">
        <f>SUM(L14:L71)</f>
        <v>0</v>
      </c>
      <c r="M72" s="112">
        <f>SUM(M14:M71)</f>
        <v>0</v>
      </c>
      <c r="N72" s="112">
        <f>SUM(N14:N71)</f>
        <v>0</v>
      </c>
      <c r="O72" s="112">
        <f>SUM(O14:O71)</f>
        <v>0</v>
      </c>
      <c r="P72" s="113">
        <f>SUM(P14:P71)</f>
        <v>0</v>
      </c>
    </row>
    <row r="73" spans="1:17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7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7" x14ac:dyDescent="0.2">
      <c r="A75" s="1" t="s">
        <v>14</v>
      </c>
      <c r="B75" s="20"/>
      <c r="C75" s="313" t="str">
        <f>'Kops n'!C33:H33</f>
        <v>Armands Ūbelis</v>
      </c>
      <c r="D75" s="313"/>
      <c r="E75" s="313"/>
      <c r="F75" s="313"/>
      <c r="G75" s="313"/>
      <c r="H75" s="313"/>
      <c r="I75" s="20"/>
      <c r="J75" s="20"/>
      <c r="K75" s="20"/>
      <c r="L75" s="20"/>
      <c r="M75" s="20"/>
      <c r="N75" s="20"/>
      <c r="O75" s="20"/>
      <c r="P75" s="20"/>
    </row>
    <row r="76" spans="1:17" x14ac:dyDescent="0.2">
      <c r="A76" s="20"/>
      <c r="B76" s="20"/>
      <c r="C76" s="236" t="s">
        <v>15</v>
      </c>
      <c r="D76" s="236"/>
      <c r="E76" s="236"/>
      <c r="F76" s="236"/>
      <c r="G76" s="236"/>
      <c r="H76" s="236"/>
      <c r="I76" s="20"/>
      <c r="J76" s="20"/>
      <c r="K76" s="20"/>
      <c r="L76" s="20"/>
      <c r="M76" s="20"/>
      <c r="N76" s="20"/>
      <c r="O76" s="20"/>
      <c r="P76" s="20"/>
    </row>
    <row r="77" spans="1:17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7" x14ac:dyDescent="0.2">
      <c r="A78" s="280" t="str">
        <f>'Kops n'!A36:D36</f>
        <v>Tāme sastādīta 2023. gada 26. jūlijā</v>
      </c>
      <c r="B78" s="281"/>
      <c r="C78" s="281"/>
      <c r="D78" s="28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7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7" x14ac:dyDescent="0.2">
      <c r="A80" s="1" t="s">
        <v>41</v>
      </c>
      <c r="B80" s="20"/>
      <c r="C80" s="313">
        <f>'Kops n'!C38:H38</f>
        <v>0</v>
      </c>
      <c r="D80" s="313"/>
      <c r="E80" s="313"/>
      <c r="F80" s="313"/>
      <c r="G80" s="313"/>
      <c r="H80" s="313"/>
      <c r="I80" s="20"/>
      <c r="J80" s="20"/>
      <c r="K80" s="20"/>
      <c r="L80" s="20"/>
      <c r="M80" s="20"/>
      <c r="N80" s="20"/>
      <c r="O80" s="20"/>
      <c r="P80" s="20"/>
    </row>
    <row r="81" spans="1:16" x14ac:dyDescent="0.2">
      <c r="A81" s="20"/>
      <c r="B81" s="20"/>
      <c r="C81" s="236" t="s">
        <v>15</v>
      </c>
      <c r="D81" s="236"/>
      <c r="E81" s="236"/>
      <c r="F81" s="236"/>
      <c r="G81" s="236"/>
      <c r="H81" s="236"/>
      <c r="I81" s="20"/>
      <c r="J81" s="20"/>
      <c r="K81" s="20"/>
      <c r="L81" s="20"/>
      <c r="M81" s="20"/>
      <c r="N81" s="20"/>
      <c r="O81" s="20"/>
      <c r="P81" s="20"/>
    </row>
    <row r="82" spans="1:16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">
      <c r="A83" s="103" t="s">
        <v>16</v>
      </c>
      <c r="B83" s="53"/>
      <c r="C83" s="116" t="str">
        <f>'Kops n'!C41</f>
        <v>4-02608</v>
      </c>
      <c r="D83" s="5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</sheetData>
  <mergeCells count="23">
    <mergeCell ref="C81:H81"/>
    <mergeCell ref="C4:I4"/>
    <mergeCell ref="F12:K12"/>
    <mergeCell ref="A9:F9"/>
    <mergeCell ref="J9:M9"/>
    <mergeCell ref="D8:L8"/>
    <mergeCell ref="A72:K72"/>
    <mergeCell ref="C75:H75"/>
    <mergeCell ref="C76:H76"/>
    <mergeCell ref="A78:D78"/>
    <mergeCell ref="C80:H8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9:F9">
    <cfRule type="containsText" dxfId="144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71">
    <cfRule type="cellIs" dxfId="143" priority="1" operator="equal">
      <formula>0</formula>
    </cfRule>
  </conditionalFormatting>
  <conditionalFormatting sqref="A72:K72">
    <cfRule type="containsText" dxfId="142" priority="8" operator="containsText" text="Tiešās izmaksas kopā, t. sk. darba devēja sociālais nodoklis __.__% ">
      <formula>NOT(ISERROR(SEARCH("Tiešās izmaksas kopā, t. sk. darba devēja sociālais nodoklis __.__% ",A72)))</formula>
    </cfRule>
  </conditionalFormatting>
  <conditionalFormatting sqref="C75:H75">
    <cfRule type="cellIs" dxfId="141" priority="16" operator="equal">
      <formula>0</formula>
    </cfRule>
  </conditionalFormatting>
  <conditionalFormatting sqref="C80:H80">
    <cfRule type="cellIs" dxfId="140" priority="17" operator="equal">
      <formula>0</formula>
    </cfRule>
  </conditionalFormatting>
  <conditionalFormatting sqref="C2:I2">
    <cfRule type="cellIs" dxfId="139" priority="22" operator="equal">
      <formula>0</formula>
    </cfRule>
  </conditionalFormatting>
  <conditionalFormatting sqref="C4:I4">
    <cfRule type="cellIs" dxfId="138" priority="14" operator="equal">
      <formula>0</formula>
    </cfRule>
  </conditionalFormatting>
  <conditionalFormatting sqref="D1">
    <cfRule type="cellIs" dxfId="137" priority="10" operator="equal">
      <formula>0</formula>
    </cfRule>
  </conditionalFormatting>
  <conditionalFormatting sqref="D5:L8">
    <cfRule type="cellIs" dxfId="136" priority="11" operator="equal">
      <formula>0</formula>
    </cfRule>
  </conditionalFormatting>
  <conditionalFormatting sqref="H14:H71">
    <cfRule type="cellIs" dxfId="135" priority="6" operator="equal">
      <formula>0</formula>
    </cfRule>
  </conditionalFormatting>
  <conditionalFormatting sqref="I14:J71">
    <cfRule type="cellIs" dxfId="134" priority="26" operator="equal">
      <formula>0</formula>
    </cfRule>
  </conditionalFormatting>
  <conditionalFormatting sqref="K14:P71">
    <cfRule type="cellIs" dxfId="133" priority="5" operator="equal">
      <formula>0</formula>
    </cfRule>
  </conditionalFormatting>
  <conditionalFormatting sqref="L72:P72">
    <cfRule type="cellIs" dxfId="132" priority="15" operator="equal">
      <formula>0</formula>
    </cfRule>
  </conditionalFormatting>
  <conditionalFormatting sqref="N9:O9">
    <cfRule type="cellIs" dxfId="131" priority="25" operator="equal">
      <formula>0</formula>
    </cfRule>
  </conditionalFormatting>
  <conditionalFormatting sqref="Q14:Q71">
    <cfRule type="cellIs" dxfId="130" priority="4" operator="equal">
      <formula>0</formula>
    </cfRule>
  </conditionalFormatting>
  <dataValidations count="1">
    <dataValidation type="list" allowBlank="1" showInputMessage="1" showErrorMessage="1" sqref="Q14:Q71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A741B695-5E60-45D8-944C-2D04D39B2193}">
            <xm:f>NOT(ISERROR(SEARCH("Tāme sastādīta ____. gada ___. ______________",A78)))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A78</xm:sqref>
        </x14:conditionalFormatting>
        <x14:conditionalFormatting xmlns:xm="http://schemas.microsoft.com/office/excel/2006/main">
          <x14:cfRule type="containsText" priority="18" operator="containsText" id="{443EB233-F567-4949-B038-4ADE85277BE0}">
            <xm:f>NOT(ISERROR(SEARCH("Sertifikāta Nr. _________________________________",A83)))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</sheetPr>
  <dimension ref="A1:P84"/>
  <sheetViews>
    <sheetView workbookViewId="0">
      <selection activeCell="C44" sqref="C4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'5a+c+n'!D1</f>
        <v>5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'5a+c+n'!C2:I2</f>
        <v>Fasāde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17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P72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IF($C$4="Attiecināmās izmaksas",IF('5a+c+n'!$Q14="A",'5a+c+n'!B14,0),0)</f>
        <v>0</v>
      </c>
      <c r="C14" s="27" t="str">
        <f>IF($C$4="Attiecināmās izmaksas",IF('5a+c+n'!$Q14="A",'5a+c+n'!C14,0),0)</f>
        <v>Sastatņu montāža un demontāža</v>
      </c>
      <c r="D14" s="27" t="str">
        <f>IF($C$4="Attiecināmās izmaksas",IF('5a+c+n'!$Q14="A",'5a+c+n'!D14,0),0)</f>
        <v>m2</v>
      </c>
      <c r="E14" s="58"/>
      <c r="F14" s="78"/>
      <c r="G14" s="27">
        <f>IF($C$4="Attiecināmās izmaksas",IF('5a+c+n'!$Q14="A",'5a+c+n'!G14,0),0)</f>
        <v>0</v>
      </c>
      <c r="H14" s="27">
        <f>IF($C$4="Attiecināmās izmaksas",IF('5a+c+n'!$Q14="A",'5a+c+n'!H14,0),0)</f>
        <v>0</v>
      </c>
      <c r="I14" s="27"/>
      <c r="J14" s="27"/>
      <c r="K14" s="58">
        <f>IF($C$4="Attiecināmās izmaksas",IF('5a+c+n'!$Q14="A",'5a+c+n'!K14,0),0)</f>
        <v>0</v>
      </c>
      <c r="L14" s="78">
        <f>IF($C$4="Attiecināmās izmaksas",IF('5a+c+n'!$Q14="A",'5a+c+n'!L14,0),0)</f>
        <v>0</v>
      </c>
      <c r="M14" s="27">
        <f>IF($C$4="Attiecināmās izmaksas",IF('5a+c+n'!$Q14="A",'5a+c+n'!M14,0),0)</f>
        <v>0</v>
      </c>
      <c r="N14" s="27">
        <f>IF($C$4="Attiecināmās izmaksas",IF('5a+c+n'!$Q14="A",'5a+c+n'!N14,0),0)</f>
        <v>0</v>
      </c>
      <c r="O14" s="27">
        <f>IF($C$4="Attiecināmās izmaksas",IF('5a+c+n'!$Q14="A",'5a+c+n'!O14,0),0)</f>
        <v>0</v>
      </c>
      <c r="P14" s="58">
        <f>IF($C$4="Attiecināmās izmaksas",IF('5a+c+n'!$Q14="A",'5a+c+n'!P14,0),0)</f>
        <v>0</v>
      </c>
    </row>
    <row r="15" spans="1:16" x14ac:dyDescent="0.2">
      <c r="A15" s="65">
        <f>IF(P15=0,0,IF(COUNTBLANK(P15)=1,0,COUNTA($P$14:P15)))</f>
        <v>0</v>
      </c>
      <c r="B15" s="28">
        <f>IF($C$4="Attiecināmās izmaksas",IF('5a+c+n'!$Q15="A",'5a+c+n'!B15,0),0)</f>
        <v>0</v>
      </c>
      <c r="C15" s="28" t="str">
        <f>IF($C$4="Attiecināmās izmaksas",IF('5a+c+n'!$Q15="A",'5a+c+n'!C15,0),0)</f>
        <v>sastatņu noma uz visu būvniecības laiku</v>
      </c>
      <c r="D15" s="28" t="str">
        <f>IF($C$4="Attiecināmās izmaksas",IF('5a+c+n'!$Q15="A",'5a+c+n'!D15,0),0)</f>
        <v>m2</v>
      </c>
      <c r="E15" s="60"/>
      <c r="F15" s="80"/>
      <c r="G15" s="28"/>
      <c r="H15" s="28">
        <f>IF($C$4="Attiecināmās izmaksas",IF('5a+c+n'!$Q15="A",'5a+c+n'!H15,0),0)</f>
        <v>0</v>
      </c>
      <c r="I15" s="28"/>
      <c r="J15" s="28"/>
      <c r="K15" s="60">
        <f>IF($C$4="Attiecināmās izmaksas",IF('5a+c+n'!$Q15="A",'5a+c+n'!K15,0),0)</f>
        <v>0</v>
      </c>
      <c r="L15" s="80">
        <f>IF($C$4="Attiecināmās izmaksas",IF('5a+c+n'!$Q15="A",'5a+c+n'!L15,0),0)</f>
        <v>0</v>
      </c>
      <c r="M15" s="28">
        <f>IF($C$4="Attiecināmās izmaksas",IF('5a+c+n'!$Q15="A",'5a+c+n'!M15,0),0)</f>
        <v>0</v>
      </c>
      <c r="N15" s="28">
        <f>IF($C$4="Attiecināmās izmaksas",IF('5a+c+n'!$Q15="A",'5a+c+n'!N15,0),0)</f>
        <v>0</v>
      </c>
      <c r="O15" s="28">
        <f>IF($C$4="Attiecināmās izmaksas",IF('5a+c+n'!$Q15="A",'5a+c+n'!O15,0),0)</f>
        <v>0</v>
      </c>
      <c r="P15" s="60">
        <f>IF($C$4="Attiecināmās izmaksas",IF('5a+c+n'!$Q15="A",'5a+c+n'!P15,0),0)</f>
        <v>0</v>
      </c>
    </row>
    <row r="16" spans="1:16" x14ac:dyDescent="0.2">
      <c r="A16" s="65">
        <f>IF(P16=0,0,IF(COUNTBLANK(P16)=1,0,COUNTA($P$14:P16)))</f>
        <v>0</v>
      </c>
      <c r="B16" s="28">
        <f>IF($C$4="Attiecināmās izmaksas",IF('5a+c+n'!$Q16="A",'5a+c+n'!B16,0),0)</f>
        <v>0</v>
      </c>
      <c r="C16" s="28" t="str">
        <f>IF($C$4="Attiecināmās izmaksas",IF('5a+c+n'!$Q16="A",'5a+c+n'!C16,0),0)</f>
        <v>aizsargsiets</v>
      </c>
      <c r="D16" s="28" t="str">
        <f>IF($C$4="Attiecināmās izmaksas",IF('5a+c+n'!$Q16="A",'5a+c+n'!D16,0),0)</f>
        <v>m2</v>
      </c>
      <c r="E16" s="60"/>
      <c r="F16" s="80"/>
      <c r="G16" s="28"/>
      <c r="H16" s="28">
        <f>IF($C$4="Attiecināmās izmaksas",IF('5a+c+n'!$Q16="A",'5a+c+n'!H16,0),0)</f>
        <v>0</v>
      </c>
      <c r="I16" s="28"/>
      <c r="J16" s="28"/>
      <c r="K16" s="60">
        <f>IF($C$4="Attiecināmās izmaksas",IF('5a+c+n'!$Q16="A",'5a+c+n'!K16,0),0)</f>
        <v>0</v>
      </c>
      <c r="L16" s="80">
        <f>IF($C$4="Attiecināmās izmaksas",IF('5a+c+n'!$Q16="A",'5a+c+n'!L16,0),0)</f>
        <v>0</v>
      </c>
      <c r="M16" s="28">
        <f>IF($C$4="Attiecināmās izmaksas",IF('5a+c+n'!$Q16="A",'5a+c+n'!M16,0),0)</f>
        <v>0</v>
      </c>
      <c r="N16" s="28">
        <f>IF($C$4="Attiecināmās izmaksas",IF('5a+c+n'!$Q16="A",'5a+c+n'!N16,0),0)</f>
        <v>0</v>
      </c>
      <c r="O16" s="28">
        <f>IF($C$4="Attiecināmās izmaksas",IF('5a+c+n'!$Q16="A",'5a+c+n'!O16,0),0)</f>
        <v>0</v>
      </c>
      <c r="P16" s="60">
        <f>IF($C$4="Attiecināmās izmaksas",IF('5a+c+n'!$Q16="A",'5a+c+n'!P16,0),0)</f>
        <v>0</v>
      </c>
    </row>
    <row r="17" spans="1:16" ht="22.5" x14ac:dyDescent="0.2">
      <c r="A17" s="65">
        <f>IF(P17=0,0,IF(COUNTBLANK(P17)=1,0,COUNTA($P$14:P17)))</f>
        <v>0</v>
      </c>
      <c r="B17" s="28">
        <f>IF($C$4="Attiecināmās izmaksas",IF('5a+c+n'!$Q17="A",'5a+c+n'!B17,0),0)</f>
        <v>0</v>
      </c>
      <c r="C17" s="28" t="str">
        <f>IF($C$4="Attiecināmās izmaksas",IF('5a+c+n'!$Q17="A",'5a+c+n'!C17,0),0)</f>
        <v>Pagaidu jumta izbūve virs sastatnēm, uz būvniecības laiku</v>
      </c>
      <c r="D17" s="28" t="str">
        <f>IF($C$4="Attiecināmās izmaksas",IF('5a+c+n'!$Q17="A",'5a+c+n'!D17,0),0)</f>
        <v>t.m</v>
      </c>
      <c r="E17" s="60"/>
      <c r="F17" s="80"/>
      <c r="G17" s="28"/>
      <c r="H17" s="28">
        <f>IF($C$4="Attiecināmās izmaksas",IF('5a+c+n'!$Q17="A",'5a+c+n'!H17,0),0)</f>
        <v>0</v>
      </c>
      <c r="I17" s="28"/>
      <c r="J17" s="28"/>
      <c r="K17" s="60">
        <f>IF($C$4="Attiecināmās izmaksas",IF('5a+c+n'!$Q17="A",'5a+c+n'!K17,0),0)</f>
        <v>0</v>
      </c>
      <c r="L17" s="80">
        <f>IF($C$4="Attiecināmās izmaksas",IF('5a+c+n'!$Q17="A",'5a+c+n'!L17,0),0)</f>
        <v>0</v>
      </c>
      <c r="M17" s="28">
        <f>IF($C$4="Attiecināmās izmaksas",IF('5a+c+n'!$Q17="A",'5a+c+n'!M17,0),0)</f>
        <v>0</v>
      </c>
      <c r="N17" s="28">
        <f>IF($C$4="Attiecināmās izmaksas",IF('5a+c+n'!$Q17="A",'5a+c+n'!N17,0),0)</f>
        <v>0</v>
      </c>
      <c r="O17" s="28">
        <f>IF($C$4="Attiecināmās izmaksas",IF('5a+c+n'!$Q17="A",'5a+c+n'!O17,0),0)</f>
        <v>0</v>
      </c>
      <c r="P17" s="60">
        <f>IF($C$4="Attiecināmās izmaksas",IF('5a+c+n'!$Q17="A",'5a+c+n'!P17,0),0)</f>
        <v>0</v>
      </c>
    </row>
    <row r="18" spans="1:16" ht="22.5" x14ac:dyDescent="0.2">
      <c r="A18" s="65">
        <f>IF(P18=0,0,IF(COUNTBLANK(P18)=1,0,COUNTA($P$14:P18)))</f>
        <v>0</v>
      </c>
      <c r="B18" s="28">
        <f>IF($C$4="Attiecināmās izmaksas",IF('5a+c+n'!$Q18="A",'5a+c+n'!B18,0),0)</f>
        <v>0</v>
      </c>
      <c r="C18" s="28" t="str">
        <f>IF($C$4="Attiecināmās izmaksas",IF('5a+c+n'!$Q18="A",'5a+c+n'!C18,0),0)</f>
        <v>Esošā siltinājuma 1. stāva līmenī mazgāšana ar augstspiediena mazgātāju (tajā skaitā ailu)</v>
      </c>
      <c r="D18" s="28" t="str">
        <f>IF($C$4="Attiecināmās izmaksas",IF('5a+c+n'!$Q18="A",'5a+c+n'!D18,0),0)</f>
        <v>m2</v>
      </c>
      <c r="E18" s="60"/>
      <c r="F18" s="80"/>
      <c r="G18" s="28"/>
      <c r="H18" s="28">
        <f>IF($C$4="Attiecināmās izmaksas",IF('5a+c+n'!$Q18="A",'5a+c+n'!H18,0),0)</f>
        <v>0</v>
      </c>
      <c r="I18" s="28"/>
      <c r="J18" s="28"/>
      <c r="K18" s="60">
        <f>IF($C$4="Attiecināmās izmaksas",IF('5a+c+n'!$Q18="A",'5a+c+n'!K18,0),0)</f>
        <v>0</v>
      </c>
      <c r="L18" s="80">
        <f>IF($C$4="Attiecināmās izmaksas",IF('5a+c+n'!$Q18="A",'5a+c+n'!L18,0),0)</f>
        <v>0</v>
      </c>
      <c r="M18" s="28">
        <f>IF($C$4="Attiecināmās izmaksas",IF('5a+c+n'!$Q18="A",'5a+c+n'!M18,0),0)</f>
        <v>0</v>
      </c>
      <c r="N18" s="28">
        <f>IF($C$4="Attiecināmās izmaksas",IF('5a+c+n'!$Q18="A",'5a+c+n'!N18,0),0)</f>
        <v>0</v>
      </c>
      <c r="O18" s="28">
        <f>IF($C$4="Attiecināmās izmaksas",IF('5a+c+n'!$Q18="A",'5a+c+n'!O18,0),0)</f>
        <v>0</v>
      </c>
      <c r="P18" s="60">
        <f>IF($C$4="Attiecināmās izmaksas",IF('5a+c+n'!$Q18="A",'5a+c+n'!P18,0),0)</f>
        <v>0</v>
      </c>
    </row>
    <row r="19" spans="1:16" x14ac:dyDescent="0.2">
      <c r="A19" s="65">
        <f>IF(P19=0,0,IF(COUNTBLANK(P19)=1,0,COUNTA($P$14:P19)))</f>
        <v>0</v>
      </c>
      <c r="B19" s="28">
        <f>IF($C$4="Attiecināmās izmaksas",IF('5a+c+n'!$Q19="A",'5a+c+n'!B19,0),0)</f>
        <v>0</v>
      </c>
      <c r="C19" s="28" t="str">
        <f>IF($C$4="Attiecināmās izmaksas",IF('5a+c+n'!$Q19="A",'5a+c+n'!C19,0),0)</f>
        <v>Palodzes demontāža</v>
      </c>
      <c r="D19" s="28" t="str">
        <f>IF($C$4="Attiecināmās izmaksas",IF('5a+c+n'!$Q19="A",'5a+c+n'!D19,0),0)</f>
        <v>t.m</v>
      </c>
      <c r="E19" s="60"/>
      <c r="F19" s="80"/>
      <c r="G19" s="28"/>
      <c r="H19" s="28">
        <f>IF($C$4="Attiecināmās izmaksas",IF('5a+c+n'!$Q19="A",'5a+c+n'!H19,0),0)</f>
        <v>0</v>
      </c>
      <c r="I19" s="28"/>
      <c r="J19" s="28"/>
      <c r="K19" s="60">
        <f>IF($C$4="Attiecināmās izmaksas",IF('5a+c+n'!$Q19="A",'5a+c+n'!K19,0),0)</f>
        <v>0</v>
      </c>
      <c r="L19" s="80">
        <f>IF($C$4="Attiecināmās izmaksas",IF('5a+c+n'!$Q19="A",'5a+c+n'!L19,0),0)</f>
        <v>0</v>
      </c>
      <c r="M19" s="28">
        <f>IF($C$4="Attiecināmās izmaksas",IF('5a+c+n'!$Q19="A",'5a+c+n'!M19,0),0)</f>
        <v>0</v>
      </c>
      <c r="N19" s="28">
        <f>IF($C$4="Attiecināmās izmaksas",IF('5a+c+n'!$Q19="A",'5a+c+n'!N19,0),0)</f>
        <v>0</v>
      </c>
      <c r="O19" s="28">
        <f>IF($C$4="Attiecināmās izmaksas",IF('5a+c+n'!$Q19="A",'5a+c+n'!O19,0),0)</f>
        <v>0</v>
      </c>
      <c r="P19" s="60">
        <f>IF($C$4="Attiecināmās izmaksas",IF('5a+c+n'!$Q19="A",'5a+c+n'!P19,0),0)</f>
        <v>0</v>
      </c>
    </row>
    <row r="20" spans="1:16" x14ac:dyDescent="0.2">
      <c r="A20" s="65">
        <f>IF(P20=0,0,IF(COUNTBLANK(P20)=1,0,COUNTA($P$14:P20)))</f>
        <v>0</v>
      </c>
      <c r="B20" s="28">
        <f>IF($C$4="Attiecināmās izmaksas",IF('5a+c+n'!$Q20="A",'5a+c+n'!B20,0),0)</f>
        <v>0</v>
      </c>
      <c r="C20" s="28" t="str">
        <f>IF($C$4="Attiecināmās izmaksas",IF('5a+c+n'!$Q20="A",'5a+c+n'!C20,0),0)</f>
        <v>Skārda palodzes montāža</v>
      </c>
      <c r="D20" s="28" t="str">
        <f>IF($C$4="Attiecināmās izmaksas",IF('5a+c+n'!$Q20="A",'5a+c+n'!D20,0),0)</f>
        <v>t.m</v>
      </c>
      <c r="E20" s="60"/>
      <c r="F20" s="80"/>
      <c r="G20" s="28"/>
      <c r="H20" s="28">
        <f>IF($C$4="Attiecināmās izmaksas",IF('5a+c+n'!$Q20="A",'5a+c+n'!H20,0),0)</f>
        <v>0</v>
      </c>
      <c r="I20" s="28"/>
      <c r="J20" s="28"/>
      <c r="K20" s="60">
        <f>IF($C$4="Attiecināmās izmaksas",IF('5a+c+n'!$Q20="A",'5a+c+n'!K20,0),0)</f>
        <v>0</v>
      </c>
      <c r="L20" s="80">
        <f>IF($C$4="Attiecināmās izmaksas",IF('5a+c+n'!$Q20="A",'5a+c+n'!L20,0),0)</f>
        <v>0</v>
      </c>
      <c r="M20" s="28">
        <f>IF($C$4="Attiecināmās izmaksas",IF('5a+c+n'!$Q20="A",'5a+c+n'!M20,0),0)</f>
        <v>0</v>
      </c>
      <c r="N20" s="28">
        <f>IF($C$4="Attiecināmās izmaksas",IF('5a+c+n'!$Q20="A",'5a+c+n'!N20,0),0)</f>
        <v>0</v>
      </c>
      <c r="O20" s="28">
        <f>IF($C$4="Attiecināmās izmaksas",IF('5a+c+n'!$Q20="A",'5a+c+n'!O20,0),0)</f>
        <v>0</v>
      </c>
      <c r="P20" s="60">
        <f>IF($C$4="Attiecināmās izmaksas",IF('5a+c+n'!$Q20="A",'5a+c+n'!P20,0),0)</f>
        <v>0</v>
      </c>
    </row>
    <row r="21" spans="1:16" x14ac:dyDescent="0.2">
      <c r="A21" s="65">
        <f>IF(P21=0,0,IF(COUNTBLANK(P21)=1,0,COUNTA($P$14:P21)))</f>
        <v>0</v>
      </c>
      <c r="B21" s="28">
        <f>IF($C$4="Attiecināmās izmaksas",IF('5a+c+n'!$Q21="A",'5a+c+n'!B21,0),0)</f>
        <v>0</v>
      </c>
      <c r="C21" s="28" t="str">
        <f>IF($C$4="Attiecināmās izmaksas",IF('5a+c+n'!$Q21="A",'5a+c+n'!C21,0),0)</f>
        <v>skārda palodze</v>
      </c>
      <c r="D21" s="28" t="str">
        <f>IF($C$4="Attiecināmās izmaksas",IF('5a+c+n'!$Q21="A",'5a+c+n'!D21,0),0)</f>
        <v>t.m</v>
      </c>
      <c r="E21" s="60"/>
      <c r="F21" s="80"/>
      <c r="G21" s="28"/>
      <c r="H21" s="28">
        <f>IF($C$4="Attiecināmās izmaksas",IF('5a+c+n'!$Q21="A",'5a+c+n'!H21,0),0)</f>
        <v>0</v>
      </c>
      <c r="I21" s="28"/>
      <c r="J21" s="28"/>
      <c r="K21" s="60">
        <f>IF($C$4="Attiecināmās izmaksas",IF('5a+c+n'!$Q21="A",'5a+c+n'!K21,0),0)</f>
        <v>0</v>
      </c>
      <c r="L21" s="80">
        <f>IF($C$4="Attiecināmās izmaksas",IF('5a+c+n'!$Q21="A",'5a+c+n'!L21,0),0)</f>
        <v>0</v>
      </c>
      <c r="M21" s="28">
        <f>IF($C$4="Attiecināmās izmaksas",IF('5a+c+n'!$Q21="A",'5a+c+n'!M21,0),0)</f>
        <v>0</v>
      </c>
      <c r="N21" s="28">
        <f>IF($C$4="Attiecināmās izmaksas",IF('5a+c+n'!$Q21="A",'5a+c+n'!N21,0),0)</f>
        <v>0</v>
      </c>
      <c r="O21" s="28">
        <f>IF($C$4="Attiecināmās izmaksas",IF('5a+c+n'!$Q21="A",'5a+c+n'!O21,0),0)</f>
        <v>0</v>
      </c>
      <c r="P21" s="60">
        <f>IF($C$4="Attiecināmās izmaksas",IF('5a+c+n'!$Q21="A",'5a+c+n'!P21,0),0)</f>
        <v>0</v>
      </c>
    </row>
    <row r="22" spans="1:16" x14ac:dyDescent="0.2">
      <c r="A22" s="65">
        <f>IF(P22=0,0,IF(COUNTBLANK(P22)=1,0,COUNTA($P$14:P22)))</f>
        <v>0</v>
      </c>
      <c r="B22" s="28">
        <f>IF($C$4="Attiecināmās izmaksas",IF('5a+c+n'!$Q22="A",'5a+c+n'!B22,0),0)</f>
        <v>0</v>
      </c>
      <c r="C22" s="28" t="str">
        <f>IF($C$4="Attiecināmās izmaksas",IF('5a+c+n'!$Q22="A",'5a+c+n'!C22,0),0)</f>
        <v>Virsmas armēšana (tajā skaitā ailu)</v>
      </c>
      <c r="D22" s="28" t="str">
        <f>IF($C$4="Attiecināmās izmaksas",IF('5a+c+n'!$Q22="A",'5a+c+n'!D22,0),0)</f>
        <v>m2</v>
      </c>
      <c r="E22" s="60"/>
      <c r="F22" s="80"/>
      <c r="G22" s="28"/>
      <c r="H22" s="28">
        <f>IF($C$4="Attiecināmās izmaksas",IF('5a+c+n'!$Q22="A",'5a+c+n'!H22,0),0)</f>
        <v>0</v>
      </c>
      <c r="I22" s="28"/>
      <c r="J22" s="28"/>
      <c r="K22" s="60">
        <f>IF($C$4="Attiecināmās izmaksas",IF('5a+c+n'!$Q22="A",'5a+c+n'!K22,0),0)</f>
        <v>0</v>
      </c>
      <c r="L22" s="80">
        <f>IF($C$4="Attiecināmās izmaksas",IF('5a+c+n'!$Q22="A",'5a+c+n'!L22,0),0)</f>
        <v>0</v>
      </c>
      <c r="M22" s="28">
        <f>IF($C$4="Attiecināmās izmaksas",IF('5a+c+n'!$Q22="A",'5a+c+n'!M22,0),0)</f>
        <v>0</v>
      </c>
      <c r="N22" s="28">
        <f>IF($C$4="Attiecināmās izmaksas",IF('5a+c+n'!$Q22="A",'5a+c+n'!N22,0),0)</f>
        <v>0</v>
      </c>
      <c r="O22" s="28">
        <f>IF($C$4="Attiecināmās izmaksas",IF('5a+c+n'!$Q22="A",'5a+c+n'!O22,0),0)</f>
        <v>0</v>
      </c>
      <c r="P22" s="60">
        <f>IF($C$4="Attiecināmās izmaksas",IF('5a+c+n'!$Q22="A",'5a+c+n'!P22,0),0)</f>
        <v>0</v>
      </c>
    </row>
    <row r="23" spans="1:16" x14ac:dyDescent="0.2">
      <c r="A23" s="65">
        <f>IF(P23=0,0,IF(COUNTBLANK(P23)=1,0,COUNTA($P$14:P23)))</f>
        <v>0</v>
      </c>
      <c r="B23" s="28">
        <f>IF($C$4="Attiecināmās izmaksas",IF('5a+c+n'!$Q23="A",'5a+c+n'!B23,0),0)</f>
        <v>0</v>
      </c>
      <c r="C23" s="28" t="str">
        <f>IF($C$4="Attiecināmās izmaksas",IF('5a+c+n'!$Q23="A",'5a+c+n'!C23,0),0)</f>
        <v xml:space="preserve">armējamā java </v>
      </c>
      <c r="D23" s="28" t="str">
        <f>IF($C$4="Attiecināmās izmaksas",IF('5a+c+n'!$Q23="A",'5a+c+n'!D23,0),0)</f>
        <v>kg</v>
      </c>
      <c r="E23" s="60"/>
      <c r="F23" s="80"/>
      <c r="G23" s="28"/>
      <c r="H23" s="28">
        <f>IF($C$4="Attiecināmās izmaksas",IF('5a+c+n'!$Q23="A",'5a+c+n'!H23,0),0)</f>
        <v>0</v>
      </c>
      <c r="I23" s="28"/>
      <c r="J23" s="28"/>
      <c r="K23" s="60">
        <f>IF($C$4="Attiecināmās izmaksas",IF('5a+c+n'!$Q23="A",'5a+c+n'!K23,0),0)</f>
        <v>0</v>
      </c>
      <c r="L23" s="80">
        <f>IF($C$4="Attiecināmās izmaksas",IF('5a+c+n'!$Q23="A",'5a+c+n'!L23,0),0)</f>
        <v>0</v>
      </c>
      <c r="M23" s="28">
        <f>IF($C$4="Attiecināmās izmaksas",IF('5a+c+n'!$Q23="A",'5a+c+n'!M23,0),0)</f>
        <v>0</v>
      </c>
      <c r="N23" s="28">
        <f>IF($C$4="Attiecināmās izmaksas",IF('5a+c+n'!$Q23="A",'5a+c+n'!N23,0),0)</f>
        <v>0</v>
      </c>
      <c r="O23" s="28">
        <f>IF($C$4="Attiecināmās izmaksas",IF('5a+c+n'!$Q23="A",'5a+c+n'!O23,0),0)</f>
        <v>0</v>
      </c>
      <c r="P23" s="60">
        <f>IF($C$4="Attiecināmās izmaksas",IF('5a+c+n'!$Q23="A",'5a+c+n'!P23,0),0)</f>
        <v>0</v>
      </c>
    </row>
    <row r="24" spans="1:16" x14ac:dyDescent="0.2">
      <c r="A24" s="65">
        <f>IF(P24=0,0,IF(COUNTBLANK(P24)=1,0,COUNTA($P$14:P24)))</f>
        <v>0</v>
      </c>
      <c r="B24" s="28">
        <f>IF($C$4="Attiecināmās izmaksas",IF('5a+c+n'!$Q24="A",'5a+c+n'!B24,0),0)</f>
        <v>0</v>
      </c>
      <c r="C24" s="28" t="str">
        <f>IF($C$4="Attiecināmās izmaksas",IF('5a+c+n'!$Q24="A",'5a+c+n'!C24,0),0)</f>
        <v>pvc siets</v>
      </c>
      <c r="D24" s="28" t="str">
        <f>IF($C$4="Attiecināmās izmaksas",IF('5a+c+n'!$Q24="A",'5a+c+n'!D24,0),0)</f>
        <v>m2</v>
      </c>
      <c r="E24" s="60"/>
      <c r="F24" s="80"/>
      <c r="G24" s="28"/>
      <c r="H24" s="28">
        <f>IF($C$4="Attiecināmās izmaksas",IF('5a+c+n'!$Q24="A",'5a+c+n'!H24,0),0)</f>
        <v>0</v>
      </c>
      <c r="I24" s="28"/>
      <c r="J24" s="28"/>
      <c r="K24" s="60">
        <f>IF($C$4="Attiecināmās izmaksas",IF('5a+c+n'!$Q24="A",'5a+c+n'!K24,0),0)</f>
        <v>0</v>
      </c>
      <c r="L24" s="80">
        <f>IF($C$4="Attiecināmās izmaksas",IF('5a+c+n'!$Q24="A",'5a+c+n'!L24,0),0)</f>
        <v>0</v>
      </c>
      <c r="M24" s="28">
        <f>IF($C$4="Attiecināmās izmaksas",IF('5a+c+n'!$Q24="A",'5a+c+n'!M24,0),0)</f>
        <v>0</v>
      </c>
      <c r="N24" s="28">
        <f>IF($C$4="Attiecināmās izmaksas",IF('5a+c+n'!$Q24="A",'5a+c+n'!N24,0),0)</f>
        <v>0</v>
      </c>
      <c r="O24" s="28">
        <f>IF($C$4="Attiecināmās izmaksas",IF('5a+c+n'!$Q24="A",'5a+c+n'!O24,0),0)</f>
        <v>0</v>
      </c>
      <c r="P24" s="60">
        <f>IF($C$4="Attiecināmās izmaksas",IF('5a+c+n'!$Q24="A",'5a+c+n'!P24,0),0)</f>
        <v>0</v>
      </c>
    </row>
    <row r="25" spans="1:16" x14ac:dyDescent="0.2">
      <c r="A25" s="65">
        <f>IF(P25=0,0,IF(COUNTBLANK(P25)=1,0,COUNTA($P$14:P25)))</f>
        <v>0</v>
      </c>
      <c r="B25" s="28">
        <f>IF($C$4="Attiecināmās izmaksas",IF('5a+c+n'!$Q25="A",'5a+c+n'!B25,0),0)</f>
        <v>0</v>
      </c>
      <c r="C25" s="28" t="str">
        <f>IF($C$4="Attiecināmās izmaksas",IF('5a+c+n'!$Q25="A",'5a+c+n'!C25,0),0)</f>
        <v>ārējie pvc stūri</v>
      </c>
      <c r="D25" s="28" t="str">
        <f>IF($C$4="Attiecināmās izmaksas",IF('5a+c+n'!$Q25="A",'5a+c+n'!D25,0),0)</f>
        <v>m</v>
      </c>
      <c r="E25" s="60"/>
      <c r="F25" s="80"/>
      <c r="G25" s="28"/>
      <c r="H25" s="28">
        <f>IF($C$4="Attiecināmās izmaksas",IF('5a+c+n'!$Q25="A",'5a+c+n'!H25,0),0)</f>
        <v>0</v>
      </c>
      <c r="I25" s="28"/>
      <c r="J25" s="28"/>
      <c r="K25" s="60">
        <f>IF($C$4="Attiecināmās izmaksas",IF('5a+c+n'!$Q25="A",'5a+c+n'!K25,0),0)</f>
        <v>0</v>
      </c>
      <c r="L25" s="80">
        <f>IF($C$4="Attiecināmās izmaksas",IF('5a+c+n'!$Q25="A",'5a+c+n'!L25,0),0)</f>
        <v>0</v>
      </c>
      <c r="M25" s="28">
        <f>IF($C$4="Attiecināmās izmaksas",IF('5a+c+n'!$Q25="A",'5a+c+n'!M25,0),0)</f>
        <v>0</v>
      </c>
      <c r="N25" s="28">
        <f>IF($C$4="Attiecināmās izmaksas",IF('5a+c+n'!$Q25="A",'5a+c+n'!N25,0),0)</f>
        <v>0</v>
      </c>
      <c r="O25" s="28">
        <f>IF($C$4="Attiecināmās izmaksas",IF('5a+c+n'!$Q25="A",'5a+c+n'!O25,0),0)</f>
        <v>0</v>
      </c>
      <c r="P25" s="60">
        <f>IF($C$4="Attiecināmās izmaksas",IF('5a+c+n'!$Q25="A",'5a+c+n'!P25,0),0)</f>
        <v>0</v>
      </c>
    </row>
    <row r="26" spans="1:16" ht="22.5" x14ac:dyDescent="0.2">
      <c r="A26" s="65">
        <f>IF(P26=0,0,IF(COUNTBLANK(P26)=1,0,COUNTA($P$14:P26)))</f>
        <v>0</v>
      </c>
      <c r="B26" s="28">
        <f>IF($C$4="Attiecināmās izmaksas",IF('5a+c+n'!$Q26="A",'5a+c+n'!B26,0),0)</f>
        <v>0</v>
      </c>
      <c r="C26" s="28" t="str">
        <f>IF($C$4="Attiecināmās izmaksas",IF('5a+c+n'!$Q26="A",'5a+c+n'!C26,0),0)</f>
        <v>Virsmas gruntēšana un dekoratīvā apmetuma uzklāšana (tajā skaitā ailu)</v>
      </c>
      <c r="D26" s="28" t="str">
        <f>IF($C$4="Attiecināmās izmaksas",IF('5a+c+n'!$Q26="A",'5a+c+n'!D26,0),0)</f>
        <v>m2</v>
      </c>
      <c r="E26" s="60"/>
      <c r="F26" s="80"/>
      <c r="G26" s="28"/>
      <c r="H26" s="28">
        <f>IF($C$4="Attiecināmās izmaksas",IF('5a+c+n'!$Q26="A",'5a+c+n'!H26,0),0)</f>
        <v>0</v>
      </c>
      <c r="I26" s="28"/>
      <c r="J26" s="28"/>
      <c r="K26" s="60">
        <f>IF($C$4="Attiecināmās izmaksas",IF('5a+c+n'!$Q26="A",'5a+c+n'!K26,0),0)</f>
        <v>0</v>
      </c>
      <c r="L26" s="80">
        <f>IF($C$4="Attiecināmās izmaksas",IF('5a+c+n'!$Q26="A",'5a+c+n'!L26,0),0)</f>
        <v>0</v>
      </c>
      <c r="M26" s="28">
        <f>IF($C$4="Attiecināmās izmaksas",IF('5a+c+n'!$Q26="A",'5a+c+n'!M26,0),0)</f>
        <v>0</v>
      </c>
      <c r="N26" s="28">
        <f>IF($C$4="Attiecināmās izmaksas",IF('5a+c+n'!$Q26="A",'5a+c+n'!N26,0),0)</f>
        <v>0</v>
      </c>
      <c r="O26" s="28">
        <f>IF($C$4="Attiecināmās izmaksas",IF('5a+c+n'!$Q26="A",'5a+c+n'!O26,0),0)</f>
        <v>0</v>
      </c>
      <c r="P26" s="60">
        <f>IF($C$4="Attiecināmās izmaksas",IF('5a+c+n'!$Q26="A",'5a+c+n'!P26,0),0)</f>
        <v>0</v>
      </c>
    </row>
    <row r="27" spans="1:16" x14ac:dyDescent="0.2">
      <c r="A27" s="65">
        <f>IF(P27=0,0,IF(COUNTBLANK(P27)=1,0,COUNTA($P$14:P27)))</f>
        <v>0</v>
      </c>
      <c r="B27" s="28">
        <f>IF($C$4="Attiecināmās izmaksas",IF('5a+c+n'!$Q27="A",'5a+c+n'!B27,0),0)</f>
        <v>0</v>
      </c>
      <c r="C27" s="28" t="str">
        <f>IF($C$4="Attiecināmās izmaksas",IF('5a+c+n'!$Q27="A",'5a+c+n'!C27,0),0)</f>
        <v>grunts</v>
      </c>
      <c r="D27" s="28" t="str">
        <f>IF($C$4="Attiecināmās izmaksas",IF('5a+c+n'!$Q27="A",'5a+c+n'!D27,0),0)</f>
        <v>kg</v>
      </c>
      <c r="E27" s="60"/>
      <c r="F27" s="80"/>
      <c r="G27" s="28"/>
      <c r="H27" s="28">
        <f>IF($C$4="Attiecināmās izmaksas",IF('5a+c+n'!$Q27="A",'5a+c+n'!H27,0),0)</f>
        <v>0</v>
      </c>
      <c r="I27" s="28"/>
      <c r="J27" s="28"/>
      <c r="K27" s="60">
        <f>IF($C$4="Attiecināmās izmaksas",IF('5a+c+n'!$Q27="A",'5a+c+n'!K27,0),0)</f>
        <v>0</v>
      </c>
      <c r="L27" s="80">
        <f>IF($C$4="Attiecināmās izmaksas",IF('5a+c+n'!$Q27="A",'5a+c+n'!L27,0),0)</f>
        <v>0</v>
      </c>
      <c r="M27" s="28">
        <f>IF($C$4="Attiecināmās izmaksas",IF('5a+c+n'!$Q27="A",'5a+c+n'!M27,0),0)</f>
        <v>0</v>
      </c>
      <c r="N27" s="28">
        <f>IF($C$4="Attiecināmās izmaksas",IF('5a+c+n'!$Q27="A",'5a+c+n'!N27,0),0)</f>
        <v>0</v>
      </c>
      <c r="O27" s="28">
        <f>IF($C$4="Attiecināmās izmaksas",IF('5a+c+n'!$Q27="A",'5a+c+n'!O27,0),0)</f>
        <v>0</v>
      </c>
      <c r="P27" s="60">
        <f>IF($C$4="Attiecināmās izmaksas",IF('5a+c+n'!$Q27="A",'5a+c+n'!P27,0),0)</f>
        <v>0</v>
      </c>
    </row>
    <row r="28" spans="1:16" x14ac:dyDescent="0.2">
      <c r="A28" s="65">
        <f>IF(P28=0,0,IF(COUNTBLANK(P28)=1,0,COUNTA($P$14:P28)))</f>
        <v>0</v>
      </c>
      <c r="B28" s="28">
        <f>IF($C$4="Attiecināmās izmaksas",IF('5a+c+n'!$Q28="A",'5a+c+n'!B28,0),0)</f>
        <v>0</v>
      </c>
      <c r="C28" s="28" t="str">
        <f>IF($C$4="Attiecināmās izmaksas",IF('5a+c+n'!$Q28="A",'5a+c+n'!C28,0),0)</f>
        <v>tonēts dekoratīvais apmetums</v>
      </c>
      <c r="D28" s="28" t="str">
        <f>IF($C$4="Attiecināmās izmaksas",IF('5a+c+n'!$Q28="A",'5a+c+n'!D28,0),0)</f>
        <v>kg</v>
      </c>
      <c r="E28" s="60"/>
      <c r="F28" s="80"/>
      <c r="G28" s="28"/>
      <c r="H28" s="28">
        <f>IF($C$4="Attiecināmās izmaksas",IF('5a+c+n'!$Q28="A",'5a+c+n'!H28,0),0)</f>
        <v>0</v>
      </c>
      <c r="I28" s="28"/>
      <c r="J28" s="28"/>
      <c r="K28" s="60">
        <f>IF($C$4="Attiecināmās izmaksas",IF('5a+c+n'!$Q28="A",'5a+c+n'!K28,0),0)</f>
        <v>0</v>
      </c>
      <c r="L28" s="80">
        <f>IF($C$4="Attiecināmās izmaksas",IF('5a+c+n'!$Q28="A",'5a+c+n'!L28,0),0)</f>
        <v>0</v>
      </c>
      <c r="M28" s="28">
        <f>IF($C$4="Attiecināmās izmaksas",IF('5a+c+n'!$Q28="A",'5a+c+n'!M28,0),0)</f>
        <v>0</v>
      </c>
      <c r="N28" s="28">
        <f>IF($C$4="Attiecināmās izmaksas",IF('5a+c+n'!$Q28="A",'5a+c+n'!N28,0),0)</f>
        <v>0</v>
      </c>
      <c r="O28" s="28">
        <f>IF($C$4="Attiecināmās izmaksas",IF('5a+c+n'!$Q28="A",'5a+c+n'!O28,0),0)</f>
        <v>0</v>
      </c>
      <c r="P28" s="60">
        <f>IF($C$4="Attiecināmās izmaksas",IF('5a+c+n'!$Q28="A",'5a+c+n'!P28,0),0)</f>
        <v>0</v>
      </c>
    </row>
    <row r="29" spans="1:16" x14ac:dyDescent="0.2">
      <c r="A29" s="65">
        <f>IF(P29=0,0,IF(COUNTBLANK(P29)=1,0,COUNTA($P$14:P29)))</f>
        <v>0</v>
      </c>
      <c r="B29" s="28">
        <f>IF($C$4="Attiecināmās izmaksas",IF('5a+c+n'!$Q29="A",'5a+c+n'!B29,0),0)</f>
        <v>0</v>
      </c>
      <c r="C29" s="28" t="str">
        <f>IF($C$4="Attiecināmās izmaksas",IF('5a+c+n'!$Q29="A",'5a+c+n'!C29,0),0)</f>
        <v>Ķieģeļu izvirzījumu nokalšana ap logiem</v>
      </c>
      <c r="D29" s="28" t="str">
        <f>IF($C$4="Attiecināmās izmaksas",IF('5a+c+n'!$Q29="A",'5a+c+n'!D29,0),0)</f>
        <v>m</v>
      </c>
      <c r="E29" s="60"/>
      <c r="F29" s="80"/>
      <c r="G29" s="28"/>
      <c r="H29" s="28">
        <f>IF($C$4="Attiecināmās izmaksas",IF('5a+c+n'!$Q29="A",'5a+c+n'!H29,0),0)</f>
        <v>0</v>
      </c>
      <c r="I29" s="28"/>
      <c r="J29" s="28"/>
      <c r="K29" s="60">
        <f>IF($C$4="Attiecināmās izmaksas",IF('5a+c+n'!$Q29="A",'5a+c+n'!K29,0),0)</f>
        <v>0</v>
      </c>
      <c r="L29" s="80">
        <f>IF($C$4="Attiecināmās izmaksas",IF('5a+c+n'!$Q29="A",'5a+c+n'!L29,0),0)</f>
        <v>0</v>
      </c>
      <c r="M29" s="28">
        <f>IF($C$4="Attiecināmās izmaksas",IF('5a+c+n'!$Q29="A",'5a+c+n'!M29,0),0)</f>
        <v>0</v>
      </c>
      <c r="N29" s="28">
        <f>IF($C$4="Attiecināmās izmaksas",IF('5a+c+n'!$Q29="A",'5a+c+n'!N29,0),0)</f>
        <v>0</v>
      </c>
      <c r="O29" s="28">
        <f>IF($C$4="Attiecināmās izmaksas",IF('5a+c+n'!$Q29="A",'5a+c+n'!O29,0),0)</f>
        <v>0</v>
      </c>
      <c r="P29" s="60">
        <f>IF($C$4="Attiecināmās izmaksas",IF('5a+c+n'!$Q29="A",'5a+c+n'!P29,0),0)</f>
        <v>0</v>
      </c>
    </row>
    <row r="30" spans="1:16" ht="33.75" x14ac:dyDescent="0.2">
      <c r="A30" s="65">
        <f>IF(P30=0,0,IF(COUNTBLANK(P30)=1,0,COUNTA($P$14:P30)))</f>
        <v>0</v>
      </c>
      <c r="B30" s="28">
        <f>IF($C$4="Attiecināmās izmaksas",IF('5a+c+n'!$Q30="A",'5a+c+n'!B30,0),0)</f>
        <v>0</v>
      </c>
      <c r="C30" s="28" t="str">
        <f>IF($C$4="Attiecināmās izmaksas",IF('5a+c+n'!$Q30="A",'5a+c+n'!C30,0),0)</f>
        <v>Virsmas sagatavošana siltināšanai (plaisu aizdare stiprinot ar stiegrām, izdrupumu, nelīdzenumu aizdare, bez vertikālas sienu izlīdzināšanas)</v>
      </c>
      <c r="D30" s="28" t="str">
        <f>IF($C$4="Attiecināmās izmaksas",IF('5a+c+n'!$Q30="A",'5a+c+n'!D30,0),0)</f>
        <v>m2</v>
      </c>
      <c r="E30" s="60"/>
      <c r="F30" s="80"/>
      <c r="G30" s="28"/>
      <c r="H30" s="28">
        <f>IF($C$4="Attiecināmās izmaksas",IF('5a+c+n'!$Q30="A",'5a+c+n'!H30,0),0)</f>
        <v>0</v>
      </c>
      <c r="I30" s="28"/>
      <c r="J30" s="28"/>
      <c r="K30" s="60">
        <f>IF($C$4="Attiecināmās izmaksas",IF('5a+c+n'!$Q30="A",'5a+c+n'!K30,0),0)</f>
        <v>0</v>
      </c>
      <c r="L30" s="80">
        <f>IF($C$4="Attiecināmās izmaksas",IF('5a+c+n'!$Q30="A",'5a+c+n'!L30,0),0)</f>
        <v>0</v>
      </c>
      <c r="M30" s="28">
        <f>IF($C$4="Attiecināmās izmaksas",IF('5a+c+n'!$Q30="A",'5a+c+n'!M30,0),0)</f>
        <v>0</v>
      </c>
      <c r="N30" s="28">
        <f>IF($C$4="Attiecināmās izmaksas",IF('5a+c+n'!$Q30="A",'5a+c+n'!N30,0),0)</f>
        <v>0</v>
      </c>
      <c r="O30" s="28">
        <f>IF($C$4="Attiecināmās izmaksas",IF('5a+c+n'!$Q30="A",'5a+c+n'!O30,0),0)</f>
        <v>0</v>
      </c>
      <c r="P30" s="60">
        <f>IF($C$4="Attiecināmās izmaksas",IF('5a+c+n'!$Q30="A",'5a+c+n'!P30,0),0)</f>
        <v>0</v>
      </c>
    </row>
    <row r="31" spans="1:16" x14ac:dyDescent="0.2">
      <c r="A31" s="65">
        <f>IF(P31=0,0,IF(COUNTBLANK(P31)=1,0,COUNTA($P$14:P31)))</f>
        <v>0</v>
      </c>
      <c r="B31" s="28">
        <f>IF($C$4="Attiecināmās izmaksas",IF('5a+c+n'!$Q31="A",'5a+c+n'!B31,0),0)</f>
        <v>0</v>
      </c>
      <c r="C31" s="28" t="str">
        <f>IF($C$4="Attiecināmās izmaksas",IF('5a+c+n'!$Q31="A",'5a+c+n'!C31,0),0)</f>
        <v>Lāseņa montāža virs 1. stāva siltinājuma</v>
      </c>
      <c r="D31" s="28" t="str">
        <f>IF($C$4="Attiecināmās izmaksas",IF('5a+c+n'!$Q31="A",'5a+c+n'!D31,0),0)</f>
        <v>t.m</v>
      </c>
      <c r="E31" s="60"/>
      <c r="F31" s="80"/>
      <c r="G31" s="28"/>
      <c r="H31" s="28">
        <f>IF($C$4="Attiecināmās izmaksas",IF('5a+c+n'!$Q31="A",'5a+c+n'!H31,0),0)</f>
        <v>0</v>
      </c>
      <c r="I31" s="28"/>
      <c r="J31" s="28"/>
      <c r="K31" s="60">
        <f>IF($C$4="Attiecināmās izmaksas",IF('5a+c+n'!$Q31="A",'5a+c+n'!K31,0),0)</f>
        <v>0</v>
      </c>
      <c r="L31" s="80">
        <f>IF($C$4="Attiecināmās izmaksas",IF('5a+c+n'!$Q31="A",'5a+c+n'!L31,0),0)</f>
        <v>0</v>
      </c>
      <c r="M31" s="28">
        <f>IF($C$4="Attiecināmās izmaksas",IF('5a+c+n'!$Q31="A",'5a+c+n'!M31,0),0)</f>
        <v>0</v>
      </c>
      <c r="N31" s="28">
        <f>IF($C$4="Attiecināmās izmaksas",IF('5a+c+n'!$Q31="A",'5a+c+n'!N31,0),0)</f>
        <v>0</v>
      </c>
      <c r="O31" s="28">
        <f>IF($C$4="Attiecināmās izmaksas",IF('5a+c+n'!$Q31="A",'5a+c+n'!O31,0),0)</f>
        <v>0</v>
      </c>
      <c r="P31" s="60">
        <f>IF($C$4="Attiecināmās izmaksas",IF('5a+c+n'!$Q31="A",'5a+c+n'!P31,0),0)</f>
        <v>0</v>
      </c>
    </row>
    <row r="32" spans="1:16" x14ac:dyDescent="0.2">
      <c r="A32" s="65">
        <f>IF(P32=0,0,IF(COUNTBLANK(P32)=1,0,COUNTA($P$14:P32)))</f>
        <v>0</v>
      </c>
      <c r="B32" s="28">
        <f>IF($C$4="Attiecināmās izmaksas",IF('5a+c+n'!$Q32="A",'5a+c+n'!B32,0),0)</f>
        <v>0</v>
      </c>
      <c r="C32" s="28" t="str">
        <f>IF($C$4="Attiecināmās izmaksas",IF('5a+c+n'!$Q32="A",'5a+c+n'!C32,0),0)</f>
        <v>Lāsenis 250 mm, 0,5 mm, PE pārklājums</v>
      </c>
      <c r="D32" s="28" t="str">
        <f>IF($C$4="Attiecināmās izmaksas",IF('5a+c+n'!$Q32="A",'5a+c+n'!D32,0),0)</f>
        <v>t.m</v>
      </c>
      <c r="E32" s="60"/>
      <c r="F32" s="80"/>
      <c r="G32" s="28"/>
      <c r="H32" s="28">
        <f>IF($C$4="Attiecināmās izmaksas",IF('5a+c+n'!$Q32="A",'5a+c+n'!H32,0),0)</f>
        <v>0</v>
      </c>
      <c r="I32" s="28"/>
      <c r="J32" s="28"/>
      <c r="K32" s="60">
        <f>IF($C$4="Attiecināmās izmaksas",IF('5a+c+n'!$Q32="A",'5a+c+n'!K32,0),0)</f>
        <v>0</v>
      </c>
      <c r="L32" s="80">
        <f>IF($C$4="Attiecināmās izmaksas",IF('5a+c+n'!$Q32="A",'5a+c+n'!L32,0),0)</f>
        <v>0</v>
      </c>
      <c r="M32" s="28">
        <f>IF($C$4="Attiecināmās izmaksas",IF('5a+c+n'!$Q32="A",'5a+c+n'!M32,0),0)</f>
        <v>0</v>
      </c>
      <c r="N32" s="28">
        <f>IF($C$4="Attiecināmās izmaksas",IF('5a+c+n'!$Q32="A",'5a+c+n'!N32,0),0)</f>
        <v>0</v>
      </c>
      <c r="O32" s="28">
        <f>IF($C$4="Attiecināmās izmaksas",IF('5a+c+n'!$Q32="A",'5a+c+n'!O32,0),0)</f>
        <v>0</v>
      </c>
      <c r="P32" s="60">
        <f>IF($C$4="Attiecināmās izmaksas",IF('5a+c+n'!$Q32="A",'5a+c+n'!P32,0),0)</f>
        <v>0</v>
      </c>
    </row>
    <row r="33" spans="1:16" x14ac:dyDescent="0.2">
      <c r="A33" s="65">
        <f>IF(P33=0,0,IF(COUNTBLANK(P33)=1,0,COUNTA($P$14:P33)))</f>
        <v>0</v>
      </c>
      <c r="B33" s="28">
        <f>IF($C$4="Attiecināmās izmaksas",IF('5a+c+n'!$Q33="A",'5a+c+n'!B33,0),0)</f>
        <v>0</v>
      </c>
      <c r="C33" s="28" t="str">
        <f>IF($C$4="Attiecināmās izmaksas",IF('5a+c+n'!$Q33="A",'5a+c+n'!C33,0),0)</f>
        <v>Cokola profila uzstādīšana</v>
      </c>
      <c r="D33" s="28" t="str">
        <f>IF($C$4="Attiecināmās izmaksas",IF('5a+c+n'!$Q33="A",'5a+c+n'!D33,0),0)</f>
        <v>m</v>
      </c>
      <c r="E33" s="60"/>
      <c r="F33" s="80"/>
      <c r="G33" s="28"/>
      <c r="H33" s="28">
        <f>IF($C$4="Attiecināmās izmaksas",IF('5a+c+n'!$Q33="A",'5a+c+n'!H33,0),0)</f>
        <v>0</v>
      </c>
      <c r="I33" s="28"/>
      <c r="J33" s="28"/>
      <c r="K33" s="60">
        <f>IF($C$4="Attiecināmās izmaksas",IF('5a+c+n'!$Q33="A",'5a+c+n'!K33,0),0)</f>
        <v>0</v>
      </c>
      <c r="L33" s="80">
        <f>IF($C$4="Attiecināmās izmaksas",IF('5a+c+n'!$Q33="A",'5a+c+n'!L33,0),0)</f>
        <v>0</v>
      </c>
      <c r="M33" s="28">
        <f>IF($C$4="Attiecināmās izmaksas",IF('5a+c+n'!$Q33="A",'5a+c+n'!M33,0),0)</f>
        <v>0</v>
      </c>
      <c r="N33" s="28">
        <f>IF($C$4="Attiecināmās izmaksas",IF('5a+c+n'!$Q33="A",'5a+c+n'!N33,0),0)</f>
        <v>0</v>
      </c>
      <c r="O33" s="28">
        <f>IF($C$4="Attiecināmās izmaksas",IF('5a+c+n'!$Q33="A",'5a+c+n'!O33,0),0)</f>
        <v>0</v>
      </c>
      <c r="P33" s="60">
        <f>IF($C$4="Attiecināmās izmaksas",IF('5a+c+n'!$Q33="A",'5a+c+n'!P33,0),0)</f>
        <v>0</v>
      </c>
    </row>
    <row r="34" spans="1:16" x14ac:dyDescent="0.2">
      <c r="A34" s="65">
        <f>IF(P34=0,0,IF(COUNTBLANK(P34)=1,0,COUNTA($P$14:P34)))</f>
        <v>0</v>
      </c>
      <c r="B34" s="28">
        <f>IF($C$4="Attiecināmās izmaksas",IF('5a+c+n'!$Q34="A",'5a+c+n'!B34,0),0)</f>
        <v>0</v>
      </c>
      <c r="C34" s="28" t="str">
        <f>IF($C$4="Attiecināmās izmaksas",IF('5a+c+n'!$Q34="A",'5a+c+n'!C34,0),0)</f>
        <v>cokola profils 150 mm Sakret Mat (vai ekv.)</v>
      </c>
      <c r="D34" s="28" t="str">
        <f>IF($C$4="Attiecināmās izmaksas",IF('5a+c+n'!$Q34="A",'5a+c+n'!D34,0),0)</f>
        <v>t.m</v>
      </c>
      <c r="E34" s="60"/>
      <c r="F34" s="80"/>
      <c r="G34" s="28"/>
      <c r="H34" s="28">
        <f>IF($C$4="Attiecināmās izmaksas",IF('5a+c+n'!$Q34="A",'5a+c+n'!H34,0),0)</f>
        <v>0</v>
      </c>
      <c r="I34" s="28"/>
      <c r="J34" s="28"/>
      <c r="K34" s="60">
        <f>IF($C$4="Attiecināmās izmaksas",IF('5a+c+n'!$Q34="A",'5a+c+n'!K34,0),0)</f>
        <v>0</v>
      </c>
      <c r="L34" s="80">
        <f>IF($C$4="Attiecināmās izmaksas",IF('5a+c+n'!$Q34="A",'5a+c+n'!L34,0),0)</f>
        <v>0</v>
      </c>
      <c r="M34" s="28">
        <f>IF($C$4="Attiecināmās izmaksas",IF('5a+c+n'!$Q34="A",'5a+c+n'!M34,0),0)</f>
        <v>0</v>
      </c>
      <c r="N34" s="28">
        <f>IF($C$4="Attiecināmās izmaksas",IF('5a+c+n'!$Q34="A",'5a+c+n'!N34,0),0)</f>
        <v>0</v>
      </c>
      <c r="O34" s="28">
        <f>IF($C$4="Attiecināmās izmaksas",IF('5a+c+n'!$Q34="A",'5a+c+n'!O34,0),0)</f>
        <v>0</v>
      </c>
      <c r="P34" s="60">
        <f>IF($C$4="Attiecināmās izmaksas",IF('5a+c+n'!$Q34="A",'5a+c+n'!P34,0),0)</f>
        <v>0</v>
      </c>
    </row>
    <row r="35" spans="1:16" x14ac:dyDescent="0.2">
      <c r="A35" s="65">
        <f>IF(P35=0,0,IF(COUNTBLANK(P35)=1,0,COUNTA($P$14:P35)))</f>
        <v>0</v>
      </c>
      <c r="B35" s="28">
        <f>IF($C$4="Attiecināmās izmaksas",IF('5a+c+n'!$Q35="A",'5a+c+n'!B35,0),0)</f>
        <v>0</v>
      </c>
      <c r="C35" s="28" t="str">
        <f>IF($C$4="Attiecināmās izmaksas",IF('5a+c+n'!$Q35="A",'5a+c+n'!C35,0),0)</f>
        <v xml:space="preserve">Fasādes virsmas gruntēšana  </v>
      </c>
      <c r="D35" s="28" t="str">
        <f>IF($C$4="Attiecināmās izmaksas",IF('5a+c+n'!$Q35="A",'5a+c+n'!D35,0),0)</f>
        <v>m2</v>
      </c>
      <c r="E35" s="60"/>
      <c r="F35" s="80"/>
      <c r="G35" s="28"/>
      <c r="H35" s="28">
        <f>IF($C$4="Attiecināmās izmaksas",IF('5a+c+n'!$Q35="A",'5a+c+n'!H35,0),0)</f>
        <v>0</v>
      </c>
      <c r="I35" s="28"/>
      <c r="J35" s="28"/>
      <c r="K35" s="60">
        <f>IF($C$4="Attiecināmās izmaksas",IF('5a+c+n'!$Q35="A",'5a+c+n'!K35,0),0)</f>
        <v>0</v>
      </c>
      <c r="L35" s="80">
        <f>IF($C$4="Attiecināmās izmaksas",IF('5a+c+n'!$Q35="A",'5a+c+n'!L35,0),0)</f>
        <v>0</v>
      </c>
      <c r="M35" s="28">
        <f>IF($C$4="Attiecināmās izmaksas",IF('5a+c+n'!$Q35="A",'5a+c+n'!M35,0),0)</f>
        <v>0</v>
      </c>
      <c r="N35" s="28">
        <f>IF($C$4="Attiecināmās izmaksas",IF('5a+c+n'!$Q35="A",'5a+c+n'!N35,0),0)</f>
        <v>0</v>
      </c>
      <c r="O35" s="28">
        <f>IF($C$4="Attiecināmās izmaksas",IF('5a+c+n'!$Q35="A",'5a+c+n'!O35,0),0)</f>
        <v>0</v>
      </c>
      <c r="P35" s="60">
        <f>IF($C$4="Attiecināmās izmaksas",IF('5a+c+n'!$Q35="A",'5a+c+n'!P35,0),0)</f>
        <v>0</v>
      </c>
    </row>
    <row r="36" spans="1:16" x14ac:dyDescent="0.2">
      <c r="A36" s="65">
        <f>IF(P36=0,0,IF(COUNTBLANK(P36)=1,0,COUNTA($P$14:P36)))</f>
        <v>0</v>
      </c>
      <c r="B36" s="28">
        <f>IF($C$4="Attiecināmās izmaksas",IF('5a+c+n'!$Q36="A",'5a+c+n'!B36,0),0)</f>
        <v>0</v>
      </c>
      <c r="C36" s="28" t="str">
        <f>IF($C$4="Attiecināmās izmaksas",IF('5a+c+n'!$Q36="A",'5a+c+n'!C36,0),0)</f>
        <v>grunts</v>
      </c>
      <c r="D36" s="28" t="str">
        <f>IF($C$4="Attiecināmās izmaksas",IF('5a+c+n'!$Q36="A",'5a+c+n'!D36,0),0)</f>
        <v>kg</v>
      </c>
      <c r="E36" s="60"/>
      <c r="F36" s="80"/>
      <c r="G36" s="28"/>
      <c r="H36" s="28">
        <f>IF($C$4="Attiecināmās izmaksas",IF('5a+c+n'!$Q36="A",'5a+c+n'!H36,0),0)</f>
        <v>0</v>
      </c>
      <c r="I36" s="28"/>
      <c r="J36" s="28"/>
      <c r="K36" s="60">
        <f>IF($C$4="Attiecināmās izmaksas",IF('5a+c+n'!$Q36="A",'5a+c+n'!K36,0),0)</f>
        <v>0</v>
      </c>
      <c r="L36" s="80">
        <f>IF($C$4="Attiecināmās izmaksas",IF('5a+c+n'!$Q36="A",'5a+c+n'!L36,0),0)</f>
        <v>0</v>
      </c>
      <c r="M36" s="28">
        <f>IF($C$4="Attiecināmās izmaksas",IF('5a+c+n'!$Q36="A",'5a+c+n'!M36,0),0)</f>
        <v>0</v>
      </c>
      <c r="N36" s="28">
        <f>IF($C$4="Attiecināmās izmaksas",IF('5a+c+n'!$Q36="A",'5a+c+n'!N36,0),0)</f>
        <v>0</v>
      </c>
      <c r="O36" s="28">
        <f>IF($C$4="Attiecināmās izmaksas",IF('5a+c+n'!$Q36="A",'5a+c+n'!O36,0),0)</f>
        <v>0</v>
      </c>
      <c r="P36" s="60">
        <f>IF($C$4="Attiecināmās izmaksas",IF('5a+c+n'!$Q36="A",'5a+c+n'!P36,0),0)</f>
        <v>0</v>
      </c>
    </row>
    <row r="37" spans="1:16" x14ac:dyDescent="0.2">
      <c r="A37" s="65">
        <f>IF(P37=0,0,IF(COUNTBLANK(P37)=1,0,COUNTA($P$14:P37)))</f>
        <v>0</v>
      </c>
      <c r="B37" s="28">
        <f>IF($C$4="Attiecināmās izmaksas",IF('5a+c+n'!$Q37="A",'5a+c+n'!B37,0),0)</f>
        <v>0</v>
      </c>
      <c r="C37" s="28" t="str">
        <f>IF($C$4="Attiecināmās izmaksas",IF('5a+c+n'!$Q37="A",'5a+c+n'!C37,0),0)</f>
        <v xml:space="preserve">Fasādes virsmas siltināšana </v>
      </c>
      <c r="D37" s="28" t="str">
        <f>IF($C$4="Attiecināmās izmaksas",IF('5a+c+n'!$Q37="A",'5a+c+n'!D37,0),0)</f>
        <v>m2</v>
      </c>
      <c r="E37" s="60"/>
      <c r="F37" s="80"/>
      <c r="G37" s="28"/>
      <c r="H37" s="28">
        <f>IF($C$4="Attiecināmās izmaksas",IF('5a+c+n'!$Q37="A",'5a+c+n'!H37,0),0)</f>
        <v>0</v>
      </c>
      <c r="I37" s="28"/>
      <c r="J37" s="28"/>
      <c r="K37" s="60">
        <f>IF($C$4="Attiecināmās izmaksas",IF('5a+c+n'!$Q37="A",'5a+c+n'!K37,0),0)</f>
        <v>0</v>
      </c>
      <c r="L37" s="80">
        <f>IF($C$4="Attiecināmās izmaksas",IF('5a+c+n'!$Q37="A",'5a+c+n'!L37,0),0)</f>
        <v>0</v>
      </c>
      <c r="M37" s="28">
        <f>IF($C$4="Attiecināmās izmaksas",IF('5a+c+n'!$Q37="A",'5a+c+n'!M37,0),0)</f>
        <v>0</v>
      </c>
      <c r="N37" s="28">
        <f>IF($C$4="Attiecināmās izmaksas",IF('5a+c+n'!$Q37="A",'5a+c+n'!N37,0),0)</f>
        <v>0</v>
      </c>
      <c r="O37" s="28">
        <f>IF($C$4="Attiecināmās izmaksas",IF('5a+c+n'!$Q37="A",'5a+c+n'!O37,0),0)</f>
        <v>0</v>
      </c>
      <c r="P37" s="60">
        <f>IF($C$4="Attiecināmās izmaksas",IF('5a+c+n'!$Q37="A",'5a+c+n'!P37,0),0)</f>
        <v>0</v>
      </c>
    </row>
    <row r="38" spans="1:16" x14ac:dyDescent="0.2">
      <c r="A38" s="65">
        <f>IF(P38=0,0,IF(COUNTBLANK(P38)=1,0,COUNTA($P$14:P38)))</f>
        <v>0</v>
      </c>
      <c r="B38" s="28">
        <f>IF($C$4="Attiecināmās izmaksas",IF('5a+c+n'!$Q38="A",'5a+c+n'!B38,0),0)</f>
        <v>0</v>
      </c>
      <c r="C38" s="28" t="str">
        <f>IF($C$4="Attiecināmās izmaksas",IF('5a+c+n'!$Q38="A",'5a+c+n'!C38,0),0)</f>
        <v>akmens vate, b=150 mm, λ≤0,037 W/mK</v>
      </c>
      <c r="D38" s="28" t="str">
        <f>IF($C$4="Attiecināmās izmaksas",IF('5a+c+n'!$Q38="A",'5a+c+n'!D38,0),0)</f>
        <v>m2</v>
      </c>
      <c r="E38" s="60"/>
      <c r="F38" s="80"/>
      <c r="G38" s="28"/>
      <c r="H38" s="28">
        <f>IF($C$4="Attiecināmās izmaksas",IF('5a+c+n'!$Q38="A",'5a+c+n'!H38,0),0)</f>
        <v>0</v>
      </c>
      <c r="I38" s="28"/>
      <c r="J38" s="28"/>
      <c r="K38" s="60">
        <f>IF($C$4="Attiecināmās izmaksas",IF('5a+c+n'!$Q38="A",'5a+c+n'!K38,0),0)</f>
        <v>0</v>
      </c>
      <c r="L38" s="80">
        <f>IF($C$4="Attiecināmās izmaksas",IF('5a+c+n'!$Q38="A",'5a+c+n'!L38,0),0)</f>
        <v>0</v>
      </c>
      <c r="M38" s="28">
        <f>IF($C$4="Attiecināmās izmaksas",IF('5a+c+n'!$Q38="A",'5a+c+n'!M38,0),0)</f>
        <v>0</v>
      </c>
      <c r="N38" s="28">
        <f>IF($C$4="Attiecināmās izmaksas",IF('5a+c+n'!$Q38="A",'5a+c+n'!N38,0),0)</f>
        <v>0</v>
      </c>
      <c r="O38" s="28">
        <f>IF($C$4="Attiecināmās izmaksas",IF('5a+c+n'!$Q38="A",'5a+c+n'!O38,0),0)</f>
        <v>0</v>
      </c>
      <c r="P38" s="60">
        <f>IF($C$4="Attiecināmās izmaksas",IF('5a+c+n'!$Q38="A",'5a+c+n'!P38,0),0)</f>
        <v>0</v>
      </c>
    </row>
    <row r="39" spans="1:16" x14ac:dyDescent="0.2">
      <c r="A39" s="65">
        <f>IF(P39=0,0,IF(COUNTBLANK(P39)=1,0,COUNTA($P$14:P39)))</f>
        <v>0</v>
      </c>
      <c r="B39" s="28">
        <f>IF($C$4="Attiecināmās izmaksas",IF('5a+c+n'!$Q39="A",'5a+c+n'!B39,0),0)</f>
        <v>0</v>
      </c>
      <c r="C39" s="28" t="str">
        <f>IF($C$4="Attiecināmās izmaksas",IF('5a+c+n'!$Q39="A",'5a+c+n'!C39,0),0)</f>
        <v>dībeļi</v>
      </c>
      <c r="D39" s="28" t="str">
        <f>IF($C$4="Attiecināmās izmaksas",IF('5a+c+n'!$Q39="A",'5a+c+n'!D39,0),0)</f>
        <v>gab</v>
      </c>
      <c r="E39" s="60"/>
      <c r="F39" s="80"/>
      <c r="G39" s="28"/>
      <c r="H39" s="28">
        <f>IF($C$4="Attiecināmās izmaksas",IF('5a+c+n'!$Q39="A",'5a+c+n'!H39,0),0)</f>
        <v>0</v>
      </c>
      <c r="I39" s="28"/>
      <c r="J39" s="28"/>
      <c r="K39" s="60">
        <f>IF($C$4="Attiecināmās izmaksas",IF('5a+c+n'!$Q39="A",'5a+c+n'!K39,0),0)</f>
        <v>0</v>
      </c>
      <c r="L39" s="80">
        <f>IF($C$4="Attiecināmās izmaksas",IF('5a+c+n'!$Q39="A",'5a+c+n'!L39,0),0)</f>
        <v>0</v>
      </c>
      <c r="M39" s="28">
        <f>IF($C$4="Attiecināmās izmaksas",IF('5a+c+n'!$Q39="A",'5a+c+n'!M39,0),0)</f>
        <v>0</v>
      </c>
      <c r="N39" s="28">
        <f>IF($C$4="Attiecināmās izmaksas",IF('5a+c+n'!$Q39="A",'5a+c+n'!N39,0),0)</f>
        <v>0</v>
      </c>
      <c r="O39" s="28">
        <f>IF($C$4="Attiecināmās izmaksas",IF('5a+c+n'!$Q39="A",'5a+c+n'!O39,0),0)</f>
        <v>0</v>
      </c>
      <c r="P39" s="60">
        <f>IF($C$4="Attiecināmās izmaksas",IF('5a+c+n'!$Q39="A",'5a+c+n'!P39,0),0)</f>
        <v>0</v>
      </c>
    </row>
    <row r="40" spans="1:16" x14ac:dyDescent="0.2">
      <c r="A40" s="65">
        <f>IF(P40=0,0,IF(COUNTBLANK(P40)=1,0,COUNTA($P$14:P40)))</f>
        <v>0</v>
      </c>
      <c r="B40" s="28">
        <f>IF($C$4="Attiecināmās izmaksas",IF('5a+c+n'!$Q40="A",'5a+c+n'!B40,0),0)</f>
        <v>0</v>
      </c>
      <c r="C40" s="28" t="str">
        <f>IF($C$4="Attiecināmās izmaksas",IF('5a+c+n'!$Q40="A",'5a+c+n'!C40,0),0)</f>
        <v>līmjava</v>
      </c>
      <c r="D40" s="28" t="str">
        <f>IF($C$4="Attiecināmās izmaksas",IF('5a+c+n'!$Q40="A",'5a+c+n'!D40,0),0)</f>
        <v>kg</v>
      </c>
      <c r="E40" s="60"/>
      <c r="F40" s="80"/>
      <c r="G40" s="28"/>
      <c r="H40" s="28">
        <f>IF($C$4="Attiecināmās izmaksas",IF('5a+c+n'!$Q40="A",'5a+c+n'!H40,0),0)</f>
        <v>0</v>
      </c>
      <c r="I40" s="28"/>
      <c r="J40" s="28"/>
      <c r="K40" s="60">
        <f>IF($C$4="Attiecināmās izmaksas",IF('5a+c+n'!$Q40="A",'5a+c+n'!K40,0),0)</f>
        <v>0</v>
      </c>
      <c r="L40" s="80">
        <f>IF($C$4="Attiecināmās izmaksas",IF('5a+c+n'!$Q40="A",'5a+c+n'!L40,0),0)</f>
        <v>0</v>
      </c>
      <c r="M40" s="28">
        <f>IF($C$4="Attiecināmās izmaksas",IF('5a+c+n'!$Q40="A",'5a+c+n'!M40,0),0)</f>
        <v>0</v>
      </c>
      <c r="N40" s="28">
        <f>IF($C$4="Attiecināmās izmaksas",IF('5a+c+n'!$Q40="A",'5a+c+n'!N40,0),0)</f>
        <v>0</v>
      </c>
      <c r="O40" s="28">
        <f>IF($C$4="Attiecināmās izmaksas",IF('5a+c+n'!$Q40="A",'5a+c+n'!O40,0),0)</f>
        <v>0</v>
      </c>
      <c r="P40" s="60">
        <f>IF($C$4="Attiecināmās izmaksas",IF('5a+c+n'!$Q40="A",'5a+c+n'!P40,0),0)</f>
        <v>0</v>
      </c>
    </row>
    <row r="41" spans="1:16" x14ac:dyDescent="0.2">
      <c r="A41" s="65">
        <f>IF(P41=0,0,IF(COUNTBLANK(P41)=1,0,COUNTA($P$14:P41)))</f>
        <v>0</v>
      </c>
      <c r="B41" s="28">
        <f>IF($C$4="Attiecināmās izmaksas",IF('5a+c+n'!$Q41="A",'5a+c+n'!B41,0),0)</f>
        <v>0</v>
      </c>
      <c r="C41" s="28" t="str">
        <f>IF($C$4="Attiecināmās izmaksas",IF('5a+c+n'!$Q41="A",'5a+c+n'!C41,0),0)</f>
        <v>Siltinātās virsmas armēšana</v>
      </c>
      <c r="D41" s="28" t="str">
        <f>IF($C$4="Attiecināmās izmaksas",IF('5a+c+n'!$Q41="A",'5a+c+n'!D41,0),0)</f>
        <v>m2</v>
      </c>
      <c r="E41" s="60"/>
      <c r="F41" s="80"/>
      <c r="G41" s="28"/>
      <c r="H41" s="28">
        <f>IF($C$4="Attiecināmās izmaksas",IF('5a+c+n'!$Q41="A",'5a+c+n'!H41,0),0)</f>
        <v>0</v>
      </c>
      <c r="I41" s="28"/>
      <c r="J41" s="28"/>
      <c r="K41" s="60">
        <f>IF($C$4="Attiecināmās izmaksas",IF('5a+c+n'!$Q41="A",'5a+c+n'!K41,0),0)</f>
        <v>0</v>
      </c>
      <c r="L41" s="80">
        <f>IF($C$4="Attiecināmās izmaksas",IF('5a+c+n'!$Q41="A",'5a+c+n'!L41,0),0)</f>
        <v>0</v>
      </c>
      <c r="M41" s="28">
        <f>IF($C$4="Attiecināmās izmaksas",IF('5a+c+n'!$Q41="A",'5a+c+n'!M41,0),0)</f>
        <v>0</v>
      </c>
      <c r="N41" s="28">
        <f>IF($C$4="Attiecināmās izmaksas",IF('5a+c+n'!$Q41="A",'5a+c+n'!N41,0),0)</f>
        <v>0</v>
      </c>
      <c r="O41" s="28">
        <f>IF($C$4="Attiecināmās izmaksas",IF('5a+c+n'!$Q41="A",'5a+c+n'!O41,0),0)</f>
        <v>0</v>
      </c>
      <c r="P41" s="60">
        <f>IF($C$4="Attiecināmās izmaksas",IF('5a+c+n'!$Q41="A",'5a+c+n'!P41,0),0)</f>
        <v>0</v>
      </c>
    </row>
    <row r="42" spans="1:16" x14ac:dyDescent="0.2">
      <c r="A42" s="65">
        <f>IF(P42=0,0,IF(COUNTBLANK(P42)=1,0,COUNTA($P$14:P42)))</f>
        <v>0</v>
      </c>
      <c r="B42" s="28">
        <f>IF($C$4="Attiecināmās izmaksas",IF('5a+c+n'!$Q42="A",'5a+c+n'!B42,0),0)</f>
        <v>0</v>
      </c>
      <c r="C42" s="28" t="str">
        <f>IF($C$4="Attiecināmās izmaksas",IF('5a+c+n'!$Q42="A",'5a+c+n'!C42,0),0)</f>
        <v xml:space="preserve">armējamā java </v>
      </c>
      <c r="D42" s="28" t="str">
        <f>IF($C$4="Attiecināmās izmaksas",IF('5a+c+n'!$Q42="A",'5a+c+n'!D42,0),0)</f>
        <v>kg</v>
      </c>
      <c r="E42" s="60"/>
      <c r="F42" s="80"/>
      <c r="G42" s="28"/>
      <c r="H42" s="28">
        <f>IF($C$4="Attiecināmās izmaksas",IF('5a+c+n'!$Q42="A",'5a+c+n'!H42,0),0)</f>
        <v>0</v>
      </c>
      <c r="I42" s="28"/>
      <c r="J42" s="28"/>
      <c r="K42" s="60">
        <f>IF($C$4="Attiecināmās izmaksas",IF('5a+c+n'!$Q42="A",'5a+c+n'!K42,0),0)</f>
        <v>0</v>
      </c>
      <c r="L42" s="80">
        <f>IF($C$4="Attiecināmās izmaksas",IF('5a+c+n'!$Q42="A",'5a+c+n'!L42,0),0)</f>
        <v>0</v>
      </c>
      <c r="M42" s="28">
        <f>IF($C$4="Attiecināmās izmaksas",IF('5a+c+n'!$Q42="A",'5a+c+n'!M42,0),0)</f>
        <v>0</v>
      </c>
      <c r="N42" s="28">
        <f>IF($C$4="Attiecināmās izmaksas",IF('5a+c+n'!$Q42="A",'5a+c+n'!N42,0),0)</f>
        <v>0</v>
      </c>
      <c r="O42" s="28">
        <f>IF($C$4="Attiecināmās izmaksas",IF('5a+c+n'!$Q42="A",'5a+c+n'!O42,0),0)</f>
        <v>0</v>
      </c>
      <c r="P42" s="60">
        <f>IF($C$4="Attiecināmās izmaksas",IF('5a+c+n'!$Q42="A",'5a+c+n'!P42,0),0)</f>
        <v>0</v>
      </c>
    </row>
    <row r="43" spans="1:16" x14ac:dyDescent="0.2">
      <c r="A43" s="65">
        <f>IF(P43=0,0,IF(COUNTBLANK(P43)=1,0,COUNTA($P$14:P43)))</f>
        <v>0</v>
      </c>
      <c r="B43" s="28">
        <f>IF($C$4="Attiecināmās izmaksas",IF('5a+c+n'!$Q43="A",'5a+c+n'!B43,0),0)</f>
        <v>0</v>
      </c>
      <c r="C43" s="28" t="str">
        <f>IF($C$4="Attiecināmās izmaksas",IF('5a+c+n'!$Q43="A",'5a+c+n'!C43,0),0)</f>
        <v>pvc siets</v>
      </c>
      <c r="D43" s="28" t="str">
        <f>IF($C$4="Attiecināmās izmaksas",IF('5a+c+n'!$Q43="A",'5a+c+n'!D43,0),0)</f>
        <v>m2</v>
      </c>
      <c r="E43" s="60"/>
      <c r="F43" s="80"/>
      <c r="G43" s="28"/>
      <c r="H43" s="28">
        <f>IF($C$4="Attiecināmās izmaksas",IF('5a+c+n'!$Q43="A",'5a+c+n'!H43,0),0)</f>
        <v>0</v>
      </c>
      <c r="I43" s="28"/>
      <c r="J43" s="28"/>
      <c r="K43" s="60">
        <f>IF($C$4="Attiecināmās izmaksas",IF('5a+c+n'!$Q43="A",'5a+c+n'!K43,0),0)</f>
        <v>0</v>
      </c>
      <c r="L43" s="80">
        <f>IF($C$4="Attiecināmās izmaksas",IF('5a+c+n'!$Q43="A",'5a+c+n'!L43,0),0)</f>
        <v>0</v>
      </c>
      <c r="M43" s="28">
        <f>IF($C$4="Attiecināmās izmaksas",IF('5a+c+n'!$Q43="A",'5a+c+n'!M43,0),0)</f>
        <v>0</v>
      </c>
      <c r="N43" s="28">
        <f>IF($C$4="Attiecināmās izmaksas",IF('5a+c+n'!$Q43="A",'5a+c+n'!N43,0),0)</f>
        <v>0</v>
      </c>
      <c r="O43" s="28">
        <f>IF($C$4="Attiecināmās izmaksas",IF('5a+c+n'!$Q43="A",'5a+c+n'!O43,0),0)</f>
        <v>0</v>
      </c>
      <c r="P43" s="60">
        <f>IF($C$4="Attiecināmās izmaksas",IF('5a+c+n'!$Q43="A",'5a+c+n'!P43,0),0)</f>
        <v>0</v>
      </c>
    </row>
    <row r="44" spans="1:16" x14ac:dyDescent="0.2">
      <c r="A44" s="65">
        <f>IF(P44=0,0,IF(COUNTBLANK(P44)=1,0,COUNTA($P$14:P44)))</f>
        <v>0</v>
      </c>
      <c r="B44" s="28">
        <f>IF($C$4="Attiecināmās izmaksas",IF('5a+c+n'!$Q44="A",'5a+c+n'!B44,0),0)</f>
        <v>0</v>
      </c>
      <c r="C44" s="28" t="str">
        <f>IF($C$4="Attiecināmās izmaksas",IF('5a+c+n'!$Q44="A",'5a+c+n'!C44,0),0)</f>
        <v>ārējie pvc stūri</v>
      </c>
      <c r="D44" s="28" t="str">
        <f>IF($C$4="Attiecināmās izmaksas",IF('5a+c+n'!$Q44="A",'5a+c+n'!D44,0),0)</f>
        <v>m</v>
      </c>
      <c r="E44" s="60"/>
      <c r="F44" s="80"/>
      <c r="G44" s="28"/>
      <c r="H44" s="28">
        <f>IF($C$4="Attiecināmās izmaksas",IF('5a+c+n'!$Q44="A",'5a+c+n'!H44,0),0)</f>
        <v>0</v>
      </c>
      <c r="I44" s="28"/>
      <c r="J44" s="28"/>
      <c r="K44" s="60">
        <f>IF($C$4="Attiecināmās izmaksas",IF('5a+c+n'!$Q44="A",'5a+c+n'!K44,0),0)</f>
        <v>0</v>
      </c>
      <c r="L44" s="80">
        <f>IF($C$4="Attiecināmās izmaksas",IF('5a+c+n'!$Q44="A",'5a+c+n'!L44,0),0)</f>
        <v>0</v>
      </c>
      <c r="M44" s="28">
        <f>IF($C$4="Attiecināmās izmaksas",IF('5a+c+n'!$Q44="A",'5a+c+n'!M44,0),0)</f>
        <v>0</v>
      </c>
      <c r="N44" s="28">
        <f>IF($C$4="Attiecināmās izmaksas",IF('5a+c+n'!$Q44="A",'5a+c+n'!N44,0),0)</f>
        <v>0</v>
      </c>
      <c r="O44" s="28">
        <f>IF($C$4="Attiecināmās izmaksas",IF('5a+c+n'!$Q44="A",'5a+c+n'!O44,0),0)</f>
        <v>0</v>
      </c>
      <c r="P44" s="60">
        <f>IF($C$4="Attiecināmās izmaksas",IF('5a+c+n'!$Q44="A",'5a+c+n'!P44,0),0)</f>
        <v>0</v>
      </c>
    </row>
    <row r="45" spans="1:16" ht="22.5" x14ac:dyDescent="0.2">
      <c r="A45" s="65">
        <f>IF(P45=0,0,IF(COUNTBLANK(P45)=1,0,COUNTA($P$14:P45)))</f>
        <v>0</v>
      </c>
      <c r="B45" s="28">
        <f>IF($C$4="Attiecināmās izmaksas",IF('5a+c+n'!$Q45="A",'5a+c+n'!B45,0),0)</f>
        <v>0</v>
      </c>
      <c r="C45" s="28" t="str">
        <f>IF($C$4="Attiecināmās izmaksas",IF('5a+c+n'!$Q45="A",'5a+c+n'!C45,0),0)</f>
        <v xml:space="preserve">Virsmas gruntēšana un dekoratīvā apmetuma uzklāšana </v>
      </c>
      <c r="D45" s="28" t="str">
        <f>IF($C$4="Attiecināmās izmaksas",IF('5a+c+n'!$Q45="A",'5a+c+n'!D45,0),0)</f>
        <v>m2</v>
      </c>
      <c r="E45" s="60"/>
      <c r="F45" s="80"/>
      <c r="G45" s="28"/>
      <c r="H45" s="28">
        <f>IF($C$4="Attiecināmās izmaksas",IF('5a+c+n'!$Q45="A",'5a+c+n'!H45,0),0)</f>
        <v>0</v>
      </c>
      <c r="I45" s="28"/>
      <c r="J45" s="28"/>
      <c r="K45" s="60">
        <f>IF($C$4="Attiecināmās izmaksas",IF('5a+c+n'!$Q45="A",'5a+c+n'!K45,0),0)</f>
        <v>0</v>
      </c>
      <c r="L45" s="80">
        <f>IF($C$4="Attiecināmās izmaksas",IF('5a+c+n'!$Q45="A",'5a+c+n'!L45,0),0)</f>
        <v>0</v>
      </c>
      <c r="M45" s="28">
        <f>IF($C$4="Attiecināmās izmaksas",IF('5a+c+n'!$Q45="A",'5a+c+n'!M45,0),0)</f>
        <v>0</v>
      </c>
      <c r="N45" s="28">
        <f>IF($C$4="Attiecināmās izmaksas",IF('5a+c+n'!$Q45="A",'5a+c+n'!N45,0),0)</f>
        <v>0</v>
      </c>
      <c r="O45" s="28">
        <f>IF($C$4="Attiecināmās izmaksas",IF('5a+c+n'!$Q45="A",'5a+c+n'!O45,0),0)</f>
        <v>0</v>
      </c>
      <c r="P45" s="60">
        <f>IF($C$4="Attiecināmās izmaksas",IF('5a+c+n'!$Q45="A",'5a+c+n'!P45,0),0)</f>
        <v>0</v>
      </c>
    </row>
    <row r="46" spans="1:16" x14ac:dyDescent="0.2">
      <c r="A46" s="65">
        <f>IF(P46=0,0,IF(COUNTBLANK(P46)=1,0,COUNTA($P$14:P46)))</f>
        <v>0</v>
      </c>
      <c r="B46" s="28">
        <f>IF($C$4="Attiecināmās izmaksas",IF('5a+c+n'!$Q46="A",'5a+c+n'!B46,0),0)</f>
        <v>0</v>
      </c>
      <c r="C46" s="28" t="str">
        <f>IF($C$4="Attiecināmās izmaksas",IF('5a+c+n'!$Q46="A",'5a+c+n'!C46,0),0)</f>
        <v>grunts</v>
      </c>
      <c r="D46" s="28" t="str">
        <f>IF($C$4="Attiecināmās izmaksas",IF('5a+c+n'!$Q46="A",'5a+c+n'!D46,0),0)</f>
        <v>kg</v>
      </c>
      <c r="E46" s="60"/>
      <c r="F46" s="80"/>
      <c r="G46" s="28"/>
      <c r="H46" s="28">
        <f>IF($C$4="Attiecināmās izmaksas",IF('5a+c+n'!$Q46="A",'5a+c+n'!H46,0),0)</f>
        <v>0</v>
      </c>
      <c r="I46" s="28"/>
      <c r="J46" s="28"/>
      <c r="K46" s="60">
        <f>IF($C$4="Attiecināmās izmaksas",IF('5a+c+n'!$Q46="A",'5a+c+n'!K46,0),0)</f>
        <v>0</v>
      </c>
      <c r="L46" s="80">
        <f>IF($C$4="Attiecināmās izmaksas",IF('5a+c+n'!$Q46="A",'5a+c+n'!L46,0),0)</f>
        <v>0</v>
      </c>
      <c r="M46" s="28">
        <f>IF($C$4="Attiecināmās izmaksas",IF('5a+c+n'!$Q46="A",'5a+c+n'!M46,0),0)</f>
        <v>0</v>
      </c>
      <c r="N46" s="28">
        <f>IF($C$4="Attiecināmās izmaksas",IF('5a+c+n'!$Q46="A",'5a+c+n'!N46,0),0)</f>
        <v>0</v>
      </c>
      <c r="O46" s="28">
        <f>IF($C$4="Attiecināmās izmaksas",IF('5a+c+n'!$Q46="A",'5a+c+n'!O46,0),0)</f>
        <v>0</v>
      </c>
      <c r="P46" s="60">
        <f>IF($C$4="Attiecināmās izmaksas",IF('5a+c+n'!$Q46="A",'5a+c+n'!P46,0),0)</f>
        <v>0</v>
      </c>
    </row>
    <row r="47" spans="1:16" x14ac:dyDescent="0.2">
      <c r="A47" s="65">
        <f>IF(P47=0,0,IF(COUNTBLANK(P47)=1,0,COUNTA($P$14:P47)))</f>
        <v>0</v>
      </c>
      <c r="B47" s="28">
        <f>IF($C$4="Attiecināmās izmaksas",IF('5a+c+n'!$Q47="A",'5a+c+n'!B47,0),0)</f>
        <v>0</v>
      </c>
      <c r="C47" s="28" t="str">
        <f>IF($C$4="Attiecināmās izmaksas",IF('5a+c+n'!$Q47="A",'5a+c+n'!C47,0),0)</f>
        <v>tonēts dekoratīvais apmetums</v>
      </c>
      <c r="D47" s="28" t="str">
        <f>IF($C$4="Attiecināmās izmaksas",IF('5a+c+n'!$Q47="A",'5a+c+n'!D47,0),0)</f>
        <v>kg</v>
      </c>
      <c r="E47" s="60"/>
      <c r="F47" s="80"/>
      <c r="G47" s="28"/>
      <c r="H47" s="28">
        <f>IF($C$4="Attiecināmās izmaksas",IF('5a+c+n'!$Q47="A",'5a+c+n'!H47,0),0)</f>
        <v>0</v>
      </c>
      <c r="I47" s="28"/>
      <c r="J47" s="28"/>
      <c r="K47" s="60">
        <f>IF($C$4="Attiecināmās izmaksas",IF('5a+c+n'!$Q47="A",'5a+c+n'!K47,0),0)</f>
        <v>0</v>
      </c>
      <c r="L47" s="80">
        <f>IF($C$4="Attiecināmās izmaksas",IF('5a+c+n'!$Q47="A",'5a+c+n'!L47,0),0)</f>
        <v>0</v>
      </c>
      <c r="M47" s="28">
        <f>IF($C$4="Attiecināmās izmaksas",IF('5a+c+n'!$Q47="A",'5a+c+n'!M47,0),0)</f>
        <v>0</v>
      </c>
      <c r="N47" s="28">
        <f>IF($C$4="Attiecināmās izmaksas",IF('5a+c+n'!$Q47="A",'5a+c+n'!N47,0),0)</f>
        <v>0</v>
      </c>
      <c r="O47" s="28">
        <f>IF($C$4="Attiecināmās izmaksas",IF('5a+c+n'!$Q47="A",'5a+c+n'!O47,0),0)</f>
        <v>0</v>
      </c>
      <c r="P47" s="60">
        <f>IF($C$4="Attiecināmās izmaksas",IF('5a+c+n'!$Q47="A",'5a+c+n'!P47,0),0)</f>
        <v>0</v>
      </c>
    </row>
    <row r="48" spans="1:16" x14ac:dyDescent="0.2">
      <c r="A48" s="65">
        <f>IF(P48=0,0,IF(COUNTBLANK(P48)=1,0,COUNTA($P$14:P48)))</f>
        <v>0</v>
      </c>
      <c r="B48" s="28">
        <f>IF($C$4="Attiecināmās izmaksas",IF('5a+c+n'!$Q48="A",'5a+c+n'!B48,0),0)</f>
        <v>0</v>
      </c>
      <c r="C48" s="28" t="str">
        <f>IF($C$4="Attiecināmās izmaksas",IF('5a+c+n'!$Q48="A",'5a+c+n'!C48,0),0)</f>
        <v>Palodzes demontāža</v>
      </c>
      <c r="D48" s="28" t="str">
        <f>IF($C$4="Attiecināmās izmaksas",IF('5a+c+n'!$Q48="A",'5a+c+n'!D48,0),0)</f>
        <v>t.m</v>
      </c>
      <c r="E48" s="60"/>
      <c r="F48" s="80"/>
      <c r="G48" s="28"/>
      <c r="H48" s="28">
        <f>IF($C$4="Attiecināmās izmaksas",IF('5a+c+n'!$Q48="A",'5a+c+n'!H48,0),0)</f>
        <v>0</v>
      </c>
      <c r="I48" s="28"/>
      <c r="J48" s="28"/>
      <c r="K48" s="60">
        <f>IF($C$4="Attiecināmās izmaksas",IF('5a+c+n'!$Q48="A",'5a+c+n'!K48,0),0)</f>
        <v>0</v>
      </c>
      <c r="L48" s="80">
        <f>IF($C$4="Attiecināmās izmaksas",IF('5a+c+n'!$Q48="A",'5a+c+n'!L48,0),0)</f>
        <v>0</v>
      </c>
      <c r="M48" s="28">
        <f>IF($C$4="Attiecināmās izmaksas",IF('5a+c+n'!$Q48="A",'5a+c+n'!M48,0),0)</f>
        <v>0</v>
      </c>
      <c r="N48" s="28">
        <f>IF($C$4="Attiecināmās izmaksas",IF('5a+c+n'!$Q48="A",'5a+c+n'!N48,0),0)</f>
        <v>0</v>
      </c>
      <c r="O48" s="28">
        <f>IF($C$4="Attiecināmās izmaksas",IF('5a+c+n'!$Q48="A",'5a+c+n'!O48,0),0)</f>
        <v>0</v>
      </c>
      <c r="P48" s="60">
        <f>IF($C$4="Attiecināmās izmaksas",IF('5a+c+n'!$Q48="A",'5a+c+n'!P48,0),0)</f>
        <v>0</v>
      </c>
    </row>
    <row r="49" spans="1:16" ht="22.5" x14ac:dyDescent="0.2">
      <c r="A49" s="65">
        <f>IF(P49=0,0,IF(COUNTBLANK(P49)=1,0,COUNTA($P$14:P49)))</f>
        <v>0</v>
      </c>
      <c r="B49" s="28">
        <f>IF($C$4="Attiecināmās izmaksas",IF('5a+c+n'!$Q49="A",'5a+c+n'!B49,0),0)</f>
        <v>0</v>
      </c>
      <c r="C49" s="28" t="str">
        <f>IF($C$4="Attiecināmās izmaksas",IF('5a+c+n'!$Q49="A",'5a+c+n'!C49,0),0)</f>
        <v>Durvju, logu aiļu siltināšana, armēšana, gruntēšana, dekoratīvā apmetuma uzklāšana</v>
      </c>
      <c r="D49" s="28" t="str">
        <f>IF($C$4="Attiecināmās izmaksas",IF('5a+c+n'!$Q49="A",'5a+c+n'!D49,0),0)</f>
        <v>m</v>
      </c>
      <c r="E49" s="60"/>
      <c r="F49" s="80"/>
      <c r="G49" s="28"/>
      <c r="H49" s="28">
        <f>IF($C$4="Attiecināmās izmaksas",IF('5a+c+n'!$Q49="A",'5a+c+n'!H49,0),0)</f>
        <v>0</v>
      </c>
      <c r="I49" s="28"/>
      <c r="J49" s="28"/>
      <c r="K49" s="60">
        <f>IF($C$4="Attiecināmās izmaksas",IF('5a+c+n'!$Q49="A",'5a+c+n'!K49,0),0)</f>
        <v>0</v>
      </c>
      <c r="L49" s="80">
        <f>IF($C$4="Attiecināmās izmaksas",IF('5a+c+n'!$Q49="A",'5a+c+n'!L49,0),0)</f>
        <v>0</v>
      </c>
      <c r="M49" s="28">
        <f>IF($C$4="Attiecināmās izmaksas",IF('5a+c+n'!$Q49="A",'5a+c+n'!M49,0),0)</f>
        <v>0</v>
      </c>
      <c r="N49" s="28">
        <f>IF($C$4="Attiecināmās izmaksas",IF('5a+c+n'!$Q49="A",'5a+c+n'!N49,0),0)</f>
        <v>0</v>
      </c>
      <c r="O49" s="28">
        <f>IF($C$4="Attiecināmās izmaksas",IF('5a+c+n'!$Q49="A",'5a+c+n'!O49,0),0)</f>
        <v>0</v>
      </c>
      <c r="P49" s="60">
        <f>IF($C$4="Attiecināmās izmaksas",IF('5a+c+n'!$Q49="A",'5a+c+n'!P49,0),0)</f>
        <v>0</v>
      </c>
    </row>
    <row r="50" spans="1:16" x14ac:dyDescent="0.2">
      <c r="A50" s="65">
        <f>IF(P50=0,0,IF(COUNTBLANK(P50)=1,0,COUNTA($P$14:P50)))</f>
        <v>0</v>
      </c>
      <c r="B50" s="28">
        <f>IF($C$4="Attiecināmās izmaksas",IF('5a+c+n'!$Q50="A",'5a+c+n'!B50,0),0)</f>
        <v>0</v>
      </c>
      <c r="C50" s="28" t="str">
        <f>IF($C$4="Attiecināmās izmaksas",IF('5a+c+n'!$Q50="A",'5a+c+n'!C50,0),0)</f>
        <v>akmens vate, λ≤0,037, W/mK, 30 mm</v>
      </c>
      <c r="D50" s="28" t="str">
        <f>IF($C$4="Attiecināmās izmaksas",IF('5a+c+n'!$Q50="A",'5a+c+n'!D50,0),0)</f>
        <v>m2</v>
      </c>
      <c r="E50" s="60"/>
      <c r="F50" s="80"/>
      <c r="G50" s="28"/>
      <c r="H50" s="28">
        <f>IF($C$4="Attiecināmās izmaksas",IF('5a+c+n'!$Q50="A",'5a+c+n'!H50,0),0)</f>
        <v>0</v>
      </c>
      <c r="I50" s="28"/>
      <c r="J50" s="28"/>
      <c r="K50" s="60">
        <f>IF($C$4="Attiecināmās izmaksas",IF('5a+c+n'!$Q50="A",'5a+c+n'!K50,0),0)</f>
        <v>0</v>
      </c>
      <c r="L50" s="80">
        <f>IF($C$4="Attiecināmās izmaksas",IF('5a+c+n'!$Q50="A",'5a+c+n'!L50,0),0)</f>
        <v>0</v>
      </c>
      <c r="M50" s="28">
        <f>IF($C$4="Attiecināmās izmaksas",IF('5a+c+n'!$Q50="A",'5a+c+n'!M50,0),0)</f>
        <v>0</v>
      </c>
      <c r="N50" s="28">
        <f>IF($C$4="Attiecināmās izmaksas",IF('5a+c+n'!$Q50="A",'5a+c+n'!N50,0),0)</f>
        <v>0</v>
      </c>
      <c r="O50" s="28">
        <f>IF($C$4="Attiecināmās izmaksas",IF('5a+c+n'!$Q50="A",'5a+c+n'!O50,0),0)</f>
        <v>0</v>
      </c>
      <c r="P50" s="60">
        <f>IF($C$4="Attiecināmās izmaksas",IF('5a+c+n'!$Q50="A",'5a+c+n'!P50,0),0)</f>
        <v>0</v>
      </c>
    </row>
    <row r="51" spans="1:16" x14ac:dyDescent="0.2">
      <c r="A51" s="65">
        <f>IF(P51=0,0,IF(COUNTBLANK(P51)=1,0,COUNTA($P$14:P51)))</f>
        <v>0</v>
      </c>
      <c r="B51" s="28">
        <f>IF($C$4="Attiecināmās izmaksas",IF('5a+c+n'!$Q51="A",'5a+c+n'!B51,0),0)</f>
        <v>0</v>
      </c>
      <c r="C51" s="28" t="str">
        <f>IF($C$4="Attiecināmās izmaksas",IF('5a+c+n'!$Q51="A",'5a+c+n'!C51,0),0)</f>
        <v xml:space="preserve">līmjava </v>
      </c>
      <c r="D51" s="28" t="str">
        <f>IF($C$4="Attiecināmās izmaksas",IF('5a+c+n'!$Q51="A",'5a+c+n'!D51,0),0)</f>
        <v>kg</v>
      </c>
      <c r="E51" s="60"/>
      <c r="F51" s="80"/>
      <c r="G51" s="28"/>
      <c r="H51" s="28">
        <f>IF($C$4="Attiecināmās izmaksas",IF('5a+c+n'!$Q51="A",'5a+c+n'!H51,0),0)</f>
        <v>0</v>
      </c>
      <c r="I51" s="28"/>
      <c r="J51" s="28"/>
      <c r="K51" s="60">
        <f>IF($C$4="Attiecināmās izmaksas",IF('5a+c+n'!$Q51="A",'5a+c+n'!K51,0),0)</f>
        <v>0</v>
      </c>
      <c r="L51" s="80">
        <f>IF($C$4="Attiecināmās izmaksas",IF('5a+c+n'!$Q51="A",'5a+c+n'!L51,0),0)</f>
        <v>0</v>
      </c>
      <c r="M51" s="28">
        <f>IF($C$4="Attiecināmās izmaksas",IF('5a+c+n'!$Q51="A",'5a+c+n'!M51,0),0)</f>
        <v>0</v>
      </c>
      <c r="N51" s="28">
        <f>IF($C$4="Attiecināmās izmaksas",IF('5a+c+n'!$Q51="A",'5a+c+n'!N51,0),0)</f>
        <v>0</v>
      </c>
      <c r="O51" s="28">
        <f>IF($C$4="Attiecināmās izmaksas",IF('5a+c+n'!$Q51="A",'5a+c+n'!O51,0),0)</f>
        <v>0</v>
      </c>
      <c r="P51" s="60">
        <f>IF($C$4="Attiecināmās izmaksas",IF('5a+c+n'!$Q51="A",'5a+c+n'!P51,0),0)</f>
        <v>0</v>
      </c>
    </row>
    <row r="52" spans="1:16" x14ac:dyDescent="0.2">
      <c r="A52" s="65">
        <f>IF(P52=0,0,IF(COUNTBLANK(P52)=1,0,COUNTA($P$14:P52)))</f>
        <v>0</v>
      </c>
      <c r="B52" s="28">
        <f>IF($C$4="Attiecināmās izmaksas",IF('5a+c+n'!$Q52="A",'5a+c+n'!B52,0),0)</f>
        <v>0</v>
      </c>
      <c r="C52" s="28" t="str">
        <f>IF($C$4="Attiecināmās izmaksas",IF('5a+c+n'!$Q52="A",'5a+c+n'!C52,0),0)</f>
        <v>armējamā java</v>
      </c>
      <c r="D52" s="28" t="str">
        <f>IF($C$4="Attiecināmās izmaksas",IF('5a+c+n'!$Q52="A",'5a+c+n'!D52,0),0)</f>
        <v>kg</v>
      </c>
      <c r="E52" s="60"/>
      <c r="F52" s="80"/>
      <c r="G52" s="28"/>
      <c r="H52" s="28">
        <f>IF($C$4="Attiecināmās izmaksas",IF('5a+c+n'!$Q52="A",'5a+c+n'!H52,0),0)</f>
        <v>0</v>
      </c>
      <c r="I52" s="28"/>
      <c r="J52" s="28"/>
      <c r="K52" s="60">
        <f>IF($C$4="Attiecināmās izmaksas",IF('5a+c+n'!$Q52="A",'5a+c+n'!K52,0),0)</f>
        <v>0</v>
      </c>
      <c r="L52" s="80">
        <f>IF($C$4="Attiecināmās izmaksas",IF('5a+c+n'!$Q52="A",'5a+c+n'!L52,0),0)</f>
        <v>0</v>
      </c>
      <c r="M52" s="28">
        <f>IF($C$4="Attiecināmās izmaksas",IF('5a+c+n'!$Q52="A",'5a+c+n'!M52,0),0)</f>
        <v>0</v>
      </c>
      <c r="N52" s="28">
        <f>IF($C$4="Attiecināmās izmaksas",IF('5a+c+n'!$Q52="A",'5a+c+n'!N52,0),0)</f>
        <v>0</v>
      </c>
      <c r="O52" s="28">
        <f>IF($C$4="Attiecināmās izmaksas",IF('5a+c+n'!$Q52="A",'5a+c+n'!O52,0),0)</f>
        <v>0</v>
      </c>
      <c r="P52" s="60">
        <f>IF($C$4="Attiecināmās izmaksas",IF('5a+c+n'!$Q52="A",'5a+c+n'!P52,0),0)</f>
        <v>0</v>
      </c>
    </row>
    <row r="53" spans="1:16" x14ac:dyDescent="0.2">
      <c r="A53" s="65">
        <f>IF(P53=0,0,IF(COUNTBLANK(P53)=1,0,COUNTA($P$14:P53)))</f>
        <v>0</v>
      </c>
      <c r="B53" s="28">
        <f>IF($C$4="Attiecināmās izmaksas",IF('5a+c+n'!$Q53="A",'5a+c+n'!B53,0),0)</f>
        <v>0</v>
      </c>
      <c r="C53" s="28" t="str">
        <f>IF($C$4="Attiecināmās izmaksas",IF('5a+c+n'!$Q53="A",'5a+c+n'!C53,0),0)</f>
        <v>loga, durvju kārbas  un siltinājuma salaiduma profils</v>
      </c>
      <c r="D53" s="28" t="str">
        <f>IF($C$4="Attiecināmās izmaksas",IF('5a+c+n'!$Q53="A",'5a+c+n'!D53,0),0)</f>
        <v>m</v>
      </c>
      <c r="E53" s="60"/>
      <c r="F53" s="80"/>
      <c r="G53" s="28"/>
      <c r="H53" s="28">
        <f>IF($C$4="Attiecināmās izmaksas",IF('5a+c+n'!$Q53="A",'5a+c+n'!H53,0),0)</f>
        <v>0</v>
      </c>
      <c r="I53" s="28"/>
      <c r="J53" s="28"/>
      <c r="K53" s="60">
        <f>IF($C$4="Attiecināmās izmaksas",IF('5a+c+n'!$Q53="A",'5a+c+n'!K53,0),0)</f>
        <v>0</v>
      </c>
      <c r="L53" s="80">
        <f>IF($C$4="Attiecināmās izmaksas",IF('5a+c+n'!$Q53="A",'5a+c+n'!L53,0),0)</f>
        <v>0</v>
      </c>
      <c r="M53" s="28">
        <f>IF($C$4="Attiecināmās izmaksas",IF('5a+c+n'!$Q53="A",'5a+c+n'!M53,0),0)</f>
        <v>0</v>
      </c>
      <c r="N53" s="28">
        <f>IF($C$4="Attiecināmās izmaksas",IF('5a+c+n'!$Q53="A",'5a+c+n'!N53,0),0)</f>
        <v>0</v>
      </c>
      <c r="O53" s="28">
        <f>IF($C$4="Attiecināmās izmaksas",IF('5a+c+n'!$Q53="A",'5a+c+n'!O53,0),0)</f>
        <v>0</v>
      </c>
      <c r="P53" s="60">
        <f>IF($C$4="Attiecināmās izmaksas",IF('5a+c+n'!$Q53="A",'5a+c+n'!P53,0),0)</f>
        <v>0</v>
      </c>
    </row>
    <row r="54" spans="1:16" x14ac:dyDescent="0.2">
      <c r="A54" s="65">
        <f>IF(P54=0,0,IF(COUNTBLANK(P54)=1,0,COUNTA($P$14:P54)))</f>
        <v>0</v>
      </c>
      <c r="B54" s="28">
        <f>IF($C$4="Attiecināmās izmaksas",IF('5a+c+n'!$Q54="A",'5a+c+n'!B54,0),0)</f>
        <v>0</v>
      </c>
      <c r="C54" s="28" t="str">
        <f>IF($C$4="Attiecināmās izmaksas",IF('5a+c+n'!$Q54="A",'5a+c+n'!C54,0),0)</f>
        <v>pvc stūri</v>
      </c>
      <c r="D54" s="28" t="str">
        <f>IF($C$4="Attiecināmās izmaksas",IF('5a+c+n'!$Q54="A",'5a+c+n'!D54,0),0)</f>
        <v>m</v>
      </c>
      <c r="E54" s="60"/>
      <c r="F54" s="80"/>
      <c r="G54" s="28"/>
      <c r="H54" s="28">
        <f>IF($C$4="Attiecināmās izmaksas",IF('5a+c+n'!$Q54="A",'5a+c+n'!H54,0),0)</f>
        <v>0</v>
      </c>
      <c r="I54" s="28"/>
      <c r="J54" s="28"/>
      <c r="K54" s="60">
        <f>IF($C$4="Attiecināmās izmaksas",IF('5a+c+n'!$Q54="A",'5a+c+n'!K54,0),0)</f>
        <v>0</v>
      </c>
      <c r="L54" s="80">
        <f>IF($C$4="Attiecināmās izmaksas",IF('5a+c+n'!$Q54="A",'5a+c+n'!L54,0),0)</f>
        <v>0</v>
      </c>
      <c r="M54" s="28">
        <f>IF($C$4="Attiecināmās izmaksas",IF('5a+c+n'!$Q54="A",'5a+c+n'!M54,0),0)</f>
        <v>0</v>
      </c>
      <c r="N54" s="28">
        <f>IF($C$4="Attiecināmās izmaksas",IF('5a+c+n'!$Q54="A",'5a+c+n'!N54,0),0)</f>
        <v>0</v>
      </c>
      <c r="O54" s="28">
        <f>IF($C$4="Attiecināmās izmaksas",IF('5a+c+n'!$Q54="A",'5a+c+n'!O54,0),0)</f>
        <v>0</v>
      </c>
      <c r="P54" s="60">
        <f>IF($C$4="Attiecināmās izmaksas",IF('5a+c+n'!$Q54="A",'5a+c+n'!P54,0),0)</f>
        <v>0</v>
      </c>
    </row>
    <row r="55" spans="1:16" x14ac:dyDescent="0.2">
      <c r="A55" s="65">
        <f>IF(P55=0,0,IF(COUNTBLANK(P55)=1,0,COUNTA($P$14:P55)))</f>
        <v>0</v>
      </c>
      <c r="B55" s="28">
        <f>IF($C$4="Attiecināmās izmaksas",IF('5a+c+n'!$Q55="A",'5a+c+n'!B55,0),0)</f>
        <v>0</v>
      </c>
      <c r="C55" s="28" t="str">
        <f>IF($C$4="Attiecināmās izmaksas",IF('5a+c+n'!$Q55="A",'5a+c+n'!C55,0),0)</f>
        <v>pvc stūris ar lāseni</v>
      </c>
      <c r="D55" s="28" t="str">
        <f>IF($C$4="Attiecināmās izmaksas",IF('5a+c+n'!$Q55="A",'5a+c+n'!D55,0),0)</f>
        <v>m</v>
      </c>
      <c r="E55" s="60"/>
      <c r="F55" s="80"/>
      <c r="G55" s="28"/>
      <c r="H55" s="28">
        <f>IF($C$4="Attiecināmās izmaksas",IF('5a+c+n'!$Q55="A",'5a+c+n'!H55,0),0)</f>
        <v>0</v>
      </c>
      <c r="I55" s="28"/>
      <c r="J55" s="28"/>
      <c r="K55" s="60">
        <f>IF($C$4="Attiecināmās izmaksas",IF('5a+c+n'!$Q55="A",'5a+c+n'!K55,0),0)</f>
        <v>0</v>
      </c>
      <c r="L55" s="80">
        <f>IF($C$4="Attiecināmās izmaksas",IF('5a+c+n'!$Q55="A",'5a+c+n'!L55,0),0)</f>
        <v>0</v>
      </c>
      <c r="M55" s="28">
        <f>IF($C$4="Attiecināmās izmaksas",IF('5a+c+n'!$Q55="A",'5a+c+n'!M55,0),0)</f>
        <v>0</v>
      </c>
      <c r="N55" s="28">
        <f>IF($C$4="Attiecināmās izmaksas",IF('5a+c+n'!$Q55="A",'5a+c+n'!N55,0),0)</f>
        <v>0</v>
      </c>
      <c r="O55" s="28">
        <f>IF($C$4="Attiecināmās izmaksas",IF('5a+c+n'!$Q55="A",'5a+c+n'!O55,0),0)</f>
        <v>0</v>
      </c>
      <c r="P55" s="60">
        <f>IF($C$4="Attiecināmās izmaksas",IF('5a+c+n'!$Q55="A",'5a+c+n'!P55,0),0)</f>
        <v>0</v>
      </c>
    </row>
    <row r="56" spans="1:16" x14ac:dyDescent="0.2">
      <c r="A56" s="65">
        <f>IF(P56=0,0,IF(COUNTBLANK(P56)=1,0,COUNTA($P$14:P56)))</f>
        <v>0</v>
      </c>
      <c r="B56" s="28">
        <f>IF($C$4="Attiecināmās izmaksas",IF('5a+c+n'!$Q56="A",'5a+c+n'!B56,0),0)</f>
        <v>0</v>
      </c>
      <c r="C56" s="28" t="str">
        <f>IF($C$4="Attiecināmās izmaksas",IF('5a+c+n'!$Q56="A",'5a+c+n'!C56,0),0)</f>
        <v>palodzes profils</v>
      </c>
      <c r="D56" s="28" t="str">
        <f>IF($C$4="Attiecināmās izmaksas",IF('5a+c+n'!$Q56="A",'5a+c+n'!D56,0),0)</f>
        <v>m</v>
      </c>
      <c r="E56" s="60"/>
      <c r="F56" s="80"/>
      <c r="G56" s="28"/>
      <c r="H56" s="28">
        <f>IF($C$4="Attiecināmās izmaksas",IF('5a+c+n'!$Q56="A",'5a+c+n'!H56,0),0)</f>
        <v>0</v>
      </c>
      <c r="I56" s="28"/>
      <c r="J56" s="28"/>
      <c r="K56" s="60">
        <f>IF($C$4="Attiecināmās izmaksas",IF('5a+c+n'!$Q56="A",'5a+c+n'!K56,0),0)</f>
        <v>0</v>
      </c>
      <c r="L56" s="80">
        <f>IF($C$4="Attiecināmās izmaksas",IF('5a+c+n'!$Q56="A",'5a+c+n'!L56,0),0)</f>
        <v>0</v>
      </c>
      <c r="M56" s="28">
        <f>IF($C$4="Attiecināmās izmaksas",IF('5a+c+n'!$Q56="A",'5a+c+n'!M56,0),0)</f>
        <v>0</v>
      </c>
      <c r="N56" s="28">
        <f>IF($C$4="Attiecināmās izmaksas",IF('5a+c+n'!$Q56="A",'5a+c+n'!N56,0),0)</f>
        <v>0</v>
      </c>
      <c r="O56" s="28">
        <f>IF($C$4="Attiecināmās izmaksas",IF('5a+c+n'!$Q56="A",'5a+c+n'!O56,0),0)</f>
        <v>0</v>
      </c>
      <c r="P56" s="60">
        <f>IF($C$4="Attiecināmās izmaksas",IF('5a+c+n'!$Q56="A",'5a+c+n'!P56,0),0)</f>
        <v>0</v>
      </c>
    </row>
    <row r="57" spans="1:16" x14ac:dyDescent="0.2">
      <c r="A57" s="65">
        <f>IF(P57=0,0,IF(COUNTBLANK(P57)=1,0,COUNTA($P$14:P57)))</f>
        <v>0</v>
      </c>
      <c r="B57" s="28">
        <f>IF($C$4="Attiecināmās izmaksas",IF('5a+c+n'!$Q57="A",'5a+c+n'!B57,0),0)</f>
        <v>0</v>
      </c>
      <c r="C57" s="28" t="str">
        <f>IF($C$4="Attiecināmās izmaksas",IF('5a+c+n'!$Q57="A",'5a+c+n'!C57,0),0)</f>
        <v>grunts</v>
      </c>
      <c r="D57" s="28" t="str">
        <f>IF($C$4="Attiecināmās izmaksas",IF('5a+c+n'!$Q57="A",'5a+c+n'!D57,0),0)</f>
        <v>kg</v>
      </c>
      <c r="E57" s="60"/>
      <c r="F57" s="80"/>
      <c r="G57" s="28"/>
      <c r="H57" s="28">
        <f>IF($C$4="Attiecināmās izmaksas",IF('5a+c+n'!$Q57="A",'5a+c+n'!H57,0),0)</f>
        <v>0</v>
      </c>
      <c r="I57" s="28"/>
      <c r="J57" s="28"/>
      <c r="K57" s="60">
        <f>IF($C$4="Attiecināmās izmaksas",IF('5a+c+n'!$Q57="A",'5a+c+n'!K57,0),0)</f>
        <v>0</v>
      </c>
      <c r="L57" s="80">
        <f>IF($C$4="Attiecināmās izmaksas",IF('5a+c+n'!$Q57="A",'5a+c+n'!L57,0),0)</f>
        <v>0</v>
      </c>
      <c r="M57" s="28">
        <f>IF($C$4="Attiecināmās izmaksas",IF('5a+c+n'!$Q57="A",'5a+c+n'!M57,0),0)</f>
        <v>0</v>
      </c>
      <c r="N57" s="28">
        <f>IF($C$4="Attiecināmās izmaksas",IF('5a+c+n'!$Q57="A",'5a+c+n'!N57,0),0)</f>
        <v>0</v>
      </c>
      <c r="O57" s="28">
        <f>IF($C$4="Attiecināmās izmaksas",IF('5a+c+n'!$Q57="A",'5a+c+n'!O57,0),0)</f>
        <v>0</v>
      </c>
      <c r="P57" s="60">
        <f>IF($C$4="Attiecināmās izmaksas",IF('5a+c+n'!$Q57="A",'5a+c+n'!P57,0),0)</f>
        <v>0</v>
      </c>
    </row>
    <row r="58" spans="1:16" x14ac:dyDescent="0.2">
      <c r="A58" s="65">
        <f>IF(P58=0,0,IF(COUNTBLANK(P58)=1,0,COUNTA($P$14:P58)))</f>
        <v>0</v>
      </c>
      <c r="B58" s="28">
        <f>IF($C$4="Attiecināmās izmaksas",IF('5a+c+n'!$Q58="A",'5a+c+n'!B58,0),0)</f>
        <v>0</v>
      </c>
      <c r="C58" s="28" t="str">
        <f>IF($C$4="Attiecināmās izmaksas",IF('5a+c+n'!$Q58="A",'5a+c+n'!C58,0),0)</f>
        <v>tonēts dekoratīvais apmetums</v>
      </c>
      <c r="D58" s="28" t="str">
        <f>IF($C$4="Attiecināmās izmaksas",IF('5a+c+n'!$Q58="A",'5a+c+n'!D58,0),0)</f>
        <v>kg</v>
      </c>
      <c r="E58" s="60"/>
      <c r="F58" s="80"/>
      <c r="G58" s="28"/>
      <c r="H58" s="28">
        <f>IF($C$4="Attiecināmās izmaksas",IF('5a+c+n'!$Q58="A",'5a+c+n'!H58,0),0)</f>
        <v>0</v>
      </c>
      <c r="I58" s="28"/>
      <c r="J58" s="28"/>
      <c r="K58" s="60">
        <f>IF($C$4="Attiecināmās izmaksas",IF('5a+c+n'!$Q58="A",'5a+c+n'!K58,0),0)</f>
        <v>0</v>
      </c>
      <c r="L58" s="80">
        <f>IF($C$4="Attiecināmās izmaksas",IF('5a+c+n'!$Q58="A",'5a+c+n'!L58,0),0)</f>
        <v>0</v>
      </c>
      <c r="M58" s="28">
        <f>IF($C$4="Attiecināmās izmaksas",IF('5a+c+n'!$Q58="A",'5a+c+n'!M58,0),0)</f>
        <v>0</v>
      </c>
      <c r="N58" s="28">
        <f>IF($C$4="Attiecināmās izmaksas",IF('5a+c+n'!$Q58="A",'5a+c+n'!N58,0),0)</f>
        <v>0</v>
      </c>
      <c r="O58" s="28">
        <f>IF($C$4="Attiecināmās izmaksas",IF('5a+c+n'!$Q58="A",'5a+c+n'!O58,0),0)</f>
        <v>0</v>
      </c>
      <c r="P58" s="60">
        <f>IF($C$4="Attiecināmās izmaksas",IF('5a+c+n'!$Q58="A",'5a+c+n'!P58,0),0)</f>
        <v>0</v>
      </c>
    </row>
    <row r="59" spans="1:16" x14ac:dyDescent="0.2">
      <c r="A59" s="65">
        <f>IF(P59=0,0,IF(COUNTBLANK(P59)=1,0,COUNTA($P$14:P59)))</f>
        <v>0</v>
      </c>
      <c r="B59" s="28">
        <f>IF($C$4="Attiecināmās izmaksas",IF('5a+c+n'!$Q59="A",'5a+c+n'!B59,0),0)</f>
        <v>0</v>
      </c>
      <c r="C59" s="28" t="str">
        <f>IF($C$4="Attiecināmās izmaksas",IF('5a+c+n'!$Q59="A",'5a+c+n'!C59,0),0)</f>
        <v>Ārējās izolācijas lentas montāža</v>
      </c>
      <c r="D59" s="28" t="str">
        <f>IF($C$4="Attiecināmās izmaksas",IF('5a+c+n'!$Q59="A",'5a+c+n'!D59,0),0)</f>
        <v>t.m</v>
      </c>
      <c r="E59" s="60"/>
      <c r="F59" s="80"/>
      <c r="G59" s="28"/>
      <c r="H59" s="28">
        <f>IF($C$4="Attiecināmās izmaksas",IF('5a+c+n'!$Q59="A",'5a+c+n'!H59,0),0)</f>
        <v>0</v>
      </c>
      <c r="I59" s="28"/>
      <c r="J59" s="28"/>
      <c r="K59" s="60">
        <f>IF($C$4="Attiecināmās izmaksas",IF('5a+c+n'!$Q59="A",'5a+c+n'!K59,0),0)</f>
        <v>0</v>
      </c>
      <c r="L59" s="80">
        <f>IF($C$4="Attiecināmās izmaksas",IF('5a+c+n'!$Q59="A",'5a+c+n'!L59,0),0)</f>
        <v>0</v>
      </c>
      <c r="M59" s="28">
        <f>IF($C$4="Attiecināmās izmaksas",IF('5a+c+n'!$Q59="A",'5a+c+n'!M59,0),0)</f>
        <v>0</v>
      </c>
      <c r="N59" s="28">
        <f>IF($C$4="Attiecināmās izmaksas",IF('5a+c+n'!$Q59="A",'5a+c+n'!N59,0),0)</f>
        <v>0</v>
      </c>
      <c r="O59" s="28">
        <f>IF($C$4="Attiecināmās izmaksas",IF('5a+c+n'!$Q59="A",'5a+c+n'!O59,0),0)</f>
        <v>0</v>
      </c>
      <c r="P59" s="60">
        <f>IF($C$4="Attiecināmās izmaksas",IF('5a+c+n'!$Q59="A",'5a+c+n'!P59,0),0)</f>
        <v>0</v>
      </c>
    </row>
    <row r="60" spans="1:16" x14ac:dyDescent="0.2">
      <c r="A60" s="65">
        <f>IF(P60=0,0,IF(COUNTBLANK(P60)=1,0,COUNTA($P$14:P60)))</f>
        <v>0</v>
      </c>
      <c r="B60" s="28">
        <f>IF($C$4="Attiecināmās izmaksas",IF('5a+c+n'!$Q60="A",'5a+c+n'!B60,0),0)</f>
        <v>0</v>
      </c>
      <c r="C60" s="28" t="str">
        <f>IF($C$4="Attiecināmās izmaksas",IF('5a+c+n'!$Q60="A",'5a+c+n'!C60,0),0)</f>
        <v>ārējā izolācijas lenta</v>
      </c>
      <c r="D60" s="28" t="str">
        <f>IF($C$4="Attiecināmās izmaksas",IF('5a+c+n'!$Q60="A",'5a+c+n'!D60,0),0)</f>
        <v>t.m</v>
      </c>
      <c r="E60" s="60"/>
      <c r="F60" s="80"/>
      <c r="G60" s="28"/>
      <c r="H60" s="28">
        <f>IF($C$4="Attiecināmās izmaksas",IF('5a+c+n'!$Q60="A",'5a+c+n'!H60,0),0)</f>
        <v>0</v>
      </c>
      <c r="I60" s="28"/>
      <c r="J60" s="28"/>
      <c r="K60" s="60">
        <f>IF($C$4="Attiecināmās izmaksas",IF('5a+c+n'!$Q60="A",'5a+c+n'!K60,0),0)</f>
        <v>0</v>
      </c>
      <c r="L60" s="80">
        <f>IF($C$4="Attiecināmās izmaksas",IF('5a+c+n'!$Q60="A",'5a+c+n'!L60,0),0)</f>
        <v>0</v>
      </c>
      <c r="M60" s="28">
        <f>IF($C$4="Attiecināmās izmaksas",IF('5a+c+n'!$Q60="A",'5a+c+n'!M60,0),0)</f>
        <v>0</v>
      </c>
      <c r="N60" s="28">
        <f>IF($C$4="Attiecināmās izmaksas",IF('5a+c+n'!$Q60="A",'5a+c+n'!N60,0),0)</f>
        <v>0</v>
      </c>
      <c r="O60" s="28">
        <f>IF($C$4="Attiecināmās izmaksas",IF('5a+c+n'!$Q60="A",'5a+c+n'!O60,0),0)</f>
        <v>0</v>
      </c>
      <c r="P60" s="60">
        <f>IF($C$4="Attiecināmās izmaksas",IF('5a+c+n'!$Q60="A",'5a+c+n'!P60,0),0)</f>
        <v>0</v>
      </c>
    </row>
    <row r="61" spans="1:16" x14ac:dyDescent="0.2">
      <c r="A61" s="65">
        <f>IF(P61=0,0,IF(COUNTBLANK(P61)=1,0,COUNTA($P$14:P61)))</f>
        <v>0</v>
      </c>
      <c r="B61" s="28">
        <f>IF($C$4="Attiecināmās izmaksas",IF('5a+c+n'!$Q61="A",'5a+c+n'!B61,0),0)</f>
        <v>0</v>
      </c>
      <c r="C61" s="28" t="str">
        <f>IF($C$4="Attiecināmās izmaksas",IF('5a+c+n'!$Q61="A",'5a+c+n'!C61,0),0)</f>
        <v>Skārda palodzes montāža</v>
      </c>
      <c r="D61" s="28" t="str">
        <f>IF($C$4="Attiecināmās izmaksas",IF('5a+c+n'!$Q61="A",'5a+c+n'!D61,0),0)</f>
        <v>t.m</v>
      </c>
      <c r="E61" s="60"/>
      <c r="F61" s="80"/>
      <c r="G61" s="28"/>
      <c r="H61" s="28">
        <f>IF($C$4="Attiecināmās izmaksas",IF('5a+c+n'!$Q61="A",'5a+c+n'!H61,0),0)</f>
        <v>0</v>
      </c>
      <c r="I61" s="28"/>
      <c r="J61" s="28"/>
      <c r="K61" s="60">
        <f>IF($C$4="Attiecināmās izmaksas",IF('5a+c+n'!$Q61="A",'5a+c+n'!K61,0),0)</f>
        <v>0</v>
      </c>
      <c r="L61" s="80">
        <f>IF($C$4="Attiecināmās izmaksas",IF('5a+c+n'!$Q61="A",'5a+c+n'!L61,0),0)</f>
        <v>0</v>
      </c>
      <c r="M61" s="28">
        <f>IF($C$4="Attiecināmās izmaksas",IF('5a+c+n'!$Q61="A",'5a+c+n'!M61,0),0)</f>
        <v>0</v>
      </c>
      <c r="N61" s="28">
        <f>IF($C$4="Attiecināmās izmaksas",IF('5a+c+n'!$Q61="A",'5a+c+n'!N61,0),0)</f>
        <v>0</v>
      </c>
      <c r="O61" s="28">
        <f>IF($C$4="Attiecināmās izmaksas",IF('5a+c+n'!$Q61="A",'5a+c+n'!O61,0),0)</f>
        <v>0</v>
      </c>
      <c r="P61" s="60">
        <f>IF($C$4="Attiecināmās izmaksas",IF('5a+c+n'!$Q61="A",'5a+c+n'!P61,0),0)</f>
        <v>0</v>
      </c>
    </row>
    <row r="62" spans="1:16" x14ac:dyDescent="0.2">
      <c r="A62" s="65">
        <f>IF(P62=0,0,IF(COUNTBLANK(P62)=1,0,COUNTA($P$14:P62)))</f>
        <v>0</v>
      </c>
      <c r="B62" s="28">
        <f>IF($C$4="Attiecināmās izmaksas",IF('5a+c+n'!$Q62="A",'5a+c+n'!B62,0),0)</f>
        <v>0</v>
      </c>
      <c r="C62" s="28" t="str">
        <f>IF($C$4="Attiecināmās izmaksas",IF('5a+c+n'!$Q62="A",'5a+c+n'!C62,0),0)</f>
        <v>skārda palodze</v>
      </c>
      <c r="D62" s="28" t="str">
        <f>IF($C$4="Attiecināmās izmaksas",IF('5a+c+n'!$Q62="A",'5a+c+n'!D62,0),0)</f>
        <v>t.m</v>
      </c>
      <c r="E62" s="60"/>
      <c r="F62" s="80"/>
      <c r="G62" s="28"/>
      <c r="H62" s="28">
        <f>IF($C$4="Attiecināmās izmaksas",IF('5a+c+n'!$Q62="A",'5a+c+n'!H62,0),0)</f>
        <v>0</v>
      </c>
      <c r="I62" s="28"/>
      <c r="J62" s="28"/>
      <c r="K62" s="60">
        <f>IF($C$4="Attiecināmās izmaksas",IF('5a+c+n'!$Q62="A",'5a+c+n'!K62,0),0)</f>
        <v>0</v>
      </c>
      <c r="L62" s="80">
        <f>IF($C$4="Attiecināmās izmaksas",IF('5a+c+n'!$Q62="A",'5a+c+n'!L62,0),0)</f>
        <v>0</v>
      </c>
      <c r="M62" s="28">
        <f>IF($C$4="Attiecināmās izmaksas",IF('5a+c+n'!$Q62="A",'5a+c+n'!M62,0),0)</f>
        <v>0</v>
      </c>
      <c r="N62" s="28">
        <f>IF($C$4="Attiecināmās izmaksas",IF('5a+c+n'!$Q62="A",'5a+c+n'!N62,0),0)</f>
        <v>0</v>
      </c>
      <c r="O62" s="28">
        <f>IF($C$4="Attiecināmās izmaksas",IF('5a+c+n'!$Q62="A",'5a+c+n'!O62,0),0)</f>
        <v>0</v>
      </c>
      <c r="P62" s="60">
        <f>IF($C$4="Attiecināmās izmaksas",IF('5a+c+n'!$Q62="A",'5a+c+n'!P62,0),0)</f>
        <v>0</v>
      </c>
    </row>
    <row r="63" spans="1:16" x14ac:dyDescent="0.2">
      <c r="A63" s="65">
        <f>IF(P63=0,0,IF(COUNTBLANK(P63)=1,0,COUNTA($P$14:P63)))</f>
        <v>0</v>
      </c>
      <c r="B63" s="28">
        <f>IF($C$4="Attiecināmās izmaksas",IF('5a+c+n'!$Q63="A",'5a+c+n'!B63,0),0)</f>
        <v>0</v>
      </c>
      <c r="C63" s="28">
        <f>IF($C$4="Attiecināmās izmaksas",IF('5a+c+n'!$Q63="A",'5a+c+n'!C63,0),0)</f>
        <v>0</v>
      </c>
      <c r="D63" s="28">
        <f>IF($C$4="Attiecināmās izmaksas",IF('5a+c+n'!$Q63="A",'5a+c+n'!D63,0),0)</f>
        <v>0</v>
      </c>
      <c r="E63" s="60"/>
      <c r="F63" s="80"/>
      <c r="G63" s="28"/>
      <c r="H63" s="28">
        <f>IF($C$4="Attiecināmās izmaksas",IF('5a+c+n'!$Q63="A",'5a+c+n'!H63,0),0)</f>
        <v>0</v>
      </c>
      <c r="I63" s="28"/>
      <c r="J63" s="28"/>
      <c r="K63" s="60">
        <f>IF($C$4="Attiecināmās izmaksas",IF('5a+c+n'!$Q63="A",'5a+c+n'!K63,0),0)</f>
        <v>0</v>
      </c>
      <c r="L63" s="80">
        <f>IF($C$4="Attiecināmās izmaksas",IF('5a+c+n'!$Q63="A",'5a+c+n'!L63,0),0)</f>
        <v>0</v>
      </c>
      <c r="M63" s="28">
        <f>IF($C$4="Attiecināmās izmaksas",IF('5a+c+n'!$Q63="A",'5a+c+n'!M63,0),0)</f>
        <v>0</v>
      </c>
      <c r="N63" s="28">
        <f>IF($C$4="Attiecināmās izmaksas",IF('5a+c+n'!$Q63="A",'5a+c+n'!N63,0),0)</f>
        <v>0</v>
      </c>
      <c r="O63" s="28">
        <f>IF($C$4="Attiecināmās izmaksas",IF('5a+c+n'!$Q63="A",'5a+c+n'!O63,0),0)</f>
        <v>0</v>
      </c>
      <c r="P63" s="60">
        <f>IF($C$4="Attiecināmās izmaksas",IF('5a+c+n'!$Q63="A",'5a+c+n'!P63,0),0)</f>
        <v>0</v>
      </c>
    </row>
    <row r="64" spans="1:16" x14ac:dyDescent="0.2">
      <c r="A64" s="65">
        <f>IF(P64=0,0,IF(COUNTBLANK(P64)=1,0,COUNTA($P$14:P64)))</f>
        <v>0</v>
      </c>
      <c r="B64" s="28">
        <f>IF($C$4="Attiecināmās izmaksas",IF('5a+c+n'!$Q64="A",'5a+c+n'!B64,0),0)</f>
        <v>0</v>
      </c>
      <c r="C64" s="28">
        <f>IF($C$4="Attiecināmās izmaksas",IF('5a+c+n'!$Q64="A",'5a+c+n'!C64,0),0)</f>
        <v>0</v>
      </c>
      <c r="D64" s="28">
        <f>IF($C$4="Attiecināmās izmaksas",IF('5a+c+n'!$Q64="A",'5a+c+n'!D64,0),0)</f>
        <v>0</v>
      </c>
      <c r="E64" s="60"/>
      <c r="F64" s="80"/>
      <c r="G64" s="28"/>
      <c r="H64" s="28">
        <f>IF($C$4="Attiecināmās izmaksas",IF('5a+c+n'!$Q64="A",'5a+c+n'!H64,0),0)</f>
        <v>0</v>
      </c>
      <c r="I64" s="28"/>
      <c r="J64" s="28"/>
      <c r="K64" s="60">
        <f>IF($C$4="Attiecināmās izmaksas",IF('5a+c+n'!$Q64="A",'5a+c+n'!K64,0),0)</f>
        <v>0</v>
      </c>
      <c r="L64" s="80">
        <f>IF($C$4="Attiecināmās izmaksas",IF('5a+c+n'!$Q64="A",'5a+c+n'!L64,0),0)</f>
        <v>0</v>
      </c>
      <c r="M64" s="28">
        <f>IF($C$4="Attiecināmās izmaksas",IF('5a+c+n'!$Q64="A",'5a+c+n'!M64,0),0)</f>
        <v>0</v>
      </c>
      <c r="N64" s="28">
        <f>IF($C$4="Attiecināmās izmaksas",IF('5a+c+n'!$Q64="A",'5a+c+n'!N64,0),0)</f>
        <v>0</v>
      </c>
      <c r="O64" s="28">
        <f>IF($C$4="Attiecināmās izmaksas",IF('5a+c+n'!$Q64="A",'5a+c+n'!O64,0),0)</f>
        <v>0</v>
      </c>
      <c r="P64" s="60">
        <f>IF($C$4="Attiecināmās izmaksas",IF('5a+c+n'!$Q64="A",'5a+c+n'!P64,0),0)</f>
        <v>0</v>
      </c>
    </row>
    <row r="65" spans="1:16" x14ac:dyDescent="0.2">
      <c r="A65" s="65">
        <f>IF(P65=0,0,IF(COUNTBLANK(P65)=1,0,COUNTA($P$14:P65)))</f>
        <v>0</v>
      </c>
      <c r="B65" s="28">
        <f>IF($C$4="Attiecināmās izmaksas",IF('5a+c+n'!$Q65="A",'5a+c+n'!B65,0),0)</f>
        <v>0</v>
      </c>
      <c r="C65" s="28" t="str">
        <f>IF($C$4="Attiecināmās izmaksas",IF('5a+c+n'!$Q65="A",'5a+c+n'!C65,0),0)</f>
        <v>Pagraba izbūves apdares atjaunošana</v>
      </c>
      <c r="D65" s="28">
        <f>IF($C$4="Attiecināmās izmaksas",IF('5a+c+n'!$Q65="A",'5a+c+n'!D65,0),0)</f>
        <v>0</v>
      </c>
      <c r="E65" s="60"/>
      <c r="F65" s="80"/>
      <c r="G65" s="28"/>
      <c r="H65" s="28">
        <f>IF($C$4="Attiecināmās izmaksas",IF('5a+c+n'!$Q65="A",'5a+c+n'!H65,0),0)</f>
        <v>0</v>
      </c>
      <c r="I65" s="28"/>
      <c r="J65" s="28"/>
      <c r="K65" s="60">
        <f>IF($C$4="Attiecināmās izmaksas",IF('5a+c+n'!$Q65="A",'5a+c+n'!K65,0),0)</f>
        <v>0</v>
      </c>
      <c r="L65" s="80">
        <f>IF($C$4="Attiecināmās izmaksas",IF('5a+c+n'!$Q65="A",'5a+c+n'!L65,0),0)</f>
        <v>0</v>
      </c>
      <c r="M65" s="28">
        <f>IF($C$4="Attiecināmās izmaksas",IF('5a+c+n'!$Q65="A",'5a+c+n'!M65,0),0)</f>
        <v>0</v>
      </c>
      <c r="N65" s="28">
        <f>IF($C$4="Attiecināmās izmaksas",IF('5a+c+n'!$Q65="A",'5a+c+n'!N65,0),0)</f>
        <v>0</v>
      </c>
      <c r="O65" s="28">
        <f>IF($C$4="Attiecināmās izmaksas",IF('5a+c+n'!$Q65="A",'5a+c+n'!O65,0),0)</f>
        <v>0</v>
      </c>
      <c r="P65" s="60">
        <f>IF($C$4="Attiecināmās izmaksas",IF('5a+c+n'!$Q65="A",'5a+c+n'!P65,0),0)</f>
        <v>0</v>
      </c>
    </row>
    <row r="66" spans="1:16" x14ac:dyDescent="0.2">
      <c r="A66" s="65">
        <f>IF(P66=0,0,IF(COUNTBLANK(P66)=1,0,COUNTA($P$14:P66)))</f>
        <v>0</v>
      </c>
      <c r="B66" s="28">
        <f>IF($C$4="Attiecināmās izmaksas",IF('5a+c+n'!$Q66="A",'5a+c+n'!B66,0),0)</f>
        <v>0</v>
      </c>
      <c r="C66" s="28" t="str">
        <f>IF($C$4="Attiecināmās izmaksas",IF('5a+c+n'!$Q66="A",'5a+c+n'!C66,0),0)</f>
        <v>Apdares demontāža</v>
      </c>
      <c r="D66" s="28" t="str">
        <f>IF($C$4="Attiecināmās izmaksas",IF('5a+c+n'!$Q66="A",'5a+c+n'!D66,0),0)</f>
        <v>m2</v>
      </c>
      <c r="E66" s="60"/>
      <c r="F66" s="80"/>
      <c r="G66" s="28"/>
      <c r="H66" s="28">
        <f>IF($C$4="Attiecināmās izmaksas",IF('5a+c+n'!$Q66="A",'5a+c+n'!H66,0),0)</f>
        <v>0</v>
      </c>
      <c r="I66" s="28"/>
      <c r="J66" s="28"/>
      <c r="K66" s="60">
        <f>IF($C$4="Attiecināmās izmaksas",IF('5a+c+n'!$Q66="A",'5a+c+n'!K66,0),0)</f>
        <v>0</v>
      </c>
      <c r="L66" s="80">
        <f>IF($C$4="Attiecināmās izmaksas",IF('5a+c+n'!$Q66="A",'5a+c+n'!L66,0),0)</f>
        <v>0</v>
      </c>
      <c r="M66" s="28">
        <f>IF($C$4="Attiecināmās izmaksas",IF('5a+c+n'!$Q66="A",'5a+c+n'!M66,0),0)</f>
        <v>0</v>
      </c>
      <c r="N66" s="28">
        <f>IF($C$4="Attiecināmās izmaksas",IF('5a+c+n'!$Q66="A",'5a+c+n'!N66,0),0)</f>
        <v>0</v>
      </c>
      <c r="O66" s="28">
        <f>IF($C$4="Attiecināmās izmaksas",IF('5a+c+n'!$Q66="A",'5a+c+n'!O66,0),0)</f>
        <v>0</v>
      </c>
      <c r="P66" s="60">
        <f>IF($C$4="Attiecināmās izmaksas",IF('5a+c+n'!$Q66="A",'5a+c+n'!P66,0),0)</f>
        <v>0</v>
      </c>
    </row>
    <row r="67" spans="1:16" x14ac:dyDescent="0.2">
      <c r="A67" s="65">
        <f>IF(P67=0,0,IF(COUNTBLANK(P67)=1,0,COUNTA($P$14:P67)))</f>
        <v>0</v>
      </c>
      <c r="B67" s="28">
        <f>IF($C$4="Attiecināmās izmaksas",IF('5a+c+n'!$Q67="A",'5a+c+n'!B67,0),0)</f>
        <v>0</v>
      </c>
      <c r="C67" s="28" t="str">
        <f>IF($C$4="Attiecināmās izmaksas",IF('5a+c+n'!$Q67="A",'5a+c+n'!C67,0),0)</f>
        <v>Koka dēļu apdares montāža</v>
      </c>
      <c r="D67" s="28" t="str">
        <f>IF($C$4="Attiecināmās izmaksas",IF('5a+c+n'!$Q67="A",'5a+c+n'!D67,0),0)</f>
        <v>m2</v>
      </c>
      <c r="E67" s="60"/>
      <c r="F67" s="80"/>
      <c r="G67" s="28"/>
      <c r="H67" s="28">
        <f>IF($C$4="Attiecināmās izmaksas",IF('5a+c+n'!$Q67="A",'5a+c+n'!H67,0),0)</f>
        <v>0</v>
      </c>
      <c r="I67" s="28"/>
      <c r="J67" s="28"/>
      <c r="K67" s="60">
        <f>IF($C$4="Attiecināmās izmaksas",IF('5a+c+n'!$Q67="A",'5a+c+n'!K67,0),0)</f>
        <v>0</v>
      </c>
      <c r="L67" s="80">
        <f>IF($C$4="Attiecināmās izmaksas",IF('5a+c+n'!$Q67="A",'5a+c+n'!L67,0),0)</f>
        <v>0</v>
      </c>
      <c r="M67" s="28">
        <f>IF($C$4="Attiecināmās izmaksas",IF('5a+c+n'!$Q67="A",'5a+c+n'!M67,0),0)</f>
        <v>0</v>
      </c>
      <c r="N67" s="28">
        <f>IF($C$4="Attiecināmās izmaksas",IF('5a+c+n'!$Q67="A",'5a+c+n'!N67,0),0)</f>
        <v>0</v>
      </c>
      <c r="O67" s="28">
        <f>IF($C$4="Attiecināmās izmaksas",IF('5a+c+n'!$Q67="A",'5a+c+n'!O67,0),0)</f>
        <v>0</v>
      </c>
      <c r="P67" s="60">
        <f>IF($C$4="Attiecināmās izmaksas",IF('5a+c+n'!$Q67="A",'5a+c+n'!P67,0),0)</f>
        <v>0</v>
      </c>
    </row>
    <row r="68" spans="1:16" x14ac:dyDescent="0.2">
      <c r="A68" s="65">
        <f>IF(P68=0,0,IF(COUNTBLANK(P68)=1,0,COUNTA($P$14:P68)))</f>
        <v>0</v>
      </c>
      <c r="B68" s="28">
        <f>IF($C$4="Attiecināmās izmaksas",IF('5a+c+n'!$Q68="A",'5a+c+n'!B68,0),0)</f>
        <v>0</v>
      </c>
      <c r="C68" s="28" t="str">
        <f>IF($C$4="Attiecināmās izmaksas",IF('5a+c+n'!$Q68="A",'5a+c+n'!C68,0),0)</f>
        <v>Kokmateriāls 50x100 mm</v>
      </c>
      <c r="D68" s="28" t="str">
        <f>IF($C$4="Attiecināmās izmaksas",IF('5a+c+n'!$Q68="A",'5a+c+n'!D68,0),0)</f>
        <v>m3</v>
      </c>
      <c r="E68" s="60"/>
      <c r="F68" s="80"/>
      <c r="G68" s="28"/>
      <c r="H68" s="28">
        <f>IF($C$4="Attiecināmās izmaksas",IF('5a+c+n'!$Q68="A",'5a+c+n'!H68,0),0)</f>
        <v>0</v>
      </c>
      <c r="I68" s="28"/>
      <c r="J68" s="28"/>
      <c r="K68" s="60">
        <f>IF($C$4="Attiecināmās izmaksas",IF('5a+c+n'!$Q68="A",'5a+c+n'!K68,0),0)</f>
        <v>0</v>
      </c>
      <c r="L68" s="80">
        <f>IF($C$4="Attiecināmās izmaksas",IF('5a+c+n'!$Q68="A",'5a+c+n'!L68,0),0)</f>
        <v>0</v>
      </c>
      <c r="M68" s="28">
        <f>IF($C$4="Attiecināmās izmaksas",IF('5a+c+n'!$Q68="A",'5a+c+n'!M68,0),0)</f>
        <v>0</v>
      </c>
      <c r="N68" s="28">
        <f>IF($C$4="Attiecināmās izmaksas",IF('5a+c+n'!$Q68="A",'5a+c+n'!N68,0),0)</f>
        <v>0</v>
      </c>
      <c r="O68" s="28">
        <f>IF($C$4="Attiecināmās izmaksas",IF('5a+c+n'!$Q68="A",'5a+c+n'!O68,0),0)</f>
        <v>0</v>
      </c>
      <c r="P68" s="60">
        <f>IF($C$4="Attiecināmās izmaksas",IF('5a+c+n'!$Q68="A",'5a+c+n'!P68,0),0)</f>
        <v>0</v>
      </c>
    </row>
    <row r="69" spans="1:16" x14ac:dyDescent="0.2">
      <c r="A69" s="65">
        <f>IF(P69=0,0,IF(COUNTBLANK(P69)=1,0,COUNTA($P$14:P69)))</f>
        <v>0</v>
      </c>
      <c r="B69" s="28">
        <f>IF($C$4="Attiecināmās izmaksas",IF('5a+c+n'!$Q69="A",'5a+c+n'!B69,0),0)</f>
        <v>0</v>
      </c>
      <c r="C69" s="28" t="str">
        <f>IF($C$4="Attiecināmās izmaksas",IF('5a+c+n'!$Q69="A",'5a+c+n'!C69,0),0)</f>
        <v>Apdares dēļi</v>
      </c>
      <c r="D69" s="28" t="str">
        <f>IF($C$4="Attiecināmās izmaksas",IF('5a+c+n'!$Q69="A",'5a+c+n'!D69,0),0)</f>
        <v>m3</v>
      </c>
      <c r="E69" s="60"/>
      <c r="F69" s="80"/>
      <c r="G69" s="28"/>
      <c r="H69" s="28">
        <f>IF($C$4="Attiecināmās izmaksas",IF('5a+c+n'!$Q69="A",'5a+c+n'!H69,0),0)</f>
        <v>0</v>
      </c>
      <c r="I69" s="28"/>
      <c r="J69" s="28"/>
      <c r="K69" s="60">
        <f>IF($C$4="Attiecināmās izmaksas",IF('5a+c+n'!$Q69="A",'5a+c+n'!K69,0),0)</f>
        <v>0</v>
      </c>
      <c r="L69" s="80">
        <f>IF($C$4="Attiecināmās izmaksas",IF('5a+c+n'!$Q69="A",'5a+c+n'!L69,0),0)</f>
        <v>0</v>
      </c>
      <c r="M69" s="28">
        <f>IF($C$4="Attiecināmās izmaksas",IF('5a+c+n'!$Q69="A",'5a+c+n'!M69,0),0)</f>
        <v>0</v>
      </c>
      <c r="N69" s="28">
        <f>IF($C$4="Attiecināmās izmaksas",IF('5a+c+n'!$Q69="A",'5a+c+n'!N69,0),0)</f>
        <v>0</v>
      </c>
      <c r="O69" s="28">
        <f>IF($C$4="Attiecināmās izmaksas",IF('5a+c+n'!$Q69="A",'5a+c+n'!O69,0),0)</f>
        <v>0</v>
      </c>
      <c r="P69" s="60">
        <f>IF($C$4="Attiecināmās izmaksas",IF('5a+c+n'!$Q69="A",'5a+c+n'!P69,0),0)</f>
        <v>0</v>
      </c>
    </row>
    <row r="70" spans="1:16" x14ac:dyDescent="0.2">
      <c r="A70" s="65">
        <f>IF(P70=0,0,IF(COUNTBLANK(P70)=1,0,COUNTA($P$14:P70)))</f>
        <v>0</v>
      </c>
      <c r="B70" s="28">
        <f>IF($C$4="Attiecināmās izmaksas",IF('5a+c+n'!$Q70="A",'5a+c+n'!B70,0),0)</f>
        <v>0</v>
      </c>
      <c r="C70" s="28" t="str">
        <f>IF($C$4="Attiecināmās izmaksas",IF('5a+c+n'!$Q70="A",'5a+c+n'!C70,0),0)</f>
        <v>Stiprinājumi</v>
      </c>
      <c r="D70" s="28" t="str">
        <f>IF($C$4="Attiecināmās izmaksas",IF('5a+c+n'!$Q70="A",'5a+c+n'!D70,0),0)</f>
        <v>kompl</v>
      </c>
      <c r="E70" s="60"/>
      <c r="F70" s="80"/>
      <c r="G70" s="28"/>
      <c r="H70" s="28">
        <f>IF($C$4="Attiecināmās izmaksas",IF('5a+c+n'!$Q70="A",'5a+c+n'!H70,0),0)</f>
        <v>0</v>
      </c>
      <c r="I70" s="28"/>
      <c r="J70" s="28"/>
      <c r="K70" s="60">
        <f>IF($C$4="Attiecināmās izmaksas",IF('5a+c+n'!$Q70="A",'5a+c+n'!K70,0),0)</f>
        <v>0</v>
      </c>
      <c r="L70" s="80">
        <f>IF($C$4="Attiecināmās izmaksas",IF('5a+c+n'!$Q70="A",'5a+c+n'!L70,0),0)</f>
        <v>0</v>
      </c>
      <c r="M70" s="28">
        <f>IF($C$4="Attiecināmās izmaksas",IF('5a+c+n'!$Q70="A",'5a+c+n'!M70,0),0)</f>
        <v>0</v>
      </c>
      <c r="N70" s="28">
        <f>IF($C$4="Attiecināmās izmaksas",IF('5a+c+n'!$Q70="A",'5a+c+n'!N70,0),0)</f>
        <v>0</v>
      </c>
      <c r="O70" s="28">
        <f>IF($C$4="Attiecināmās izmaksas",IF('5a+c+n'!$Q70="A",'5a+c+n'!O70,0),0)</f>
        <v>0</v>
      </c>
      <c r="P70" s="60">
        <f>IF($C$4="Attiecināmās izmaksas",IF('5a+c+n'!$Q70="A",'5a+c+n'!P70,0),0)</f>
        <v>0</v>
      </c>
    </row>
    <row r="71" spans="1:16" ht="12" thickBot="1" x14ac:dyDescent="0.25">
      <c r="A71" s="159">
        <f>IF(P71=0,0,IF(COUNTBLANK(P71)=1,0,COUNTA($P$14:P71)))</f>
        <v>0</v>
      </c>
      <c r="B71" s="92">
        <f>IF($C$4="Attiecināmās izmaksas",IF('5a+c+n'!$Q71="A",'5a+c+n'!B71,0),0)</f>
        <v>0</v>
      </c>
      <c r="C71" s="92" t="str">
        <f>IF($C$4="Attiecināmās izmaksas",IF('5a+c+n'!$Q71="A",'5a+c+n'!C71,0),0)</f>
        <v>Krāsa</v>
      </c>
      <c r="D71" s="92" t="str">
        <f>IF($C$4="Attiecināmās izmaksas",IF('5a+c+n'!$Q71="A",'5a+c+n'!D71,0),0)</f>
        <v>kg</v>
      </c>
      <c r="E71" s="41"/>
      <c r="F71" s="160"/>
      <c r="G71" s="92"/>
      <c r="H71" s="92">
        <f>IF($C$4="Attiecināmās izmaksas",IF('5a+c+n'!$Q71="A",'5a+c+n'!H71,0),0)</f>
        <v>0</v>
      </c>
      <c r="I71" s="92"/>
      <c r="J71" s="92"/>
      <c r="K71" s="41">
        <f>IF($C$4="Attiecināmās izmaksas",IF('5a+c+n'!$Q71="A",'5a+c+n'!K71,0),0)</f>
        <v>0</v>
      </c>
      <c r="L71" s="160">
        <f>IF($C$4="Attiecināmās izmaksas",IF('5a+c+n'!$Q71="A",'5a+c+n'!L71,0),0)</f>
        <v>0</v>
      </c>
      <c r="M71" s="92">
        <f>IF($C$4="Attiecināmās izmaksas",IF('5a+c+n'!$Q71="A",'5a+c+n'!M71,0),0)</f>
        <v>0</v>
      </c>
      <c r="N71" s="92">
        <f>IF($C$4="Attiecināmās izmaksas",IF('5a+c+n'!$Q71="A",'5a+c+n'!N71,0),0)</f>
        <v>0</v>
      </c>
      <c r="O71" s="92">
        <f>IF($C$4="Attiecināmās izmaksas",IF('5a+c+n'!$Q71="A",'5a+c+n'!O71,0),0)</f>
        <v>0</v>
      </c>
      <c r="P71" s="41">
        <f>IF($C$4="Attiecināmās izmaksas",IF('5a+c+n'!$Q71="A",'5a+c+n'!P71,0),0)</f>
        <v>0</v>
      </c>
    </row>
    <row r="72" spans="1:16" ht="12" customHeight="1" thickBot="1" x14ac:dyDescent="0.25">
      <c r="A72" s="310" t="s">
        <v>62</v>
      </c>
      <c r="B72" s="311"/>
      <c r="C72" s="311"/>
      <c r="D72" s="311"/>
      <c r="E72" s="311"/>
      <c r="F72" s="311"/>
      <c r="G72" s="311"/>
      <c r="H72" s="311"/>
      <c r="I72" s="311"/>
      <c r="J72" s="311"/>
      <c r="K72" s="312"/>
      <c r="L72" s="111">
        <f>SUM(L14:L71)</f>
        <v>0</v>
      </c>
      <c r="M72" s="112">
        <f>SUM(M14:M71)</f>
        <v>0</v>
      </c>
      <c r="N72" s="112">
        <f>SUM(N14:N71)</f>
        <v>0</v>
      </c>
      <c r="O72" s="112">
        <f>SUM(O14:O71)</f>
        <v>0</v>
      </c>
      <c r="P72" s="113">
        <f>SUM(P14:P71)</f>
        <v>0</v>
      </c>
    </row>
    <row r="73" spans="1:16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1" t="s">
        <v>14</v>
      </c>
      <c r="B75" s="20"/>
      <c r="C75" s="313" t="str">
        <f>'Kops n'!C33:H33</f>
        <v>Armands Ūbelis</v>
      </c>
      <c r="D75" s="313"/>
      <c r="E75" s="313"/>
      <c r="F75" s="313"/>
      <c r="G75" s="313"/>
      <c r="H75" s="313"/>
      <c r="I75" s="20"/>
      <c r="J75" s="20"/>
      <c r="K75" s="20"/>
      <c r="L75" s="20"/>
      <c r="M75" s="20"/>
      <c r="N75" s="20"/>
      <c r="O75" s="20"/>
      <c r="P75" s="20"/>
    </row>
    <row r="76" spans="1:16" x14ac:dyDescent="0.2">
      <c r="A76" s="20"/>
      <c r="B76" s="20"/>
      <c r="C76" s="236" t="s">
        <v>15</v>
      </c>
      <c r="D76" s="236"/>
      <c r="E76" s="236"/>
      <c r="F76" s="236"/>
      <c r="G76" s="236"/>
      <c r="H76" s="236"/>
      <c r="I76" s="20"/>
      <c r="J76" s="20"/>
      <c r="K76" s="20"/>
      <c r="L76" s="20"/>
      <c r="M76" s="20"/>
      <c r="N76" s="20"/>
      <c r="O76" s="20"/>
      <c r="P76" s="20"/>
    </row>
    <row r="77" spans="1:16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">
      <c r="A78" s="280" t="str">
        <f>'Kops n'!A36:D36</f>
        <v>Tāme sastādīta 2023. gada 26. jūlijā</v>
      </c>
      <c r="B78" s="281"/>
      <c r="C78" s="281"/>
      <c r="D78" s="28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x14ac:dyDescent="0.2">
      <c r="A80" s="1" t="s">
        <v>41</v>
      </c>
      <c r="B80" s="20"/>
      <c r="C80" s="313">
        <f>'Kops n'!C38:H38</f>
        <v>0</v>
      </c>
      <c r="D80" s="313"/>
      <c r="E80" s="313"/>
      <c r="F80" s="313"/>
      <c r="G80" s="313"/>
      <c r="H80" s="313"/>
      <c r="I80" s="20"/>
      <c r="J80" s="20"/>
      <c r="K80" s="20"/>
      <c r="L80" s="20"/>
      <c r="M80" s="20"/>
      <c r="N80" s="20"/>
      <c r="O80" s="20"/>
      <c r="P80" s="20"/>
    </row>
    <row r="81" spans="1:16" x14ac:dyDescent="0.2">
      <c r="A81" s="20"/>
      <c r="B81" s="20"/>
      <c r="C81" s="236" t="s">
        <v>15</v>
      </c>
      <c r="D81" s="236"/>
      <c r="E81" s="236"/>
      <c r="F81" s="236"/>
      <c r="G81" s="236"/>
      <c r="H81" s="236"/>
      <c r="I81" s="20"/>
      <c r="J81" s="20"/>
      <c r="K81" s="20"/>
      <c r="L81" s="20"/>
      <c r="M81" s="20"/>
      <c r="N81" s="20"/>
      <c r="O81" s="20"/>
      <c r="P81" s="20"/>
    </row>
    <row r="82" spans="1:16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">
      <c r="A83" s="103" t="s">
        <v>16</v>
      </c>
      <c r="B83" s="53"/>
      <c r="C83" s="116" t="str">
        <f>'Kops n'!C41</f>
        <v>4-02608</v>
      </c>
      <c r="D83" s="5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</sheetData>
  <mergeCells count="23">
    <mergeCell ref="C81:H81"/>
    <mergeCell ref="L12:P12"/>
    <mergeCell ref="A72:K72"/>
    <mergeCell ref="C75:H75"/>
    <mergeCell ref="C76:H76"/>
    <mergeCell ref="A78:D78"/>
    <mergeCell ref="C80:H80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127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72:K72">
    <cfRule type="containsText" dxfId="126" priority="4" operator="containsText" text="Tiešās izmaksas kopā, t. sk. darba devēja sociālais nodoklis __.__% ">
      <formula>NOT(ISERROR(SEARCH("Tiešās izmaksas kopā, t. sk. darba devēja sociālais nodoklis __.__% ",A72)))</formula>
    </cfRule>
  </conditionalFormatting>
  <conditionalFormatting sqref="A14:P71">
    <cfRule type="cellIs" dxfId="125" priority="2" operator="equal">
      <formula>0</formula>
    </cfRule>
  </conditionalFormatting>
  <conditionalFormatting sqref="C2:I2 D5:L8 N9:O9 L72:P72 C75:H75 C80:H80 C83">
    <cfRule type="cellIs" dxfId="124" priority="3" operator="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4"/>
  <sheetViews>
    <sheetView topLeftCell="A29" workbookViewId="0">
      <selection activeCell="C56" sqref="C5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'5a+c+n'!D1</f>
        <v>5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'5a+c+n'!C2:I2</f>
        <v>Fasāde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18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P72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IF($C$4="citu pasākumu izmaksas",IF('5a+c+n'!$Q14="C",'5a+c+n'!B14,0))</f>
        <v>0</v>
      </c>
      <c r="C14" s="27">
        <f>IF($C$4="citu pasākumu izmaksas",IF('5a+c+n'!$Q14="C",'5a+c+n'!C14,0))</f>
        <v>0</v>
      </c>
      <c r="D14" s="27">
        <f>IF($C$4="citu pasākumu izmaksas",IF('5a+c+n'!$Q14="C",'5a+c+n'!D14,0))</f>
        <v>0</v>
      </c>
      <c r="E14" s="58"/>
      <c r="F14" s="78"/>
      <c r="G14" s="27">
        <f>IF($C$4="citu pasākumu izmaksas",IF('5a+c+n'!$Q14="C",'5a+c+n'!G14,0))</f>
        <v>0</v>
      </c>
      <c r="H14" s="27">
        <f>IF($C$4="citu pasākumu izmaksas",IF('5a+c+n'!$Q14="C",'5a+c+n'!H14,0))</f>
        <v>0</v>
      </c>
      <c r="I14" s="27"/>
      <c r="J14" s="27"/>
      <c r="K14" s="58">
        <f>IF($C$4="citu pasākumu izmaksas",IF('5a+c+n'!$Q14="C",'5a+c+n'!K14,0))</f>
        <v>0</v>
      </c>
      <c r="L14" s="108">
        <f>IF($C$4="citu pasākumu izmaksas",IF('5a+c+n'!$Q14="C",'5a+c+n'!L14,0))</f>
        <v>0</v>
      </c>
      <c r="M14" s="27">
        <f>IF($C$4="citu pasākumu izmaksas",IF('5a+c+n'!$Q14="C",'5a+c+n'!M14,0))</f>
        <v>0</v>
      </c>
      <c r="N14" s="27">
        <f>IF($C$4="citu pasākumu izmaksas",IF('5a+c+n'!$Q14="C",'5a+c+n'!N14,0))</f>
        <v>0</v>
      </c>
      <c r="O14" s="27">
        <f>IF($C$4="citu pasākumu izmaksas",IF('5a+c+n'!$Q14="C",'5a+c+n'!O14,0))</f>
        <v>0</v>
      </c>
      <c r="P14" s="58">
        <f>IF($C$4="citu pasākumu izmaksas",IF('5a+c+n'!$Q14="C",'5a+c+n'!P14,0))</f>
        <v>0</v>
      </c>
    </row>
    <row r="15" spans="1:16" x14ac:dyDescent="0.2">
      <c r="A15" s="65">
        <f>IF(P15=0,0,IF(COUNTBLANK(P15)=1,0,COUNTA($P$14:P15)))</f>
        <v>0</v>
      </c>
      <c r="B15" s="28">
        <f>IF($C$4="citu pasākumu izmaksas",IF('5a+c+n'!$Q15="C",'5a+c+n'!B15,0))</f>
        <v>0</v>
      </c>
      <c r="C15" s="28">
        <f>IF($C$4="citu pasākumu izmaksas",IF('5a+c+n'!$Q15="C",'5a+c+n'!C15,0))</f>
        <v>0</v>
      </c>
      <c r="D15" s="28">
        <f>IF($C$4="citu pasākumu izmaksas",IF('5a+c+n'!$Q15="C",'5a+c+n'!D15,0))</f>
        <v>0</v>
      </c>
      <c r="E15" s="60"/>
      <c r="F15" s="80"/>
      <c r="G15" s="28"/>
      <c r="H15" s="28">
        <f>IF($C$4="citu pasākumu izmaksas",IF('5a+c+n'!$Q15="C",'5a+c+n'!H15,0))</f>
        <v>0</v>
      </c>
      <c r="I15" s="28"/>
      <c r="J15" s="28"/>
      <c r="K15" s="60">
        <f>IF($C$4="citu pasākumu izmaksas",IF('5a+c+n'!$Q15="C",'5a+c+n'!K15,0))</f>
        <v>0</v>
      </c>
      <c r="L15" s="109">
        <f>IF($C$4="citu pasākumu izmaksas",IF('5a+c+n'!$Q15="C",'5a+c+n'!L15,0))</f>
        <v>0</v>
      </c>
      <c r="M15" s="28">
        <f>IF($C$4="citu pasākumu izmaksas",IF('5a+c+n'!$Q15="C",'5a+c+n'!M15,0))</f>
        <v>0</v>
      </c>
      <c r="N15" s="28">
        <f>IF($C$4="citu pasākumu izmaksas",IF('5a+c+n'!$Q15="C",'5a+c+n'!N15,0))</f>
        <v>0</v>
      </c>
      <c r="O15" s="28">
        <f>IF($C$4="citu pasākumu izmaksas",IF('5a+c+n'!$Q15="C",'5a+c+n'!O15,0))</f>
        <v>0</v>
      </c>
      <c r="P15" s="60">
        <f>IF($C$4="citu pasākumu izmaksas",IF('5a+c+n'!$Q15="C",'5a+c+n'!P15,0))</f>
        <v>0</v>
      </c>
    </row>
    <row r="16" spans="1:16" x14ac:dyDescent="0.2">
      <c r="A16" s="65">
        <f>IF(P16=0,0,IF(COUNTBLANK(P16)=1,0,COUNTA($P$14:P16)))</f>
        <v>0</v>
      </c>
      <c r="B16" s="28">
        <f>IF($C$4="citu pasākumu izmaksas",IF('5a+c+n'!$Q16="C",'5a+c+n'!B16,0))</f>
        <v>0</v>
      </c>
      <c r="C16" s="28">
        <f>IF($C$4="citu pasākumu izmaksas",IF('5a+c+n'!$Q16="C",'5a+c+n'!C16,0))</f>
        <v>0</v>
      </c>
      <c r="D16" s="28">
        <f>IF($C$4="citu pasākumu izmaksas",IF('5a+c+n'!$Q16="C",'5a+c+n'!D16,0))</f>
        <v>0</v>
      </c>
      <c r="E16" s="60"/>
      <c r="F16" s="80"/>
      <c r="G16" s="28"/>
      <c r="H16" s="28">
        <f>IF($C$4="citu pasākumu izmaksas",IF('5a+c+n'!$Q16="C",'5a+c+n'!H16,0))</f>
        <v>0</v>
      </c>
      <c r="I16" s="28"/>
      <c r="J16" s="28"/>
      <c r="K16" s="60">
        <f>IF($C$4="citu pasākumu izmaksas",IF('5a+c+n'!$Q16="C",'5a+c+n'!K16,0))</f>
        <v>0</v>
      </c>
      <c r="L16" s="109">
        <f>IF($C$4="citu pasākumu izmaksas",IF('5a+c+n'!$Q16="C",'5a+c+n'!L16,0))</f>
        <v>0</v>
      </c>
      <c r="M16" s="28">
        <f>IF($C$4="citu pasākumu izmaksas",IF('5a+c+n'!$Q16="C",'5a+c+n'!M16,0))</f>
        <v>0</v>
      </c>
      <c r="N16" s="28">
        <f>IF($C$4="citu pasākumu izmaksas",IF('5a+c+n'!$Q16="C",'5a+c+n'!N16,0))</f>
        <v>0</v>
      </c>
      <c r="O16" s="28">
        <f>IF($C$4="citu pasākumu izmaksas",IF('5a+c+n'!$Q16="C",'5a+c+n'!O16,0))</f>
        <v>0</v>
      </c>
      <c r="P16" s="60">
        <f>IF($C$4="citu pasākumu izmaksas",IF('5a+c+n'!$Q16="C",'5a+c+n'!P16,0))</f>
        <v>0</v>
      </c>
    </row>
    <row r="17" spans="1:16" x14ac:dyDescent="0.2">
      <c r="A17" s="65">
        <f>IF(P17=0,0,IF(COUNTBLANK(P17)=1,0,COUNTA($P$14:P17)))</f>
        <v>0</v>
      </c>
      <c r="B17" s="28">
        <f>IF($C$4="citu pasākumu izmaksas",IF('5a+c+n'!$Q17="C",'5a+c+n'!B17,0))</f>
        <v>0</v>
      </c>
      <c r="C17" s="28">
        <f>IF($C$4="citu pasākumu izmaksas",IF('5a+c+n'!$Q17="C",'5a+c+n'!C17,0))</f>
        <v>0</v>
      </c>
      <c r="D17" s="28">
        <f>IF($C$4="citu pasākumu izmaksas",IF('5a+c+n'!$Q17="C",'5a+c+n'!D17,0))</f>
        <v>0</v>
      </c>
      <c r="E17" s="60"/>
      <c r="F17" s="80"/>
      <c r="G17" s="28"/>
      <c r="H17" s="28">
        <f>IF($C$4="citu pasākumu izmaksas",IF('5a+c+n'!$Q17="C",'5a+c+n'!H17,0))</f>
        <v>0</v>
      </c>
      <c r="I17" s="28"/>
      <c r="J17" s="28"/>
      <c r="K17" s="60">
        <f>IF($C$4="citu pasākumu izmaksas",IF('5a+c+n'!$Q17="C",'5a+c+n'!K17,0))</f>
        <v>0</v>
      </c>
      <c r="L17" s="109">
        <f>IF($C$4="citu pasākumu izmaksas",IF('5a+c+n'!$Q17="C",'5a+c+n'!L17,0))</f>
        <v>0</v>
      </c>
      <c r="M17" s="28">
        <f>IF($C$4="citu pasākumu izmaksas",IF('5a+c+n'!$Q17="C",'5a+c+n'!M17,0))</f>
        <v>0</v>
      </c>
      <c r="N17" s="28">
        <f>IF($C$4="citu pasākumu izmaksas",IF('5a+c+n'!$Q17="C",'5a+c+n'!N17,0))</f>
        <v>0</v>
      </c>
      <c r="O17" s="28">
        <f>IF($C$4="citu pasākumu izmaksas",IF('5a+c+n'!$Q17="C",'5a+c+n'!O17,0))</f>
        <v>0</v>
      </c>
      <c r="P17" s="60">
        <f>IF($C$4="citu pasākumu izmaksas",IF('5a+c+n'!$Q17="C",'5a+c+n'!P17,0))</f>
        <v>0</v>
      </c>
    </row>
    <row r="18" spans="1:16" x14ac:dyDescent="0.2">
      <c r="A18" s="65">
        <f>IF(P18=0,0,IF(COUNTBLANK(P18)=1,0,COUNTA($P$14:P18)))</f>
        <v>0</v>
      </c>
      <c r="B18" s="28">
        <f>IF($C$4="citu pasākumu izmaksas",IF('5a+c+n'!$Q18="C",'5a+c+n'!B18,0))</f>
        <v>0</v>
      </c>
      <c r="C18" s="28">
        <f>IF($C$4="citu pasākumu izmaksas",IF('5a+c+n'!$Q18="C",'5a+c+n'!C18,0))</f>
        <v>0</v>
      </c>
      <c r="D18" s="28">
        <f>IF($C$4="citu pasākumu izmaksas",IF('5a+c+n'!$Q18="C",'5a+c+n'!D18,0))</f>
        <v>0</v>
      </c>
      <c r="E18" s="60"/>
      <c r="F18" s="80"/>
      <c r="G18" s="28"/>
      <c r="H18" s="28">
        <f>IF($C$4="citu pasākumu izmaksas",IF('5a+c+n'!$Q18="C",'5a+c+n'!H18,0))</f>
        <v>0</v>
      </c>
      <c r="I18" s="28"/>
      <c r="J18" s="28"/>
      <c r="K18" s="60">
        <f>IF($C$4="citu pasākumu izmaksas",IF('5a+c+n'!$Q18="C",'5a+c+n'!K18,0))</f>
        <v>0</v>
      </c>
      <c r="L18" s="109">
        <f>IF($C$4="citu pasākumu izmaksas",IF('5a+c+n'!$Q18="C",'5a+c+n'!L18,0))</f>
        <v>0</v>
      </c>
      <c r="M18" s="28">
        <f>IF($C$4="citu pasākumu izmaksas",IF('5a+c+n'!$Q18="C",'5a+c+n'!M18,0))</f>
        <v>0</v>
      </c>
      <c r="N18" s="28">
        <f>IF($C$4="citu pasākumu izmaksas",IF('5a+c+n'!$Q18="C",'5a+c+n'!N18,0))</f>
        <v>0</v>
      </c>
      <c r="O18" s="28">
        <f>IF($C$4="citu pasākumu izmaksas",IF('5a+c+n'!$Q18="C",'5a+c+n'!O18,0))</f>
        <v>0</v>
      </c>
      <c r="P18" s="60">
        <f>IF($C$4="citu pasākumu izmaksas",IF('5a+c+n'!$Q18="C",'5a+c+n'!P18,0))</f>
        <v>0</v>
      </c>
    </row>
    <row r="19" spans="1:16" x14ac:dyDescent="0.2">
      <c r="A19" s="65">
        <f>IF(P19=0,0,IF(COUNTBLANK(P19)=1,0,COUNTA($P$14:P19)))</f>
        <v>0</v>
      </c>
      <c r="B19" s="28">
        <f>IF($C$4="citu pasākumu izmaksas",IF('5a+c+n'!$Q19="C",'5a+c+n'!B19,0))</f>
        <v>0</v>
      </c>
      <c r="C19" s="28">
        <f>IF($C$4="citu pasākumu izmaksas",IF('5a+c+n'!$Q19="C",'5a+c+n'!C19,0))</f>
        <v>0</v>
      </c>
      <c r="D19" s="28">
        <f>IF($C$4="citu pasākumu izmaksas",IF('5a+c+n'!$Q19="C",'5a+c+n'!D19,0))</f>
        <v>0</v>
      </c>
      <c r="E19" s="60"/>
      <c r="F19" s="80"/>
      <c r="G19" s="28"/>
      <c r="H19" s="28">
        <f>IF($C$4="citu pasākumu izmaksas",IF('5a+c+n'!$Q19="C",'5a+c+n'!H19,0))</f>
        <v>0</v>
      </c>
      <c r="I19" s="28"/>
      <c r="J19" s="28"/>
      <c r="K19" s="60">
        <f>IF($C$4="citu pasākumu izmaksas",IF('5a+c+n'!$Q19="C",'5a+c+n'!K19,0))</f>
        <v>0</v>
      </c>
      <c r="L19" s="109">
        <f>IF($C$4="citu pasākumu izmaksas",IF('5a+c+n'!$Q19="C",'5a+c+n'!L19,0))</f>
        <v>0</v>
      </c>
      <c r="M19" s="28">
        <f>IF($C$4="citu pasākumu izmaksas",IF('5a+c+n'!$Q19="C",'5a+c+n'!M19,0))</f>
        <v>0</v>
      </c>
      <c r="N19" s="28">
        <f>IF($C$4="citu pasākumu izmaksas",IF('5a+c+n'!$Q19="C",'5a+c+n'!N19,0))</f>
        <v>0</v>
      </c>
      <c r="O19" s="28">
        <f>IF($C$4="citu pasākumu izmaksas",IF('5a+c+n'!$Q19="C",'5a+c+n'!O19,0))</f>
        <v>0</v>
      </c>
      <c r="P19" s="60">
        <f>IF($C$4="citu pasākumu izmaksas",IF('5a+c+n'!$Q19="C",'5a+c+n'!P19,0))</f>
        <v>0</v>
      </c>
    </row>
    <row r="20" spans="1:16" x14ac:dyDescent="0.2">
      <c r="A20" s="65">
        <f>IF(P20=0,0,IF(COUNTBLANK(P20)=1,0,COUNTA($P$14:P20)))</f>
        <v>0</v>
      </c>
      <c r="B20" s="28">
        <f>IF($C$4="citu pasākumu izmaksas",IF('5a+c+n'!$Q20="C",'5a+c+n'!B20,0))</f>
        <v>0</v>
      </c>
      <c r="C20" s="28">
        <f>IF($C$4="citu pasākumu izmaksas",IF('5a+c+n'!$Q20="C",'5a+c+n'!C20,0))</f>
        <v>0</v>
      </c>
      <c r="D20" s="28">
        <f>IF($C$4="citu pasākumu izmaksas",IF('5a+c+n'!$Q20="C",'5a+c+n'!D20,0))</f>
        <v>0</v>
      </c>
      <c r="E20" s="60"/>
      <c r="F20" s="80"/>
      <c r="G20" s="28"/>
      <c r="H20" s="28">
        <f>IF($C$4="citu pasākumu izmaksas",IF('5a+c+n'!$Q20="C",'5a+c+n'!H20,0))</f>
        <v>0</v>
      </c>
      <c r="I20" s="28"/>
      <c r="J20" s="28"/>
      <c r="K20" s="60">
        <f>IF($C$4="citu pasākumu izmaksas",IF('5a+c+n'!$Q20="C",'5a+c+n'!K20,0))</f>
        <v>0</v>
      </c>
      <c r="L20" s="109">
        <f>IF($C$4="citu pasākumu izmaksas",IF('5a+c+n'!$Q20="C",'5a+c+n'!L20,0))</f>
        <v>0</v>
      </c>
      <c r="M20" s="28">
        <f>IF($C$4="citu pasākumu izmaksas",IF('5a+c+n'!$Q20="C",'5a+c+n'!M20,0))</f>
        <v>0</v>
      </c>
      <c r="N20" s="28">
        <f>IF($C$4="citu pasākumu izmaksas",IF('5a+c+n'!$Q20="C",'5a+c+n'!N20,0))</f>
        <v>0</v>
      </c>
      <c r="O20" s="28">
        <f>IF($C$4="citu pasākumu izmaksas",IF('5a+c+n'!$Q20="C",'5a+c+n'!O20,0))</f>
        <v>0</v>
      </c>
      <c r="P20" s="60">
        <f>IF($C$4="citu pasākumu izmaksas",IF('5a+c+n'!$Q20="C",'5a+c+n'!P20,0))</f>
        <v>0</v>
      </c>
    </row>
    <row r="21" spans="1:16" x14ac:dyDescent="0.2">
      <c r="A21" s="65">
        <f>IF(P21=0,0,IF(COUNTBLANK(P21)=1,0,COUNTA($P$14:P21)))</f>
        <v>0</v>
      </c>
      <c r="B21" s="28">
        <f>IF($C$4="citu pasākumu izmaksas",IF('5a+c+n'!$Q21="C",'5a+c+n'!B21,0))</f>
        <v>0</v>
      </c>
      <c r="C21" s="28">
        <f>IF($C$4="citu pasākumu izmaksas",IF('5a+c+n'!$Q21="C",'5a+c+n'!C21,0))</f>
        <v>0</v>
      </c>
      <c r="D21" s="28">
        <f>IF($C$4="citu pasākumu izmaksas",IF('5a+c+n'!$Q21="C",'5a+c+n'!D21,0))</f>
        <v>0</v>
      </c>
      <c r="E21" s="60"/>
      <c r="F21" s="80"/>
      <c r="G21" s="28"/>
      <c r="H21" s="28">
        <f>IF($C$4="citu pasākumu izmaksas",IF('5a+c+n'!$Q21="C",'5a+c+n'!H21,0))</f>
        <v>0</v>
      </c>
      <c r="I21" s="28"/>
      <c r="J21" s="28"/>
      <c r="K21" s="60">
        <f>IF($C$4="citu pasākumu izmaksas",IF('5a+c+n'!$Q21="C",'5a+c+n'!K21,0))</f>
        <v>0</v>
      </c>
      <c r="L21" s="109">
        <f>IF($C$4="citu pasākumu izmaksas",IF('5a+c+n'!$Q21="C",'5a+c+n'!L21,0))</f>
        <v>0</v>
      </c>
      <c r="M21" s="28">
        <f>IF($C$4="citu pasākumu izmaksas",IF('5a+c+n'!$Q21="C",'5a+c+n'!M21,0))</f>
        <v>0</v>
      </c>
      <c r="N21" s="28">
        <f>IF($C$4="citu pasākumu izmaksas",IF('5a+c+n'!$Q21="C",'5a+c+n'!N21,0))</f>
        <v>0</v>
      </c>
      <c r="O21" s="28">
        <f>IF($C$4="citu pasākumu izmaksas",IF('5a+c+n'!$Q21="C",'5a+c+n'!O21,0))</f>
        <v>0</v>
      </c>
      <c r="P21" s="60">
        <f>IF($C$4="citu pasākumu izmaksas",IF('5a+c+n'!$Q21="C",'5a+c+n'!P21,0))</f>
        <v>0</v>
      </c>
    </row>
    <row r="22" spans="1:16" x14ac:dyDescent="0.2">
      <c r="A22" s="65">
        <f>IF(P22=0,0,IF(COUNTBLANK(P22)=1,0,COUNTA($P$14:P22)))</f>
        <v>0</v>
      </c>
      <c r="B22" s="28">
        <f>IF($C$4="citu pasākumu izmaksas",IF('5a+c+n'!$Q22="C",'5a+c+n'!B22,0))</f>
        <v>0</v>
      </c>
      <c r="C22" s="28">
        <f>IF($C$4="citu pasākumu izmaksas",IF('5a+c+n'!$Q22="C",'5a+c+n'!C22,0))</f>
        <v>0</v>
      </c>
      <c r="D22" s="28">
        <f>IF($C$4="citu pasākumu izmaksas",IF('5a+c+n'!$Q22="C",'5a+c+n'!D22,0))</f>
        <v>0</v>
      </c>
      <c r="E22" s="60"/>
      <c r="F22" s="80"/>
      <c r="G22" s="28"/>
      <c r="H22" s="28">
        <f>IF($C$4="citu pasākumu izmaksas",IF('5a+c+n'!$Q22="C",'5a+c+n'!H22,0))</f>
        <v>0</v>
      </c>
      <c r="I22" s="28"/>
      <c r="J22" s="28"/>
      <c r="K22" s="60">
        <f>IF($C$4="citu pasākumu izmaksas",IF('5a+c+n'!$Q22="C",'5a+c+n'!K22,0))</f>
        <v>0</v>
      </c>
      <c r="L22" s="109">
        <f>IF($C$4="citu pasākumu izmaksas",IF('5a+c+n'!$Q22="C",'5a+c+n'!L22,0))</f>
        <v>0</v>
      </c>
      <c r="M22" s="28">
        <f>IF($C$4="citu pasākumu izmaksas",IF('5a+c+n'!$Q22="C",'5a+c+n'!M22,0))</f>
        <v>0</v>
      </c>
      <c r="N22" s="28">
        <f>IF($C$4="citu pasākumu izmaksas",IF('5a+c+n'!$Q22="C",'5a+c+n'!N22,0))</f>
        <v>0</v>
      </c>
      <c r="O22" s="28">
        <f>IF($C$4="citu pasākumu izmaksas",IF('5a+c+n'!$Q22="C",'5a+c+n'!O22,0))</f>
        <v>0</v>
      </c>
      <c r="P22" s="60">
        <f>IF($C$4="citu pasākumu izmaksas",IF('5a+c+n'!$Q22="C",'5a+c+n'!P22,0))</f>
        <v>0</v>
      </c>
    </row>
    <row r="23" spans="1:16" x14ac:dyDescent="0.2">
      <c r="A23" s="65">
        <f>IF(P23=0,0,IF(COUNTBLANK(P23)=1,0,COUNTA($P$14:P23)))</f>
        <v>0</v>
      </c>
      <c r="B23" s="28">
        <f>IF($C$4="citu pasākumu izmaksas",IF('5a+c+n'!$Q23="C",'5a+c+n'!B23,0))</f>
        <v>0</v>
      </c>
      <c r="C23" s="28">
        <f>IF($C$4="citu pasākumu izmaksas",IF('5a+c+n'!$Q23="C",'5a+c+n'!C23,0))</f>
        <v>0</v>
      </c>
      <c r="D23" s="28">
        <f>IF($C$4="citu pasākumu izmaksas",IF('5a+c+n'!$Q23="C",'5a+c+n'!D23,0))</f>
        <v>0</v>
      </c>
      <c r="E23" s="60"/>
      <c r="F23" s="80"/>
      <c r="G23" s="28"/>
      <c r="H23" s="28">
        <f>IF($C$4="citu pasākumu izmaksas",IF('5a+c+n'!$Q23="C",'5a+c+n'!H23,0))</f>
        <v>0</v>
      </c>
      <c r="I23" s="28"/>
      <c r="J23" s="28"/>
      <c r="K23" s="60">
        <f>IF($C$4="citu pasākumu izmaksas",IF('5a+c+n'!$Q23="C",'5a+c+n'!K23,0))</f>
        <v>0</v>
      </c>
      <c r="L23" s="109">
        <f>IF($C$4="citu pasākumu izmaksas",IF('5a+c+n'!$Q23="C",'5a+c+n'!L23,0))</f>
        <v>0</v>
      </c>
      <c r="M23" s="28">
        <f>IF($C$4="citu pasākumu izmaksas",IF('5a+c+n'!$Q23="C",'5a+c+n'!M23,0))</f>
        <v>0</v>
      </c>
      <c r="N23" s="28">
        <f>IF($C$4="citu pasākumu izmaksas",IF('5a+c+n'!$Q23="C",'5a+c+n'!N23,0))</f>
        <v>0</v>
      </c>
      <c r="O23" s="28">
        <f>IF($C$4="citu pasākumu izmaksas",IF('5a+c+n'!$Q23="C",'5a+c+n'!O23,0))</f>
        <v>0</v>
      </c>
      <c r="P23" s="60">
        <f>IF($C$4="citu pasākumu izmaksas",IF('5a+c+n'!$Q23="C",'5a+c+n'!P23,0))</f>
        <v>0</v>
      </c>
    </row>
    <row r="24" spans="1:16" x14ac:dyDescent="0.2">
      <c r="A24" s="65">
        <f>IF(P24=0,0,IF(COUNTBLANK(P24)=1,0,COUNTA($P$14:P24)))</f>
        <v>0</v>
      </c>
      <c r="B24" s="28">
        <f>IF($C$4="citu pasākumu izmaksas",IF('5a+c+n'!$Q24="C",'5a+c+n'!B24,0))</f>
        <v>0</v>
      </c>
      <c r="C24" s="28">
        <f>IF($C$4="citu pasākumu izmaksas",IF('5a+c+n'!$Q24="C",'5a+c+n'!C24,0))</f>
        <v>0</v>
      </c>
      <c r="D24" s="28">
        <f>IF($C$4="citu pasākumu izmaksas",IF('5a+c+n'!$Q24="C",'5a+c+n'!D24,0))</f>
        <v>0</v>
      </c>
      <c r="E24" s="60"/>
      <c r="F24" s="80"/>
      <c r="G24" s="28"/>
      <c r="H24" s="28">
        <f>IF($C$4="citu pasākumu izmaksas",IF('5a+c+n'!$Q24="C",'5a+c+n'!H24,0))</f>
        <v>0</v>
      </c>
      <c r="I24" s="28"/>
      <c r="J24" s="28"/>
      <c r="K24" s="60">
        <f>IF($C$4="citu pasākumu izmaksas",IF('5a+c+n'!$Q24="C",'5a+c+n'!K24,0))</f>
        <v>0</v>
      </c>
      <c r="L24" s="109">
        <f>IF($C$4="citu pasākumu izmaksas",IF('5a+c+n'!$Q24="C",'5a+c+n'!L24,0))</f>
        <v>0</v>
      </c>
      <c r="M24" s="28">
        <f>IF($C$4="citu pasākumu izmaksas",IF('5a+c+n'!$Q24="C",'5a+c+n'!M24,0))</f>
        <v>0</v>
      </c>
      <c r="N24" s="28">
        <f>IF($C$4="citu pasākumu izmaksas",IF('5a+c+n'!$Q24="C",'5a+c+n'!N24,0))</f>
        <v>0</v>
      </c>
      <c r="O24" s="28">
        <f>IF($C$4="citu pasākumu izmaksas",IF('5a+c+n'!$Q24="C",'5a+c+n'!O24,0))</f>
        <v>0</v>
      </c>
      <c r="P24" s="60">
        <f>IF($C$4="citu pasākumu izmaksas",IF('5a+c+n'!$Q24="C",'5a+c+n'!P24,0))</f>
        <v>0</v>
      </c>
    </row>
    <row r="25" spans="1:16" x14ac:dyDescent="0.2">
      <c r="A25" s="65">
        <f>IF(P25=0,0,IF(COUNTBLANK(P25)=1,0,COUNTA($P$14:P25)))</f>
        <v>0</v>
      </c>
      <c r="B25" s="28">
        <f>IF($C$4="citu pasākumu izmaksas",IF('5a+c+n'!$Q25="C",'5a+c+n'!B25,0))</f>
        <v>0</v>
      </c>
      <c r="C25" s="28">
        <f>IF($C$4="citu pasākumu izmaksas",IF('5a+c+n'!$Q25="C",'5a+c+n'!C25,0))</f>
        <v>0</v>
      </c>
      <c r="D25" s="28">
        <f>IF($C$4="citu pasākumu izmaksas",IF('5a+c+n'!$Q25="C",'5a+c+n'!D25,0))</f>
        <v>0</v>
      </c>
      <c r="E25" s="60"/>
      <c r="F25" s="80"/>
      <c r="G25" s="28"/>
      <c r="H25" s="28">
        <f>IF($C$4="citu pasākumu izmaksas",IF('5a+c+n'!$Q25="C",'5a+c+n'!H25,0))</f>
        <v>0</v>
      </c>
      <c r="I25" s="28"/>
      <c r="J25" s="28"/>
      <c r="K25" s="60">
        <f>IF($C$4="citu pasākumu izmaksas",IF('5a+c+n'!$Q25="C",'5a+c+n'!K25,0))</f>
        <v>0</v>
      </c>
      <c r="L25" s="109">
        <f>IF($C$4="citu pasākumu izmaksas",IF('5a+c+n'!$Q25="C",'5a+c+n'!L25,0))</f>
        <v>0</v>
      </c>
      <c r="M25" s="28">
        <f>IF($C$4="citu pasākumu izmaksas",IF('5a+c+n'!$Q25="C",'5a+c+n'!M25,0))</f>
        <v>0</v>
      </c>
      <c r="N25" s="28">
        <f>IF($C$4="citu pasākumu izmaksas",IF('5a+c+n'!$Q25="C",'5a+c+n'!N25,0))</f>
        <v>0</v>
      </c>
      <c r="O25" s="28">
        <f>IF($C$4="citu pasākumu izmaksas",IF('5a+c+n'!$Q25="C",'5a+c+n'!O25,0))</f>
        <v>0</v>
      </c>
      <c r="P25" s="60">
        <f>IF($C$4="citu pasākumu izmaksas",IF('5a+c+n'!$Q25="C",'5a+c+n'!P25,0))</f>
        <v>0</v>
      </c>
    </row>
    <row r="26" spans="1:16" x14ac:dyDescent="0.2">
      <c r="A26" s="65">
        <f>IF(P26=0,0,IF(COUNTBLANK(P26)=1,0,COUNTA($P$14:P26)))</f>
        <v>0</v>
      </c>
      <c r="B26" s="28">
        <f>IF($C$4="citu pasākumu izmaksas",IF('5a+c+n'!$Q26="C",'5a+c+n'!B26,0))</f>
        <v>0</v>
      </c>
      <c r="C26" s="28">
        <f>IF($C$4="citu pasākumu izmaksas",IF('5a+c+n'!$Q26="C",'5a+c+n'!C26,0))</f>
        <v>0</v>
      </c>
      <c r="D26" s="28">
        <f>IF($C$4="citu pasākumu izmaksas",IF('5a+c+n'!$Q26="C",'5a+c+n'!D26,0))</f>
        <v>0</v>
      </c>
      <c r="E26" s="60"/>
      <c r="F26" s="80"/>
      <c r="G26" s="28"/>
      <c r="H26" s="28">
        <f>IF($C$4="citu pasākumu izmaksas",IF('5a+c+n'!$Q26="C",'5a+c+n'!H26,0))</f>
        <v>0</v>
      </c>
      <c r="I26" s="28"/>
      <c r="J26" s="28"/>
      <c r="K26" s="60">
        <f>IF($C$4="citu pasākumu izmaksas",IF('5a+c+n'!$Q26="C",'5a+c+n'!K26,0))</f>
        <v>0</v>
      </c>
      <c r="L26" s="109">
        <f>IF($C$4="citu pasākumu izmaksas",IF('5a+c+n'!$Q26="C",'5a+c+n'!L26,0))</f>
        <v>0</v>
      </c>
      <c r="M26" s="28">
        <f>IF($C$4="citu pasākumu izmaksas",IF('5a+c+n'!$Q26="C",'5a+c+n'!M26,0))</f>
        <v>0</v>
      </c>
      <c r="N26" s="28">
        <f>IF($C$4="citu pasākumu izmaksas",IF('5a+c+n'!$Q26="C",'5a+c+n'!N26,0))</f>
        <v>0</v>
      </c>
      <c r="O26" s="28">
        <f>IF($C$4="citu pasākumu izmaksas",IF('5a+c+n'!$Q26="C",'5a+c+n'!O26,0))</f>
        <v>0</v>
      </c>
      <c r="P26" s="60">
        <f>IF($C$4="citu pasākumu izmaksas",IF('5a+c+n'!$Q26="C",'5a+c+n'!P26,0))</f>
        <v>0</v>
      </c>
    </row>
    <row r="27" spans="1:16" x14ac:dyDescent="0.2">
      <c r="A27" s="65">
        <f>IF(P27=0,0,IF(COUNTBLANK(P27)=1,0,COUNTA($P$14:P27)))</f>
        <v>0</v>
      </c>
      <c r="B27" s="28">
        <f>IF($C$4="citu pasākumu izmaksas",IF('5a+c+n'!$Q27="C",'5a+c+n'!B27,0))</f>
        <v>0</v>
      </c>
      <c r="C27" s="28">
        <f>IF($C$4="citu pasākumu izmaksas",IF('5a+c+n'!$Q27="C",'5a+c+n'!C27,0))</f>
        <v>0</v>
      </c>
      <c r="D27" s="28">
        <f>IF($C$4="citu pasākumu izmaksas",IF('5a+c+n'!$Q27="C",'5a+c+n'!D27,0))</f>
        <v>0</v>
      </c>
      <c r="E27" s="60"/>
      <c r="F27" s="80"/>
      <c r="G27" s="28"/>
      <c r="H27" s="28">
        <f>IF($C$4="citu pasākumu izmaksas",IF('5a+c+n'!$Q27="C",'5a+c+n'!H27,0))</f>
        <v>0</v>
      </c>
      <c r="I27" s="28"/>
      <c r="J27" s="28"/>
      <c r="K27" s="60">
        <f>IF($C$4="citu pasākumu izmaksas",IF('5a+c+n'!$Q27="C",'5a+c+n'!K27,0))</f>
        <v>0</v>
      </c>
      <c r="L27" s="109">
        <f>IF($C$4="citu pasākumu izmaksas",IF('5a+c+n'!$Q27="C",'5a+c+n'!L27,0))</f>
        <v>0</v>
      </c>
      <c r="M27" s="28">
        <f>IF($C$4="citu pasākumu izmaksas",IF('5a+c+n'!$Q27="C",'5a+c+n'!M27,0))</f>
        <v>0</v>
      </c>
      <c r="N27" s="28">
        <f>IF($C$4="citu pasākumu izmaksas",IF('5a+c+n'!$Q27="C",'5a+c+n'!N27,0))</f>
        <v>0</v>
      </c>
      <c r="O27" s="28">
        <f>IF($C$4="citu pasākumu izmaksas",IF('5a+c+n'!$Q27="C",'5a+c+n'!O27,0))</f>
        <v>0</v>
      </c>
      <c r="P27" s="60">
        <f>IF($C$4="citu pasākumu izmaksas",IF('5a+c+n'!$Q27="C",'5a+c+n'!P27,0))</f>
        <v>0</v>
      </c>
    </row>
    <row r="28" spans="1:16" x14ac:dyDescent="0.2">
      <c r="A28" s="65">
        <f>IF(P28=0,0,IF(COUNTBLANK(P28)=1,0,COUNTA($P$14:P28)))</f>
        <v>0</v>
      </c>
      <c r="B28" s="28">
        <f>IF($C$4="citu pasākumu izmaksas",IF('5a+c+n'!$Q28="C",'5a+c+n'!B28,0))</f>
        <v>0</v>
      </c>
      <c r="C28" s="28">
        <f>IF($C$4="citu pasākumu izmaksas",IF('5a+c+n'!$Q28="C",'5a+c+n'!C28,0))</f>
        <v>0</v>
      </c>
      <c r="D28" s="28">
        <f>IF($C$4="citu pasākumu izmaksas",IF('5a+c+n'!$Q28="C",'5a+c+n'!D28,0))</f>
        <v>0</v>
      </c>
      <c r="E28" s="60"/>
      <c r="F28" s="80"/>
      <c r="G28" s="28"/>
      <c r="H28" s="28">
        <f>IF($C$4="citu pasākumu izmaksas",IF('5a+c+n'!$Q28="C",'5a+c+n'!H28,0))</f>
        <v>0</v>
      </c>
      <c r="I28" s="28"/>
      <c r="J28" s="28"/>
      <c r="K28" s="60">
        <f>IF($C$4="citu pasākumu izmaksas",IF('5a+c+n'!$Q28="C",'5a+c+n'!K28,0))</f>
        <v>0</v>
      </c>
      <c r="L28" s="109">
        <f>IF($C$4="citu pasākumu izmaksas",IF('5a+c+n'!$Q28="C",'5a+c+n'!L28,0))</f>
        <v>0</v>
      </c>
      <c r="M28" s="28">
        <f>IF($C$4="citu pasākumu izmaksas",IF('5a+c+n'!$Q28="C",'5a+c+n'!M28,0))</f>
        <v>0</v>
      </c>
      <c r="N28" s="28">
        <f>IF($C$4="citu pasākumu izmaksas",IF('5a+c+n'!$Q28="C",'5a+c+n'!N28,0))</f>
        <v>0</v>
      </c>
      <c r="O28" s="28">
        <f>IF($C$4="citu pasākumu izmaksas",IF('5a+c+n'!$Q28="C",'5a+c+n'!O28,0))</f>
        <v>0</v>
      </c>
      <c r="P28" s="60">
        <f>IF($C$4="citu pasākumu izmaksas",IF('5a+c+n'!$Q28="C",'5a+c+n'!P28,0))</f>
        <v>0</v>
      </c>
    </row>
    <row r="29" spans="1:16" x14ac:dyDescent="0.2">
      <c r="A29" s="65">
        <f>IF(P29=0,0,IF(COUNTBLANK(P29)=1,0,COUNTA($P$14:P29)))</f>
        <v>0</v>
      </c>
      <c r="B29" s="28">
        <f>IF($C$4="citu pasākumu izmaksas",IF('5a+c+n'!$Q29="C",'5a+c+n'!B29,0))</f>
        <v>0</v>
      </c>
      <c r="C29" s="28">
        <f>IF($C$4="citu pasākumu izmaksas",IF('5a+c+n'!$Q29="C",'5a+c+n'!C29,0))</f>
        <v>0</v>
      </c>
      <c r="D29" s="28">
        <f>IF($C$4="citu pasākumu izmaksas",IF('5a+c+n'!$Q29="C",'5a+c+n'!D29,0))</f>
        <v>0</v>
      </c>
      <c r="E29" s="60"/>
      <c r="F29" s="80"/>
      <c r="G29" s="28"/>
      <c r="H29" s="28">
        <f>IF($C$4="citu pasākumu izmaksas",IF('5a+c+n'!$Q29="C",'5a+c+n'!H29,0))</f>
        <v>0</v>
      </c>
      <c r="I29" s="28"/>
      <c r="J29" s="28"/>
      <c r="K29" s="60">
        <f>IF($C$4="citu pasākumu izmaksas",IF('5a+c+n'!$Q29="C",'5a+c+n'!K29,0))</f>
        <v>0</v>
      </c>
      <c r="L29" s="109">
        <f>IF($C$4="citu pasākumu izmaksas",IF('5a+c+n'!$Q29="C",'5a+c+n'!L29,0))</f>
        <v>0</v>
      </c>
      <c r="M29" s="28">
        <f>IF($C$4="citu pasākumu izmaksas",IF('5a+c+n'!$Q29="C",'5a+c+n'!M29,0))</f>
        <v>0</v>
      </c>
      <c r="N29" s="28">
        <f>IF($C$4="citu pasākumu izmaksas",IF('5a+c+n'!$Q29="C",'5a+c+n'!N29,0))</f>
        <v>0</v>
      </c>
      <c r="O29" s="28">
        <f>IF($C$4="citu pasākumu izmaksas",IF('5a+c+n'!$Q29="C",'5a+c+n'!O29,0))</f>
        <v>0</v>
      </c>
      <c r="P29" s="60">
        <f>IF($C$4="citu pasākumu izmaksas",IF('5a+c+n'!$Q29="C",'5a+c+n'!P29,0))</f>
        <v>0</v>
      </c>
    </row>
    <row r="30" spans="1:16" x14ac:dyDescent="0.2">
      <c r="A30" s="65">
        <f>IF(P30=0,0,IF(COUNTBLANK(P30)=1,0,COUNTA($P$14:P30)))</f>
        <v>0</v>
      </c>
      <c r="B30" s="28">
        <f>IF($C$4="citu pasākumu izmaksas",IF('5a+c+n'!$Q30="C",'5a+c+n'!B30,0))</f>
        <v>0</v>
      </c>
      <c r="C30" s="28">
        <f>IF($C$4="citu pasākumu izmaksas",IF('5a+c+n'!$Q30="C",'5a+c+n'!C30,0))</f>
        <v>0</v>
      </c>
      <c r="D30" s="28">
        <f>IF($C$4="citu pasākumu izmaksas",IF('5a+c+n'!$Q30="C",'5a+c+n'!D30,0))</f>
        <v>0</v>
      </c>
      <c r="E30" s="60"/>
      <c r="F30" s="80"/>
      <c r="G30" s="28"/>
      <c r="H30" s="28">
        <f>IF($C$4="citu pasākumu izmaksas",IF('5a+c+n'!$Q30="C",'5a+c+n'!H30,0))</f>
        <v>0</v>
      </c>
      <c r="I30" s="28"/>
      <c r="J30" s="28"/>
      <c r="K30" s="60">
        <f>IF($C$4="citu pasākumu izmaksas",IF('5a+c+n'!$Q30="C",'5a+c+n'!K30,0))</f>
        <v>0</v>
      </c>
      <c r="L30" s="109">
        <f>IF($C$4="citu pasākumu izmaksas",IF('5a+c+n'!$Q30="C",'5a+c+n'!L30,0))</f>
        <v>0</v>
      </c>
      <c r="M30" s="28">
        <f>IF($C$4="citu pasākumu izmaksas",IF('5a+c+n'!$Q30="C",'5a+c+n'!M30,0))</f>
        <v>0</v>
      </c>
      <c r="N30" s="28">
        <f>IF($C$4="citu pasākumu izmaksas",IF('5a+c+n'!$Q30="C",'5a+c+n'!N30,0))</f>
        <v>0</v>
      </c>
      <c r="O30" s="28">
        <f>IF($C$4="citu pasākumu izmaksas",IF('5a+c+n'!$Q30="C",'5a+c+n'!O30,0))</f>
        <v>0</v>
      </c>
      <c r="P30" s="60">
        <f>IF($C$4="citu pasākumu izmaksas",IF('5a+c+n'!$Q30="C",'5a+c+n'!P30,0))</f>
        <v>0</v>
      </c>
    </row>
    <row r="31" spans="1:16" x14ac:dyDescent="0.2">
      <c r="A31" s="65">
        <f>IF(P31=0,0,IF(COUNTBLANK(P31)=1,0,COUNTA($P$14:P31)))</f>
        <v>0</v>
      </c>
      <c r="B31" s="28">
        <f>IF($C$4="citu pasākumu izmaksas",IF('5a+c+n'!$Q31="C",'5a+c+n'!B31,0))</f>
        <v>0</v>
      </c>
      <c r="C31" s="28">
        <f>IF($C$4="citu pasākumu izmaksas",IF('5a+c+n'!$Q31="C",'5a+c+n'!C31,0))</f>
        <v>0</v>
      </c>
      <c r="D31" s="28">
        <f>IF($C$4="citu pasākumu izmaksas",IF('5a+c+n'!$Q31="C",'5a+c+n'!D31,0))</f>
        <v>0</v>
      </c>
      <c r="E31" s="60"/>
      <c r="F31" s="80"/>
      <c r="G31" s="28"/>
      <c r="H31" s="28">
        <f>IF($C$4="citu pasākumu izmaksas",IF('5a+c+n'!$Q31="C",'5a+c+n'!H31,0))</f>
        <v>0</v>
      </c>
      <c r="I31" s="28"/>
      <c r="J31" s="28"/>
      <c r="K31" s="60">
        <f>IF($C$4="citu pasākumu izmaksas",IF('5a+c+n'!$Q31="C",'5a+c+n'!K31,0))</f>
        <v>0</v>
      </c>
      <c r="L31" s="109">
        <f>IF($C$4="citu pasākumu izmaksas",IF('5a+c+n'!$Q31="C",'5a+c+n'!L31,0))</f>
        <v>0</v>
      </c>
      <c r="M31" s="28">
        <f>IF($C$4="citu pasākumu izmaksas",IF('5a+c+n'!$Q31="C",'5a+c+n'!M31,0))</f>
        <v>0</v>
      </c>
      <c r="N31" s="28">
        <f>IF($C$4="citu pasākumu izmaksas",IF('5a+c+n'!$Q31="C",'5a+c+n'!N31,0))</f>
        <v>0</v>
      </c>
      <c r="O31" s="28">
        <f>IF($C$4="citu pasākumu izmaksas",IF('5a+c+n'!$Q31="C",'5a+c+n'!O31,0))</f>
        <v>0</v>
      </c>
      <c r="P31" s="60">
        <f>IF($C$4="citu pasākumu izmaksas",IF('5a+c+n'!$Q31="C",'5a+c+n'!P31,0))</f>
        <v>0</v>
      </c>
    </row>
    <row r="32" spans="1:16" x14ac:dyDescent="0.2">
      <c r="A32" s="65">
        <f>IF(P32=0,0,IF(COUNTBLANK(P32)=1,0,COUNTA($P$14:P32)))</f>
        <v>0</v>
      </c>
      <c r="B32" s="28">
        <f>IF($C$4="citu pasākumu izmaksas",IF('5a+c+n'!$Q32="C",'5a+c+n'!B32,0))</f>
        <v>0</v>
      </c>
      <c r="C32" s="28">
        <f>IF($C$4="citu pasākumu izmaksas",IF('5a+c+n'!$Q32="C",'5a+c+n'!C32,0))</f>
        <v>0</v>
      </c>
      <c r="D32" s="28">
        <f>IF($C$4="citu pasākumu izmaksas",IF('5a+c+n'!$Q32="C",'5a+c+n'!D32,0))</f>
        <v>0</v>
      </c>
      <c r="E32" s="60"/>
      <c r="F32" s="80"/>
      <c r="G32" s="28"/>
      <c r="H32" s="28">
        <f>IF($C$4="citu pasākumu izmaksas",IF('5a+c+n'!$Q32="C",'5a+c+n'!H32,0))</f>
        <v>0</v>
      </c>
      <c r="I32" s="28"/>
      <c r="J32" s="28"/>
      <c r="K32" s="60">
        <f>IF($C$4="citu pasākumu izmaksas",IF('5a+c+n'!$Q32="C",'5a+c+n'!K32,0))</f>
        <v>0</v>
      </c>
      <c r="L32" s="109">
        <f>IF($C$4="citu pasākumu izmaksas",IF('5a+c+n'!$Q32="C",'5a+c+n'!L32,0))</f>
        <v>0</v>
      </c>
      <c r="M32" s="28">
        <f>IF($C$4="citu pasākumu izmaksas",IF('5a+c+n'!$Q32="C",'5a+c+n'!M32,0))</f>
        <v>0</v>
      </c>
      <c r="N32" s="28">
        <f>IF($C$4="citu pasākumu izmaksas",IF('5a+c+n'!$Q32="C",'5a+c+n'!N32,0))</f>
        <v>0</v>
      </c>
      <c r="O32" s="28">
        <f>IF($C$4="citu pasākumu izmaksas",IF('5a+c+n'!$Q32="C",'5a+c+n'!O32,0))</f>
        <v>0</v>
      </c>
      <c r="P32" s="60">
        <f>IF($C$4="citu pasākumu izmaksas",IF('5a+c+n'!$Q32="C",'5a+c+n'!P32,0))</f>
        <v>0</v>
      </c>
    </row>
    <row r="33" spans="1:16" x14ac:dyDescent="0.2">
      <c r="A33" s="65">
        <f>IF(P33=0,0,IF(COUNTBLANK(P33)=1,0,COUNTA($P$14:P33)))</f>
        <v>0</v>
      </c>
      <c r="B33" s="28">
        <f>IF($C$4="citu pasākumu izmaksas",IF('5a+c+n'!$Q33="C",'5a+c+n'!B33,0))</f>
        <v>0</v>
      </c>
      <c r="C33" s="28">
        <f>IF($C$4="citu pasākumu izmaksas",IF('5a+c+n'!$Q33="C",'5a+c+n'!C33,0))</f>
        <v>0</v>
      </c>
      <c r="D33" s="28">
        <f>IF($C$4="citu pasākumu izmaksas",IF('5a+c+n'!$Q33="C",'5a+c+n'!D33,0))</f>
        <v>0</v>
      </c>
      <c r="E33" s="60"/>
      <c r="F33" s="80"/>
      <c r="G33" s="28"/>
      <c r="H33" s="28">
        <f>IF($C$4="citu pasākumu izmaksas",IF('5a+c+n'!$Q33="C",'5a+c+n'!H33,0))</f>
        <v>0</v>
      </c>
      <c r="I33" s="28"/>
      <c r="J33" s="28"/>
      <c r="K33" s="60">
        <f>IF($C$4="citu pasākumu izmaksas",IF('5a+c+n'!$Q33="C",'5a+c+n'!K33,0))</f>
        <v>0</v>
      </c>
      <c r="L33" s="109">
        <f>IF($C$4="citu pasākumu izmaksas",IF('5a+c+n'!$Q33="C",'5a+c+n'!L33,0))</f>
        <v>0</v>
      </c>
      <c r="M33" s="28">
        <f>IF($C$4="citu pasākumu izmaksas",IF('5a+c+n'!$Q33="C",'5a+c+n'!M33,0))</f>
        <v>0</v>
      </c>
      <c r="N33" s="28">
        <f>IF($C$4="citu pasākumu izmaksas",IF('5a+c+n'!$Q33="C",'5a+c+n'!N33,0))</f>
        <v>0</v>
      </c>
      <c r="O33" s="28">
        <f>IF($C$4="citu pasākumu izmaksas",IF('5a+c+n'!$Q33="C",'5a+c+n'!O33,0))</f>
        <v>0</v>
      </c>
      <c r="P33" s="60">
        <f>IF($C$4="citu pasākumu izmaksas",IF('5a+c+n'!$Q33="C",'5a+c+n'!P33,0))</f>
        <v>0</v>
      </c>
    </row>
    <row r="34" spans="1:16" x14ac:dyDescent="0.2">
      <c r="A34" s="65">
        <f>IF(P34=0,0,IF(COUNTBLANK(P34)=1,0,COUNTA($P$14:P34)))</f>
        <v>0</v>
      </c>
      <c r="B34" s="28">
        <f>IF($C$4="citu pasākumu izmaksas",IF('5a+c+n'!$Q34="C",'5a+c+n'!B34,0))</f>
        <v>0</v>
      </c>
      <c r="C34" s="28">
        <f>IF($C$4="citu pasākumu izmaksas",IF('5a+c+n'!$Q34="C",'5a+c+n'!C34,0))</f>
        <v>0</v>
      </c>
      <c r="D34" s="28">
        <f>IF($C$4="citu pasākumu izmaksas",IF('5a+c+n'!$Q34="C",'5a+c+n'!D34,0))</f>
        <v>0</v>
      </c>
      <c r="E34" s="60"/>
      <c r="F34" s="80"/>
      <c r="G34" s="28"/>
      <c r="H34" s="28">
        <f>IF($C$4="citu pasākumu izmaksas",IF('5a+c+n'!$Q34="C",'5a+c+n'!H34,0))</f>
        <v>0</v>
      </c>
      <c r="I34" s="28"/>
      <c r="J34" s="28"/>
      <c r="K34" s="60">
        <f>IF($C$4="citu pasākumu izmaksas",IF('5a+c+n'!$Q34="C",'5a+c+n'!K34,0))</f>
        <v>0</v>
      </c>
      <c r="L34" s="109">
        <f>IF($C$4="citu pasākumu izmaksas",IF('5a+c+n'!$Q34="C",'5a+c+n'!L34,0))</f>
        <v>0</v>
      </c>
      <c r="M34" s="28">
        <f>IF($C$4="citu pasākumu izmaksas",IF('5a+c+n'!$Q34="C",'5a+c+n'!M34,0))</f>
        <v>0</v>
      </c>
      <c r="N34" s="28">
        <f>IF($C$4="citu pasākumu izmaksas",IF('5a+c+n'!$Q34="C",'5a+c+n'!N34,0))</f>
        <v>0</v>
      </c>
      <c r="O34" s="28">
        <f>IF($C$4="citu pasākumu izmaksas",IF('5a+c+n'!$Q34="C",'5a+c+n'!O34,0))</f>
        <v>0</v>
      </c>
      <c r="P34" s="60">
        <f>IF($C$4="citu pasākumu izmaksas",IF('5a+c+n'!$Q34="C",'5a+c+n'!P34,0))</f>
        <v>0</v>
      </c>
    </row>
    <row r="35" spans="1:16" x14ac:dyDescent="0.2">
      <c r="A35" s="65">
        <f>IF(P35=0,0,IF(COUNTBLANK(P35)=1,0,COUNTA($P$14:P35)))</f>
        <v>0</v>
      </c>
      <c r="B35" s="28">
        <f>IF($C$4="citu pasākumu izmaksas",IF('5a+c+n'!$Q35="C",'5a+c+n'!B35,0))</f>
        <v>0</v>
      </c>
      <c r="C35" s="28">
        <f>IF($C$4="citu pasākumu izmaksas",IF('5a+c+n'!$Q35="C",'5a+c+n'!C35,0))</f>
        <v>0</v>
      </c>
      <c r="D35" s="28">
        <f>IF($C$4="citu pasākumu izmaksas",IF('5a+c+n'!$Q35="C",'5a+c+n'!D35,0))</f>
        <v>0</v>
      </c>
      <c r="E35" s="60"/>
      <c r="F35" s="80"/>
      <c r="G35" s="28"/>
      <c r="H35" s="28">
        <f>IF($C$4="citu pasākumu izmaksas",IF('5a+c+n'!$Q35="C",'5a+c+n'!H35,0))</f>
        <v>0</v>
      </c>
      <c r="I35" s="28"/>
      <c r="J35" s="28"/>
      <c r="K35" s="60">
        <f>IF($C$4="citu pasākumu izmaksas",IF('5a+c+n'!$Q35="C",'5a+c+n'!K35,0))</f>
        <v>0</v>
      </c>
      <c r="L35" s="109">
        <f>IF($C$4="citu pasākumu izmaksas",IF('5a+c+n'!$Q35="C",'5a+c+n'!L35,0))</f>
        <v>0</v>
      </c>
      <c r="M35" s="28">
        <f>IF($C$4="citu pasākumu izmaksas",IF('5a+c+n'!$Q35="C",'5a+c+n'!M35,0))</f>
        <v>0</v>
      </c>
      <c r="N35" s="28">
        <f>IF($C$4="citu pasākumu izmaksas",IF('5a+c+n'!$Q35="C",'5a+c+n'!N35,0))</f>
        <v>0</v>
      </c>
      <c r="O35" s="28">
        <f>IF($C$4="citu pasākumu izmaksas",IF('5a+c+n'!$Q35="C",'5a+c+n'!O35,0))</f>
        <v>0</v>
      </c>
      <c r="P35" s="60">
        <f>IF($C$4="citu pasākumu izmaksas",IF('5a+c+n'!$Q35="C",'5a+c+n'!P35,0))</f>
        <v>0</v>
      </c>
    </row>
    <row r="36" spans="1:16" x14ac:dyDescent="0.2">
      <c r="A36" s="65">
        <f>IF(P36=0,0,IF(COUNTBLANK(P36)=1,0,COUNTA($P$14:P36)))</f>
        <v>0</v>
      </c>
      <c r="B36" s="28">
        <f>IF($C$4="citu pasākumu izmaksas",IF('5a+c+n'!$Q36="C",'5a+c+n'!B36,0))</f>
        <v>0</v>
      </c>
      <c r="C36" s="28">
        <f>IF($C$4="citu pasākumu izmaksas",IF('5a+c+n'!$Q36="C",'5a+c+n'!C36,0))</f>
        <v>0</v>
      </c>
      <c r="D36" s="28">
        <f>IF($C$4="citu pasākumu izmaksas",IF('5a+c+n'!$Q36="C",'5a+c+n'!D36,0))</f>
        <v>0</v>
      </c>
      <c r="E36" s="60"/>
      <c r="F36" s="80"/>
      <c r="G36" s="28"/>
      <c r="H36" s="28">
        <f>IF($C$4="citu pasākumu izmaksas",IF('5a+c+n'!$Q36="C",'5a+c+n'!H36,0))</f>
        <v>0</v>
      </c>
      <c r="I36" s="28"/>
      <c r="J36" s="28"/>
      <c r="K36" s="60">
        <f>IF($C$4="citu pasākumu izmaksas",IF('5a+c+n'!$Q36="C",'5a+c+n'!K36,0))</f>
        <v>0</v>
      </c>
      <c r="L36" s="109">
        <f>IF($C$4="citu pasākumu izmaksas",IF('5a+c+n'!$Q36="C",'5a+c+n'!L36,0))</f>
        <v>0</v>
      </c>
      <c r="M36" s="28">
        <f>IF($C$4="citu pasākumu izmaksas",IF('5a+c+n'!$Q36="C",'5a+c+n'!M36,0))</f>
        <v>0</v>
      </c>
      <c r="N36" s="28">
        <f>IF($C$4="citu pasākumu izmaksas",IF('5a+c+n'!$Q36="C",'5a+c+n'!N36,0))</f>
        <v>0</v>
      </c>
      <c r="O36" s="28">
        <f>IF($C$4="citu pasākumu izmaksas",IF('5a+c+n'!$Q36="C",'5a+c+n'!O36,0))</f>
        <v>0</v>
      </c>
      <c r="P36" s="60">
        <f>IF($C$4="citu pasākumu izmaksas",IF('5a+c+n'!$Q36="C",'5a+c+n'!P36,0))</f>
        <v>0</v>
      </c>
    </row>
    <row r="37" spans="1:16" x14ac:dyDescent="0.2">
      <c r="A37" s="65">
        <f>IF(P37=0,0,IF(COUNTBLANK(P37)=1,0,COUNTA($P$14:P37)))</f>
        <v>0</v>
      </c>
      <c r="B37" s="28">
        <f>IF($C$4="citu pasākumu izmaksas",IF('5a+c+n'!$Q37="C",'5a+c+n'!B37,0))</f>
        <v>0</v>
      </c>
      <c r="C37" s="28">
        <f>IF($C$4="citu pasākumu izmaksas",IF('5a+c+n'!$Q37="C",'5a+c+n'!C37,0))</f>
        <v>0</v>
      </c>
      <c r="D37" s="28">
        <f>IF($C$4="citu pasākumu izmaksas",IF('5a+c+n'!$Q37="C",'5a+c+n'!D37,0))</f>
        <v>0</v>
      </c>
      <c r="E37" s="60"/>
      <c r="F37" s="80"/>
      <c r="G37" s="28"/>
      <c r="H37" s="28">
        <f>IF($C$4="citu pasākumu izmaksas",IF('5a+c+n'!$Q37="C",'5a+c+n'!H37,0))</f>
        <v>0</v>
      </c>
      <c r="I37" s="28"/>
      <c r="J37" s="28"/>
      <c r="K37" s="60">
        <f>IF($C$4="citu pasākumu izmaksas",IF('5a+c+n'!$Q37="C",'5a+c+n'!K37,0))</f>
        <v>0</v>
      </c>
      <c r="L37" s="109">
        <f>IF($C$4="citu pasākumu izmaksas",IF('5a+c+n'!$Q37="C",'5a+c+n'!L37,0))</f>
        <v>0</v>
      </c>
      <c r="M37" s="28">
        <f>IF($C$4="citu pasākumu izmaksas",IF('5a+c+n'!$Q37="C",'5a+c+n'!M37,0))</f>
        <v>0</v>
      </c>
      <c r="N37" s="28">
        <f>IF($C$4="citu pasākumu izmaksas",IF('5a+c+n'!$Q37="C",'5a+c+n'!N37,0))</f>
        <v>0</v>
      </c>
      <c r="O37" s="28">
        <f>IF($C$4="citu pasākumu izmaksas",IF('5a+c+n'!$Q37="C",'5a+c+n'!O37,0))</f>
        <v>0</v>
      </c>
      <c r="P37" s="60">
        <f>IF($C$4="citu pasākumu izmaksas",IF('5a+c+n'!$Q37="C",'5a+c+n'!P37,0))</f>
        <v>0</v>
      </c>
    </row>
    <row r="38" spans="1:16" x14ac:dyDescent="0.2">
      <c r="A38" s="65">
        <f>IF(P38=0,0,IF(COUNTBLANK(P38)=1,0,COUNTA($P$14:P38)))</f>
        <v>0</v>
      </c>
      <c r="B38" s="28">
        <f>IF($C$4="citu pasākumu izmaksas",IF('5a+c+n'!$Q38="C",'5a+c+n'!B38,0))</f>
        <v>0</v>
      </c>
      <c r="C38" s="28">
        <f>IF($C$4="citu pasākumu izmaksas",IF('5a+c+n'!$Q38="C",'5a+c+n'!C38,0))</f>
        <v>0</v>
      </c>
      <c r="D38" s="28">
        <f>IF($C$4="citu pasākumu izmaksas",IF('5a+c+n'!$Q38="C",'5a+c+n'!D38,0))</f>
        <v>0</v>
      </c>
      <c r="E38" s="60"/>
      <c r="F38" s="80"/>
      <c r="G38" s="28"/>
      <c r="H38" s="28">
        <f>IF($C$4="citu pasākumu izmaksas",IF('5a+c+n'!$Q38="C",'5a+c+n'!H38,0))</f>
        <v>0</v>
      </c>
      <c r="I38" s="28"/>
      <c r="J38" s="28"/>
      <c r="K38" s="60">
        <f>IF($C$4="citu pasākumu izmaksas",IF('5a+c+n'!$Q38="C",'5a+c+n'!K38,0))</f>
        <v>0</v>
      </c>
      <c r="L38" s="109">
        <f>IF($C$4="citu pasākumu izmaksas",IF('5a+c+n'!$Q38="C",'5a+c+n'!L38,0))</f>
        <v>0</v>
      </c>
      <c r="M38" s="28">
        <f>IF($C$4="citu pasākumu izmaksas",IF('5a+c+n'!$Q38="C",'5a+c+n'!M38,0))</f>
        <v>0</v>
      </c>
      <c r="N38" s="28">
        <f>IF($C$4="citu pasākumu izmaksas",IF('5a+c+n'!$Q38="C",'5a+c+n'!N38,0))</f>
        <v>0</v>
      </c>
      <c r="O38" s="28">
        <f>IF($C$4="citu pasākumu izmaksas",IF('5a+c+n'!$Q38="C",'5a+c+n'!O38,0))</f>
        <v>0</v>
      </c>
      <c r="P38" s="60">
        <f>IF($C$4="citu pasākumu izmaksas",IF('5a+c+n'!$Q38="C",'5a+c+n'!P38,0))</f>
        <v>0</v>
      </c>
    </row>
    <row r="39" spans="1:16" x14ac:dyDescent="0.2">
      <c r="A39" s="65">
        <f>IF(P39=0,0,IF(COUNTBLANK(P39)=1,0,COUNTA($P$14:P39)))</f>
        <v>0</v>
      </c>
      <c r="B39" s="28">
        <f>IF($C$4="citu pasākumu izmaksas",IF('5a+c+n'!$Q39="C",'5a+c+n'!B39,0))</f>
        <v>0</v>
      </c>
      <c r="C39" s="28">
        <f>IF($C$4="citu pasākumu izmaksas",IF('5a+c+n'!$Q39="C",'5a+c+n'!C39,0))</f>
        <v>0</v>
      </c>
      <c r="D39" s="28">
        <f>IF($C$4="citu pasākumu izmaksas",IF('5a+c+n'!$Q39="C",'5a+c+n'!D39,0))</f>
        <v>0</v>
      </c>
      <c r="E39" s="60"/>
      <c r="F39" s="80"/>
      <c r="G39" s="28"/>
      <c r="H39" s="28">
        <f>IF($C$4="citu pasākumu izmaksas",IF('5a+c+n'!$Q39="C",'5a+c+n'!H39,0))</f>
        <v>0</v>
      </c>
      <c r="I39" s="28"/>
      <c r="J39" s="28"/>
      <c r="K39" s="60">
        <f>IF($C$4="citu pasākumu izmaksas",IF('5a+c+n'!$Q39="C",'5a+c+n'!K39,0))</f>
        <v>0</v>
      </c>
      <c r="L39" s="109">
        <f>IF($C$4="citu pasākumu izmaksas",IF('5a+c+n'!$Q39="C",'5a+c+n'!L39,0))</f>
        <v>0</v>
      </c>
      <c r="M39" s="28">
        <f>IF($C$4="citu pasākumu izmaksas",IF('5a+c+n'!$Q39="C",'5a+c+n'!M39,0))</f>
        <v>0</v>
      </c>
      <c r="N39" s="28">
        <f>IF($C$4="citu pasākumu izmaksas",IF('5a+c+n'!$Q39="C",'5a+c+n'!N39,0))</f>
        <v>0</v>
      </c>
      <c r="O39" s="28">
        <f>IF($C$4="citu pasākumu izmaksas",IF('5a+c+n'!$Q39="C",'5a+c+n'!O39,0))</f>
        <v>0</v>
      </c>
      <c r="P39" s="60">
        <f>IF($C$4="citu pasākumu izmaksas",IF('5a+c+n'!$Q39="C",'5a+c+n'!P39,0))</f>
        <v>0</v>
      </c>
    </row>
    <row r="40" spans="1:16" x14ac:dyDescent="0.2">
      <c r="A40" s="65">
        <f>IF(P40=0,0,IF(COUNTBLANK(P40)=1,0,COUNTA($P$14:P40)))</f>
        <v>0</v>
      </c>
      <c r="B40" s="28">
        <f>IF($C$4="citu pasākumu izmaksas",IF('5a+c+n'!$Q40="C",'5a+c+n'!B40,0))</f>
        <v>0</v>
      </c>
      <c r="C40" s="28">
        <f>IF($C$4="citu pasākumu izmaksas",IF('5a+c+n'!$Q40="C",'5a+c+n'!C40,0))</f>
        <v>0</v>
      </c>
      <c r="D40" s="28">
        <f>IF($C$4="citu pasākumu izmaksas",IF('5a+c+n'!$Q40="C",'5a+c+n'!D40,0))</f>
        <v>0</v>
      </c>
      <c r="E40" s="60"/>
      <c r="F40" s="80"/>
      <c r="G40" s="28"/>
      <c r="H40" s="28">
        <f>IF($C$4="citu pasākumu izmaksas",IF('5a+c+n'!$Q40="C",'5a+c+n'!H40,0))</f>
        <v>0</v>
      </c>
      <c r="I40" s="28"/>
      <c r="J40" s="28"/>
      <c r="K40" s="60">
        <f>IF($C$4="citu pasākumu izmaksas",IF('5a+c+n'!$Q40="C",'5a+c+n'!K40,0))</f>
        <v>0</v>
      </c>
      <c r="L40" s="109">
        <f>IF($C$4="citu pasākumu izmaksas",IF('5a+c+n'!$Q40="C",'5a+c+n'!L40,0))</f>
        <v>0</v>
      </c>
      <c r="M40" s="28">
        <f>IF($C$4="citu pasākumu izmaksas",IF('5a+c+n'!$Q40="C",'5a+c+n'!M40,0))</f>
        <v>0</v>
      </c>
      <c r="N40" s="28">
        <f>IF($C$4="citu pasākumu izmaksas",IF('5a+c+n'!$Q40="C",'5a+c+n'!N40,0))</f>
        <v>0</v>
      </c>
      <c r="O40" s="28">
        <f>IF($C$4="citu pasākumu izmaksas",IF('5a+c+n'!$Q40="C",'5a+c+n'!O40,0))</f>
        <v>0</v>
      </c>
      <c r="P40" s="60">
        <f>IF($C$4="citu pasākumu izmaksas",IF('5a+c+n'!$Q40="C",'5a+c+n'!P40,0))</f>
        <v>0</v>
      </c>
    </row>
    <row r="41" spans="1:16" x14ac:dyDescent="0.2">
      <c r="A41" s="65">
        <f>IF(P41=0,0,IF(COUNTBLANK(P41)=1,0,COUNTA($P$14:P41)))</f>
        <v>0</v>
      </c>
      <c r="B41" s="28">
        <f>IF($C$4="citu pasākumu izmaksas",IF('5a+c+n'!$Q41="C",'5a+c+n'!B41,0))</f>
        <v>0</v>
      </c>
      <c r="C41" s="28">
        <f>IF($C$4="citu pasākumu izmaksas",IF('5a+c+n'!$Q41="C",'5a+c+n'!C41,0))</f>
        <v>0</v>
      </c>
      <c r="D41" s="28">
        <f>IF($C$4="citu pasākumu izmaksas",IF('5a+c+n'!$Q41="C",'5a+c+n'!D41,0))</f>
        <v>0</v>
      </c>
      <c r="E41" s="60"/>
      <c r="F41" s="80"/>
      <c r="G41" s="28"/>
      <c r="H41" s="28">
        <f>IF($C$4="citu pasākumu izmaksas",IF('5a+c+n'!$Q41="C",'5a+c+n'!H41,0))</f>
        <v>0</v>
      </c>
      <c r="I41" s="28"/>
      <c r="J41" s="28"/>
      <c r="K41" s="60">
        <f>IF($C$4="citu pasākumu izmaksas",IF('5a+c+n'!$Q41="C",'5a+c+n'!K41,0))</f>
        <v>0</v>
      </c>
      <c r="L41" s="109">
        <f>IF($C$4="citu pasākumu izmaksas",IF('5a+c+n'!$Q41="C",'5a+c+n'!L41,0))</f>
        <v>0</v>
      </c>
      <c r="M41" s="28">
        <f>IF($C$4="citu pasākumu izmaksas",IF('5a+c+n'!$Q41="C",'5a+c+n'!M41,0))</f>
        <v>0</v>
      </c>
      <c r="N41" s="28">
        <f>IF($C$4="citu pasākumu izmaksas",IF('5a+c+n'!$Q41="C",'5a+c+n'!N41,0))</f>
        <v>0</v>
      </c>
      <c r="O41" s="28">
        <f>IF($C$4="citu pasākumu izmaksas",IF('5a+c+n'!$Q41="C",'5a+c+n'!O41,0))</f>
        <v>0</v>
      </c>
      <c r="P41" s="60">
        <f>IF($C$4="citu pasākumu izmaksas",IF('5a+c+n'!$Q41="C",'5a+c+n'!P41,0))</f>
        <v>0</v>
      </c>
    </row>
    <row r="42" spans="1:16" x14ac:dyDescent="0.2">
      <c r="A42" s="65">
        <f>IF(P42=0,0,IF(COUNTBLANK(P42)=1,0,COUNTA($P$14:P42)))</f>
        <v>0</v>
      </c>
      <c r="B42" s="28">
        <f>IF($C$4="citu pasākumu izmaksas",IF('5a+c+n'!$Q42="C",'5a+c+n'!B42,0))</f>
        <v>0</v>
      </c>
      <c r="C42" s="28">
        <f>IF($C$4="citu pasākumu izmaksas",IF('5a+c+n'!$Q42="C",'5a+c+n'!C42,0))</f>
        <v>0</v>
      </c>
      <c r="D42" s="28">
        <f>IF($C$4="citu pasākumu izmaksas",IF('5a+c+n'!$Q42="C",'5a+c+n'!D42,0))</f>
        <v>0</v>
      </c>
      <c r="E42" s="60"/>
      <c r="F42" s="80"/>
      <c r="G42" s="28"/>
      <c r="H42" s="28">
        <f>IF($C$4="citu pasākumu izmaksas",IF('5a+c+n'!$Q42="C",'5a+c+n'!H42,0))</f>
        <v>0</v>
      </c>
      <c r="I42" s="28"/>
      <c r="J42" s="28"/>
      <c r="K42" s="60">
        <f>IF($C$4="citu pasākumu izmaksas",IF('5a+c+n'!$Q42="C",'5a+c+n'!K42,0))</f>
        <v>0</v>
      </c>
      <c r="L42" s="109">
        <f>IF($C$4="citu pasākumu izmaksas",IF('5a+c+n'!$Q42="C",'5a+c+n'!L42,0))</f>
        <v>0</v>
      </c>
      <c r="M42" s="28">
        <f>IF($C$4="citu pasākumu izmaksas",IF('5a+c+n'!$Q42="C",'5a+c+n'!M42,0))</f>
        <v>0</v>
      </c>
      <c r="N42" s="28">
        <f>IF($C$4="citu pasākumu izmaksas",IF('5a+c+n'!$Q42="C",'5a+c+n'!N42,0))</f>
        <v>0</v>
      </c>
      <c r="O42" s="28">
        <f>IF($C$4="citu pasākumu izmaksas",IF('5a+c+n'!$Q42="C",'5a+c+n'!O42,0))</f>
        <v>0</v>
      </c>
      <c r="P42" s="60">
        <f>IF($C$4="citu pasākumu izmaksas",IF('5a+c+n'!$Q42="C",'5a+c+n'!P42,0))</f>
        <v>0</v>
      </c>
    </row>
    <row r="43" spans="1:16" x14ac:dyDescent="0.2">
      <c r="A43" s="65">
        <f>IF(P43=0,0,IF(COUNTBLANK(P43)=1,0,COUNTA($P$14:P43)))</f>
        <v>0</v>
      </c>
      <c r="B43" s="28">
        <f>IF($C$4="citu pasākumu izmaksas",IF('5a+c+n'!$Q43="C",'5a+c+n'!B43,0))</f>
        <v>0</v>
      </c>
      <c r="C43" s="28">
        <f>IF($C$4="citu pasākumu izmaksas",IF('5a+c+n'!$Q43="C",'5a+c+n'!C43,0))</f>
        <v>0</v>
      </c>
      <c r="D43" s="28">
        <f>IF($C$4="citu pasākumu izmaksas",IF('5a+c+n'!$Q43="C",'5a+c+n'!D43,0))</f>
        <v>0</v>
      </c>
      <c r="E43" s="60"/>
      <c r="F43" s="80"/>
      <c r="G43" s="28"/>
      <c r="H43" s="28">
        <f>IF($C$4="citu pasākumu izmaksas",IF('5a+c+n'!$Q43="C",'5a+c+n'!H43,0))</f>
        <v>0</v>
      </c>
      <c r="I43" s="28"/>
      <c r="J43" s="28"/>
      <c r="K43" s="60">
        <f>IF($C$4="citu pasākumu izmaksas",IF('5a+c+n'!$Q43="C",'5a+c+n'!K43,0))</f>
        <v>0</v>
      </c>
      <c r="L43" s="109">
        <f>IF($C$4="citu pasākumu izmaksas",IF('5a+c+n'!$Q43="C",'5a+c+n'!L43,0))</f>
        <v>0</v>
      </c>
      <c r="M43" s="28">
        <f>IF($C$4="citu pasākumu izmaksas",IF('5a+c+n'!$Q43="C",'5a+c+n'!M43,0))</f>
        <v>0</v>
      </c>
      <c r="N43" s="28">
        <f>IF($C$4="citu pasākumu izmaksas",IF('5a+c+n'!$Q43="C",'5a+c+n'!N43,0))</f>
        <v>0</v>
      </c>
      <c r="O43" s="28">
        <f>IF($C$4="citu pasākumu izmaksas",IF('5a+c+n'!$Q43="C",'5a+c+n'!O43,0))</f>
        <v>0</v>
      </c>
      <c r="P43" s="60">
        <f>IF($C$4="citu pasākumu izmaksas",IF('5a+c+n'!$Q43="C",'5a+c+n'!P43,0))</f>
        <v>0</v>
      </c>
    </row>
    <row r="44" spans="1:16" x14ac:dyDescent="0.2">
      <c r="A44" s="65">
        <f>IF(P44=0,0,IF(COUNTBLANK(P44)=1,0,COUNTA($P$14:P44)))</f>
        <v>0</v>
      </c>
      <c r="B44" s="28">
        <f>IF($C$4="citu pasākumu izmaksas",IF('5a+c+n'!$Q44="C",'5a+c+n'!B44,0))</f>
        <v>0</v>
      </c>
      <c r="C44" s="28">
        <f>IF($C$4="citu pasākumu izmaksas",IF('5a+c+n'!$Q44="C",'5a+c+n'!C44,0))</f>
        <v>0</v>
      </c>
      <c r="D44" s="28">
        <f>IF($C$4="citu pasākumu izmaksas",IF('5a+c+n'!$Q44="C",'5a+c+n'!D44,0))</f>
        <v>0</v>
      </c>
      <c r="E44" s="60"/>
      <c r="F44" s="80"/>
      <c r="G44" s="28"/>
      <c r="H44" s="28">
        <f>IF($C$4="citu pasākumu izmaksas",IF('5a+c+n'!$Q44="C",'5a+c+n'!H44,0))</f>
        <v>0</v>
      </c>
      <c r="I44" s="28"/>
      <c r="J44" s="28"/>
      <c r="K44" s="60">
        <f>IF($C$4="citu pasākumu izmaksas",IF('5a+c+n'!$Q44="C",'5a+c+n'!K44,0))</f>
        <v>0</v>
      </c>
      <c r="L44" s="109">
        <f>IF($C$4="citu pasākumu izmaksas",IF('5a+c+n'!$Q44="C",'5a+c+n'!L44,0))</f>
        <v>0</v>
      </c>
      <c r="M44" s="28">
        <f>IF($C$4="citu pasākumu izmaksas",IF('5a+c+n'!$Q44="C",'5a+c+n'!M44,0))</f>
        <v>0</v>
      </c>
      <c r="N44" s="28">
        <f>IF($C$4="citu pasākumu izmaksas",IF('5a+c+n'!$Q44="C",'5a+c+n'!N44,0))</f>
        <v>0</v>
      </c>
      <c r="O44" s="28">
        <f>IF($C$4="citu pasākumu izmaksas",IF('5a+c+n'!$Q44="C",'5a+c+n'!O44,0))</f>
        <v>0</v>
      </c>
      <c r="P44" s="60">
        <f>IF($C$4="citu pasākumu izmaksas",IF('5a+c+n'!$Q44="C",'5a+c+n'!P44,0))</f>
        <v>0</v>
      </c>
    </row>
    <row r="45" spans="1:16" x14ac:dyDescent="0.2">
      <c r="A45" s="65">
        <f>IF(P45=0,0,IF(COUNTBLANK(P45)=1,0,COUNTA($P$14:P45)))</f>
        <v>0</v>
      </c>
      <c r="B45" s="28">
        <f>IF($C$4="citu pasākumu izmaksas",IF('5a+c+n'!$Q45="C",'5a+c+n'!B45,0))</f>
        <v>0</v>
      </c>
      <c r="C45" s="28">
        <f>IF($C$4="citu pasākumu izmaksas",IF('5a+c+n'!$Q45="C",'5a+c+n'!C45,0))</f>
        <v>0</v>
      </c>
      <c r="D45" s="28">
        <f>IF($C$4="citu pasākumu izmaksas",IF('5a+c+n'!$Q45="C",'5a+c+n'!D45,0))</f>
        <v>0</v>
      </c>
      <c r="E45" s="60"/>
      <c r="F45" s="80"/>
      <c r="G45" s="28"/>
      <c r="H45" s="28">
        <f>IF($C$4="citu pasākumu izmaksas",IF('5a+c+n'!$Q45="C",'5a+c+n'!H45,0))</f>
        <v>0</v>
      </c>
      <c r="I45" s="28"/>
      <c r="J45" s="28"/>
      <c r="K45" s="60">
        <f>IF($C$4="citu pasākumu izmaksas",IF('5a+c+n'!$Q45="C",'5a+c+n'!K45,0))</f>
        <v>0</v>
      </c>
      <c r="L45" s="109">
        <f>IF($C$4="citu pasākumu izmaksas",IF('5a+c+n'!$Q45="C",'5a+c+n'!L45,0))</f>
        <v>0</v>
      </c>
      <c r="M45" s="28">
        <f>IF($C$4="citu pasākumu izmaksas",IF('5a+c+n'!$Q45="C",'5a+c+n'!M45,0))</f>
        <v>0</v>
      </c>
      <c r="N45" s="28">
        <f>IF($C$4="citu pasākumu izmaksas",IF('5a+c+n'!$Q45="C",'5a+c+n'!N45,0))</f>
        <v>0</v>
      </c>
      <c r="O45" s="28">
        <f>IF($C$4="citu pasākumu izmaksas",IF('5a+c+n'!$Q45="C",'5a+c+n'!O45,0))</f>
        <v>0</v>
      </c>
      <c r="P45" s="60">
        <f>IF($C$4="citu pasākumu izmaksas",IF('5a+c+n'!$Q45="C",'5a+c+n'!P45,0))</f>
        <v>0</v>
      </c>
    </row>
    <row r="46" spans="1:16" x14ac:dyDescent="0.2">
      <c r="A46" s="65">
        <f>IF(P46=0,0,IF(COUNTBLANK(P46)=1,0,COUNTA($P$14:P46)))</f>
        <v>0</v>
      </c>
      <c r="B46" s="28">
        <f>IF($C$4="citu pasākumu izmaksas",IF('5a+c+n'!$Q46="C",'5a+c+n'!B46,0))</f>
        <v>0</v>
      </c>
      <c r="C46" s="28">
        <f>IF($C$4="citu pasākumu izmaksas",IF('5a+c+n'!$Q46="C",'5a+c+n'!C46,0))</f>
        <v>0</v>
      </c>
      <c r="D46" s="28">
        <f>IF($C$4="citu pasākumu izmaksas",IF('5a+c+n'!$Q46="C",'5a+c+n'!D46,0))</f>
        <v>0</v>
      </c>
      <c r="E46" s="60"/>
      <c r="F46" s="80"/>
      <c r="G46" s="28"/>
      <c r="H46" s="28">
        <f>IF($C$4="citu pasākumu izmaksas",IF('5a+c+n'!$Q46="C",'5a+c+n'!H46,0))</f>
        <v>0</v>
      </c>
      <c r="I46" s="28"/>
      <c r="J46" s="28"/>
      <c r="K46" s="60">
        <f>IF($C$4="citu pasākumu izmaksas",IF('5a+c+n'!$Q46="C",'5a+c+n'!K46,0))</f>
        <v>0</v>
      </c>
      <c r="L46" s="109">
        <f>IF($C$4="citu pasākumu izmaksas",IF('5a+c+n'!$Q46="C",'5a+c+n'!L46,0))</f>
        <v>0</v>
      </c>
      <c r="M46" s="28">
        <f>IF($C$4="citu pasākumu izmaksas",IF('5a+c+n'!$Q46="C",'5a+c+n'!M46,0))</f>
        <v>0</v>
      </c>
      <c r="N46" s="28">
        <f>IF($C$4="citu pasākumu izmaksas",IF('5a+c+n'!$Q46="C",'5a+c+n'!N46,0))</f>
        <v>0</v>
      </c>
      <c r="O46" s="28">
        <f>IF($C$4="citu pasākumu izmaksas",IF('5a+c+n'!$Q46="C",'5a+c+n'!O46,0))</f>
        <v>0</v>
      </c>
      <c r="P46" s="60">
        <f>IF($C$4="citu pasākumu izmaksas",IF('5a+c+n'!$Q46="C",'5a+c+n'!P46,0))</f>
        <v>0</v>
      </c>
    </row>
    <row r="47" spans="1:16" x14ac:dyDescent="0.2">
      <c r="A47" s="65">
        <f>IF(P47=0,0,IF(COUNTBLANK(P47)=1,0,COUNTA($P$14:P47)))</f>
        <v>0</v>
      </c>
      <c r="B47" s="28">
        <f>IF($C$4="citu pasākumu izmaksas",IF('5a+c+n'!$Q47="C",'5a+c+n'!B47,0))</f>
        <v>0</v>
      </c>
      <c r="C47" s="28">
        <f>IF($C$4="citu pasākumu izmaksas",IF('5a+c+n'!$Q47="C",'5a+c+n'!C47,0))</f>
        <v>0</v>
      </c>
      <c r="D47" s="28">
        <f>IF($C$4="citu pasākumu izmaksas",IF('5a+c+n'!$Q47="C",'5a+c+n'!D47,0))</f>
        <v>0</v>
      </c>
      <c r="E47" s="60"/>
      <c r="F47" s="80"/>
      <c r="G47" s="28"/>
      <c r="H47" s="28">
        <f>IF($C$4="citu pasākumu izmaksas",IF('5a+c+n'!$Q47="C",'5a+c+n'!H47,0))</f>
        <v>0</v>
      </c>
      <c r="I47" s="28"/>
      <c r="J47" s="28"/>
      <c r="K47" s="60">
        <f>IF($C$4="citu pasākumu izmaksas",IF('5a+c+n'!$Q47="C",'5a+c+n'!K47,0))</f>
        <v>0</v>
      </c>
      <c r="L47" s="109">
        <f>IF($C$4="citu pasākumu izmaksas",IF('5a+c+n'!$Q47="C",'5a+c+n'!L47,0))</f>
        <v>0</v>
      </c>
      <c r="M47" s="28">
        <f>IF($C$4="citu pasākumu izmaksas",IF('5a+c+n'!$Q47="C",'5a+c+n'!M47,0))</f>
        <v>0</v>
      </c>
      <c r="N47" s="28">
        <f>IF($C$4="citu pasākumu izmaksas",IF('5a+c+n'!$Q47="C",'5a+c+n'!N47,0))</f>
        <v>0</v>
      </c>
      <c r="O47" s="28">
        <f>IF($C$4="citu pasākumu izmaksas",IF('5a+c+n'!$Q47="C",'5a+c+n'!O47,0))</f>
        <v>0</v>
      </c>
      <c r="P47" s="60">
        <f>IF($C$4="citu pasākumu izmaksas",IF('5a+c+n'!$Q47="C",'5a+c+n'!P47,0))</f>
        <v>0</v>
      </c>
    </row>
    <row r="48" spans="1:16" x14ac:dyDescent="0.2">
      <c r="A48" s="65">
        <f>IF(P48=0,0,IF(COUNTBLANK(P48)=1,0,COUNTA($P$14:P48)))</f>
        <v>0</v>
      </c>
      <c r="B48" s="28">
        <f>IF($C$4="citu pasākumu izmaksas",IF('5a+c+n'!$Q48="C",'5a+c+n'!B48,0))</f>
        <v>0</v>
      </c>
      <c r="C48" s="28">
        <f>IF($C$4="citu pasākumu izmaksas",IF('5a+c+n'!$Q48="C",'5a+c+n'!C48,0))</f>
        <v>0</v>
      </c>
      <c r="D48" s="28">
        <f>IF($C$4="citu pasākumu izmaksas",IF('5a+c+n'!$Q48="C",'5a+c+n'!D48,0))</f>
        <v>0</v>
      </c>
      <c r="E48" s="60"/>
      <c r="F48" s="80"/>
      <c r="G48" s="28"/>
      <c r="H48" s="28">
        <f>IF($C$4="citu pasākumu izmaksas",IF('5a+c+n'!$Q48="C",'5a+c+n'!H48,0))</f>
        <v>0</v>
      </c>
      <c r="I48" s="28"/>
      <c r="J48" s="28"/>
      <c r="K48" s="60">
        <f>IF($C$4="citu pasākumu izmaksas",IF('5a+c+n'!$Q48="C",'5a+c+n'!K48,0))</f>
        <v>0</v>
      </c>
      <c r="L48" s="109">
        <f>IF($C$4="citu pasākumu izmaksas",IF('5a+c+n'!$Q48="C",'5a+c+n'!L48,0))</f>
        <v>0</v>
      </c>
      <c r="M48" s="28">
        <f>IF($C$4="citu pasākumu izmaksas",IF('5a+c+n'!$Q48="C",'5a+c+n'!M48,0))</f>
        <v>0</v>
      </c>
      <c r="N48" s="28">
        <f>IF($C$4="citu pasākumu izmaksas",IF('5a+c+n'!$Q48="C",'5a+c+n'!N48,0))</f>
        <v>0</v>
      </c>
      <c r="O48" s="28">
        <f>IF($C$4="citu pasākumu izmaksas",IF('5a+c+n'!$Q48="C",'5a+c+n'!O48,0))</f>
        <v>0</v>
      </c>
      <c r="P48" s="60">
        <f>IF($C$4="citu pasākumu izmaksas",IF('5a+c+n'!$Q48="C",'5a+c+n'!P48,0))</f>
        <v>0</v>
      </c>
    </row>
    <row r="49" spans="1:16" x14ac:dyDescent="0.2">
      <c r="A49" s="65">
        <f>IF(P49=0,0,IF(COUNTBLANK(P49)=1,0,COUNTA($P$14:P49)))</f>
        <v>0</v>
      </c>
      <c r="B49" s="28">
        <f>IF($C$4="citu pasākumu izmaksas",IF('5a+c+n'!$Q49="C",'5a+c+n'!B49,0))</f>
        <v>0</v>
      </c>
      <c r="C49" s="28">
        <f>IF($C$4="citu pasākumu izmaksas",IF('5a+c+n'!$Q49="C",'5a+c+n'!C49,0))</f>
        <v>0</v>
      </c>
      <c r="D49" s="28">
        <f>IF($C$4="citu pasākumu izmaksas",IF('5a+c+n'!$Q49="C",'5a+c+n'!D49,0))</f>
        <v>0</v>
      </c>
      <c r="E49" s="60"/>
      <c r="F49" s="80"/>
      <c r="G49" s="28"/>
      <c r="H49" s="28">
        <f>IF($C$4="citu pasākumu izmaksas",IF('5a+c+n'!$Q49="C",'5a+c+n'!H49,0))</f>
        <v>0</v>
      </c>
      <c r="I49" s="28"/>
      <c r="J49" s="28"/>
      <c r="K49" s="60">
        <f>IF($C$4="citu pasākumu izmaksas",IF('5a+c+n'!$Q49="C",'5a+c+n'!K49,0))</f>
        <v>0</v>
      </c>
      <c r="L49" s="109">
        <f>IF($C$4="citu pasākumu izmaksas",IF('5a+c+n'!$Q49="C",'5a+c+n'!L49,0))</f>
        <v>0</v>
      </c>
      <c r="M49" s="28">
        <f>IF($C$4="citu pasākumu izmaksas",IF('5a+c+n'!$Q49="C",'5a+c+n'!M49,0))</f>
        <v>0</v>
      </c>
      <c r="N49" s="28">
        <f>IF($C$4="citu pasākumu izmaksas",IF('5a+c+n'!$Q49="C",'5a+c+n'!N49,0))</f>
        <v>0</v>
      </c>
      <c r="O49" s="28">
        <f>IF($C$4="citu pasākumu izmaksas",IF('5a+c+n'!$Q49="C",'5a+c+n'!O49,0))</f>
        <v>0</v>
      </c>
      <c r="P49" s="60">
        <f>IF($C$4="citu pasākumu izmaksas",IF('5a+c+n'!$Q49="C",'5a+c+n'!P49,0))</f>
        <v>0</v>
      </c>
    </row>
    <row r="50" spans="1:16" x14ac:dyDescent="0.2">
      <c r="A50" s="65">
        <f>IF(P50=0,0,IF(COUNTBLANK(P50)=1,0,COUNTA($P$14:P50)))</f>
        <v>0</v>
      </c>
      <c r="B50" s="28">
        <f>IF($C$4="citu pasākumu izmaksas",IF('5a+c+n'!$Q50="C",'5a+c+n'!B50,0))</f>
        <v>0</v>
      </c>
      <c r="C50" s="28">
        <f>IF($C$4="citu pasākumu izmaksas",IF('5a+c+n'!$Q50="C",'5a+c+n'!C50,0))</f>
        <v>0</v>
      </c>
      <c r="D50" s="28">
        <f>IF($C$4="citu pasākumu izmaksas",IF('5a+c+n'!$Q50="C",'5a+c+n'!D50,0))</f>
        <v>0</v>
      </c>
      <c r="E50" s="60"/>
      <c r="F50" s="80"/>
      <c r="G50" s="28"/>
      <c r="H50" s="28">
        <f>IF($C$4="citu pasākumu izmaksas",IF('5a+c+n'!$Q50="C",'5a+c+n'!H50,0))</f>
        <v>0</v>
      </c>
      <c r="I50" s="28"/>
      <c r="J50" s="28"/>
      <c r="K50" s="60">
        <f>IF($C$4="citu pasākumu izmaksas",IF('5a+c+n'!$Q50="C",'5a+c+n'!K50,0))</f>
        <v>0</v>
      </c>
      <c r="L50" s="109">
        <f>IF($C$4="citu pasākumu izmaksas",IF('5a+c+n'!$Q50="C",'5a+c+n'!L50,0))</f>
        <v>0</v>
      </c>
      <c r="M50" s="28">
        <f>IF($C$4="citu pasākumu izmaksas",IF('5a+c+n'!$Q50="C",'5a+c+n'!M50,0))</f>
        <v>0</v>
      </c>
      <c r="N50" s="28">
        <f>IF($C$4="citu pasākumu izmaksas",IF('5a+c+n'!$Q50="C",'5a+c+n'!N50,0))</f>
        <v>0</v>
      </c>
      <c r="O50" s="28">
        <f>IF($C$4="citu pasākumu izmaksas",IF('5a+c+n'!$Q50="C",'5a+c+n'!O50,0))</f>
        <v>0</v>
      </c>
      <c r="P50" s="60">
        <f>IF($C$4="citu pasākumu izmaksas",IF('5a+c+n'!$Q50="C",'5a+c+n'!P50,0))</f>
        <v>0</v>
      </c>
    </row>
    <row r="51" spans="1:16" x14ac:dyDescent="0.2">
      <c r="A51" s="65">
        <f>IF(P51=0,0,IF(COUNTBLANK(P51)=1,0,COUNTA($P$14:P51)))</f>
        <v>0</v>
      </c>
      <c r="B51" s="28">
        <f>IF($C$4="citu pasākumu izmaksas",IF('5a+c+n'!$Q51="C",'5a+c+n'!B51,0))</f>
        <v>0</v>
      </c>
      <c r="C51" s="28">
        <f>IF($C$4="citu pasākumu izmaksas",IF('5a+c+n'!$Q51="C",'5a+c+n'!C51,0))</f>
        <v>0</v>
      </c>
      <c r="D51" s="28">
        <f>IF($C$4="citu pasākumu izmaksas",IF('5a+c+n'!$Q51="C",'5a+c+n'!D51,0))</f>
        <v>0</v>
      </c>
      <c r="E51" s="60"/>
      <c r="F51" s="80"/>
      <c r="G51" s="28"/>
      <c r="H51" s="28">
        <f>IF($C$4="citu pasākumu izmaksas",IF('5a+c+n'!$Q51="C",'5a+c+n'!H51,0))</f>
        <v>0</v>
      </c>
      <c r="I51" s="28"/>
      <c r="J51" s="28"/>
      <c r="K51" s="60">
        <f>IF($C$4="citu pasākumu izmaksas",IF('5a+c+n'!$Q51="C",'5a+c+n'!K51,0))</f>
        <v>0</v>
      </c>
      <c r="L51" s="109">
        <f>IF($C$4="citu pasākumu izmaksas",IF('5a+c+n'!$Q51="C",'5a+c+n'!L51,0))</f>
        <v>0</v>
      </c>
      <c r="M51" s="28">
        <f>IF($C$4="citu pasākumu izmaksas",IF('5a+c+n'!$Q51="C",'5a+c+n'!M51,0))</f>
        <v>0</v>
      </c>
      <c r="N51" s="28">
        <f>IF($C$4="citu pasākumu izmaksas",IF('5a+c+n'!$Q51="C",'5a+c+n'!N51,0))</f>
        <v>0</v>
      </c>
      <c r="O51" s="28">
        <f>IF($C$4="citu pasākumu izmaksas",IF('5a+c+n'!$Q51="C",'5a+c+n'!O51,0))</f>
        <v>0</v>
      </c>
      <c r="P51" s="60">
        <f>IF($C$4="citu pasākumu izmaksas",IF('5a+c+n'!$Q51="C",'5a+c+n'!P51,0))</f>
        <v>0</v>
      </c>
    </row>
    <row r="52" spans="1:16" x14ac:dyDescent="0.2">
      <c r="A52" s="65">
        <f>IF(P52=0,0,IF(COUNTBLANK(P52)=1,0,COUNTA($P$14:P52)))</f>
        <v>0</v>
      </c>
      <c r="B52" s="28">
        <f>IF($C$4="citu pasākumu izmaksas",IF('5a+c+n'!$Q52="C",'5a+c+n'!B52,0))</f>
        <v>0</v>
      </c>
      <c r="C52" s="28">
        <f>IF($C$4="citu pasākumu izmaksas",IF('5a+c+n'!$Q52="C",'5a+c+n'!C52,0))</f>
        <v>0</v>
      </c>
      <c r="D52" s="28">
        <f>IF($C$4="citu pasākumu izmaksas",IF('5a+c+n'!$Q52="C",'5a+c+n'!D52,0))</f>
        <v>0</v>
      </c>
      <c r="E52" s="60"/>
      <c r="F52" s="80"/>
      <c r="G52" s="28"/>
      <c r="H52" s="28">
        <f>IF($C$4="citu pasākumu izmaksas",IF('5a+c+n'!$Q52="C",'5a+c+n'!H52,0))</f>
        <v>0</v>
      </c>
      <c r="I52" s="28"/>
      <c r="J52" s="28"/>
      <c r="K52" s="60">
        <f>IF($C$4="citu pasākumu izmaksas",IF('5a+c+n'!$Q52="C",'5a+c+n'!K52,0))</f>
        <v>0</v>
      </c>
      <c r="L52" s="109">
        <f>IF($C$4="citu pasākumu izmaksas",IF('5a+c+n'!$Q52="C",'5a+c+n'!L52,0))</f>
        <v>0</v>
      </c>
      <c r="M52" s="28">
        <f>IF($C$4="citu pasākumu izmaksas",IF('5a+c+n'!$Q52="C",'5a+c+n'!M52,0))</f>
        <v>0</v>
      </c>
      <c r="N52" s="28">
        <f>IF($C$4="citu pasākumu izmaksas",IF('5a+c+n'!$Q52="C",'5a+c+n'!N52,0))</f>
        <v>0</v>
      </c>
      <c r="O52" s="28">
        <f>IF($C$4="citu pasākumu izmaksas",IF('5a+c+n'!$Q52="C",'5a+c+n'!O52,0))</f>
        <v>0</v>
      </c>
      <c r="P52" s="60">
        <f>IF($C$4="citu pasākumu izmaksas",IF('5a+c+n'!$Q52="C",'5a+c+n'!P52,0))</f>
        <v>0</v>
      </c>
    </row>
    <row r="53" spans="1:16" x14ac:dyDescent="0.2">
      <c r="A53" s="65">
        <f>IF(P53=0,0,IF(COUNTBLANK(P53)=1,0,COUNTA($P$14:P53)))</f>
        <v>0</v>
      </c>
      <c r="B53" s="28">
        <f>IF($C$4="citu pasākumu izmaksas",IF('5a+c+n'!$Q53="C",'5a+c+n'!B53,0))</f>
        <v>0</v>
      </c>
      <c r="C53" s="28">
        <f>IF($C$4="citu pasākumu izmaksas",IF('5a+c+n'!$Q53="C",'5a+c+n'!C53,0))</f>
        <v>0</v>
      </c>
      <c r="D53" s="28">
        <f>IF($C$4="citu pasākumu izmaksas",IF('5a+c+n'!$Q53="C",'5a+c+n'!D53,0))</f>
        <v>0</v>
      </c>
      <c r="E53" s="60"/>
      <c r="F53" s="80"/>
      <c r="G53" s="28"/>
      <c r="H53" s="28">
        <f>IF($C$4="citu pasākumu izmaksas",IF('5a+c+n'!$Q53="C",'5a+c+n'!H53,0))</f>
        <v>0</v>
      </c>
      <c r="I53" s="28"/>
      <c r="J53" s="28"/>
      <c r="K53" s="60">
        <f>IF($C$4="citu pasākumu izmaksas",IF('5a+c+n'!$Q53="C",'5a+c+n'!K53,0))</f>
        <v>0</v>
      </c>
      <c r="L53" s="109">
        <f>IF($C$4="citu pasākumu izmaksas",IF('5a+c+n'!$Q53="C",'5a+c+n'!L53,0))</f>
        <v>0</v>
      </c>
      <c r="M53" s="28">
        <f>IF($C$4="citu pasākumu izmaksas",IF('5a+c+n'!$Q53="C",'5a+c+n'!M53,0))</f>
        <v>0</v>
      </c>
      <c r="N53" s="28">
        <f>IF($C$4="citu pasākumu izmaksas",IF('5a+c+n'!$Q53="C",'5a+c+n'!N53,0))</f>
        <v>0</v>
      </c>
      <c r="O53" s="28">
        <f>IF($C$4="citu pasākumu izmaksas",IF('5a+c+n'!$Q53="C",'5a+c+n'!O53,0))</f>
        <v>0</v>
      </c>
      <c r="P53" s="60">
        <f>IF($C$4="citu pasākumu izmaksas",IF('5a+c+n'!$Q53="C",'5a+c+n'!P53,0))</f>
        <v>0</v>
      </c>
    </row>
    <row r="54" spans="1:16" x14ac:dyDescent="0.2">
      <c r="A54" s="65">
        <f>IF(P54=0,0,IF(COUNTBLANK(P54)=1,0,COUNTA($P$14:P54)))</f>
        <v>0</v>
      </c>
      <c r="B54" s="28">
        <f>IF($C$4="citu pasākumu izmaksas",IF('5a+c+n'!$Q54="C",'5a+c+n'!B54,0))</f>
        <v>0</v>
      </c>
      <c r="C54" s="28">
        <f>IF($C$4="citu pasākumu izmaksas",IF('5a+c+n'!$Q54="C",'5a+c+n'!C54,0))</f>
        <v>0</v>
      </c>
      <c r="D54" s="28">
        <f>IF($C$4="citu pasākumu izmaksas",IF('5a+c+n'!$Q54="C",'5a+c+n'!D54,0))</f>
        <v>0</v>
      </c>
      <c r="E54" s="60"/>
      <c r="F54" s="80"/>
      <c r="G54" s="28"/>
      <c r="H54" s="28">
        <f>IF($C$4="citu pasākumu izmaksas",IF('5a+c+n'!$Q54="C",'5a+c+n'!H54,0))</f>
        <v>0</v>
      </c>
      <c r="I54" s="28"/>
      <c r="J54" s="28"/>
      <c r="K54" s="60">
        <f>IF($C$4="citu pasākumu izmaksas",IF('5a+c+n'!$Q54="C",'5a+c+n'!K54,0))</f>
        <v>0</v>
      </c>
      <c r="L54" s="109">
        <f>IF($C$4="citu pasākumu izmaksas",IF('5a+c+n'!$Q54="C",'5a+c+n'!L54,0))</f>
        <v>0</v>
      </c>
      <c r="M54" s="28">
        <f>IF($C$4="citu pasākumu izmaksas",IF('5a+c+n'!$Q54="C",'5a+c+n'!M54,0))</f>
        <v>0</v>
      </c>
      <c r="N54" s="28">
        <f>IF($C$4="citu pasākumu izmaksas",IF('5a+c+n'!$Q54="C",'5a+c+n'!N54,0))</f>
        <v>0</v>
      </c>
      <c r="O54" s="28">
        <f>IF($C$4="citu pasākumu izmaksas",IF('5a+c+n'!$Q54="C",'5a+c+n'!O54,0))</f>
        <v>0</v>
      </c>
      <c r="P54" s="60">
        <f>IF($C$4="citu pasākumu izmaksas",IF('5a+c+n'!$Q54="C",'5a+c+n'!P54,0))</f>
        <v>0</v>
      </c>
    </row>
    <row r="55" spans="1:16" x14ac:dyDescent="0.2">
      <c r="A55" s="65">
        <f>IF(P55=0,0,IF(COUNTBLANK(P55)=1,0,COUNTA($P$14:P55)))</f>
        <v>0</v>
      </c>
      <c r="B55" s="28">
        <f>IF($C$4="citu pasākumu izmaksas",IF('5a+c+n'!$Q55="C",'5a+c+n'!B55,0))</f>
        <v>0</v>
      </c>
      <c r="C55" s="28">
        <f>IF($C$4="citu pasākumu izmaksas",IF('5a+c+n'!$Q55="C",'5a+c+n'!C55,0))</f>
        <v>0</v>
      </c>
      <c r="D55" s="28">
        <f>IF($C$4="citu pasākumu izmaksas",IF('5a+c+n'!$Q55="C",'5a+c+n'!D55,0))</f>
        <v>0</v>
      </c>
      <c r="E55" s="60"/>
      <c r="F55" s="80"/>
      <c r="G55" s="28"/>
      <c r="H55" s="28">
        <f>IF($C$4="citu pasākumu izmaksas",IF('5a+c+n'!$Q55="C",'5a+c+n'!H55,0))</f>
        <v>0</v>
      </c>
      <c r="I55" s="28"/>
      <c r="J55" s="28"/>
      <c r="K55" s="60">
        <f>IF($C$4="citu pasākumu izmaksas",IF('5a+c+n'!$Q55="C",'5a+c+n'!K55,0))</f>
        <v>0</v>
      </c>
      <c r="L55" s="109">
        <f>IF($C$4="citu pasākumu izmaksas",IF('5a+c+n'!$Q55="C",'5a+c+n'!L55,0))</f>
        <v>0</v>
      </c>
      <c r="M55" s="28">
        <f>IF($C$4="citu pasākumu izmaksas",IF('5a+c+n'!$Q55="C",'5a+c+n'!M55,0))</f>
        <v>0</v>
      </c>
      <c r="N55" s="28">
        <f>IF($C$4="citu pasākumu izmaksas",IF('5a+c+n'!$Q55="C",'5a+c+n'!N55,0))</f>
        <v>0</v>
      </c>
      <c r="O55" s="28">
        <f>IF($C$4="citu pasākumu izmaksas",IF('5a+c+n'!$Q55="C",'5a+c+n'!O55,0))</f>
        <v>0</v>
      </c>
      <c r="P55" s="60">
        <f>IF($C$4="citu pasākumu izmaksas",IF('5a+c+n'!$Q55="C",'5a+c+n'!P55,0))</f>
        <v>0</v>
      </c>
    </row>
    <row r="56" spans="1:16" x14ac:dyDescent="0.2">
      <c r="A56" s="65">
        <f>IF(P56=0,0,IF(COUNTBLANK(P56)=1,0,COUNTA($P$14:P56)))</f>
        <v>0</v>
      </c>
      <c r="B56" s="28">
        <f>IF($C$4="citu pasākumu izmaksas",IF('5a+c+n'!$Q56="C",'5a+c+n'!B56,0))</f>
        <v>0</v>
      </c>
      <c r="C56" s="28">
        <f>IF($C$4="citu pasākumu izmaksas",IF('5a+c+n'!$Q56="C",'5a+c+n'!C56,0))</f>
        <v>0</v>
      </c>
      <c r="D56" s="28">
        <f>IF($C$4="citu pasākumu izmaksas",IF('5a+c+n'!$Q56="C",'5a+c+n'!D56,0))</f>
        <v>0</v>
      </c>
      <c r="E56" s="60"/>
      <c r="F56" s="80"/>
      <c r="G56" s="28"/>
      <c r="H56" s="28">
        <f>IF($C$4="citu pasākumu izmaksas",IF('5a+c+n'!$Q56="C",'5a+c+n'!H56,0))</f>
        <v>0</v>
      </c>
      <c r="I56" s="28"/>
      <c r="J56" s="28"/>
      <c r="K56" s="60">
        <f>IF($C$4="citu pasākumu izmaksas",IF('5a+c+n'!$Q56="C",'5a+c+n'!K56,0))</f>
        <v>0</v>
      </c>
      <c r="L56" s="109">
        <f>IF($C$4="citu pasākumu izmaksas",IF('5a+c+n'!$Q56="C",'5a+c+n'!L56,0))</f>
        <v>0</v>
      </c>
      <c r="M56" s="28">
        <f>IF($C$4="citu pasākumu izmaksas",IF('5a+c+n'!$Q56="C",'5a+c+n'!M56,0))</f>
        <v>0</v>
      </c>
      <c r="N56" s="28">
        <f>IF($C$4="citu pasākumu izmaksas",IF('5a+c+n'!$Q56="C",'5a+c+n'!N56,0))</f>
        <v>0</v>
      </c>
      <c r="O56" s="28">
        <f>IF($C$4="citu pasākumu izmaksas",IF('5a+c+n'!$Q56="C",'5a+c+n'!O56,0))</f>
        <v>0</v>
      </c>
      <c r="P56" s="60">
        <f>IF($C$4="citu pasākumu izmaksas",IF('5a+c+n'!$Q56="C",'5a+c+n'!P56,0))</f>
        <v>0</v>
      </c>
    </row>
    <row r="57" spans="1:16" x14ac:dyDescent="0.2">
      <c r="A57" s="65">
        <f>IF(P57=0,0,IF(COUNTBLANK(P57)=1,0,COUNTA($P$14:P57)))</f>
        <v>0</v>
      </c>
      <c r="B57" s="28">
        <f>IF($C$4="citu pasākumu izmaksas",IF('5a+c+n'!$Q57="C",'5a+c+n'!B57,0))</f>
        <v>0</v>
      </c>
      <c r="C57" s="28">
        <f>IF($C$4="citu pasākumu izmaksas",IF('5a+c+n'!$Q57="C",'5a+c+n'!C57,0))</f>
        <v>0</v>
      </c>
      <c r="D57" s="28">
        <f>IF($C$4="citu pasākumu izmaksas",IF('5a+c+n'!$Q57="C",'5a+c+n'!D57,0))</f>
        <v>0</v>
      </c>
      <c r="E57" s="60"/>
      <c r="F57" s="80"/>
      <c r="G57" s="28"/>
      <c r="H57" s="28">
        <f>IF($C$4="citu pasākumu izmaksas",IF('5a+c+n'!$Q57="C",'5a+c+n'!H57,0))</f>
        <v>0</v>
      </c>
      <c r="I57" s="28"/>
      <c r="J57" s="28"/>
      <c r="K57" s="60">
        <f>IF($C$4="citu pasākumu izmaksas",IF('5a+c+n'!$Q57="C",'5a+c+n'!K57,0))</f>
        <v>0</v>
      </c>
      <c r="L57" s="109">
        <f>IF($C$4="citu pasākumu izmaksas",IF('5a+c+n'!$Q57="C",'5a+c+n'!L57,0))</f>
        <v>0</v>
      </c>
      <c r="M57" s="28">
        <f>IF($C$4="citu pasākumu izmaksas",IF('5a+c+n'!$Q57="C",'5a+c+n'!M57,0))</f>
        <v>0</v>
      </c>
      <c r="N57" s="28">
        <f>IF($C$4="citu pasākumu izmaksas",IF('5a+c+n'!$Q57="C",'5a+c+n'!N57,0))</f>
        <v>0</v>
      </c>
      <c r="O57" s="28">
        <f>IF($C$4="citu pasākumu izmaksas",IF('5a+c+n'!$Q57="C",'5a+c+n'!O57,0))</f>
        <v>0</v>
      </c>
      <c r="P57" s="60">
        <f>IF($C$4="citu pasākumu izmaksas",IF('5a+c+n'!$Q57="C",'5a+c+n'!P57,0))</f>
        <v>0</v>
      </c>
    </row>
    <row r="58" spans="1:16" x14ac:dyDescent="0.2">
      <c r="A58" s="65">
        <f>IF(P58=0,0,IF(COUNTBLANK(P58)=1,0,COUNTA($P$14:P58)))</f>
        <v>0</v>
      </c>
      <c r="B58" s="28">
        <f>IF($C$4="citu pasākumu izmaksas",IF('5a+c+n'!$Q58="C",'5a+c+n'!B58,0))</f>
        <v>0</v>
      </c>
      <c r="C58" s="28">
        <f>IF($C$4="citu pasākumu izmaksas",IF('5a+c+n'!$Q58="C",'5a+c+n'!C58,0))</f>
        <v>0</v>
      </c>
      <c r="D58" s="28">
        <f>IF($C$4="citu pasākumu izmaksas",IF('5a+c+n'!$Q58="C",'5a+c+n'!D58,0))</f>
        <v>0</v>
      </c>
      <c r="E58" s="60"/>
      <c r="F58" s="80"/>
      <c r="G58" s="28"/>
      <c r="H58" s="28">
        <f>IF($C$4="citu pasākumu izmaksas",IF('5a+c+n'!$Q58="C",'5a+c+n'!H58,0))</f>
        <v>0</v>
      </c>
      <c r="I58" s="28"/>
      <c r="J58" s="28"/>
      <c r="K58" s="60">
        <f>IF($C$4="citu pasākumu izmaksas",IF('5a+c+n'!$Q58="C",'5a+c+n'!K58,0))</f>
        <v>0</v>
      </c>
      <c r="L58" s="109">
        <f>IF($C$4="citu pasākumu izmaksas",IF('5a+c+n'!$Q58="C",'5a+c+n'!L58,0))</f>
        <v>0</v>
      </c>
      <c r="M58" s="28">
        <f>IF($C$4="citu pasākumu izmaksas",IF('5a+c+n'!$Q58="C",'5a+c+n'!M58,0))</f>
        <v>0</v>
      </c>
      <c r="N58" s="28">
        <f>IF($C$4="citu pasākumu izmaksas",IF('5a+c+n'!$Q58="C",'5a+c+n'!N58,0))</f>
        <v>0</v>
      </c>
      <c r="O58" s="28">
        <f>IF($C$4="citu pasākumu izmaksas",IF('5a+c+n'!$Q58="C",'5a+c+n'!O58,0))</f>
        <v>0</v>
      </c>
      <c r="P58" s="60">
        <f>IF($C$4="citu pasākumu izmaksas",IF('5a+c+n'!$Q58="C",'5a+c+n'!P58,0))</f>
        <v>0</v>
      </c>
    </row>
    <row r="59" spans="1:16" x14ac:dyDescent="0.2">
      <c r="A59" s="65">
        <f>IF(P59=0,0,IF(COUNTBLANK(P59)=1,0,COUNTA($P$14:P59)))</f>
        <v>0</v>
      </c>
      <c r="B59" s="28">
        <f>IF($C$4="citu pasākumu izmaksas",IF('5a+c+n'!$Q59="C",'5a+c+n'!B59,0))</f>
        <v>0</v>
      </c>
      <c r="C59" s="28">
        <f>IF($C$4="citu pasākumu izmaksas",IF('5a+c+n'!$Q59="C",'5a+c+n'!C59,0))</f>
        <v>0</v>
      </c>
      <c r="D59" s="28">
        <f>IF($C$4="citu pasākumu izmaksas",IF('5a+c+n'!$Q59="C",'5a+c+n'!D59,0))</f>
        <v>0</v>
      </c>
      <c r="E59" s="60"/>
      <c r="F59" s="80"/>
      <c r="G59" s="28"/>
      <c r="H59" s="28">
        <f>IF($C$4="citu pasākumu izmaksas",IF('5a+c+n'!$Q59="C",'5a+c+n'!H59,0))</f>
        <v>0</v>
      </c>
      <c r="I59" s="28"/>
      <c r="J59" s="28"/>
      <c r="K59" s="60">
        <f>IF($C$4="citu pasākumu izmaksas",IF('5a+c+n'!$Q59="C",'5a+c+n'!K59,0))</f>
        <v>0</v>
      </c>
      <c r="L59" s="109">
        <f>IF($C$4="citu pasākumu izmaksas",IF('5a+c+n'!$Q59="C",'5a+c+n'!L59,0))</f>
        <v>0</v>
      </c>
      <c r="M59" s="28">
        <f>IF($C$4="citu pasākumu izmaksas",IF('5a+c+n'!$Q59="C",'5a+c+n'!M59,0))</f>
        <v>0</v>
      </c>
      <c r="N59" s="28">
        <f>IF($C$4="citu pasākumu izmaksas",IF('5a+c+n'!$Q59="C",'5a+c+n'!N59,0))</f>
        <v>0</v>
      </c>
      <c r="O59" s="28">
        <f>IF($C$4="citu pasākumu izmaksas",IF('5a+c+n'!$Q59="C",'5a+c+n'!O59,0))</f>
        <v>0</v>
      </c>
      <c r="P59" s="60">
        <f>IF($C$4="citu pasākumu izmaksas",IF('5a+c+n'!$Q59="C",'5a+c+n'!P59,0))</f>
        <v>0</v>
      </c>
    </row>
    <row r="60" spans="1:16" x14ac:dyDescent="0.2">
      <c r="A60" s="65">
        <f>IF(P60=0,0,IF(COUNTBLANK(P60)=1,0,COUNTA($P$14:P60)))</f>
        <v>0</v>
      </c>
      <c r="B60" s="28">
        <f>IF($C$4="citu pasākumu izmaksas",IF('5a+c+n'!$Q60="C",'5a+c+n'!B60,0))</f>
        <v>0</v>
      </c>
      <c r="C60" s="28">
        <f>IF($C$4="citu pasākumu izmaksas",IF('5a+c+n'!$Q60="C",'5a+c+n'!C60,0))</f>
        <v>0</v>
      </c>
      <c r="D60" s="28">
        <f>IF($C$4="citu pasākumu izmaksas",IF('5a+c+n'!$Q60="C",'5a+c+n'!D60,0))</f>
        <v>0</v>
      </c>
      <c r="E60" s="60"/>
      <c r="F60" s="80"/>
      <c r="G60" s="28"/>
      <c r="H60" s="28">
        <f>IF($C$4="citu pasākumu izmaksas",IF('5a+c+n'!$Q60="C",'5a+c+n'!H60,0))</f>
        <v>0</v>
      </c>
      <c r="I60" s="28"/>
      <c r="J60" s="28"/>
      <c r="K60" s="60">
        <f>IF($C$4="citu pasākumu izmaksas",IF('5a+c+n'!$Q60="C",'5a+c+n'!K60,0))</f>
        <v>0</v>
      </c>
      <c r="L60" s="109">
        <f>IF($C$4="citu pasākumu izmaksas",IF('5a+c+n'!$Q60="C",'5a+c+n'!L60,0))</f>
        <v>0</v>
      </c>
      <c r="M60" s="28">
        <f>IF($C$4="citu pasākumu izmaksas",IF('5a+c+n'!$Q60="C",'5a+c+n'!M60,0))</f>
        <v>0</v>
      </c>
      <c r="N60" s="28">
        <f>IF($C$4="citu pasākumu izmaksas",IF('5a+c+n'!$Q60="C",'5a+c+n'!N60,0))</f>
        <v>0</v>
      </c>
      <c r="O60" s="28">
        <f>IF($C$4="citu pasākumu izmaksas",IF('5a+c+n'!$Q60="C",'5a+c+n'!O60,0))</f>
        <v>0</v>
      </c>
      <c r="P60" s="60">
        <f>IF($C$4="citu pasākumu izmaksas",IF('5a+c+n'!$Q60="C",'5a+c+n'!P60,0))</f>
        <v>0</v>
      </c>
    </row>
    <row r="61" spans="1:16" x14ac:dyDescent="0.2">
      <c r="A61" s="65">
        <f>IF(P61=0,0,IF(COUNTBLANK(P61)=1,0,COUNTA($P$14:P61)))</f>
        <v>0</v>
      </c>
      <c r="B61" s="28">
        <f>IF($C$4="citu pasākumu izmaksas",IF('5a+c+n'!$Q61="C",'5a+c+n'!B61,0))</f>
        <v>0</v>
      </c>
      <c r="C61" s="28">
        <f>IF($C$4="citu pasākumu izmaksas",IF('5a+c+n'!$Q61="C",'5a+c+n'!C61,0))</f>
        <v>0</v>
      </c>
      <c r="D61" s="28">
        <f>IF($C$4="citu pasākumu izmaksas",IF('5a+c+n'!$Q61="C",'5a+c+n'!D61,0))</f>
        <v>0</v>
      </c>
      <c r="E61" s="60"/>
      <c r="F61" s="80"/>
      <c r="G61" s="28"/>
      <c r="H61" s="28">
        <f>IF($C$4="citu pasākumu izmaksas",IF('5a+c+n'!$Q61="C",'5a+c+n'!H61,0))</f>
        <v>0</v>
      </c>
      <c r="I61" s="28"/>
      <c r="J61" s="28"/>
      <c r="K61" s="60">
        <f>IF($C$4="citu pasākumu izmaksas",IF('5a+c+n'!$Q61="C",'5a+c+n'!K61,0))</f>
        <v>0</v>
      </c>
      <c r="L61" s="109">
        <f>IF($C$4="citu pasākumu izmaksas",IF('5a+c+n'!$Q61="C",'5a+c+n'!L61,0))</f>
        <v>0</v>
      </c>
      <c r="M61" s="28">
        <f>IF($C$4="citu pasākumu izmaksas",IF('5a+c+n'!$Q61="C",'5a+c+n'!M61,0))</f>
        <v>0</v>
      </c>
      <c r="N61" s="28">
        <f>IF($C$4="citu pasākumu izmaksas",IF('5a+c+n'!$Q61="C",'5a+c+n'!N61,0))</f>
        <v>0</v>
      </c>
      <c r="O61" s="28">
        <f>IF($C$4="citu pasākumu izmaksas",IF('5a+c+n'!$Q61="C",'5a+c+n'!O61,0))</f>
        <v>0</v>
      </c>
      <c r="P61" s="60">
        <f>IF($C$4="citu pasākumu izmaksas",IF('5a+c+n'!$Q61="C",'5a+c+n'!P61,0))</f>
        <v>0</v>
      </c>
    </row>
    <row r="62" spans="1:16" x14ac:dyDescent="0.2">
      <c r="A62" s="65">
        <f>IF(P62=0,0,IF(COUNTBLANK(P62)=1,0,COUNTA($P$14:P62)))</f>
        <v>0</v>
      </c>
      <c r="B62" s="28">
        <f>IF($C$4="citu pasākumu izmaksas",IF('5a+c+n'!$Q62="C",'5a+c+n'!B62,0))</f>
        <v>0</v>
      </c>
      <c r="C62" s="28">
        <f>IF($C$4="citu pasākumu izmaksas",IF('5a+c+n'!$Q62="C",'5a+c+n'!C62,0))</f>
        <v>0</v>
      </c>
      <c r="D62" s="28">
        <f>IF($C$4="citu pasākumu izmaksas",IF('5a+c+n'!$Q62="C",'5a+c+n'!D62,0))</f>
        <v>0</v>
      </c>
      <c r="E62" s="60"/>
      <c r="F62" s="80"/>
      <c r="G62" s="28"/>
      <c r="H62" s="28">
        <f>IF($C$4="citu pasākumu izmaksas",IF('5a+c+n'!$Q62="C",'5a+c+n'!H62,0))</f>
        <v>0</v>
      </c>
      <c r="I62" s="28"/>
      <c r="J62" s="28"/>
      <c r="K62" s="60">
        <f>IF($C$4="citu pasākumu izmaksas",IF('5a+c+n'!$Q62="C",'5a+c+n'!K62,0))</f>
        <v>0</v>
      </c>
      <c r="L62" s="109">
        <f>IF($C$4="citu pasākumu izmaksas",IF('5a+c+n'!$Q62="C",'5a+c+n'!L62,0))</f>
        <v>0</v>
      </c>
      <c r="M62" s="28">
        <f>IF($C$4="citu pasākumu izmaksas",IF('5a+c+n'!$Q62="C",'5a+c+n'!M62,0))</f>
        <v>0</v>
      </c>
      <c r="N62" s="28">
        <f>IF($C$4="citu pasākumu izmaksas",IF('5a+c+n'!$Q62="C",'5a+c+n'!N62,0))</f>
        <v>0</v>
      </c>
      <c r="O62" s="28">
        <f>IF($C$4="citu pasākumu izmaksas",IF('5a+c+n'!$Q62="C",'5a+c+n'!O62,0))</f>
        <v>0</v>
      </c>
      <c r="P62" s="60">
        <f>IF($C$4="citu pasākumu izmaksas",IF('5a+c+n'!$Q62="C",'5a+c+n'!P62,0))</f>
        <v>0</v>
      </c>
    </row>
    <row r="63" spans="1:16" ht="22.5" x14ac:dyDescent="0.2">
      <c r="A63" s="65">
        <f>IF(P63=0,0,IF(COUNTBLANK(P63)=1,0,COUNTA($P$14:P63)))</f>
        <v>0</v>
      </c>
      <c r="B63" s="28">
        <f>IF($C$4="citu pasākumu izmaksas",IF('5a+c+n'!$Q63="C",'5a+c+n'!B63,0))</f>
        <v>0</v>
      </c>
      <c r="C63" s="28" t="str">
        <f>IF($C$4="citu pasākumu izmaksas",IF('5a+c+n'!$Q63="C",'5a+c+n'!C63,0))</f>
        <v>Fasādes pieslēgumu elementu montāža (numura zīme, karoga turētājs u.t.t</v>
      </c>
      <c r="D63" s="28" t="str">
        <f>IF($C$4="citu pasākumu izmaksas",IF('5a+c+n'!$Q63="C",'5a+c+n'!D63,0))</f>
        <v>kompl</v>
      </c>
      <c r="E63" s="60"/>
      <c r="F63" s="80"/>
      <c r="G63" s="28"/>
      <c r="H63" s="28">
        <f>IF($C$4="citu pasākumu izmaksas",IF('5a+c+n'!$Q63="C",'5a+c+n'!H63,0))</f>
        <v>0</v>
      </c>
      <c r="I63" s="28"/>
      <c r="J63" s="28"/>
      <c r="K63" s="60">
        <f>IF($C$4="citu pasākumu izmaksas",IF('5a+c+n'!$Q63="C",'5a+c+n'!K63,0))</f>
        <v>0</v>
      </c>
      <c r="L63" s="109">
        <f>IF($C$4="citu pasākumu izmaksas",IF('5a+c+n'!$Q63="C",'5a+c+n'!L63,0))</f>
        <v>0</v>
      </c>
      <c r="M63" s="28">
        <f>IF($C$4="citu pasākumu izmaksas",IF('5a+c+n'!$Q63="C",'5a+c+n'!M63,0))</f>
        <v>0</v>
      </c>
      <c r="N63" s="28">
        <f>IF($C$4="citu pasākumu izmaksas",IF('5a+c+n'!$Q63="C",'5a+c+n'!N63,0))</f>
        <v>0</v>
      </c>
      <c r="O63" s="28">
        <f>IF($C$4="citu pasākumu izmaksas",IF('5a+c+n'!$Q63="C",'5a+c+n'!O63,0))</f>
        <v>0</v>
      </c>
      <c r="P63" s="60">
        <f>IF($C$4="citu pasākumu izmaksas",IF('5a+c+n'!$Q63="C",'5a+c+n'!P63,0))</f>
        <v>0</v>
      </c>
    </row>
    <row r="64" spans="1:16" x14ac:dyDescent="0.2">
      <c r="A64" s="65">
        <f>IF(P64=0,0,IF(COUNTBLANK(P64)=1,0,COUNTA($P$14:P64)))</f>
        <v>0</v>
      </c>
      <c r="B64" s="28">
        <f>IF($C$4="citu pasākumu izmaksas",IF('5a+c+n'!$Q64="C",'5a+c+n'!B64,0))</f>
        <v>0</v>
      </c>
      <c r="C64" s="28" t="str">
        <f>IF($C$4="citu pasākumu izmaksas",IF('5a+c+n'!$Q64="C",'5a+c+n'!C64,0))</f>
        <v>elementu montāžas stiprinājumi</v>
      </c>
      <c r="D64" s="28" t="str">
        <f>IF($C$4="citu pasākumu izmaksas",IF('5a+c+n'!$Q64="C",'5a+c+n'!D64,0))</f>
        <v>kompl</v>
      </c>
      <c r="E64" s="60"/>
      <c r="F64" s="80"/>
      <c r="G64" s="28"/>
      <c r="H64" s="28">
        <f>IF($C$4="citu pasākumu izmaksas",IF('5a+c+n'!$Q64="C",'5a+c+n'!H64,0))</f>
        <v>0</v>
      </c>
      <c r="I64" s="28"/>
      <c r="J64" s="28"/>
      <c r="K64" s="60">
        <f>IF($C$4="citu pasākumu izmaksas",IF('5a+c+n'!$Q64="C",'5a+c+n'!K64,0))</f>
        <v>0</v>
      </c>
      <c r="L64" s="109">
        <f>IF($C$4="citu pasākumu izmaksas",IF('5a+c+n'!$Q64="C",'5a+c+n'!L64,0))</f>
        <v>0</v>
      </c>
      <c r="M64" s="28">
        <f>IF($C$4="citu pasākumu izmaksas",IF('5a+c+n'!$Q64="C",'5a+c+n'!M64,0))</f>
        <v>0</v>
      </c>
      <c r="N64" s="28">
        <f>IF($C$4="citu pasākumu izmaksas",IF('5a+c+n'!$Q64="C",'5a+c+n'!N64,0))</f>
        <v>0</v>
      </c>
      <c r="O64" s="28">
        <f>IF($C$4="citu pasākumu izmaksas",IF('5a+c+n'!$Q64="C",'5a+c+n'!O64,0))</f>
        <v>0</v>
      </c>
      <c r="P64" s="60">
        <f>IF($C$4="citu pasākumu izmaksas",IF('5a+c+n'!$Q64="C",'5a+c+n'!P64,0))</f>
        <v>0</v>
      </c>
    </row>
    <row r="65" spans="1:16" x14ac:dyDescent="0.2">
      <c r="A65" s="65">
        <f>IF(P65=0,0,IF(COUNTBLANK(P65)=1,0,COUNTA($P$14:P65)))</f>
        <v>0</v>
      </c>
      <c r="B65" s="28">
        <f>IF($C$4="citu pasākumu izmaksas",IF('5a+c+n'!$Q65="C",'5a+c+n'!B65,0))</f>
        <v>0</v>
      </c>
      <c r="C65" s="28">
        <f>IF($C$4="citu pasākumu izmaksas",IF('5a+c+n'!$Q65="C",'5a+c+n'!C65,0))</f>
        <v>0</v>
      </c>
      <c r="D65" s="28">
        <f>IF($C$4="citu pasākumu izmaksas",IF('5a+c+n'!$Q65="C",'5a+c+n'!D65,0))</f>
        <v>0</v>
      </c>
      <c r="E65" s="60"/>
      <c r="F65" s="80"/>
      <c r="G65" s="28"/>
      <c r="H65" s="28">
        <f>IF($C$4="citu pasākumu izmaksas",IF('5a+c+n'!$Q65="C",'5a+c+n'!H65,0))</f>
        <v>0</v>
      </c>
      <c r="I65" s="28"/>
      <c r="J65" s="28"/>
      <c r="K65" s="60">
        <f>IF($C$4="citu pasākumu izmaksas",IF('5a+c+n'!$Q65="C",'5a+c+n'!K65,0))</f>
        <v>0</v>
      </c>
      <c r="L65" s="109">
        <f>IF($C$4="citu pasākumu izmaksas",IF('5a+c+n'!$Q65="C",'5a+c+n'!L65,0))</f>
        <v>0</v>
      </c>
      <c r="M65" s="28">
        <f>IF($C$4="citu pasākumu izmaksas",IF('5a+c+n'!$Q65="C",'5a+c+n'!M65,0))</f>
        <v>0</v>
      </c>
      <c r="N65" s="28">
        <f>IF($C$4="citu pasākumu izmaksas",IF('5a+c+n'!$Q65="C",'5a+c+n'!N65,0))</f>
        <v>0</v>
      </c>
      <c r="O65" s="28">
        <f>IF($C$4="citu pasākumu izmaksas",IF('5a+c+n'!$Q65="C",'5a+c+n'!O65,0))</f>
        <v>0</v>
      </c>
      <c r="P65" s="60">
        <f>IF($C$4="citu pasākumu izmaksas",IF('5a+c+n'!$Q65="C",'5a+c+n'!P65,0))</f>
        <v>0</v>
      </c>
    </row>
    <row r="66" spans="1:16" x14ac:dyDescent="0.2">
      <c r="A66" s="65">
        <f>IF(P66=0,0,IF(COUNTBLANK(P66)=1,0,COUNTA($P$14:P66)))</f>
        <v>0</v>
      </c>
      <c r="B66" s="28">
        <f>IF($C$4="citu pasākumu izmaksas",IF('5a+c+n'!$Q66="C",'5a+c+n'!B66,0))</f>
        <v>0</v>
      </c>
      <c r="C66" s="28">
        <f>IF($C$4="citu pasākumu izmaksas",IF('5a+c+n'!$Q66="C",'5a+c+n'!C66,0))</f>
        <v>0</v>
      </c>
      <c r="D66" s="28">
        <f>IF($C$4="citu pasākumu izmaksas",IF('5a+c+n'!$Q66="C",'5a+c+n'!D66,0))</f>
        <v>0</v>
      </c>
      <c r="E66" s="60"/>
      <c r="F66" s="80"/>
      <c r="G66" s="28"/>
      <c r="H66" s="28">
        <f>IF($C$4="citu pasākumu izmaksas",IF('5a+c+n'!$Q66="C",'5a+c+n'!H66,0))</f>
        <v>0</v>
      </c>
      <c r="I66" s="28"/>
      <c r="J66" s="28"/>
      <c r="K66" s="60">
        <f>IF($C$4="citu pasākumu izmaksas",IF('5a+c+n'!$Q66="C",'5a+c+n'!K66,0))</f>
        <v>0</v>
      </c>
      <c r="L66" s="109">
        <f>IF($C$4="citu pasākumu izmaksas",IF('5a+c+n'!$Q66="C",'5a+c+n'!L66,0))</f>
        <v>0</v>
      </c>
      <c r="M66" s="28">
        <f>IF($C$4="citu pasākumu izmaksas",IF('5a+c+n'!$Q66="C",'5a+c+n'!M66,0))</f>
        <v>0</v>
      </c>
      <c r="N66" s="28">
        <f>IF($C$4="citu pasākumu izmaksas",IF('5a+c+n'!$Q66="C",'5a+c+n'!N66,0))</f>
        <v>0</v>
      </c>
      <c r="O66" s="28">
        <f>IF($C$4="citu pasākumu izmaksas",IF('5a+c+n'!$Q66="C",'5a+c+n'!O66,0))</f>
        <v>0</v>
      </c>
      <c r="P66" s="60">
        <f>IF($C$4="citu pasākumu izmaksas",IF('5a+c+n'!$Q66="C",'5a+c+n'!P66,0))</f>
        <v>0</v>
      </c>
    </row>
    <row r="67" spans="1:16" x14ac:dyDescent="0.2">
      <c r="A67" s="65">
        <f>IF(P67=0,0,IF(COUNTBLANK(P67)=1,0,COUNTA($P$14:P67)))</f>
        <v>0</v>
      </c>
      <c r="B67" s="28">
        <f>IF($C$4="citu pasākumu izmaksas",IF('5a+c+n'!$Q67="C",'5a+c+n'!B67,0))</f>
        <v>0</v>
      </c>
      <c r="C67" s="28">
        <f>IF($C$4="citu pasākumu izmaksas",IF('5a+c+n'!$Q67="C",'5a+c+n'!C67,0))</f>
        <v>0</v>
      </c>
      <c r="D67" s="28">
        <f>IF($C$4="citu pasākumu izmaksas",IF('5a+c+n'!$Q67="C",'5a+c+n'!D67,0))</f>
        <v>0</v>
      </c>
      <c r="E67" s="60"/>
      <c r="F67" s="80"/>
      <c r="G67" s="28"/>
      <c r="H67" s="28">
        <f>IF($C$4="citu pasākumu izmaksas",IF('5a+c+n'!$Q67="C",'5a+c+n'!H67,0))</f>
        <v>0</v>
      </c>
      <c r="I67" s="28"/>
      <c r="J67" s="28"/>
      <c r="K67" s="60">
        <f>IF($C$4="citu pasākumu izmaksas",IF('5a+c+n'!$Q67="C",'5a+c+n'!K67,0))</f>
        <v>0</v>
      </c>
      <c r="L67" s="109">
        <f>IF($C$4="citu pasākumu izmaksas",IF('5a+c+n'!$Q67="C",'5a+c+n'!L67,0))</f>
        <v>0</v>
      </c>
      <c r="M67" s="28">
        <f>IF($C$4="citu pasākumu izmaksas",IF('5a+c+n'!$Q67="C",'5a+c+n'!M67,0))</f>
        <v>0</v>
      </c>
      <c r="N67" s="28">
        <f>IF($C$4="citu pasākumu izmaksas",IF('5a+c+n'!$Q67="C",'5a+c+n'!N67,0))</f>
        <v>0</v>
      </c>
      <c r="O67" s="28">
        <f>IF($C$4="citu pasākumu izmaksas",IF('5a+c+n'!$Q67="C",'5a+c+n'!O67,0))</f>
        <v>0</v>
      </c>
      <c r="P67" s="60">
        <f>IF($C$4="citu pasākumu izmaksas",IF('5a+c+n'!$Q67="C",'5a+c+n'!P67,0))</f>
        <v>0</v>
      </c>
    </row>
    <row r="68" spans="1:16" x14ac:dyDescent="0.2">
      <c r="A68" s="65">
        <f>IF(P68=0,0,IF(COUNTBLANK(P68)=1,0,COUNTA($P$14:P68)))</f>
        <v>0</v>
      </c>
      <c r="B68" s="28">
        <f>IF($C$4="citu pasākumu izmaksas",IF('5a+c+n'!$Q68="C",'5a+c+n'!B68,0))</f>
        <v>0</v>
      </c>
      <c r="C68" s="28">
        <f>IF($C$4="citu pasākumu izmaksas",IF('5a+c+n'!$Q68="C",'5a+c+n'!C68,0))</f>
        <v>0</v>
      </c>
      <c r="D68" s="28">
        <f>IF($C$4="citu pasākumu izmaksas",IF('5a+c+n'!$Q68="C",'5a+c+n'!D68,0))</f>
        <v>0</v>
      </c>
      <c r="E68" s="60"/>
      <c r="F68" s="80"/>
      <c r="G68" s="28"/>
      <c r="H68" s="28">
        <f>IF($C$4="citu pasākumu izmaksas",IF('5a+c+n'!$Q68="C",'5a+c+n'!H68,0))</f>
        <v>0</v>
      </c>
      <c r="I68" s="28"/>
      <c r="J68" s="28"/>
      <c r="K68" s="60">
        <f>IF($C$4="citu pasākumu izmaksas",IF('5a+c+n'!$Q68="C",'5a+c+n'!K68,0))</f>
        <v>0</v>
      </c>
      <c r="L68" s="109">
        <f>IF($C$4="citu pasākumu izmaksas",IF('5a+c+n'!$Q68="C",'5a+c+n'!L68,0))</f>
        <v>0</v>
      </c>
      <c r="M68" s="28">
        <f>IF($C$4="citu pasākumu izmaksas",IF('5a+c+n'!$Q68="C",'5a+c+n'!M68,0))</f>
        <v>0</v>
      </c>
      <c r="N68" s="28">
        <f>IF($C$4="citu pasākumu izmaksas",IF('5a+c+n'!$Q68="C",'5a+c+n'!N68,0))</f>
        <v>0</v>
      </c>
      <c r="O68" s="28">
        <f>IF($C$4="citu pasākumu izmaksas",IF('5a+c+n'!$Q68="C",'5a+c+n'!O68,0))</f>
        <v>0</v>
      </c>
      <c r="P68" s="60">
        <f>IF($C$4="citu pasākumu izmaksas",IF('5a+c+n'!$Q68="C",'5a+c+n'!P68,0))</f>
        <v>0</v>
      </c>
    </row>
    <row r="69" spans="1:16" x14ac:dyDescent="0.2">
      <c r="A69" s="65">
        <f>IF(P69=0,0,IF(COUNTBLANK(P69)=1,0,COUNTA($P$14:P69)))</f>
        <v>0</v>
      </c>
      <c r="B69" s="28">
        <f>IF($C$4="citu pasākumu izmaksas",IF('5a+c+n'!$Q69="C",'5a+c+n'!B69,0))</f>
        <v>0</v>
      </c>
      <c r="C69" s="28">
        <f>IF($C$4="citu pasākumu izmaksas",IF('5a+c+n'!$Q69="C",'5a+c+n'!C69,0))</f>
        <v>0</v>
      </c>
      <c r="D69" s="28">
        <f>IF($C$4="citu pasākumu izmaksas",IF('5a+c+n'!$Q69="C",'5a+c+n'!D69,0))</f>
        <v>0</v>
      </c>
      <c r="E69" s="60"/>
      <c r="F69" s="80"/>
      <c r="G69" s="28"/>
      <c r="H69" s="28">
        <f>IF($C$4="citu pasākumu izmaksas",IF('5a+c+n'!$Q69="C",'5a+c+n'!H69,0))</f>
        <v>0</v>
      </c>
      <c r="I69" s="28"/>
      <c r="J69" s="28"/>
      <c r="K69" s="60">
        <f>IF($C$4="citu pasākumu izmaksas",IF('5a+c+n'!$Q69="C",'5a+c+n'!K69,0))</f>
        <v>0</v>
      </c>
      <c r="L69" s="109">
        <f>IF($C$4="citu pasākumu izmaksas",IF('5a+c+n'!$Q69="C",'5a+c+n'!L69,0))</f>
        <v>0</v>
      </c>
      <c r="M69" s="28">
        <f>IF($C$4="citu pasākumu izmaksas",IF('5a+c+n'!$Q69="C",'5a+c+n'!M69,0))</f>
        <v>0</v>
      </c>
      <c r="N69" s="28">
        <f>IF($C$4="citu pasākumu izmaksas",IF('5a+c+n'!$Q69="C",'5a+c+n'!N69,0))</f>
        <v>0</v>
      </c>
      <c r="O69" s="28">
        <f>IF($C$4="citu pasākumu izmaksas",IF('5a+c+n'!$Q69="C",'5a+c+n'!O69,0))</f>
        <v>0</v>
      </c>
      <c r="P69" s="60">
        <f>IF($C$4="citu pasākumu izmaksas",IF('5a+c+n'!$Q69="C",'5a+c+n'!P69,0))</f>
        <v>0</v>
      </c>
    </row>
    <row r="70" spans="1:16" x14ac:dyDescent="0.2">
      <c r="A70" s="65">
        <f>IF(P70=0,0,IF(COUNTBLANK(P70)=1,0,COUNTA($P$14:P70)))</f>
        <v>0</v>
      </c>
      <c r="B70" s="28">
        <f>IF($C$4="citu pasākumu izmaksas",IF('5a+c+n'!$Q70="C",'5a+c+n'!B70,0))</f>
        <v>0</v>
      </c>
      <c r="C70" s="28">
        <f>IF($C$4="citu pasākumu izmaksas",IF('5a+c+n'!$Q70="C",'5a+c+n'!C70,0))</f>
        <v>0</v>
      </c>
      <c r="D70" s="28">
        <f>IF($C$4="citu pasākumu izmaksas",IF('5a+c+n'!$Q70="C",'5a+c+n'!D70,0))</f>
        <v>0</v>
      </c>
      <c r="E70" s="60"/>
      <c r="F70" s="80"/>
      <c r="G70" s="28"/>
      <c r="H70" s="28">
        <f>IF($C$4="citu pasākumu izmaksas",IF('5a+c+n'!$Q70="C",'5a+c+n'!H70,0))</f>
        <v>0</v>
      </c>
      <c r="I70" s="28"/>
      <c r="J70" s="28"/>
      <c r="K70" s="60">
        <f>IF($C$4="citu pasākumu izmaksas",IF('5a+c+n'!$Q70="C",'5a+c+n'!K70,0))</f>
        <v>0</v>
      </c>
      <c r="L70" s="109">
        <f>IF($C$4="citu pasākumu izmaksas",IF('5a+c+n'!$Q70="C",'5a+c+n'!L70,0))</f>
        <v>0</v>
      </c>
      <c r="M70" s="28">
        <f>IF($C$4="citu pasākumu izmaksas",IF('5a+c+n'!$Q70="C",'5a+c+n'!M70,0))</f>
        <v>0</v>
      </c>
      <c r="N70" s="28">
        <f>IF($C$4="citu pasākumu izmaksas",IF('5a+c+n'!$Q70="C",'5a+c+n'!N70,0))</f>
        <v>0</v>
      </c>
      <c r="O70" s="28">
        <f>IF($C$4="citu pasākumu izmaksas",IF('5a+c+n'!$Q70="C",'5a+c+n'!O70,0))</f>
        <v>0</v>
      </c>
      <c r="P70" s="60">
        <f>IF($C$4="citu pasākumu izmaksas",IF('5a+c+n'!$Q70="C",'5a+c+n'!P70,0))</f>
        <v>0</v>
      </c>
    </row>
    <row r="71" spans="1:16" ht="12" thickBot="1" x14ac:dyDescent="0.25">
      <c r="A71" s="159">
        <f>IF(P71=0,0,IF(COUNTBLANK(P71)=1,0,COUNTA($P$14:P71)))</f>
        <v>0</v>
      </c>
      <c r="B71" s="92">
        <f>IF($C$4="citu pasākumu izmaksas",IF('5a+c+n'!$Q71="C",'5a+c+n'!B71,0))</f>
        <v>0</v>
      </c>
      <c r="C71" s="92">
        <f>IF($C$4="citu pasākumu izmaksas",IF('5a+c+n'!$Q71="C",'5a+c+n'!C71,0))</f>
        <v>0</v>
      </c>
      <c r="D71" s="92">
        <f>IF($C$4="citu pasākumu izmaksas",IF('5a+c+n'!$Q71="C",'5a+c+n'!D71,0))</f>
        <v>0</v>
      </c>
      <c r="E71" s="41"/>
      <c r="F71" s="160"/>
      <c r="G71" s="92"/>
      <c r="H71" s="92">
        <f>IF($C$4="citu pasākumu izmaksas",IF('5a+c+n'!$Q71="C",'5a+c+n'!H71,0))</f>
        <v>0</v>
      </c>
      <c r="I71" s="92"/>
      <c r="J71" s="92"/>
      <c r="K71" s="41">
        <f>IF($C$4="citu pasākumu izmaksas",IF('5a+c+n'!$Q71="C",'5a+c+n'!K71,0))</f>
        <v>0</v>
      </c>
      <c r="L71" s="110">
        <f>IF($C$4="citu pasākumu izmaksas",IF('5a+c+n'!$Q71="C",'5a+c+n'!L71,0))</f>
        <v>0</v>
      </c>
      <c r="M71" s="92">
        <f>IF($C$4="citu pasākumu izmaksas",IF('5a+c+n'!$Q71="C",'5a+c+n'!M71,0))</f>
        <v>0</v>
      </c>
      <c r="N71" s="92">
        <f>IF($C$4="citu pasākumu izmaksas",IF('5a+c+n'!$Q71="C",'5a+c+n'!N71,0))</f>
        <v>0</v>
      </c>
      <c r="O71" s="92">
        <f>IF($C$4="citu pasākumu izmaksas",IF('5a+c+n'!$Q71="C",'5a+c+n'!O71,0))</f>
        <v>0</v>
      </c>
      <c r="P71" s="41">
        <f>IF($C$4="citu pasākumu izmaksas",IF('5a+c+n'!$Q71="C",'5a+c+n'!P71,0))</f>
        <v>0</v>
      </c>
    </row>
    <row r="72" spans="1:16" ht="12" customHeight="1" thickBot="1" x14ac:dyDescent="0.25">
      <c r="A72" s="310" t="s">
        <v>62</v>
      </c>
      <c r="B72" s="311"/>
      <c r="C72" s="311"/>
      <c r="D72" s="311"/>
      <c r="E72" s="311"/>
      <c r="F72" s="311"/>
      <c r="G72" s="311"/>
      <c r="H72" s="311"/>
      <c r="I72" s="311"/>
      <c r="J72" s="311"/>
      <c r="K72" s="312"/>
      <c r="L72" s="111">
        <f>SUM(L14:L71)</f>
        <v>0</v>
      </c>
      <c r="M72" s="112">
        <f>SUM(M14:M71)</f>
        <v>0</v>
      </c>
      <c r="N72" s="112">
        <f>SUM(N14:N71)</f>
        <v>0</v>
      </c>
      <c r="O72" s="112">
        <f>SUM(O14:O71)</f>
        <v>0</v>
      </c>
      <c r="P72" s="113">
        <f>SUM(P14:P71)</f>
        <v>0</v>
      </c>
    </row>
    <row r="73" spans="1:16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1" t="s">
        <v>14</v>
      </c>
      <c r="B75" s="20"/>
      <c r="C75" s="313" t="str">
        <f>'Kops c'!C33:H33</f>
        <v>Armands Ūbelis</v>
      </c>
      <c r="D75" s="313"/>
      <c r="E75" s="313"/>
      <c r="F75" s="313"/>
      <c r="G75" s="313"/>
      <c r="H75" s="313"/>
      <c r="I75" s="20"/>
      <c r="J75" s="20"/>
      <c r="K75" s="20"/>
      <c r="L75" s="20"/>
      <c r="M75" s="20"/>
      <c r="N75" s="20"/>
      <c r="O75" s="20"/>
      <c r="P75" s="20"/>
    </row>
    <row r="76" spans="1:16" x14ac:dyDescent="0.2">
      <c r="A76" s="20"/>
      <c r="B76" s="20"/>
      <c r="C76" s="236" t="s">
        <v>15</v>
      </c>
      <c r="D76" s="236"/>
      <c r="E76" s="236"/>
      <c r="F76" s="236"/>
      <c r="G76" s="236"/>
      <c r="H76" s="236"/>
      <c r="I76" s="20"/>
      <c r="J76" s="20"/>
      <c r="K76" s="20"/>
      <c r="L76" s="20"/>
      <c r="M76" s="20"/>
      <c r="N76" s="20"/>
      <c r="O76" s="20"/>
      <c r="P76" s="20"/>
    </row>
    <row r="77" spans="1:16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">
      <c r="A78" s="280" t="str">
        <f>'Kops n'!A36:D36</f>
        <v>Tāme sastādīta 2023. gada 26. jūlijā</v>
      </c>
      <c r="B78" s="281"/>
      <c r="C78" s="281"/>
      <c r="D78" s="28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x14ac:dyDescent="0.2">
      <c r="A80" s="1" t="s">
        <v>41</v>
      </c>
      <c r="B80" s="20"/>
      <c r="C80" s="313">
        <f>'Kops c'!C38:H38</f>
        <v>0</v>
      </c>
      <c r="D80" s="313"/>
      <c r="E80" s="313"/>
      <c r="F80" s="313"/>
      <c r="G80" s="313"/>
      <c r="H80" s="313"/>
      <c r="I80" s="20"/>
      <c r="J80" s="20"/>
      <c r="K80" s="20"/>
      <c r="L80" s="20"/>
      <c r="M80" s="20"/>
      <c r="N80" s="20"/>
      <c r="O80" s="20"/>
      <c r="P80" s="20"/>
    </row>
    <row r="81" spans="1:16" x14ac:dyDescent="0.2">
      <c r="A81" s="20"/>
      <c r="B81" s="20"/>
      <c r="C81" s="236" t="s">
        <v>15</v>
      </c>
      <c r="D81" s="236"/>
      <c r="E81" s="236"/>
      <c r="F81" s="236"/>
      <c r="G81" s="236"/>
      <c r="H81" s="236"/>
      <c r="I81" s="20"/>
      <c r="J81" s="20"/>
      <c r="K81" s="20"/>
      <c r="L81" s="20"/>
      <c r="M81" s="20"/>
      <c r="N81" s="20"/>
      <c r="O81" s="20"/>
      <c r="P81" s="20"/>
    </row>
    <row r="82" spans="1:16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">
      <c r="A83" s="103" t="s">
        <v>16</v>
      </c>
      <c r="B83" s="53"/>
      <c r="C83" s="116" t="str">
        <f>'Kops c'!C41</f>
        <v>4-02608</v>
      </c>
      <c r="D83" s="5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</sheetData>
  <mergeCells count="23">
    <mergeCell ref="C81:H81"/>
    <mergeCell ref="L12:P12"/>
    <mergeCell ref="A72:K72"/>
    <mergeCell ref="C75:H75"/>
    <mergeCell ref="C76:H76"/>
    <mergeCell ref="A78:D78"/>
    <mergeCell ref="C80:H80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D7:L7"/>
    <mergeCell ref="C2:I2"/>
    <mergeCell ref="C3:I3"/>
    <mergeCell ref="C4:I4"/>
    <mergeCell ref="D5:L5"/>
    <mergeCell ref="D6:L6"/>
  </mergeCells>
  <conditionalFormatting sqref="A9:F9">
    <cfRule type="containsText" dxfId="123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72:K72">
    <cfRule type="containsText" dxfId="122" priority="4" operator="containsText" text="Tiešās izmaksas kopā, t. sk. darba devēja sociālais nodoklis __.__% ">
      <formula>NOT(ISERROR(SEARCH("Tiešās izmaksas kopā, t. sk. darba devēja sociālais nodoklis __.__% ",A72)))</formula>
    </cfRule>
  </conditionalFormatting>
  <conditionalFormatting sqref="A14:P71">
    <cfRule type="cellIs" dxfId="121" priority="2" operator="equal">
      <formula>0</formula>
    </cfRule>
  </conditionalFormatting>
  <conditionalFormatting sqref="C2:I2 D5:L8 N9:O9 L72:P72 C75:H75 C80:H80 C83">
    <cfRule type="cellIs" dxfId="120" priority="3" operator="equal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P84"/>
  <sheetViews>
    <sheetView workbookViewId="0">
      <selection activeCell="Q33" sqref="Q33:Q3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'5a+c+n'!D1</f>
        <v>5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'5a+c+n'!C2:I2</f>
        <v>Fasāde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19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P72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IF($C$4="Neattiecināmās izmaksas",IF('5a+c+n'!$Q14="N",'5a+c+n'!B14,0))</f>
        <v>0</v>
      </c>
      <c r="C14" s="27">
        <f>IF($C$4="Neattiecināmās izmaksas",IF('5a+c+n'!$Q14="N",'5a+c+n'!C14,0))</f>
        <v>0</v>
      </c>
      <c r="D14" s="27">
        <f>IF($C$4="Neattiecināmās izmaksas",IF('5a+c+n'!$Q14="N",'5a+c+n'!D14,0))</f>
        <v>0</v>
      </c>
      <c r="E14" s="58"/>
      <c r="F14" s="78"/>
      <c r="G14" s="27">
        <f>IF($C$4="Neattiecināmās izmaksas",IF('5a+c+n'!$Q14="N",'5a+c+n'!G14,0))</f>
        <v>0</v>
      </c>
      <c r="H14" s="27">
        <f>IF($C$4="Neattiecināmās izmaksas",IF('5a+c+n'!$Q14="N",'5a+c+n'!H14,0))</f>
        <v>0</v>
      </c>
      <c r="I14" s="27"/>
      <c r="J14" s="27"/>
      <c r="K14" s="58">
        <f>IF($C$4="Neattiecināmās izmaksas",IF('5a+c+n'!$Q14="N",'5a+c+n'!K14,0))</f>
        <v>0</v>
      </c>
      <c r="L14" s="108">
        <f>IF($C$4="Neattiecināmās izmaksas",IF('5a+c+n'!$Q14="N",'5a+c+n'!L14,0))</f>
        <v>0</v>
      </c>
      <c r="M14" s="27">
        <f>IF($C$4="Neattiecināmās izmaksas",IF('5a+c+n'!$Q14="N",'5a+c+n'!M14,0))</f>
        <v>0</v>
      </c>
      <c r="N14" s="27">
        <f>IF($C$4="Neattiecināmās izmaksas",IF('5a+c+n'!$Q14="N",'5a+c+n'!N14,0))</f>
        <v>0</v>
      </c>
      <c r="O14" s="27">
        <f>IF($C$4="Neattiecināmās izmaksas",IF('5a+c+n'!$Q14="N",'5a+c+n'!O14,0))</f>
        <v>0</v>
      </c>
      <c r="P14" s="58">
        <f>IF($C$4="Neattiecināmās izmaksas",IF('5a+c+n'!$Q14="N",'5a+c+n'!P14,0))</f>
        <v>0</v>
      </c>
    </row>
    <row r="15" spans="1:16" x14ac:dyDescent="0.2">
      <c r="A15" s="65">
        <f>IF(P15=0,0,IF(COUNTBLANK(P15)=1,0,COUNTA($P$14:P15)))</f>
        <v>0</v>
      </c>
      <c r="B15" s="28">
        <f>IF($C$4="Neattiecināmās izmaksas",IF('5a+c+n'!$Q15="N",'5a+c+n'!B15,0))</f>
        <v>0</v>
      </c>
      <c r="C15" s="28">
        <f>IF($C$4="Neattiecināmās izmaksas",IF('5a+c+n'!$Q15="N",'5a+c+n'!C15,0))</f>
        <v>0</v>
      </c>
      <c r="D15" s="28">
        <f>IF($C$4="Neattiecināmās izmaksas",IF('5a+c+n'!$Q15="N",'5a+c+n'!D15,0))</f>
        <v>0</v>
      </c>
      <c r="E15" s="60"/>
      <c r="F15" s="80"/>
      <c r="G15" s="28"/>
      <c r="H15" s="28">
        <f>IF($C$4="Neattiecināmās izmaksas",IF('5a+c+n'!$Q15="N",'5a+c+n'!H15,0))</f>
        <v>0</v>
      </c>
      <c r="I15" s="28"/>
      <c r="J15" s="28"/>
      <c r="K15" s="60">
        <f>IF($C$4="Neattiecināmās izmaksas",IF('5a+c+n'!$Q15="N",'5a+c+n'!K15,0))</f>
        <v>0</v>
      </c>
      <c r="L15" s="109">
        <f>IF($C$4="Neattiecināmās izmaksas",IF('5a+c+n'!$Q15="N",'5a+c+n'!L15,0))</f>
        <v>0</v>
      </c>
      <c r="M15" s="28">
        <f>IF($C$4="Neattiecināmās izmaksas",IF('5a+c+n'!$Q15="N",'5a+c+n'!M15,0))</f>
        <v>0</v>
      </c>
      <c r="N15" s="28">
        <f>IF($C$4="Neattiecināmās izmaksas",IF('5a+c+n'!$Q15="N",'5a+c+n'!N15,0))</f>
        <v>0</v>
      </c>
      <c r="O15" s="28">
        <f>IF($C$4="Neattiecināmās izmaksas",IF('5a+c+n'!$Q15="N",'5a+c+n'!O15,0))</f>
        <v>0</v>
      </c>
      <c r="P15" s="60">
        <f>IF($C$4="Neattiecināmās izmaksas",IF('5a+c+n'!$Q15="N",'5a+c+n'!P15,0))</f>
        <v>0</v>
      </c>
    </row>
    <row r="16" spans="1:16" x14ac:dyDescent="0.2">
      <c r="A16" s="65">
        <f>IF(P16=0,0,IF(COUNTBLANK(P16)=1,0,COUNTA($P$14:P16)))</f>
        <v>0</v>
      </c>
      <c r="B16" s="28">
        <f>IF($C$4="Neattiecināmās izmaksas",IF('5a+c+n'!$Q16="N",'5a+c+n'!B16,0))</f>
        <v>0</v>
      </c>
      <c r="C16" s="28">
        <f>IF($C$4="Neattiecināmās izmaksas",IF('5a+c+n'!$Q16="N",'5a+c+n'!C16,0))</f>
        <v>0</v>
      </c>
      <c r="D16" s="28">
        <f>IF($C$4="Neattiecināmās izmaksas",IF('5a+c+n'!$Q16="N",'5a+c+n'!D16,0))</f>
        <v>0</v>
      </c>
      <c r="E16" s="60"/>
      <c r="F16" s="80"/>
      <c r="G16" s="28"/>
      <c r="H16" s="28">
        <f>IF($C$4="Neattiecināmās izmaksas",IF('5a+c+n'!$Q16="N",'5a+c+n'!H16,0))</f>
        <v>0</v>
      </c>
      <c r="I16" s="28"/>
      <c r="J16" s="28"/>
      <c r="K16" s="60">
        <f>IF($C$4="Neattiecināmās izmaksas",IF('5a+c+n'!$Q16="N",'5a+c+n'!K16,0))</f>
        <v>0</v>
      </c>
      <c r="L16" s="109">
        <f>IF($C$4="Neattiecināmās izmaksas",IF('5a+c+n'!$Q16="N",'5a+c+n'!L16,0))</f>
        <v>0</v>
      </c>
      <c r="M16" s="28">
        <f>IF($C$4="Neattiecināmās izmaksas",IF('5a+c+n'!$Q16="N",'5a+c+n'!M16,0))</f>
        <v>0</v>
      </c>
      <c r="N16" s="28">
        <f>IF($C$4="Neattiecināmās izmaksas",IF('5a+c+n'!$Q16="N",'5a+c+n'!N16,0))</f>
        <v>0</v>
      </c>
      <c r="O16" s="28">
        <f>IF($C$4="Neattiecināmās izmaksas",IF('5a+c+n'!$Q16="N",'5a+c+n'!O16,0))</f>
        <v>0</v>
      </c>
      <c r="P16" s="60">
        <f>IF($C$4="Neattiecināmās izmaksas",IF('5a+c+n'!$Q16="N",'5a+c+n'!P16,0))</f>
        <v>0</v>
      </c>
    </row>
    <row r="17" spans="1:16" x14ac:dyDescent="0.2">
      <c r="A17" s="65">
        <f>IF(P17=0,0,IF(COUNTBLANK(P17)=1,0,COUNTA($P$14:P17)))</f>
        <v>0</v>
      </c>
      <c r="B17" s="28">
        <f>IF($C$4="Neattiecināmās izmaksas",IF('5a+c+n'!$Q17="N",'5a+c+n'!B17,0))</f>
        <v>0</v>
      </c>
      <c r="C17" s="28">
        <f>IF($C$4="Neattiecināmās izmaksas",IF('5a+c+n'!$Q17="N",'5a+c+n'!C17,0))</f>
        <v>0</v>
      </c>
      <c r="D17" s="28">
        <f>IF($C$4="Neattiecināmās izmaksas",IF('5a+c+n'!$Q17="N",'5a+c+n'!D17,0))</f>
        <v>0</v>
      </c>
      <c r="E17" s="60"/>
      <c r="F17" s="80"/>
      <c r="G17" s="28"/>
      <c r="H17" s="28">
        <f>IF($C$4="Neattiecināmās izmaksas",IF('5a+c+n'!$Q17="N",'5a+c+n'!H17,0))</f>
        <v>0</v>
      </c>
      <c r="I17" s="28"/>
      <c r="J17" s="28"/>
      <c r="K17" s="60">
        <f>IF($C$4="Neattiecināmās izmaksas",IF('5a+c+n'!$Q17="N",'5a+c+n'!K17,0))</f>
        <v>0</v>
      </c>
      <c r="L17" s="109">
        <f>IF($C$4="Neattiecināmās izmaksas",IF('5a+c+n'!$Q17="N",'5a+c+n'!L17,0))</f>
        <v>0</v>
      </c>
      <c r="M17" s="28">
        <f>IF($C$4="Neattiecināmās izmaksas",IF('5a+c+n'!$Q17="N",'5a+c+n'!M17,0))</f>
        <v>0</v>
      </c>
      <c r="N17" s="28">
        <f>IF($C$4="Neattiecināmās izmaksas",IF('5a+c+n'!$Q17="N",'5a+c+n'!N17,0))</f>
        <v>0</v>
      </c>
      <c r="O17" s="28">
        <f>IF($C$4="Neattiecināmās izmaksas",IF('5a+c+n'!$Q17="N",'5a+c+n'!O17,0))</f>
        <v>0</v>
      </c>
      <c r="P17" s="60">
        <f>IF($C$4="Neattiecināmās izmaksas",IF('5a+c+n'!$Q17="N",'5a+c+n'!P17,0))</f>
        <v>0</v>
      </c>
    </row>
    <row r="18" spans="1:16" x14ac:dyDescent="0.2">
      <c r="A18" s="65">
        <f>IF(P18=0,0,IF(COUNTBLANK(P18)=1,0,COUNTA($P$14:P18)))</f>
        <v>0</v>
      </c>
      <c r="B18" s="28">
        <f>IF($C$4="Neattiecināmās izmaksas",IF('5a+c+n'!$Q18="N",'5a+c+n'!B18,0))</f>
        <v>0</v>
      </c>
      <c r="C18" s="28">
        <f>IF($C$4="Neattiecināmās izmaksas",IF('5a+c+n'!$Q18="N",'5a+c+n'!C18,0))</f>
        <v>0</v>
      </c>
      <c r="D18" s="28">
        <f>IF($C$4="Neattiecināmās izmaksas",IF('5a+c+n'!$Q18="N",'5a+c+n'!D18,0))</f>
        <v>0</v>
      </c>
      <c r="E18" s="60"/>
      <c r="F18" s="80"/>
      <c r="G18" s="28"/>
      <c r="H18" s="28">
        <f>IF($C$4="Neattiecināmās izmaksas",IF('5a+c+n'!$Q18="N",'5a+c+n'!H18,0))</f>
        <v>0</v>
      </c>
      <c r="I18" s="28"/>
      <c r="J18" s="28"/>
      <c r="K18" s="60">
        <f>IF($C$4="Neattiecināmās izmaksas",IF('5a+c+n'!$Q18="N",'5a+c+n'!K18,0))</f>
        <v>0</v>
      </c>
      <c r="L18" s="109">
        <f>IF($C$4="Neattiecināmās izmaksas",IF('5a+c+n'!$Q18="N",'5a+c+n'!L18,0))</f>
        <v>0</v>
      </c>
      <c r="M18" s="28">
        <f>IF($C$4="Neattiecināmās izmaksas",IF('5a+c+n'!$Q18="N",'5a+c+n'!M18,0))</f>
        <v>0</v>
      </c>
      <c r="N18" s="28">
        <f>IF($C$4="Neattiecināmās izmaksas",IF('5a+c+n'!$Q18="N",'5a+c+n'!N18,0))</f>
        <v>0</v>
      </c>
      <c r="O18" s="28">
        <f>IF($C$4="Neattiecināmās izmaksas",IF('5a+c+n'!$Q18="N",'5a+c+n'!O18,0))</f>
        <v>0</v>
      </c>
      <c r="P18" s="60">
        <f>IF($C$4="Neattiecināmās izmaksas",IF('5a+c+n'!$Q18="N",'5a+c+n'!P18,0))</f>
        <v>0</v>
      </c>
    </row>
    <row r="19" spans="1:16" x14ac:dyDescent="0.2">
      <c r="A19" s="65">
        <f>IF(P19=0,0,IF(COUNTBLANK(P19)=1,0,COUNTA($P$14:P19)))</f>
        <v>0</v>
      </c>
      <c r="B19" s="28">
        <f>IF($C$4="Neattiecināmās izmaksas",IF('5a+c+n'!$Q19="N",'5a+c+n'!B19,0))</f>
        <v>0</v>
      </c>
      <c r="C19" s="28">
        <f>IF($C$4="Neattiecināmās izmaksas",IF('5a+c+n'!$Q19="N",'5a+c+n'!C19,0))</f>
        <v>0</v>
      </c>
      <c r="D19" s="28">
        <f>IF($C$4="Neattiecināmās izmaksas",IF('5a+c+n'!$Q19="N",'5a+c+n'!D19,0))</f>
        <v>0</v>
      </c>
      <c r="E19" s="60"/>
      <c r="F19" s="80"/>
      <c r="G19" s="28"/>
      <c r="H19" s="28">
        <f>IF($C$4="Neattiecināmās izmaksas",IF('5a+c+n'!$Q19="N",'5a+c+n'!H19,0))</f>
        <v>0</v>
      </c>
      <c r="I19" s="28"/>
      <c r="J19" s="28"/>
      <c r="K19" s="60">
        <f>IF($C$4="Neattiecināmās izmaksas",IF('5a+c+n'!$Q19="N",'5a+c+n'!K19,0))</f>
        <v>0</v>
      </c>
      <c r="L19" s="109">
        <f>IF($C$4="Neattiecināmās izmaksas",IF('5a+c+n'!$Q19="N",'5a+c+n'!L19,0))</f>
        <v>0</v>
      </c>
      <c r="M19" s="28">
        <f>IF($C$4="Neattiecināmās izmaksas",IF('5a+c+n'!$Q19="N",'5a+c+n'!M19,0))</f>
        <v>0</v>
      </c>
      <c r="N19" s="28">
        <f>IF($C$4="Neattiecināmās izmaksas",IF('5a+c+n'!$Q19="N",'5a+c+n'!N19,0))</f>
        <v>0</v>
      </c>
      <c r="O19" s="28">
        <f>IF($C$4="Neattiecināmās izmaksas",IF('5a+c+n'!$Q19="N",'5a+c+n'!O19,0))</f>
        <v>0</v>
      </c>
      <c r="P19" s="60">
        <f>IF($C$4="Neattiecināmās izmaksas",IF('5a+c+n'!$Q19="N",'5a+c+n'!P19,0))</f>
        <v>0</v>
      </c>
    </row>
    <row r="20" spans="1:16" x14ac:dyDescent="0.2">
      <c r="A20" s="65">
        <f>IF(P20=0,0,IF(COUNTBLANK(P20)=1,0,COUNTA($P$14:P20)))</f>
        <v>0</v>
      </c>
      <c r="B20" s="28">
        <f>IF($C$4="Neattiecināmās izmaksas",IF('5a+c+n'!$Q20="N",'5a+c+n'!B20,0))</f>
        <v>0</v>
      </c>
      <c r="C20" s="28">
        <f>IF($C$4="Neattiecināmās izmaksas",IF('5a+c+n'!$Q20="N",'5a+c+n'!C20,0))</f>
        <v>0</v>
      </c>
      <c r="D20" s="28">
        <f>IF($C$4="Neattiecināmās izmaksas",IF('5a+c+n'!$Q20="N",'5a+c+n'!D20,0))</f>
        <v>0</v>
      </c>
      <c r="E20" s="60"/>
      <c r="F20" s="80"/>
      <c r="G20" s="28"/>
      <c r="H20" s="28">
        <f>IF($C$4="Neattiecināmās izmaksas",IF('5a+c+n'!$Q20="N",'5a+c+n'!H20,0))</f>
        <v>0</v>
      </c>
      <c r="I20" s="28"/>
      <c r="J20" s="28"/>
      <c r="K20" s="60">
        <f>IF($C$4="Neattiecināmās izmaksas",IF('5a+c+n'!$Q20="N",'5a+c+n'!K20,0))</f>
        <v>0</v>
      </c>
      <c r="L20" s="109">
        <f>IF($C$4="Neattiecināmās izmaksas",IF('5a+c+n'!$Q20="N",'5a+c+n'!L20,0))</f>
        <v>0</v>
      </c>
      <c r="M20" s="28">
        <f>IF($C$4="Neattiecināmās izmaksas",IF('5a+c+n'!$Q20="N",'5a+c+n'!M20,0))</f>
        <v>0</v>
      </c>
      <c r="N20" s="28">
        <f>IF($C$4="Neattiecināmās izmaksas",IF('5a+c+n'!$Q20="N",'5a+c+n'!N20,0))</f>
        <v>0</v>
      </c>
      <c r="O20" s="28">
        <f>IF($C$4="Neattiecināmās izmaksas",IF('5a+c+n'!$Q20="N",'5a+c+n'!O20,0))</f>
        <v>0</v>
      </c>
      <c r="P20" s="60">
        <f>IF($C$4="Neattiecināmās izmaksas",IF('5a+c+n'!$Q20="N",'5a+c+n'!P20,0))</f>
        <v>0</v>
      </c>
    </row>
    <row r="21" spans="1:16" x14ac:dyDescent="0.2">
      <c r="A21" s="65">
        <f>IF(P21=0,0,IF(COUNTBLANK(P21)=1,0,COUNTA($P$14:P21)))</f>
        <v>0</v>
      </c>
      <c r="B21" s="28">
        <f>IF($C$4="Neattiecināmās izmaksas",IF('5a+c+n'!$Q21="N",'5a+c+n'!B21,0))</f>
        <v>0</v>
      </c>
      <c r="C21" s="28">
        <f>IF($C$4="Neattiecināmās izmaksas",IF('5a+c+n'!$Q21="N",'5a+c+n'!C21,0))</f>
        <v>0</v>
      </c>
      <c r="D21" s="28">
        <f>IF($C$4="Neattiecināmās izmaksas",IF('5a+c+n'!$Q21="N",'5a+c+n'!D21,0))</f>
        <v>0</v>
      </c>
      <c r="E21" s="60"/>
      <c r="F21" s="80"/>
      <c r="G21" s="28"/>
      <c r="H21" s="28">
        <f>IF($C$4="Neattiecināmās izmaksas",IF('5a+c+n'!$Q21="N",'5a+c+n'!H21,0))</f>
        <v>0</v>
      </c>
      <c r="I21" s="28"/>
      <c r="J21" s="28"/>
      <c r="K21" s="60">
        <f>IF($C$4="Neattiecināmās izmaksas",IF('5a+c+n'!$Q21="N",'5a+c+n'!K21,0))</f>
        <v>0</v>
      </c>
      <c r="L21" s="109">
        <f>IF($C$4="Neattiecināmās izmaksas",IF('5a+c+n'!$Q21="N",'5a+c+n'!L21,0))</f>
        <v>0</v>
      </c>
      <c r="M21" s="28">
        <f>IF($C$4="Neattiecināmās izmaksas",IF('5a+c+n'!$Q21="N",'5a+c+n'!M21,0))</f>
        <v>0</v>
      </c>
      <c r="N21" s="28">
        <f>IF($C$4="Neattiecināmās izmaksas",IF('5a+c+n'!$Q21="N",'5a+c+n'!N21,0))</f>
        <v>0</v>
      </c>
      <c r="O21" s="28">
        <f>IF($C$4="Neattiecināmās izmaksas",IF('5a+c+n'!$Q21="N",'5a+c+n'!O21,0))</f>
        <v>0</v>
      </c>
      <c r="P21" s="60">
        <f>IF($C$4="Neattiecināmās izmaksas",IF('5a+c+n'!$Q21="N",'5a+c+n'!P21,0))</f>
        <v>0</v>
      </c>
    </row>
    <row r="22" spans="1:16" x14ac:dyDescent="0.2">
      <c r="A22" s="65">
        <f>IF(P22=0,0,IF(COUNTBLANK(P22)=1,0,COUNTA($P$14:P22)))</f>
        <v>0</v>
      </c>
      <c r="B22" s="28">
        <f>IF($C$4="Neattiecināmās izmaksas",IF('5a+c+n'!$Q22="N",'5a+c+n'!B22,0))</f>
        <v>0</v>
      </c>
      <c r="C22" s="28">
        <f>IF($C$4="Neattiecināmās izmaksas",IF('5a+c+n'!$Q22="N",'5a+c+n'!C22,0))</f>
        <v>0</v>
      </c>
      <c r="D22" s="28">
        <f>IF($C$4="Neattiecināmās izmaksas",IF('5a+c+n'!$Q22="N",'5a+c+n'!D22,0))</f>
        <v>0</v>
      </c>
      <c r="E22" s="60"/>
      <c r="F22" s="80"/>
      <c r="G22" s="28"/>
      <c r="H22" s="28">
        <f>IF($C$4="Neattiecināmās izmaksas",IF('5a+c+n'!$Q22="N",'5a+c+n'!H22,0))</f>
        <v>0</v>
      </c>
      <c r="I22" s="28"/>
      <c r="J22" s="28"/>
      <c r="K22" s="60">
        <f>IF($C$4="Neattiecināmās izmaksas",IF('5a+c+n'!$Q22="N",'5a+c+n'!K22,0))</f>
        <v>0</v>
      </c>
      <c r="L22" s="109">
        <f>IF($C$4="Neattiecināmās izmaksas",IF('5a+c+n'!$Q22="N",'5a+c+n'!L22,0))</f>
        <v>0</v>
      </c>
      <c r="M22" s="28">
        <f>IF($C$4="Neattiecināmās izmaksas",IF('5a+c+n'!$Q22="N",'5a+c+n'!M22,0))</f>
        <v>0</v>
      </c>
      <c r="N22" s="28">
        <f>IF($C$4="Neattiecināmās izmaksas",IF('5a+c+n'!$Q22="N",'5a+c+n'!N22,0))</f>
        <v>0</v>
      </c>
      <c r="O22" s="28">
        <f>IF($C$4="Neattiecināmās izmaksas",IF('5a+c+n'!$Q22="N",'5a+c+n'!O22,0))</f>
        <v>0</v>
      </c>
      <c r="P22" s="60">
        <f>IF($C$4="Neattiecināmās izmaksas",IF('5a+c+n'!$Q22="N",'5a+c+n'!P22,0))</f>
        <v>0</v>
      </c>
    </row>
    <row r="23" spans="1:16" x14ac:dyDescent="0.2">
      <c r="A23" s="65">
        <f>IF(P23=0,0,IF(COUNTBLANK(P23)=1,0,COUNTA($P$14:P23)))</f>
        <v>0</v>
      </c>
      <c r="B23" s="28">
        <f>IF($C$4="Neattiecināmās izmaksas",IF('5a+c+n'!$Q23="N",'5a+c+n'!B23,0))</f>
        <v>0</v>
      </c>
      <c r="C23" s="28">
        <f>IF($C$4="Neattiecināmās izmaksas",IF('5a+c+n'!$Q23="N",'5a+c+n'!C23,0))</f>
        <v>0</v>
      </c>
      <c r="D23" s="28">
        <f>IF($C$4="Neattiecināmās izmaksas",IF('5a+c+n'!$Q23="N",'5a+c+n'!D23,0))</f>
        <v>0</v>
      </c>
      <c r="E23" s="60"/>
      <c r="F23" s="80"/>
      <c r="G23" s="28"/>
      <c r="H23" s="28">
        <f>IF($C$4="Neattiecināmās izmaksas",IF('5a+c+n'!$Q23="N",'5a+c+n'!H23,0))</f>
        <v>0</v>
      </c>
      <c r="I23" s="28"/>
      <c r="J23" s="28"/>
      <c r="K23" s="60">
        <f>IF($C$4="Neattiecināmās izmaksas",IF('5a+c+n'!$Q23="N",'5a+c+n'!K23,0))</f>
        <v>0</v>
      </c>
      <c r="L23" s="109">
        <f>IF($C$4="Neattiecināmās izmaksas",IF('5a+c+n'!$Q23="N",'5a+c+n'!L23,0))</f>
        <v>0</v>
      </c>
      <c r="M23" s="28">
        <f>IF($C$4="Neattiecināmās izmaksas",IF('5a+c+n'!$Q23="N",'5a+c+n'!M23,0))</f>
        <v>0</v>
      </c>
      <c r="N23" s="28">
        <f>IF($C$4="Neattiecināmās izmaksas",IF('5a+c+n'!$Q23="N",'5a+c+n'!N23,0))</f>
        <v>0</v>
      </c>
      <c r="O23" s="28">
        <f>IF($C$4="Neattiecināmās izmaksas",IF('5a+c+n'!$Q23="N",'5a+c+n'!O23,0))</f>
        <v>0</v>
      </c>
      <c r="P23" s="60">
        <f>IF($C$4="Neattiecināmās izmaksas",IF('5a+c+n'!$Q23="N",'5a+c+n'!P23,0))</f>
        <v>0</v>
      </c>
    </row>
    <row r="24" spans="1:16" x14ac:dyDescent="0.2">
      <c r="A24" s="65">
        <f>IF(P24=0,0,IF(COUNTBLANK(P24)=1,0,COUNTA($P$14:P24)))</f>
        <v>0</v>
      </c>
      <c r="B24" s="28">
        <f>IF($C$4="Neattiecināmās izmaksas",IF('5a+c+n'!$Q24="N",'5a+c+n'!B24,0))</f>
        <v>0</v>
      </c>
      <c r="C24" s="28">
        <f>IF($C$4="Neattiecināmās izmaksas",IF('5a+c+n'!$Q24="N",'5a+c+n'!C24,0))</f>
        <v>0</v>
      </c>
      <c r="D24" s="28">
        <f>IF($C$4="Neattiecināmās izmaksas",IF('5a+c+n'!$Q24="N",'5a+c+n'!D24,0))</f>
        <v>0</v>
      </c>
      <c r="E24" s="60"/>
      <c r="F24" s="80"/>
      <c r="G24" s="28"/>
      <c r="H24" s="28">
        <f>IF($C$4="Neattiecināmās izmaksas",IF('5a+c+n'!$Q24="N",'5a+c+n'!H24,0))</f>
        <v>0</v>
      </c>
      <c r="I24" s="28"/>
      <c r="J24" s="28"/>
      <c r="K24" s="60">
        <f>IF($C$4="Neattiecināmās izmaksas",IF('5a+c+n'!$Q24="N",'5a+c+n'!K24,0))</f>
        <v>0</v>
      </c>
      <c r="L24" s="109">
        <f>IF($C$4="Neattiecināmās izmaksas",IF('5a+c+n'!$Q24="N",'5a+c+n'!L24,0))</f>
        <v>0</v>
      </c>
      <c r="M24" s="28">
        <f>IF($C$4="Neattiecināmās izmaksas",IF('5a+c+n'!$Q24="N",'5a+c+n'!M24,0))</f>
        <v>0</v>
      </c>
      <c r="N24" s="28">
        <f>IF($C$4="Neattiecināmās izmaksas",IF('5a+c+n'!$Q24="N",'5a+c+n'!N24,0))</f>
        <v>0</v>
      </c>
      <c r="O24" s="28">
        <f>IF($C$4="Neattiecināmās izmaksas",IF('5a+c+n'!$Q24="N",'5a+c+n'!O24,0))</f>
        <v>0</v>
      </c>
      <c r="P24" s="60">
        <f>IF($C$4="Neattiecināmās izmaksas",IF('5a+c+n'!$Q24="N",'5a+c+n'!P24,0))</f>
        <v>0</v>
      </c>
    </row>
    <row r="25" spans="1:16" x14ac:dyDescent="0.2">
      <c r="A25" s="65">
        <f>IF(P25=0,0,IF(COUNTBLANK(P25)=1,0,COUNTA($P$14:P25)))</f>
        <v>0</v>
      </c>
      <c r="B25" s="28">
        <f>IF($C$4="Neattiecināmās izmaksas",IF('5a+c+n'!$Q25="N",'5a+c+n'!B25,0))</f>
        <v>0</v>
      </c>
      <c r="C25" s="28">
        <f>IF($C$4="Neattiecināmās izmaksas",IF('5a+c+n'!$Q25="N",'5a+c+n'!C25,0))</f>
        <v>0</v>
      </c>
      <c r="D25" s="28">
        <f>IF($C$4="Neattiecināmās izmaksas",IF('5a+c+n'!$Q25="N",'5a+c+n'!D25,0))</f>
        <v>0</v>
      </c>
      <c r="E25" s="60"/>
      <c r="F25" s="80"/>
      <c r="G25" s="28"/>
      <c r="H25" s="28">
        <f>IF($C$4="Neattiecināmās izmaksas",IF('5a+c+n'!$Q25="N",'5a+c+n'!H25,0))</f>
        <v>0</v>
      </c>
      <c r="I25" s="28"/>
      <c r="J25" s="28"/>
      <c r="K25" s="60">
        <f>IF($C$4="Neattiecināmās izmaksas",IF('5a+c+n'!$Q25="N",'5a+c+n'!K25,0))</f>
        <v>0</v>
      </c>
      <c r="L25" s="109">
        <f>IF($C$4="Neattiecināmās izmaksas",IF('5a+c+n'!$Q25="N",'5a+c+n'!L25,0))</f>
        <v>0</v>
      </c>
      <c r="M25" s="28">
        <f>IF($C$4="Neattiecināmās izmaksas",IF('5a+c+n'!$Q25="N",'5a+c+n'!M25,0))</f>
        <v>0</v>
      </c>
      <c r="N25" s="28">
        <f>IF($C$4="Neattiecināmās izmaksas",IF('5a+c+n'!$Q25="N",'5a+c+n'!N25,0))</f>
        <v>0</v>
      </c>
      <c r="O25" s="28">
        <f>IF($C$4="Neattiecināmās izmaksas",IF('5a+c+n'!$Q25="N",'5a+c+n'!O25,0))</f>
        <v>0</v>
      </c>
      <c r="P25" s="60">
        <f>IF($C$4="Neattiecināmās izmaksas",IF('5a+c+n'!$Q25="N",'5a+c+n'!P25,0))</f>
        <v>0</v>
      </c>
    </row>
    <row r="26" spans="1:16" x14ac:dyDescent="0.2">
      <c r="A26" s="65">
        <f>IF(P26=0,0,IF(COUNTBLANK(P26)=1,0,COUNTA($P$14:P26)))</f>
        <v>0</v>
      </c>
      <c r="B26" s="28">
        <f>IF($C$4="Neattiecināmās izmaksas",IF('5a+c+n'!$Q26="N",'5a+c+n'!B26,0))</f>
        <v>0</v>
      </c>
      <c r="C26" s="28">
        <f>IF($C$4="Neattiecināmās izmaksas",IF('5a+c+n'!$Q26="N",'5a+c+n'!C26,0))</f>
        <v>0</v>
      </c>
      <c r="D26" s="28">
        <f>IF($C$4="Neattiecināmās izmaksas",IF('5a+c+n'!$Q26="N",'5a+c+n'!D26,0))</f>
        <v>0</v>
      </c>
      <c r="E26" s="60"/>
      <c r="F26" s="80"/>
      <c r="G26" s="28"/>
      <c r="H26" s="28">
        <f>IF($C$4="Neattiecināmās izmaksas",IF('5a+c+n'!$Q26="N",'5a+c+n'!H26,0))</f>
        <v>0</v>
      </c>
      <c r="I26" s="28"/>
      <c r="J26" s="28"/>
      <c r="K26" s="60">
        <f>IF($C$4="Neattiecināmās izmaksas",IF('5a+c+n'!$Q26="N",'5a+c+n'!K26,0))</f>
        <v>0</v>
      </c>
      <c r="L26" s="109">
        <f>IF($C$4="Neattiecināmās izmaksas",IF('5a+c+n'!$Q26="N",'5a+c+n'!L26,0))</f>
        <v>0</v>
      </c>
      <c r="M26" s="28">
        <f>IF($C$4="Neattiecināmās izmaksas",IF('5a+c+n'!$Q26="N",'5a+c+n'!M26,0))</f>
        <v>0</v>
      </c>
      <c r="N26" s="28">
        <f>IF($C$4="Neattiecināmās izmaksas",IF('5a+c+n'!$Q26="N",'5a+c+n'!N26,0))</f>
        <v>0</v>
      </c>
      <c r="O26" s="28">
        <f>IF($C$4="Neattiecināmās izmaksas",IF('5a+c+n'!$Q26="N",'5a+c+n'!O26,0))</f>
        <v>0</v>
      </c>
      <c r="P26" s="60">
        <f>IF($C$4="Neattiecināmās izmaksas",IF('5a+c+n'!$Q26="N",'5a+c+n'!P26,0))</f>
        <v>0</v>
      </c>
    </row>
    <row r="27" spans="1:16" x14ac:dyDescent="0.2">
      <c r="A27" s="65">
        <f>IF(P27=0,0,IF(COUNTBLANK(P27)=1,0,COUNTA($P$14:P27)))</f>
        <v>0</v>
      </c>
      <c r="B27" s="28">
        <f>IF($C$4="Neattiecināmās izmaksas",IF('5a+c+n'!$Q27="N",'5a+c+n'!B27,0))</f>
        <v>0</v>
      </c>
      <c r="C27" s="28">
        <f>IF($C$4="Neattiecināmās izmaksas",IF('5a+c+n'!$Q27="N",'5a+c+n'!C27,0))</f>
        <v>0</v>
      </c>
      <c r="D27" s="28">
        <f>IF($C$4="Neattiecināmās izmaksas",IF('5a+c+n'!$Q27="N",'5a+c+n'!D27,0))</f>
        <v>0</v>
      </c>
      <c r="E27" s="60"/>
      <c r="F27" s="80"/>
      <c r="G27" s="28"/>
      <c r="H27" s="28">
        <f>IF($C$4="Neattiecināmās izmaksas",IF('5a+c+n'!$Q27="N",'5a+c+n'!H27,0))</f>
        <v>0</v>
      </c>
      <c r="I27" s="28"/>
      <c r="J27" s="28"/>
      <c r="K27" s="60">
        <f>IF($C$4="Neattiecināmās izmaksas",IF('5a+c+n'!$Q27="N",'5a+c+n'!K27,0))</f>
        <v>0</v>
      </c>
      <c r="L27" s="109">
        <f>IF($C$4="Neattiecināmās izmaksas",IF('5a+c+n'!$Q27="N",'5a+c+n'!L27,0))</f>
        <v>0</v>
      </c>
      <c r="M27" s="28">
        <f>IF($C$4="Neattiecināmās izmaksas",IF('5a+c+n'!$Q27="N",'5a+c+n'!M27,0))</f>
        <v>0</v>
      </c>
      <c r="N27" s="28">
        <f>IF($C$4="Neattiecināmās izmaksas",IF('5a+c+n'!$Q27="N",'5a+c+n'!N27,0))</f>
        <v>0</v>
      </c>
      <c r="O27" s="28">
        <f>IF($C$4="Neattiecināmās izmaksas",IF('5a+c+n'!$Q27="N",'5a+c+n'!O27,0))</f>
        <v>0</v>
      </c>
      <c r="P27" s="60">
        <f>IF($C$4="Neattiecināmās izmaksas",IF('5a+c+n'!$Q27="N",'5a+c+n'!P27,0))</f>
        <v>0</v>
      </c>
    </row>
    <row r="28" spans="1:16" x14ac:dyDescent="0.2">
      <c r="A28" s="65">
        <f>IF(P28=0,0,IF(COUNTBLANK(P28)=1,0,COUNTA($P$14:P28)))</f>
        <v>0</v>
      </c>
      <c r="B28" s="28">
        <f>IF($C$4="Neattiecināmās izmaksas",IF('5a+c+n'!$Q28="N",'5a+c+n'!B28,0))</f>
        <v>0</v>
      </c>
      <c r="C28" s="28">
        <f>IF($C$4="Neattiecināmās izmaksas",IF('5a+c+n'!$Q28="N",'5a+c+n'!C28,0))</f>
        <v>0</v>
      </c>
      <c r="D28" s="28">
        <f>IF($C$4="Neattiecināmās izmaksas",IF('5a+c+n'!$Q28="N",'5a+c+n'!D28,0))</f>
        <v>0</v>
      </c>
      <c r="E28" s="60"/>
      <c r="F28" s="80"/>
      <c r="G28" s="28"/>
      <c r="H28" s="28">
        <f>IF($C$4="Neattiecināmās izmaksas",IF('5a+c+n'!$Q28="N",'5a+c+n'!H28,0))</f>
        <v>0</v>
      </c>
      <c r="I28" s="28"/>
      <c r="J28" s="28"/>
      <c r="K28" s="60">
        <f>IF($C$4="Neattiecināmās izmaksas",IF('5a+c+n'!$Q28="N",'5a+c+n'!K28,0))</f>
        <v>0</v>
      </c>
      <c r="L28" s="109">
        <f>IF($C$4="Neattiecināmās izmaksas",IF('5a+c+n'!$Q28="N",'5a+c+n'!L28,0))</f>
        <v>0</v>
      </c>
      <c r="M28" s="28">
        <f>IF($C$4="Neattiecināmās izmaksas",IF('5a+c+n'!$Q28="N",'5a+c+n'!M28,0))</f>
        <v>0</v>
      </c>
      <c r="N28" s="28">
        <f>IF($C$4="Neattiecināmās izmaksas",IF('5a+c+n'!$Q28="N",'5a+c+n'!N28,0))</f>
        <v>0</v>
      </c>
      <c r="O28" s="28">
        <f>IF($C$4="Neattiecināmās izmaksas",IF('5a+c+n'!$Q28="N",'5a+c+n'!O28,0))</f>
        <v>0</v>
      </c>
      <c r="P28" s="60">
        <f>IF($C$4="Neattiecināmās izmaksas",IF('5a+c+n'!$Q28="N",'5a+c+n'!P28,0))</f>
        <v>0</v>
      </c>
    </row>
    <row r="29" spans="1:16" x14ac:dyDescent="0.2">
      <c r="A29" s="65">
        <f>IF(P29=0,0,IF(COUNTBLANK(P29)=1,0,COUNTA($P$14:P29)))</f>
        <v>0</v>
      </c>
      <c r="B29" s="28">
        <f>IF($C$4="Neattiecināmās izmaksas",IF('5a+c+n'!$Q29="N",'5a+c+n'!B29,0))</f>
        <v>0</v>
      </c>
      <c r="C29" s="28">
        <f>IF($C$4="Neattiecināmās izmaksas",IF('5a+c+n'!$Q29="N",'5a+c+n'!C29,0))</f>
        <v>0</v>
      </c>
      <c r="D29" s="28">
        <f>IF($C$4="Neattiecināmās izmaksas",IF('5a+c+n'!$Q29="N",'5a+c+n'!D29,0))</f>
        <v>0</v>
      </c>
      <c r="E29" s="60"/>
      <c r="F29" s="80"/>
      <c r="G29" s="28"/>
      <c r="H29" s="28">
        <f>IF($C$4="Neattiecināmās izmaksas",IF('5a+c+n'!$Q29="N",'5a+c+n'!H29,0))</f>
        <v>0</v>
      </c>
      <c r="I29" s="28"/>
      <c r="J29" s="28"/>
      <c r="K29" s="60">
        <f>IF($C$4="Neattiecināmās izmaksas",IF('5a+c+n'!$Q29="N",'5a+c+n'!K29,0))</f>
        <v>0</v>
      </c>
      <c r="L29" s="109">
        <f>IF($C$4="Neattiecināmās izmaksas",IF('5a+c+n'!$Q29="N",'5a+c+n'!L29,0))</f>
        <v>0</v>
      </c>
      <c r="M29" s="28">
        <f>IF($C$4="Neattiecināmās izmaksas",IF('5a+c+n'!$Q29="N",'5a+c+n'!M29,0))</f>
        <v>0</v>
      </c>
      <c r="N29" s="28">
        <f>IF($C$4="Neattiecināmās izmaksas",IF('5a+c+n'!$Q29="N",'5a+c+n'!N29,0))</f>
        <v>0</v>
      </c>
      <c r="O29" s="28">
        <f>IF($C$4="Neattiecināmās izmaksas",IF('5a+c+n'!$Q29="N",'5a+c+n'!O29,0))</f>
        <v>0</v>
      </c>
      <c r="P29" s="60">
        <f>IF($C$4="Neattiecināmās izmaksas",IF('5a+c+n'!$Q29="N",'5a+c+n'!P29,0))</f>
        <v>0</v>
      </c>
    </row>
    <row r="30" spans="1:16" x14ac:dyDescent="0.2">
      <c r="A30" s="65">
        <f>IF(P30=0,0,IF(COUNTBLANK(P30)=1,0,COUNTA($P$14:P30)))</f>
        <v>0</v>
      </c>
      <c r="B30" s="28">
        <f>IF($C$4="Neattiecināmās izmaksas",IF('5a+c+n'!$Q30="N",'5a+c+n'!B30,0))</f>
        <v>0</v>
      </c>
      <c r="C30" s="28">
        <f>IF($C$4="Neattiecināmās izmaksas",IF('5a+c+n'!$Q30="N",'5a+c+n'!C30,0))</f>
        <v>0</v>
      </c>
      <c r="D30" s="28">
        <f>IF($C$4="Neattiecināmās izmaksas",IF('5a+c+n'!$Q30="N",'5a+c+n'!D30,0))</f>
        <v>0</v>
      </c>
      <c r="E30" s="60"/>
      <c r="F30" s="80"/>
      <c r="G30" s="28"/>
      <c r="H30" s="28">
        <f>IF($C$4="Neattiecināmās izmaksas",IF('5a+c+n'!$Q30="N",'5a+c+n'!H30,0))</f>
        <v>0</v>
      </c>
      <c r="I30" s="28"/>
      <c r="J30" s="28"/>
      <c r="K30" s="60">
        <f>IF($C$4="Neattiecināmās izmaksas",IF('5a+c+n'!$Q30="N",'5a+c+n'!K30,0))</f>
        <v>0</v>
      </c>
      <c r="L30" s="109">
        <f>IF($C$4="Neattiecināmās izmaksas",IF('5a+c+n'!$Q30="N",'5a+c+n'!L30,0))</f>
        <v>0</v>
      </c>
      <c r="M30" s="28">
        <f>IF($C$4="Neattiecināmās izmaksas",IF('5a+c+n'!$Q30="N",'5a+c+n'!M30,0))</f>
        <v>0</v>
      </c>
      <c r="N30" s="28">
        <f>IF($C$4="Neattiecināmās izmaksas",IF('5a+c+n'!$Q30="N",'5a+c+n'!N30,0))</f>
        <v>0</v>
      </c>
      <c r="O30" s="28">
        <f>IF($C$4="Neattiecināmās izmaksas",IF('5a+c+n'!$Q30="N",'5a+c+n'!O30,0))</f>
        <v>0</v>
      </c>
      <c r="P30" s="60">
        <f>IF($C$4="Neattiecināmās izmaksas",IF('5a+c+n'!$Q30="N",'5a+c+n'!P30,0))</f>
        <v>0</v>
      </c>
    </row>
    <row r="31" spans="1:16" x14ac:dyDescent="0.2">
      <c r="A31" s="65">
        <f>IF(P31=0,0,IF(COUNTBLANK(P31)=1,0,COUNTA($P$14:P31)))</f>
        <v>0</v>
      </c>
      <c r="B31" s="28">
        <f>IF($C$4="Neattiecināmās izmaksas",IF('5a+c+n'!$Q31="N",'5a+c+n'!B31,0))</f>
        <v>0</v>
      </c>
      <c r="C31" s="28">
        <f>IF($C$4="Neattiecināmās izmaksas",IF('5a+c+n'!$Q31="N",'5a+c+n'!C31,0))</f>
        <v>0</v>
      </c>
      <c r="D31" s="28">
        <f>IF($C$4="Neattiecināmās izmaksas",IF('5a+c+n'!$Q31="N",'5a+c+n'!D31,0))</f>
        <v>0</v>
      </c>
      <c r="E31" s="60"/>
      <c r="F31" s="80"/>
      <c r="G31" s="28"/>
      <c r="H31" s="28">
        <f>IF($C$4="Neattiecināmās izmaksas",IF('5a+c+n'!$Q31="N",'5a+c+n'!H31,0))</f>
        <v>0</v>
      </c>
      <c r="I31" s="28"/>
      <c r="J31" s="28"/>
      <c r="K31" s="60">
        <f>IF($C$4="Neattiecināmās izmaksas",IF('5a+c+n'!$Q31="N",'5a+c+n'!K31,0))</f>
        <v>0</v>
      </c>
      <c r="L31" s="109">
        <f>IF($C$4="Neattiecināmās izmaksas",IF('5a+c+n'!$Q31="N",'5a+c+n'!L31,0))</f>
        <v>0</v>
      </c>
      <c r="M31" s="28">
        <f>IF($C$4="Neattiecināmās izmaksas",IF('5a+c+n'!$Q31="N",'5a+c+n'!M31,0))</f>
        <v>0</v>
      </c>
      <c r="N31" s="28">
        <f>IF($C$4="Neattiecināmās izmaksas",IF('5a+c+n'!$Q31="N",'5a+c+n'!N31,0))</f>
        <v>0</v>
      </c>
      <c r="O31" s="28">
        <f>IF($C$4="Neattiecināmās izmaksas",IF('5a+c+n'!$Q31="N",'5a+c+n'!O31,0))</f>
        <v>0</v>
      </c>
      <c r="P31" s="60">
        <f>IF($C$4="Neattiecināmās izmaksas",IF('5a+c+n'!$Q31="N",'5a+c+n'!P31,0))</f>
        <v>0</v>
      </c>
    </row>
    <row r="32" spans="1:16" x14ac:dyDescent="0.2">
      <c r="A32" s="65">
        <f>IF(P32=0,0,IF(COUNTBLANK(P32)=1,0,COUNTA($P$14:P32)))</f>
        <v>0</v>
      </c>
      <c r="B32" s="28">
        <f>IF($C$4="Neattiecināmās izmaksas",IF('5a+c+n'!$Q32="N",'5a+c+n'!B32,0))</f>
        <v>0</v>
      </c>
      <c r="C32" s="28">
        <f>IF($C$4="Neattiecināmās izmaksas",IF('5a+c+n'!$Q32="N",'5a+c+n'!C32,0))</f>
        <v>0</v>
      </c>
      <c r="D32" s="28">
        <f>IF($C$4="Neattiecināmās izmaksas",IF('5a+c+n'!$Q32="N",'5a+c+n'!D32,0))</f>
        <v>0</v>
      </c>
      <c r="E32" s="60"/>
      <c r="F32" s="80"/>
      <c r="G32" s="28"/>
      <c r="H32" s="28">
        <f>IF($C$4="Neattiecināmās izmaksas",IF('5a+c+n'!$Q32="N",'5a+c+n'!H32,0))</f>
        <v>0</v>
      </c>
      <c r="I32" s="28"/>
      <c r="J32" s="28"/>
      <c r="K32" s="60">
        <f>IF($C$4="Neattiecināmās izmaksas",IF('5a+c+n'!$Q32="N",'5a+c+n'!K32,0))</f>
        <v>0</v>
      </c>
      <c r="L32" s="109">
        <f>IF($C$4="Neattiecināmās izmaksas",IF('5a+c+n'!$Q32="N",'5a+c+n'!L32,0))</f>
        <v>0</v>
      </c>
      <c r="M32" s="28">
        <f>IF($C$4="Neattiecināmās izmaksas",IF('5a+c+n'!$Q32="N",'5a+c+n'!M32,0))</f>
        <v>0</v>
      </c>
      <c r="N32" s="28">
        <f>IF($C$4="Neattiecināmās izmaksas",IF('5a+c+n'!$Q32="N",'5a+c+n'!N32,0))</f>
        <v>0</v>
      </c>
      <c r="O32" s="28">
        <f>IF($C$4="Neattiecināmās izmaksas",IF('5a+c+n'!$Q32="N",'5a+c+n'!O32,0))</f>
        <v>0</v>
      </c>
      <c r="P32" s="60">
        <f>IF($C$4="Neattiecināmās izmaksas",IF('5a+c+n'!$Q32="N",'5a+c+n'!P32,0))</f>
        <v>0</v>
      </c>
    </row>
    <row r="33" spans="1:16" x14ac:dyDescent="0.2">
      <c r="A33" s="65">
        <f>IF(P33=0,0,IF(COUNTBLANK(P33)=1,0,COUNTA($P$14:P33)))</f>
        <v>0</v>
      </c>
      <c r="B33" s="28">
        <f>IF($C$4="Neattiecināmās izmaksas",IF('5a+c+n'!$Q33="N",'5a+c+n'!B33,0))</f>
        <v>0</v>
      </c>
      <c r="C33" s="28">
        <f>IF($C$4="Neattiecināmās izmaksas",IF('5a+c+n'!$Q33="N",'5a+c+n'!C33,0))</f>
        <v>0</v>
      </c>
      <c r="D33" s="28">
        <f>IF($C$4="Neattiecināmās izmaksas",IF('5a+c+n'!$Q33="N",'5a+c+n'!D33,0))</f>
        <v>0</v>
      </c>
      <c r="E33" s="60"/>
      <c r="F33" s="80"/>
      <c r="G33" s="28"/>
      <c r="H33" s="28">
        <f>IF($C$4="Neattiecināmās izmaksas",IF('5a+c+n'!$Q33="N",'5a+c+n'!H33,0))</f>
        <v>0</v>
      </c>
      <c r="I33" s="28"/>
      <c r="J33" s="28"/>
      <c r="K33" s="60">
        <f>IF($C$4="Neattiecināmās izmaksas",IF('5a+c+n'!$Q33="N",'5a+c+n'!K33,0))</f>
        <v>0</v>
      </c>
      <c r="L33" s="109">
        <f>IF($C$4="Neattiecināmās izmaksas",IF('5a+c+n'!$Q33="N",'5a+c+n'!L33,0))</f>
        <v>0</v>
      </c>
      <c r="M33" s="28">
        <f>IF($C$4="Neattiecināmās izmaksas",IF('5a+c+n'!$Q33="N",'5a+c+n'!M33,0))</f>
        <v>0</v>
      </c>
      <c r="N33" s="28">
        <f>IF($C$4="Neattiecināmās izmaksas",IF('5a+c+n'!$Q33="N",'5a+c+n'!N33,0))</f>
        <v>0</v>
      </c>
      <c r="O33" s="28">
        <f>IF($C$4="Neattiecināmās izmaksas",IF('5a+c+n'!$Q33="N",'5a+c+n'!O33,0))</f>
        <v>0</v>
      </c>
      <c r="P33" s="60">
        <f>IF($C$4="Neattiecināmās izmaksas",IF('5a+c+n'!$Q33="N",'5a+c+n'!P33,0))</f>
        <v>0</v>
      </c>
    </row>
    <row r="34" spans="1:16" x14ac:dyDescent="0.2">
      <c r="A34" s="65">
        <f>IF(P34=0,0,IF(COUNTBLANK(P34)=1,0,COUNTA($P$14:P34)))</f>
        <v>0</v>
      </c>
      <c r="B34" s="28">
        <f>IF($C$4="Neattiecināmās izmaksas",IF('5a+c+n'!$Q34="N",'5a+c+n'!B34,0))</f>
        <v>0</v>
      </c>
      <c r="C34" s="28">
        <f>IF($C$4="Neattiecināmās izmaksas",IF('5a+c+n'!$Q34="N",'5a+c+n'!C34,0))</f>
        <v>0</v>
      </c>
      <c r="D34" s="28">
        <f>IF($C$4="Neattiecināmās izmaksas",IF('5a+c+n'!$Q34="N",'5a+c+n'!D34,0))</f>
        <v>0</v>
      </c>
      <c r="E34" s="60"/>
      <c r="F34" s="80"/>
      <c r="G34" s="28"/>
      <c r="H34" s="28">
        <f>IF($C$4="Neattiecināmās izmaksas",IF('5a+c+n'!$Q34="N",'5a+c+n'!H34,0))</f>
        <v>0</v>
      </c>
      <c r="I34" s="28"/>
      <c r="J34" s="28"/>
      <c r="K34" s="60">
        <f>IF($C$4="Neattiecināmās izmaksas",IF('5a+c+n'!$Q34="N",'5a+c+n'!K34,0))</f>
        <v>0</v>
      </c>
      <c r="L34" s="109">
        <f>IF($C$4="Neattiecināmās izmaksas",IF('5a+c+n'!$Q34="N",'5a+c+n'!L34,0))</f>
        <v>0</v>
      </c>
      <c r="M34" s="28">
        <f>IF($C$4="Neattiecināmās izmaksas",IF('5a+c+n'!$Q34="N",'5a+c+n'!M34,0))</f>
        <v>0</v>
      </c>
      <c r="N34" s="28">
        <f>IF($C$4="Neattiecināmās izmaksas",IF('5a+c+n'!$Q34="N",'5a+c+n'!N34,0))</f>
        <v>0</v>
      </c>
      <c r="O34" s="28">
        <f>IF($C$4="Neattiecināmās izmaksas",IF('5a+c+n'!$Q34="N",'5a+c+n'!O34,0))</f>
        <v>0</v>
      </c>
      <c r="P34" s="60">
        <f>IF($C$4="Neattiecināmās izmaksas",IF('5a+c+n'!$Q34="N",'5a+c+n'!P34,0))</f>
        <v>0</v>
      </c>
    </row>
    <row r="35" spans="1:16" x14ac:dyDescent="0.2">
      <c r="A35" s="65">
        <f>IF(P35=0,0,IF(COUNTBLANK(P35)=1,0,COUNTA($P$14:P35)))</f>
        <v>0</v>
      </c>
      <c r="B35" s="28">
        <f>IF($C$4="Neattiecināmās izmaksas",IF('5a+c+n'!$Q35="N",'5a+c+n'!B35,0))</f>
        <v>0</v>
      </c>
      <c r="C35" s="28">
        <f>IF($C$4="Neattiecināmās izmaksas",IF('5a+c+n'!$Q35="N",'5a+c+n'!C35,0))</f>
        <v>0</v>
      </c>
      <c r="D35" s="28">
        <f>IF($C$4="Neattiecināmās izmaksas",IF('5a+c+n'!$Q35="N",'5a+c+n'!D35,0))</f>
        <v>0</v>
      </c>
      <c r="E35" s="60"/>
      <c r="F35" s="80"/>
      <c r="G35" s="28"/>
      <c r="H35" s="28">
        <f>IF($C$4="Neattiecināmās izmaksas",IF('5a+c+n'!$Q35="N",'5a+c+n'!H35,0))</f>
        <v>0</v>
      </c>
      <c r="I35" s="28"/>
      <c r="J35" s="28"/>
      <c r="K35" s="60">
        <f>IF($C$4="Neattiecināmās izmaksas",IF('5a+c+n'!$Q35="N",'5a+c+n'!K35,0))</f>
        <v>0</v>
      </c>
      <c r="L35" s="109">
        <f>IF($C$4="Neattiecināmās izmaksas",IF('5a+c+n'!$Q35="N",'5a+c+n'!L35,0))</f>
        <v>0</v>
      </c>
      <c r="M35" s="28">
        <f>IF($C$4="Neattiecināmās izmaksas",IF('5a+c+n'!$Q35="N",'5a+c+n'!M35,0))</f>
        <v>0</v>
      </c>
      <c r="N35" s="28">
        <f>IF($C$4="Neattiecināmās izmaksas",IF('5a+c+n'!$Q35="N",'5a+c+n'!N35,0))</f>
        <v>0</v>
      </c>
      <c r="O35" s="28">
        <f>IF($C$4="Neattiecināmās izmaksas",IF('5a+c+n'!$Q35="N",'5a+c+n'!O35,0))</f>
        <v>0</v>
      </c>
      <c r="P35" s="60">
        <f>IF($C$4="Neattiecināmās izmaksas",IF('5a+c+n'!$Q35="N",'5a+c+n'!P35,0))</f>
        <v>0</v>
      </c>
    </row>
    <row r="36" spans="1:16" x14ac:dyDescent="0.2">
      <c r="A36" s="65">
        <f>IF(P36=0,0,IF(COUNTBLANK(P36)=1,0,COUNTA($P$14:P36)))</f>
        <v>0</v>
      </c>
      <c r="B36" s="28">
        <f>IF($C$4="Neattiecināmās izmaksas",IF('5a+c+n'!$Q36="N",'5a+c+n'!B36,0))</f>
        <v>0</v>
      </c>
      <c r="C36" s="28">
        <f>IF($C$4="Neattiecināmās izmaksas",IF('5a+c+n'!$Q36="N",'5a+c+n'!C36,0))</f>
        <v>0</v>
      </c>
      <c r="D36" s="28">
        <f>IF($C$4="Neattiecināmās izmaksas",IF('5a+c+n'!$Q36="N",'5a+c+n'!D36,0))</f>
        <v>0</v>
      </c>
      <c r="E36" s="60"/>
      <c r="F36" s="80"/>
      <c r="G36" s="28"/>
      <c r="H36" s="28">
        <f>IF($C$4="Neattiecināmās izmaksas",IF('5a+c+n'!$Q36="N",'5a+c+n'!H36,0))</f>
        <v>0</v>
      </c>
      <c r="I36" s="28"/>
      <c r="J36" s="28"/>
      <c r="K36" s="60">
        <f>IF($C$4="Neattiecināmās izmaksas",IF('5a+c+n'!$Q36="N",'5a+c+n'!K36,0))</f>
        <v>0</v>
      </c>
      <c r="L36" s="109">
        <f>IF($C$4="Neattiecināmās izmaksas",IF('5a+c+n'!$Q36="N",'5a+c+n'!L36,0))</f>
        <v>0</v>
      </c>
      <c r="M36" s="28">
        <f>IF($C$4="Neattiecināmās izmaksas",IF('5a+c+n'!$Q36="N",'5a+c+n'!M36,0))</f>
        <v>0</v>
      </c>
      <c r="N36" s="28">
        <f>IF($C$4="Neattiecināmās izmaksas",IF('5a+c+n'!$Q36="N",'5a+c+n'!N36,0))</f>
        <v>0</v>
      </c>
      <c r="O36" s="28">
        <f>IF($C$4="Neattiecināmās izmaksas",IF('5a+c+n'!$Q36="N",'5a+c+n'!O36,0))</f>
        <v>0</v>
      </c>
      <c r="P36" s="60">
        <f>IF($C$4="Neattiecināmās izmaksas",IF('5a+c+n'!$Q36="N",'5a+c+n'!P36,0))</f>
        <v>0</v>
      </c>
    </row>
    <row r="37" spans="1:16" x14ac:dyDescent="0.2">
      <c r="A37" s="65">
        <f>IF(P37=0,0,IF(COUNTBLANK(P37)=1,0,COUNTA($P$14:P37)))</f>
        <v>0</v>
      </c>
      <c r="B37" s="28">
        <f>IF($C$4="Neattiecināmās izmaksas",IF('5a+c+n'!$Q37="N",'5a+c+n'!B37,0))</f>
        <v>0</v>
      </c>
      <c r="C37" s="28">
        <f>IF($C$4="Neattiecināmās izmaksas",IF('5a+c+n'!$Q37="N",'5a+c+n'!C37,0))</f>
        <v>0</v>
      </c>
      <c r="D37" s="28">
        <f>IF($C$4="Neattiecināmās izmaksas",IF('5a+c+n'!$Q37="N",'5a+c+n'!D37,0))</f>
        <v>0</v>
      </c>
      <c r="E37" s="60"/>
      <c r="F37" s="80"/>
      <c r="G37" s="28"/>
      <c r="H37" s="28">
        <f>IF($C$4="Neattiecināmās izmaksas",IF('5a+c+n'!$Q37="N",'5a+c+n'!H37,0))</f>
        <v>0</v>
      </c>
      <c r="I37" s="28"/>
      <c r="J37" s="28"/>
      <c r="K37" s="60">
        <f>IF($C$4="Neattiecināmās izmaksas",IF('5a+c+n'!$Q37="N",'5a+c+n'!K37,0))</f>
        <v>0</v>
      </c>
      <c r="L37" s="109">
        <f>IF($C$4="Neattiecināmās izmaksas",IF('5a+c+n'!$Q37="N",'5a+c+n'!L37,0))</f>
        <v>0</v>
      </c>
      <c r="M37" s="28">
        <f>IF($C$4="Neattiecināmās izmaksas",IF('5a+c+n'!$Q37="N",'5a+c+n'!M37,0))</f>
        <v>0</v>
      </c>
      <c r="N37" s="28">
        <f>IF($C$4="Neattiecināmās izmaksas",IF('5a+c+n'!$Q37="N",'5a+c+n'!N37,0))</f>
        <v>0</v>
      </c>
      <c r="O37" s="28">
        <f>IF($C$4="Neattiecināmās izmaksas",IF('5a+c+n'!$Q37="N",'5a+c+n'!O37,0))</f>
        <v>0</v>
      </c>
      <c r="P37" s="60">
        <f>IF($C$4="Neattiecināmās izmaksas",IF('5a+c+n'!$Q37="N",'5a+c+n'!P37,0))</f>
        <v>0</v>
      </c>
    </row>
    <row r="38" spans="1:16" x14ac:dyDescent="0.2">
      <c r="A38" s="65">
        <f>IF(P38=0,0,IF(COUNTBLANK(P38)=1,0,COUNTA($P$14:P38)))</f>
        <v>0</v>
      </c>
      <c r="B38" s="28">
        <f>IF($C$4="Neattiecināmās izmaksas",IF('5a+c+n'!$Q38="N",'5a+c+n'!B38,0))</f>
        <v>0</v>
      </c>
      <c r="C38" s="28">
        <f>IF($C$4="Neattiecināmās izmaksas",IF('5a+c+n'!$Q38="N",'5a+c+n'!C38,0))</f>
        <v>0</v>
      </c>
      <c r="D38" s="28">
        <f>IF($C$4="Neattiecināmās izmaksas",IF('5a+c+n'!$Q38="N",'5a+c+n'!D38,0))</f>
        <v>0</v>
      </c>
      <c r="E38" s="60"/>
      <c r="F38" s="80"/>
      <c r="G38" s="28"/>
      <c r="H38" s="28">
        <f>IF($C$4="Neattiecināmās izmaksas",IF('5a+c+n'!$Q38="N",'5a+c+n'!H38,0))</f>
        <v>0</v>
      </c>
      <c r="I38" s="28"/>
      <c r="J38" s="28"/>
      <c r="K38" s="60">
        <f>IF($C$4="Neattiecināmās izmaksas",IF('5a+c+n'!$Q38="N",'5a+c+n'!K38,0))</f>
        <v>0</v>
      </c>
      <c r="L38" s="109">
        <f>IF($C$4="Neattiecināmās izmaksas",IF('5a+c+n'!$Q38="N",'5a+c+n'!L38,0))</f>
        <v>0</v>
      </c>
      <c r="M38" s="28">
        <f>IF($C$4="Neattiecināmās izmaksas",IF('5a+c+n'!$Q38="N",'5a+c+n'!M38,0))</f>
        <v>0</v>
      </c>
      <c r="N38" s="28">
        <f>IF($C$4="Neattiecināmās izmaksas",IF('5a+c+n'!$Q38="N",'5a+c+n'!N38,0))</f>
        <v>0</v>
      </c>
      <c r="O38" s="28">
        <f>IF($C$4="Neattiecināmās izmaksas",IF('5a+c+n'!$Q38="N",'5a+c+n'!O38,0))</f>
        <v>0</v>
      </c>
      <c r="P38" s="60">
        <f>IF($C$4="Neattiecināmās izmaksas",IF('5a+c+n'!$Q38="N",'5a+c+n'!P38,0))</f>
        <v>0</v>
      </c>
    </row>
    <row r="39" spans="1:16" x14ac:dyDescent="0.2">
      <c r="A39" s="65">
        <f>IF(P39=0,0,IF(COUNTBLANK(P39)=1,0,COUNTA($P$14:P39)))</f>
        <v>0</v>
      </c>
      <c r="B39" s="28">
        <f>IF($C$4="Neattiecināmās izmaksas",IF('5a+c+n'!$Q39="N",'5a+c+n'!B39,0))</f>
        <v>0</v>
      </c>
      <c r="C39" s="28">
        <f>IF($C$4="Neattiecināmās izmaksas",IF('5a+c+n'!$Q39="N",'5a+c+n'!C39,0))</f>
        <v>0</v>
      </c>
      <c r="D39" s="28">
        <f>IF($C$4="Neattiecināmās izmaksas",IF('5a+c+n'!$Q39="N",'5a+c+n'!D39,0))</f>
        <v>0</v>
      </c>
      <c r="E39" s="60"/>
      <c r="F39" s="80"/>
      <c r="G39" s="28"/>
      <c r="H39" s="28">
        <f>IF($C$4="Neattiecināmās izmaksas",IF('5a+c+n'!$Q39="N",'5a+c+n'!H39,0))</f>
        <v>0</v>
      </c>
      <c r="I39" s="28"/>
      <c r="J39" s="28"/>
      <c r="K39" s="60">
        <f>IF($C$4="Neattiecināmās izmaksas",IF('5a+c+n'!$Q39="N",'5a+c+n'!K39,0))</f>
        <v>0</v>
      </c>
      <c r="L39" s="109">
        <f>IF($C$4="Neattiecināmās izmaksas",IF('5a+c+n'!$Q39="N",'5a+c+n'!L39,0))</f>
        <v>0</v>
      </c>
      <c r="M39" s="28">
        <f>IF($C$4="Neattiecināmās izmaksas",IF('5a+c+n'!$Q39="N",'5a+c+n'!M39,0))</f>
        <v>0</v>
      </c>
      <c r="N39" s="28">
        <f>IF($C$4="Neattiecināmās izmaksas",IF('5a+c+n'!$Q39="N",'5a+c+n'!N39,0))</f>
        <v>0</v>
      </c>
      <c r="O39" s="28">
        <f>IF($C$4="Neattiecināmās izmaksas",IF('5a+c+n'!$Q39="N",'5a+c+n'!O39,0))</f>
        <v>0</v>
      </c>
      <c r="P39" s="60">
        <f>IF($C$4="Neattiecināmās izmaksas",IF('5a+c+n'!$Q39="N",'5a+c+n'!P39,0))</f>
        <v>0</v>
      </c>
    </row>
    <row r="40" spans="1:16" x14ac:dyDescent="0.2">
      <c r="A40" s="65">
        <f>IF(P40=0,0,IF(COUNTBLANK(P40)=1,0,COUNTA($P$14:P40)))</f>
        <v>0</v>
      </c>
      <c r="B40" s="28">
        <f>IF($C$4="Neattiecināmās izmaksas",IF('5a+c+n'!$Q40="N",'5a+c+n'!B40,0))</f>
        <v>0</v>
      </c>
      <c r="C40" s="28">
        <f>IF($C$4="Neattiecināmās izmaksas",IF('5a+c+n'!$Q40="N",'5a+c+n'!C40,0))</f>
        <v>0</v>
      </c>
      <c r="D40" s="28">
        <f>IF($C$4="Neattiecināmās izmaksas",IF('5a+c+n'!$Q40="N",'5a+c+n'!D40,0))</f>
        <v>0</v>
      </c>
      <c r="E40" s="60"/>
      <c r="F40" s="80"/>
      <c r="G40" s="28"/>
      <c r="H40" s="28">
        <f>IF($C$4="Neattiecināmās izmaksas",IF('5a+c+n'!$Q40="N",'5a+c+n'!H40,0))</f>
        <v>0</v>
      </c>
      <c r="I40" s="28"/>
      <c r="J40" s="28"/>
      <c r="K40" s="60">
        <f>IF($C$4="Neattiecināmās izmaksas",IF('5a+c+n'!$Q40="N",'5a+c+n'!K40,0))</f>
        <v>0</v>
      </c>
      <c r="L40" s="109">
        <f>IF($C$4="Neattiecināmās izmaksas",IF('5a+c+n'!$Q40="N",'5a+c+n'!L40,0))</f>
        <v>0</v>
      </c>
      <c r="M40" s="28">
        <f>IF($C$4="Neattiecināmās izmaksas",IF('5a+c+n'!$Q40="N",'5a+c+n'!M40,0))</f>
        <v>0</v>
      </c>
      <c r="N40" s="28">
        <f>IF($C$4="Neattiecināmās izmaksas",IF('5a+c+n'!$Q40="N",'5a+c+n'!N40,0))</f>
        <v>0</v>
      </c>
      <c r="O40" s="28">
        <f>IF($C$4="Neattiecināmās izmaksas",IF('5a+c+n'!$Q40="N",'5a+c+n'!O40,0))</f>
        <v>0</v>
      </c>
      <c r="P40" s="60">
        <f>IF($C$4="Neattiecināmās izmaksas",IF('5a+c+n'!$Q40="N",'5a+c+n'!P40,0))</f>
        <v>0</v>
      </c>
    </row>
    <row r="41" spans="1:16" x14ac:dyDescent="0.2">
      <c r="A41" s="65">
        <f>IF(P41=0,0,IF(COUNTBLANK(P41)=1,0,COUNTA($P$14:P41)))</f>
        <v>0</v>
      </c>
      <c r="B41" s="28">
        <f>IF($C$4="Neattiecināmās izmaksas",IF('5a+c+n'!$Q41="N",'5a+c+n'!B41,0))</f>
        <v>0</v>
      </c>
      <c r="C41" s="28">
        <f>IF($C$4="Neattiecināmās izmaksas",IF('5a+c+n'!$Q41="N",'5a+c+n'!C41,0))</f>
        <v>0</v>
      </c>
      <c r="D41" s="28">
        <f>IF($C$4="Neattiecināmās izmaksas",IF('5a+c+n'!$Q41="N",'5a+c+n'!D41,0))</f>
        <v>0</v>
      </c>
      <c r="E41" s="60"/>
      <c r="F41" s="80"/>
      <c r="G41" s="28"/>
      <c r="H41" s="28">
        <f>IF($C$4="Neattiecināmās izmaksas",IF('5a+c+n'!$Q41="N",'5a+c+n'!H41,0))</f>
        <v>0</v>
      </c>
      <c r="I41" s="28"/>
      <c r="J41" s="28"/>
      <c r="K41" s="60">
        <f>IF($C$4="Neattiecināmās izmaksas",IF('5a+c+n'!$Q41="N",'5a+c+n'!K41,0))</f>
        <v>0</v>
      </c>
      <c r="L41" s="109">
        <f>IF($C$4="Neattiecināmās izmaksas",IF('5a+c+n'!$Q41="N",'5a+c+n'!L41,0))</f>
        <v>0</v>
      </c>
      <c r="M41" s="28">
        <f>IF($C$4="Neattiecināmās izmaksas",IF('5a+c+n'!$Q41="N",'5a+c+n'!M41,0))</f>
        <v>0</v>
      </c>
      <c r="N41" s="28">
        <f>IF($C$4="Neattiecināmās izmaksas",IF('5a+c+n'!$Q41="N",'5a+c+n'!N41,0))</f>
        <v>0</v>
      </c>
      <c r="O41" s="28">
        <f>IF($C$4="Neattiecināmās izmaksas",IF('5a+c+n'!$Q41="N",'5a+c+n'!O41,0))</f>
        <v>0</v>
      </c>
      <c r="P41" s="60">
        <f>IF($C$4="Neattiecināmās izmaksas",IF('5a+c+n'!$Q41="N",'5a+c+n'!P41,0))</f>
        <v>0</v>
      </c>
    </row>
    <row r="42" spans="1:16" x14ac:dyDescent="0.2">
      <c r="A42" s="65">
        <f>IF(P42=0,0,IF(COUNTBLANK(P42)=1,0,COUNTA($P$14:P42)))</f>
        <v>0</v>
      </c>
      <c r="B42" s="28">
        <f>IF($C$4="Neattiecināmās izmaksas",IF('5a+c+n'!$Q42="N",'5a+c+n'!B42,0))</f>
        <v>0</v>
      </c>
      <c r="C42" s="28">
        <f>IF($C$4="Neattiecināmās izmaksas",IF('5a+c+n'!$Q42="N",'5a+c+n'!C42,0))</f>
        <v>0</v>
      </c>
      <c r="D42" s="28">
        <f>IF($C$4="Neattiecināmās izmaksas",IF('5a+c+n'!$Q42="N",'5a+c+n'!D42,0))</f>
        <v>0</v>
      </c>
      <c r="E42" s="60"/>
      <c r="F42" s="80"/>
      <c r="G42" s="28"/>
      <c r="H42" s="28">
        <f>IF($C$4="Neattiecināmās izmaksas",IF('5a+c+n'!$Q42="N",'5a+c+n'!H42,0))</f>
        <v>0</v>
      </c>
      <c r="I42" s="28"/>
      <c r="J42" s="28"/>
      <c r="K42" s="60">
        <f>IF($C$4="Neattiecināmās izmaksas",IF('5a+c+n'!$Q42="N",'5a+c+n'!K42,0))</f>
        <v>0</v>
      </c>
      <c r="L42" s="109">
        <f>IF($C$4="Neattiecināmās izmaksas",IF('5a+c+n'!$Q42="N",'5a+c+n'!L42,0))</f>
        <v>0</v>
      </c>
      <c r="M42" s="28">
        <f>IF($C$4="Neattiecināmās izmaksas",IF('5a+c+n'!$Q42="N",'5a+c+n'!M42,0))</f>
        <v>0</v>
      </c>
      <c r="N42" s="28">
        <f>IF($C$4="Neattiecināmās izmaksas",IF('5a+c+n'!$Q42="N",'5a+c+n'!N42,0))</f>
        <v>0</v>
      </c>
      <c r="O42" s="28">
        <f>IF($C$4="Neattiecināmās izmaksas",IF('5a+c+n'!$Q42="N",'5a+c+n'!O42,0))</f>
        <v>0</v>
      </c>
      <c r="P42" s="60">
        <f>IF($C$4="Neattiecināmās izmaksas",IF('5a+c+n'!$Q42="N",'5a+c+n'!P42,0))</f>
        <v>0</v>
      </c>
    </row>
    <row r="43" spans="1:16" x14ac:dyDescent="0.2">
      <c r="A43" s="65">
        <f>IF(P43=0,0,IF(COUNTBLANK(P43)=1,0,COUNTA($P$14:P43)))</f>
        <v>0</v>
      </c>
      <c r="B43" s="28">
        <f>IF($C$4="Neattiecināmās izmaksas",IF('5a+c+n'!$Q43="N",'5a+c+n'!B43,0))</f>
        <v>0</v>
      </c>
      <c r="C43" s="28">
        <f>IF($C$4="Neattiecināmās izmaksas",IF('5a+c+n'!$Q43="N",'5a+c+n'!C43,0))</f>
        <v>0</v>
      </c>
      <c r="D43" s="28">
        <f>IF($C$4="Neattiecināmās izmaksas",IF('5a+c+n'!$Q43="N",'5a+c+n'!D43,0))</f>
        <v>0</v>
      </c>
      <c r="E43" s="60"/>
      <c r="F43" s="80"/>
      <c r="G43" s="28"/>
      <c r="H43" s="28">
        <f>IF($C$4="Neattiecināmās izmaksas",IF('5a+c+n'!$Q43="N",'5a+c+n'!H43,0))</f>
        <v>0</v>
      </c>
      <c r="I43" s="28"/>
      <c r="J43" s="28"/>
      <c r="K43" s="60">
        <f>IF($C$4="Neattiecināmās izmaksas",IF('5a+c+n'!$Q43="N",'5a+c+n'!K43,0))</f>
        <v>0</v>
      </c>
      <c r="L43" s="109">
        <f>IF($C$4="Neattiecināmās izmaksas",IF('5a+c+n'!$Q43="N",'5a+c+n'!L43,0))</f>
        <v>0</v>
      </c>
      <c r="M43" s="28">
        <f>IF($C$4="Neattiecināmās izmaksas",IF('5a+c+n'!$Q43="N",'5a+c+n'!M43,0))</f>
        <v>0</v>
      </c>
      <c r="N43" s="28">
        <f>IF($C$4="Neattiecināmās izmaksas",IF('5a+c+n'!$Q43="N",'5a+c+n'!N43,0))</f>
        <v>0</v>
      </c>
      <c r="O43" s="28">
        <f>IF($C$4="Neattiecināmās izmaksas",IF('5a+c+n'!$Q43="N",'5a+c+n'!O43,0))</f>
        <v>0</v>
      </c>
      <c r="P43" s="60">
        <f>IF($C$4="Neattiecināmās izmaksas",IF('5a+c+n'!$Q43="N",'5a+c+n'!P43,0))</f>
        <v>0</v>
      </c>
    </row>
    <row r="44" spans="1:16" x14ac:dyDescent="0.2">
      <c r="A44" s="65">
        <f>IF(P44=0,0,IF(COUNTBLANK(P44)=1,0,COUNTA($P$14:P44)))</f>
        <v>0</v>
      </c>
      <c r="B44" s="28">
        <f>IF($C$4="Neattiecināmās izmaksas",IF('5a+c+n'!$Q44="N",'5a+c+n'!B44,0))</f>
        <v>0</v>
      </c>
      <c r="C44" s="28">
        <f>IF($C$4="Neattiecināmās izmaksas",IF('5a+c+n'!$Q44="N",'5a+c+n'!C44,0))</f>
        <v>0</v>
      </c>
      <c r="D44" s="28">
        <f>IF($C$4="Neattiecināmās izmaksas",IF('5a+c+n'!$Q44="N",'5a+c+n'!D44,0))</f>
        <v>0</v>
      </c>
      <c r="E44" s="60"/>
      <c r="F44" s="80"/>
      <c r="G44" s="28"/>
      <c r="H44" s="28">
        <f>IF($C$4="Neattiecināmās izmaksas",IF('5a+c+n'!$Q44="N",'5a+c+n'!H44,0))</f>
        <v>0</v>
      </c>
      <c r="I44" s="28"/>
      <c r="J44" s="28"/>
      <c r="K44" s="60">
        <f>IF($C$4="Neattiecināmās izmaksas",IF('5a+c+n'!$Q44="N",'5a+c+n'!K44,0))</f>
        <v>0</v>
      </c>
      <c r="L44" s="109">
        <f>IF($C$4="Neattiecināmās izmaksas",IF('5a+c+n'!$Q44="N",'5a+c+n'!L44,0))</f>
        <v>0</v>
      </c>
      <c r="M44" s="28">
        <f>IF($C$4="Neattiecināmās izmaksas",IF('5a+c+n'!$Q44="N",'5a+c+n'!M44,0))</f>
        <v>0</v>
      </c>
      <c r="N44" s="28">
        <f>IF($C$4="Neattiecināmās izmaksas",IF('5a+c+n'!$Q44="N",'5a+c+n'!N44,0))</f>
        <v>0</v>
      </c>
      <c r="O44" s="28">
        <f>IF($C$4="Neattiecināmās izmaksas",IF('5a+c+n'!$Q44="N",'5a+c+n'!O44,0))</f>
        <v>0</v>
      </c>
      <c r="P44" s="60">
        <f>IF($C$4="Neattiecināmās izmaksas",IF('5a+c+n'!$Q44="N",'5a+c+n'!P44,0))</f>
        <v>0</v>
      </c>
    </row>
    <row r="45" spans="1:16" x14ac:dyDescent="0.2">
      <c r="A45" s="65">
        <f>IF(P45=0,0,IF(COUNTBLANK(P45)=1,0,COUNTA($P$14:P45)))</f>
        <v>0</v>
      </c>
      <c r="B45" s="28">
        <f>IF($C$4="Neattiecināmās izmaksas",IF('5a+c+n'!$Q45="N",'5a+c+n'!B45,0))</f>
        <v>0</v>
      </c>
      <c r="C45" s="28">
        <f>IF($C$4="Neattiecināmās izmaksas",IF('5a+c+n'!$Q45="N",'5a+c+n'!C45,0))</f>
        <v>0</v>
      </c>
      <c r="D45" s="28">
        <f>IF($C$4="Neattiecināmās izmaksas",IF('5a+c+n'!$Q45="N",'5a+c+n'!D45,0))</f>
        <v>0</v>
      </c>
      <c r="E45" s="60"/>
      <c r="F45" s="80"/>
      <c r="G45" s="28"/>
      <c r="H45" s="28">
        <f>IF($C$4="Neattiecināmās izmaksas",IF('5a+c+n'!$Q45="N",'5a+c+n'!H45,0))</f>
        <v>0</v>
      </c>
      <c r="I45" s="28"/>
      <c r="J45" s="28"/>
      <c r="K45" s="60">
        <f>IF($C$4="Neattiecināmās izmaksas",IF('5a+c+n'!$Q45="N",'5a+c+n'!K45,0))</f>
        <v>0</v>
      </c>
      <c r="L45" s="109">
        <f>IF($C$4="Neattiecināmās izmaksas",IF('5a+c+n'!$Q45="N",'5a+c+n'!L45,0))</f>
        <v>0</v>
      </c>
      <c r="M45" s="28">
        <f>IF($C$4="Neattiecināmās izmaksas",IF('5a+c+n'!$Q45="N",'5a+c+n'!M45,0))</f>
        <v>0</v>
      </c>
      <c r="N45" s="28">
        <f>IF($C$4="Neattiecināmās izmaksas",IF('5a+c+n'!$Q45="N",'5a+c+n'!N45,0))</f>
        <v>0</v>
      </c>
      <c r="O45" s="28">
        <f>IF($C$4="Neattiecināmās izmaksas",IF('5a+c+n'!$Q45="N",'5a+c+n'!O45,0))</f>
        <v>0</v>
      </c>
      <c r="P45" s="60">
        <f>IF($C$4="Neattiecināmās izmaksas",IF('5a+c+n'!$Q45="N",'5a+c+n'!P45,0))</f>
        <v>0</v>
      </c>
    </row>
    <row r="46" spans="1:16" x14ac:dyDescent="0.2">
      <c r="A46" s="65">
        <f>IF(P46=0,0,IF(COUNTBLANK(P46)=1,0,COUNTA($P$14:P46)))</f>
        <v>0</v>
      </c>
      <c r="B46" s="28">
        <f>IF($C$4="Neattiecināmās izmaksas",IF('5a+c+n'!$Q46="N",'5a+c+n'!B46,0))</f>
        <v>0</v>
      </c>
      <c r="C46" s="28">
        <f>IF($C$4="Neattiecināmās izmaksas",IF('5a+c+n'!$Q46="N",'5a+c+n'!C46,0))</f>
        <v>0</v>
      </c>
      <c r="D46" s="28">
        <f>IF($C$4="Neattiecināmās izmaksas",IF('5a+c+n'!$Q46="N",'5a+c+n'!D46,0))</f>
        <v>0</v>
      </c>
      <c r="E46" s="60"/>
      <c r="F46" s="80"/>
      <c r="G46" s="28"/>
      <c r="H46" s="28">
        <f>IF($C$4="Neattiecināmās izmaksas",IF('5a+c+n'!$Q46="N",'5a+c+n'!H46,0))</f>
        <v>0</v>
      </c>
      <c r="I46" s="28"/>
      <c r="J46" s="28"/>
      <c r="K46" s="60">
        <f>IF($C$4="Neattiecināmās izmaksas",IF('5a+c+n'!$Q46="N",'5a+c+n'!K46,0))</f>
        <v>0</v>
      </c>
      <c r="L46" s="109">
        <f>IF($C$4="Neattiecināmās izmaksas",IF('5a+c+n'!$Q46="N",'5a+c+n'!L46,0))</f>
        <v>0</v>
      </c>
      <c r="M46" s="28">
        <f>IF($C$4="Neattiecināmās izmaksas",IF('5a+c+n'!$Q46="N",'5a+c+n'!M46,0))</f>
        <v>0</v>
      </c>
      <c r="N46" s="28">
        <f>IF($C$4="Neattiecināmās izmaksas",IF('5a+c+n'!$Q46="N",'5a+c+n'!N46,0))</f>
        <v>0</v>
      </c>
      <c r="O46" s="28">
        <f>IF($C$4="Neattiecināmās izmaksas",IF('5a+c+n'!$Q46="N",'5a+c+n'!O46,0))</f>
        <v>0</v>
      </c>
      <c r="P46" s="60">
        <f>IF($C$4="Neattiecināmās izmaksas",IF('5a+c+n'!$Q46="N",'5a+c+n'!P46,0))</f>
        <v>0</v>
      </c>
    </row>
    <row r="47" spans="1:16" x14ac:dyDescent="0.2">
      <c r="A47" s="65">
        <f>IF(P47=0,0,IF(COUNTBLANK(P47)=1,0,COUNTA($P$14:P47)))</f>
        <v>0</v>
      </c>
      <c r="B47" s="28">
        <f>IF($C$4="Neattiecināmās izmaksas",IF('5a+c+n'!$Q47="N",'5a+c+n'!B47,0))</f>
        <v>0</v>
      </c>
      <c r="C47" s="28">
        <f>IF($C$4="Neattiecināmās izmaksas",IF('5a+c+n'!$Q47="N",'5a+c+n'!C47,0))</f>
        <v>0</v>
      </c>
      <c r="D47" s="28">
        <f>IF($C$4="Neattiecināmās izmaksas",IF('5a+c+n'!$Q47="N",'5a+c+n'!D47,0))</f>
        <v>0</v>
      </c>
      <c r="E47" s="60"/>
      <c r="F47" s="80"/>
      <c r="G47" s="28"/>
      <c r="H47" s="28">
        <f>IF($C$4="Neattiecināmās izmaksas",IF('5a+c+n'!$Q47="N",'5a+c+n'!H47,0))</f>
        <v>0</v>
      </c>
      <c r="I47" s="28"/>
      <c r="J47" s="28"/>
      <c r="K47" s="60">
        <f>IF($C$4="Neattiecināmās izmaksas",IF('5a+c+n'!$Q47="N",'5a+c+n'!K47,0))</f>
        <v>0</v>
      </c>
      <c r="L47" s="109">
        <f>IF($C$4="Neattiecināmās izmaksas",IF('5a+c+n'!$Q47="N",'5a+c+n'!L47,0))</f>
        <v>0</v>
      </c>
      <c r="M47" s="28">
        <f>IF($C$4="Neattiecināmās izmaksas",IF('5a+c+n'!$Q47="N",'5a+c+n'!M47,0))</f>
        <v>0</v>
      </c>
      <c r="N47" s="28">
        <f>IF($C$4="Neattiecināmās izmaksas",IF('5a+c+n'!$Q47="N",'5a+c+n'!N47,0))</f>
        <v>0</v>
      </c>
      <c r="O47" s="28">
        <f>IF($C$4="Neattiecināmās izmaksas",IF('5a+c+n'!$Q47="N",'5a+c+n'!O47,0))</f>
        <v>0</v>
      </c>
      <c r="P47" s="60">
        <f>IF($C$4="Neattiecināmās izmaksas",IF('5a+c+n'!$Q47="N",'5a+c+n'!P47,0))</f>
        <v>0</v>
      </c>
    </row>
    <row r="48" spans="1:16" x14ac:dyDescent="0.2">
      <c r="A48" s="65">
        <f>IF(P48=0,0,IF(COUNTBLANK(P48)=1,0,COUNTA($P$14:P48)))</f>
        <v>0</v>
      </c>
      <c r="B48" s="28">
        <f>IF($C$4="Neattiecināmās izmaksas",IF('5a+c+n'!$Q48="N",'5a+c+n'!B48,0))</f>
        <v>0</v>
      </c>
      <c r="C48" s="28">
        <f>IF($C$4="Neattiecināmās izmaksas",IF('5a+c+n'!$Q48="N",'5a+c+n'!C48,0))</f>
        <v>0</v>
      </c>
      <c r="D48" s="28">
        <f>IF($C$4="Neattiecināmās izmaksas",IF('5a+c+n'!$Q48="N",'5a+c+n'!D48,0))</f>
        <v>0</v>
      </c>
      <c r="E48" s="60"/>
      <c r="F48" s="80"/>
      <c r="G48" s="28"/>
      <c r="H48" s="28">
        <f>IF($C$4="Neattiecināmās izmaksas",IF('5a+c+n'!$Q48="N",'5a+c+n'!H48,0))</f>
        <v>0</v>
      </c>
      <c r="I48" s="28"/>
      <c r="J48" s="28"/>
      <c r="K48" s="60">
        <f>IF($C$4="Neattiecināmās izmaksas",IF('5a+c+n'!$Q48="N",'5a+c+n'!K48,0))</f>
        <v>0</v>
      </c>
      <c r="L48" s="109">
        <f>IF($C$4="Neattiecināmās izmaksas",IF('5a+c+n'!$Q48="N",'5a+c+n'!L48,0))</f>
        <v>0</v>
      </c>
      <c r="M48" s="28">
        <f>IF($C$4="Neattiecināmās izmaksas",IF('5a+c+n'!$Q48="N",'5a+c+n'!M48,0))</f>
        <v>0</v>
      </c>
      <c r="N48" s="28">
        <f>IF($C$4="Neattiecināmās izmaksas",IF('5a+c+n'!$Q48="N",'5a+c+n'!N48,0))</f>
        <v>0</v>
      </c>
      <c r="O48" s="28">
        <f>IF($C$4="Neattiecināmās izmaksas",IF('5a+c+n'!$Q48="N",'5a+c+n'!O48,0))</f>
        <v>0</v>
      </c>
      <c r="P48" s="60">
        <f>IF($C$4="Neattiecināmās izmaksas",IF('5a+c+n'!$Q48="N",'5a+c+n'!P48,0))</f>
        <v>0</v>
      </c>
    </row>
    <row r="49" spans="1:16" x14ac:dyDescent="0.2">
      <c r="A49" s="65">
        <f>IF(P49=0,0,IF(COUNTBLANK(P49)=1,0,COUNTA($P$14:P49)))</f>
        <v>0</v>
      </c>
      <c r="B49" s="28">
        <f>IF($C$4="Neattiecināmās izmaksas",IF('5a+c+n'!$Q49="N",'5a+c+n'!B49,0))</f>
        <v>0</v>
      </c>
      <c r="C49" s="28">
        <f>IF($C$4="Neattiecināmās izmaksas",IF('5a+c+n'!$Q49="N",'5a+c+n'!C49,0))</f>
        <v>0</v>
      </c>
      <c r="D49" s="28">
        <f>IF($C$4="Neattiecināmās izmaksas",IF('5a+c+n'!$Q49="N",'5a+c+n'!D49,0))</f>
        <v>0</v>
      </c>
      <c r="E49" s="60"/>
      <c r="F49" s="80"/>
      <c r="G49" s="28"/>
      <c r="H49" s="28">
        <f>IF($C$4="Neattiecināmās izmaksas",IF('5a+c+n'!$Q49="N",'5a+c+n'!H49,0))</f>
        <v>0</v>
      </c>
      <c r="I49" s="28"/>
      <c r="J49" s="28"/>
      <c r="K49" s="60">
        <f>IF($C$4="Neattiecināmās izmaksas",IF('5a+c+n'!$Q49="N",'5a+c+n'!K49,0))</f>
        <v>0</v>
      </c>
      <c r="L49" s="109">
        <f>IF($C$4="Neattiecināmās izmaksas",IF('5a+c+n'!$Q49="N",'5a+c+n'!L49,0))</f>
        <v>0</v>
      </c>
      <c r="M49" s="28">
        <f>IF($C$4="Neattiecināmās izmaksas",IF('5a+c+n'!$Q49="N",'5a+c+n'!M49,0))</f>
        <v>0</v>
      </c>
      <c r="N49" s="28">
        <f>IF($C$4="Neattiecināmās izmaksas",IF('5a+c+n'!$Q49="N",'5a+c+n'!N49,0))</f>
        <v>0</v>
      </c>
      <c r="O49" s="28">
        <f>IF($C$4="Neattiecināmās izmaksas",IF('5a+c+n'!$Q49="N",'5a+c+n'!O49,0))</f>
        <v>0</v>
      </c>
      <c r="P49" s="60">
        <f>IF($C$4="Neattiecināmās izmaksas",IF('5a+c+n'!$Q49="N",'5a+c+n'!P49,0))</f>
        <v>0</v>
      </c>
    </row>
    <row r="50" spans="1:16" x14ac:dyDescent="0.2">
      <c r="A50" s="65">
        <f>IF(P50=0,0,IF(COUNTBLANK(P50)=1,0,COUNTA($P$14:P50)))</f>
        <v>0</v>
      </c>
      <c r="B50" s="28">
        <f>IF($C$4="Neattiecināmās izmaksas",IF('5a+c+n'!$Q50="N",'5a+c+n'!B50,0))</f>
        <v>0</v>
      </c>
      <c r="C50" s="28">
        <f>IF($C$4="Neattiecināmās izmaksas",IF('5a+c+n'!$Q50="N",'5a+c+n'!C50,0))</f>
        <v>0</v>
      </c>
      <c r="D50" s="28">
        <f>IF($C$4="Neattiecināmās izmaksas",IF('5a+c+n'!$Q50="N",'5a+c+n'!D50,0))</f>
        <v>0</v>
      </c>
      <c r="E50" s="60"/>
      <c r="F50" s="80"/>
      <c r="G50" s="28"/>
      <c r="H50" s="28">
        <f>IF($C$4="Neattiecināmās izmaksas",IF('5a+c+n'!$Q50="N",'5a+c+n'!H50,0))</f>
        <v>0</v>
      </c>
      <c r="I50" s="28"/>
      <c r="J50" s="28"/>
      <c r="K50" s="60">
        <f>IF($C$4="Neattiecināmās izmaksas",IF('5a+c+n'!$Q50="N",'5a+c+n'!K50,0))</f>
        <v>0</v>
      </c>
      <c r="L50" s="109">
        <f>IF($C$4="Neattiecināmās izmaksas",IF('5a+c+n'!$Q50="N",'5a+c+n'!L50,0))</f>
        <v>0</v>
      </c>
      <c r="M50" s="28">
        <f>IF($C$4="Neattiecināmās izmaksas",IF('5a+c+n'!$Q50="N",'5a+c+n'!M50,0))</f>
        <v>0</v>
      </c>
      <c r="N50" s="28">
        <f>IF($C$4="Neattiecināmās izmaksas",IF('5a+c+n'!$Q50="N",'5a+c+n'!N50,0))</f>
        <v>0</v>
      </c>
      <c r="O50" s="28">
        <f>IF($C$4="Neattiecināmās izmaksas",IF('5a+c+n'!$Q50="N",'5a+c+n'!O50,0))</f>
        <v>0</v>
      </c>
      <c r="P50" s="60">
        <f>IF($C$4="Neattiecināmās izmaksas",IF('5a+c+n'!$Q50="N",'5a+c+n'!P50,0))</f>
        <v>0</v>
      </c>
    </row>
    <row r="51" spans="1:16" x14ac:dyDescent="0.2">
      <c r="A51" s="65">
        <f>IF(P51=0,0,IF(COUNTBLANK(P51)=1,0,COUNTA($P$14:P51)))</f>
        <v>0</v>
      </c>
      <c r="B51" s="28">
        <f>IF($C$4="Neattiecināmās izmaksas",IF('5a+c+n'!$Q51="N",'5a+c+n'!B51,0))</f>
        <v>0</v>
      </c>
      <c r="C51" s="28">
        <f>IF($C$4="Neattiecināmās izmaksas",IF('5a+c+n'!$Q51="N",'5a+c+n'!C51,0))</f>
        <v>0</v>
      </c>
      <c r="D51" s="28">
        <f>IF($C$4="Neattiecināmās izmaksas",IF('5a+c+n'!$Q51="N",'5a+c+n'!D51,0))</f>
        <v>0</v>
      </c>
      <c r="E51" s="60"/>
      <c r="F51" s="80"/>
      <c r="G51" s="28"/>
      <c r="H51" s="28">
        <f>IF($C$4="Neattiecināmās izmaksas",IF('5a+c+n'!$Q51="N",'5a+c+n'!H51,0))</f>
        <v>0</v>
      </c>
      <c r="I51" s="28"/>
      <c r="J51" s="28"/>
      <c r="K51" s="60">
        <f>IF($C$4="Neattiecināmās izmaksas",IF('5a+c+n'!$Q51="N",'5a+c+n'!K51,0))</f>
        <v>0</v>
      </c>
      <c r="L51" s="109">
        <f>IF($C$4="Neattiecināmās izmaksas",IF('5a+c+n'!$Q51="N",'5a+c+n'!L51,0))</f>
        <v>0</v>
      </c>
      <c r="M51" s="28">
        <f>IF($C$4="Neattiecināmās izmaksas",IF('5a+c+n'!$Q51="N",'5a+c+n'!M51,0))</f>
        <v>0</v>
      </c>
      <c r="N51" s="28">
        <f>IF($C$4="Neattiecināmās izmaksas",IF('5a+c+n'!$Q51="N",'5a+c+n'!N51,0))</f>
        <v>0</v>
      </c>
      <c r="O51" s="28">
        <f>IF($C$4="Neattiecināmās izmaksas",IF('5a+c+n'!$Q51="N",'5a+c+n'!O51,0))</f>
        <v>0</v>
      </c>
      <c r="P51" s="60">
        <f>IF($C$4="Neattiecināmās izmaksas",IF('5a+c+n'!$Q51="N",'5a+c+n'!P51,0))</f>
        <v>0</v>
      </c>
    </row>
    <row r="52" spans="1:16" x14ac:dyDescent="0.2">
      <c r="A52" s="65">
        <f>IF(P52=0,0,IF(COUNTBLANK(P52)=1,0,COUNTA($P$14:P52)))</f>
        <v>0</v>
      </c>
      <c r="B52" s="28">
        <f>IF($C$4="Neattiecināmās izmaksas",IF('5a+c+n'!$Q52="N",'5a+c+n'!B52,0))</f>
        <v>0</v>
      </c>
      <c r="C52" s="28">
        <f>IF($C$4="Neattiecināmās izmaksas",IF('5a+c+n'!$Q52="N",'5a+c+n'!C52,0))</f>
        <v>0</v>
      </c>
      <c r="D52" s="28">
        <f>IF($C$4="Neattiecināmās izmaksas",IF('5a+c+n'!$Q52="N",'5a+c+n'!D52,0))</f>
        <v>0</v>
      </c>
      <c r="E52" s="60"/>
      <c r="F52" s="80"/>
      <c r="G52" s="28"/>
      <c r="H52" s="28">
        <f>IF($C$4="Neattiecināmās izmaksas",IF('5a+c+n'!$Q52="N",'5a+c+n'!H52,0))</f>
        <v>0</v>
      </c>
      <c r="I52" s="28"/>
      <c r="J52" s="28"/>
      <c r="K52" s="60">
        <f>IF($C$4="Neattiecināmās izmaksas",IF('5a+c+n'!$Q52="N",'5a+c+n'!K52,0))</f>
        <v>0</v>
      </c>
      <c r="L52" s="109">
        <f>IF($C$4="Neattiecināmās izmaksas",IF('5a+c+n'!$Q52="N",'5a+c+n'!L52,0))</f>
        <v>0</v>
      </c>
      <c r="M52" s="28">
        <f>IF($C$4="Neattiecināmās izmaksas",IF('5a+c+n'!$Q52="N",'5a+c+n'!M52,0))</f>
        <v>0</v>
      </c>
      <c r="N52" s="28">
        <f>IF($C$4="Neattiecināmās izmaksas",IF('5a+c+n'!$Q52="N",'5a+c+n'!N52,0))</f>
        <v>0</v>
      </c>
      <c r="O52" s="28">
        <f>IF($C$4="Neattiecināmās izmaksas",IF('5a+c+n'!$Q52="N",'5a+c+n'!O52,0))</f>
        <v>0</v>
      </c>
      <c r="P52" s="60">
        <f>IF($C$4="Neattiecināmās izmaksas",IF('5a+c+n'!$Q52="N",'5a+c+n'!P52,0))</f>
        <v>0</v>
      </c>
    </row>
    <row r="53" spans="1:16" x14ac:dyDescent="0.2">
      <c r="A53" s="65">
        <f>IF(P53=0,0,IF(COUNTBLANK(P53)=1,0,COUNTA($P$14:P53)))</f>
        <v>0</v>
      </c>
      <c r="B53" s="28">
        <f>IF($C$4="Neattiecināmās izmaksas",IF('5a+c+n'!$Q53="N",'5a+c+n'!B53,0))</f>
        <v>0</v>
      </c>
      <c r="C53" s="28">
        <f>IF($C$4="Neattiecināmās izmaksas",IF('5a+c+n'!$Q53="N",'5a+c+n'!C53,0))</f>
        <v>0</v>
      </c>
      <c r="D53" s="28">
        <f>IF($C$4="Neattiecināmās izmaksas",IF('5a+c+n'!$Q53="N",'5a+c+n'!D53,0))</f>
        <v>0</v>
      </c>
      <c r="E53" s="60"/>
      <c r="F53" s="80"/>
      <c r="G53" s="28"/>
      <c r="H53" s="28">
        <f>IF($C$4="Neattiecināmās izmaksas",IF('5a+c+n'!$Q53="N",'5a+c+n'!H53,0))</f>
        <v>0</v>
      </c>
      <c r="I53" s="28"/>
      <c r="J53" s="28"/>
      <c r="K53" s="60">
        <f>IF($C$4="Neattiecināmās izmaksas",IF('5a+c+n'!$Q53="N",'5a+c+n'!K53,0))</f>
        <v>0</v>
      </c>
      <c r="L53" s="109">
        <f>IF($C$4="Neattiecināmās izmaksas",IF('5a+c+n'!$Q53="N",'5a+c+n'!L53,0))</f>
        <v>0</v>
      </c>
      <c r="M53" s="28">
        <f>IF($C$4="Neattiecināmās izmaksas",IF('5a+c+n'!$Q53="N",'5a+c+n'!M53,0))</f>
        <v>0</v>
      </c>
      <c r="N53" s="28">
        <f>IF($C$4="Neattiecināmās izmaksas",IF('5a+c+n'!$Q53="N",'5a+c+n'!N53,0))</f>
        <v>0</v>
      </c>
      <c r="O53" s="28">
        <f>IF($C$4="Neattiecināmās izmaksas",IF('5a+c+n'!$Q53="N",'5a+c+n'!O53,0))</f>
        <v>0</v>
      </c>
      <c r="P53" s="60">
        <f>IF($C$4="Neattiecināmās izmaksas",IF('5a+c+n'!$Q53="N",'5a+c+n'!P53,0))</f>
        <v>0</v>
      </c>
    </row>
    <row r="54" spans="1:16" x14ac:dyDescent="0.2">
      <c r="A54" s="65">
        <f>IF(P54=0,0,IF(COUNTBLANK(P54)=1,0,COUNTA($P$14:P54)))</f>
        <v>0</v>
      </c>
      <c r="B54" s="28">
        <f>IF($C$4="Neattiecināmās izmaksas",IF('5a+c+n'!$Q54="N",'5a+c+n'!B54,0))</f>
        <v>0</v>
      </c>
      <c r="C54" s="28">
        <f>IF($C$4="Neattiecināmās izmaksas",IF('5a+c+n'!$Q54="N",'5a+c+n'!C54,0))</f>
        <v>0</v>
      </c>
      <c r="D54" s="28">
        <f>IF($C$4="Neattiecināmās izmaksas",IF('5a+c+n'!$Q54="N",'5a+c+n'!D54,0))</f>
        <v>0</v>
      </c>
      <c r="E54" s="60"/>
      <c r="F54" s="80"/>
      <c r="G54" s="28"/>
      <c r="H54" s="28">
        <f>IF($C$4="Neattiecināmās izmaksas",IF('5a+c+n'!$Q54="N",'5a+c+n'!H54,0))</f>
        <v>0</v>
      </c>
      <c r="I54" s="28"/>
      <c r="J54" s="28"/>
      <c r="K54" s="60">
        <f>IF($C$4="Neattiecināmās izmaksas",IF('5a+c+n'!$Q54="N",'5a+c+n'!K54,0))</f>
        <v>0</v>
      </c>
      <c r="L54" s="109">
        <f>IF($C$4="Neattiecināmās izmaksas",IF('5a+c+n'!$Q54="N",'5a+c+n'!L54,0))</f>
        <v>0</v>
      </c>
      <c r="M54" s="28">
        <f>IF($C$4="Neattiecināmās izmaksas",IF('5a+c+n'!$Q54="N",'5a+c+n'!M54,0))</f>
        <v>0</v>
      </c>
      <c r="N54" s="28">
        <f>IF($C$4="Neattiecināmās izmaksas",IF('5a+c+n'!$Q54="N",'5a+c+n'!N54,0))</f>
        <v>0</v>
      </c>
      <c r="O54" s="28">
        <f>IF($C$4="Neattiecināmās izmaksas",IF('5a+c+n'!$Q54="N",'5a+c+n'!O54,0))</f>
        <v>0</v>
      </c>
      <c r="P54" s="60">
        <f>IF($C$4="Neattiecināmās izmaksas",IF('5a+c+n'!$Q54="N",'5a+c+n'!P54,0))</f>
        <v>0</v>
      </c>
    </row>
    <row r="55" spans="1:16" x14ac:dyDescent="0.2">
      <c r="A55" s="65">
        <f>IF(P55=0,0,IF(COUNTBLANK(P55)=1,0,COUNTA($P$14:P55)))</f>
        <v>0</v>
      </c>
      <c r="B55" s="28">
        <f>IF($C$4="Neattiecināmās izmaksas",IF('5a+c+n'!$Q55="N",'5a+c+n'!B55,0))</f>
        <v>0</v>
      </c>
      <c r="C55" s="28">
        <f>IF($C$4="Neattiecināmās izmaksas",IF('5a+c+n'!$Q55="N",'5a+c+n'!C55,0))</f>
        <v>0</v>
      </c>
      <c r="D55" s="28">
        <f>IF($C$4="Neattiecināmās izmaksas",IF('5a+c+n'!$Q55="N",'5a+c+n'!D55,0))</f>
        <v>0</v>
      </c>
      <c r="E55" s="60"/>
      <c r="F55" s="80"/>
      <c r="G55" s="28"/>
      <c r="H55" s="28">
        <f>IF($C$4="Neattiecināmās izmaksas",IF('5a+c+n'!$Q55="N",'5a+c+n'!H55,0))</f>
        <v>0</v>
      </c>
      <c r="I55" s="28"/>
      <c r="J55" s="28"/>
      <c r="K55" s="60">
        <f>IF($C$4="Neattiecināmās izmaksas",IF('5a+c+n'!$Q55="N",'5a+c+n'!K55,0))</f>
        <v>0</v>
      </c>
      <c r="L55" s="109">
        <f>IF($C$4="Neattiecināmās izmaksas",IF('5a+c+n'!$Q55="N",'5a+c+n'!L55,0))</f>
        <v>0</v>
      </c>
      <c r="M55" s="28">
        <f>IF($C$4="Neattiecināmās izmaksas",IF('5a+c+n'!$Q55="N",'5a+c+n'!M55,0))</f>
        <v>0</v>
      </c>
      <c r="N55" s="28">
        <f>IF($C$4="Neattiecināmās izmaksas",IF('5a+c+n'!$Q55="N",'5a+c+n'!N55,0))</f>
        <v>0</v>
      </c>
      <c r="O55" s="28">
        <f>IF($C$4="Neattiecināmās izmaksas",IF('5a+c+n'!$Q55="N",'5a+c+n'!O55,0))</f>
        <v>0</v>
      </c>
      <c r="P55" s="60">
        <f>IF($C$4="Neattiecināmās izmaksas",IF('5a+c+n'!$Q55="N",'5a+c+n'!P55,0))</f>
        <v>0</v>
      </c>
    </row>
    <row r="56" spans="1:16" x14ac:dyDescent="0.2">
      <c r="A56" s="65">
        <f>IF(P56=0,0,IF(COUNTBLANK(P56)=1,0,COUNTA($P$14:P56)))</f>
        <v>0</v>
      </c>
      <c r="B56" s="28">
        <f>IF($C$4="Neattiecināmās izmaksas",IF('5a+c+n'!$Q56="N",'5a+c+n'!B56,0))</f>
        <v>0</v>
      </c>
      <c r="C56" s="28">
        <f>IF($C$4="Neattiecināmās izmaksas",IF('5a+c+n'!$Q56="N",'5a+c+n'!C56,0))</f>
        <v>0</v>
      </c>
      <c r="D56" s="28">
        <f>IF($C$4="Neattiecināmās izmaksas",IF('5a+c+n'!$Q56="N",'5a+c+n'!D56,0))</f>
        <v>0</v>
      </c>
      <c r="E56" s="60"/>
      <c r="F56" s="80"/>
      <c r="G56" s="28"/>
      <c r="H56" s="28">
        <f>IF($C$4="Neattiecināmās izmaksas",IF('5a+c+n'!$Q56="N",'5a+c+n'!H56,0))</f>
        <v>0</v>
      </c>
      <c r="I56" s="28"/>
      <c r="J56" s="28"/>
      <c r="K56" s="60">
        <f>IF($C$4="Neattiecināmās izmaksas",IF('5a+c+n'!$Q56="N",'5a+c+n'!K56,0))</f>
        <v>0</v>
      </c>
      <c r="L56" s="109">
        <f>IF($C$4="Neattiecināmās izmaksas",IF('5a+c+n'!$Q56="N",'5a+c+n'!L56,0))</f>
        <v>0</v>
      </c>
      <c r="M56" s="28">
        <f>IF($C$4="Neattiecināmās izmaksas",IF('5a+c+n'!$Q56="N",'5a+c+n'!M56,0))</f>
        <v>0</v>
      </c>
      <c r="N56" s="28">
        <f>IF($C$4="Neattiecināmās izmaksas",IF('5a+c+n'!$Q56="N",'5a+c+n'!N56,0))</f>
        <v>0</v>
      </c>
      <c r="O56" s="28">
        <f>IF($C$4="Neattiecināmās izmaksas",IF('5a+c+n'!$Q56="N",'5a+c+n'!O56,0))</f>
        <v>0</v>
      </c>
      <c r="P56" s="60">
        <f>IF($C$4="Neattiecināmās izmaksas",IF('5a+c+n'!$Q56="N",'5a+c+n'!P56,0))</f>
        <v>0</v>
      </c>
    </row>
    <row r="57" spans="1:16" x14ac:dyDescent="0.2">
      <c r="A57" s="65">
        <f>IF(P57=0,0,IF(COUNTBLANK(P57)=1,0,COUNTA($P$14:P57)))</f>
        <v>0</v>
      </c>
      <c r="B57" s="28">
        <f>IF($C$4="Neattiecināmās izmaksas",IF('5a+c+n'!$Q57="N",'5a+c+n'!B57,0))</f>
        <v>0</v>
      </c>
      <c r="C57" s="28">
        <f>IF($C$4="Neattiecināmās izmaksas",IF('5a+c+n'!$Q57="N",'5a+c+n'!C57,0))</f>
        <v>0</v>
      </c>
      <c r="D57" s="28">
        <f>IF($C$4="Neattiecināmās izmaksas",IF('5a+c+n'!$Q57="N",'5a+c+n'!D57,0))</f>
        <v>0</v>
      </c>
      <c r="E57" s="60"/>
      <c r="F57" s="80"/>
      <c r="G57" s="28"/>
      <c r="H57" s="28">
        <f>IF($C$4="Neattiecināmās izmaksas",IF('5a+c+n'!$Q57="N",'5a+c+n'!H57,0))</f>
        <v>0</v>
      </c>
      <c r="I57" s="28"/>
      <c r="J57" s="28"/>
      <c r="K57" s="60">
        <f>IF($C$4="Neattiecināmās izmaksas",IF('5a+c+n'!$Q57="N",'5a+c+n'!K57,0))</f>
        <v>0</v>
      </c>
      <c r="L57" s="109">
        <f>IF($C$4="Neattiecināmās izmaksas",IF('5a+c+n'!$Q57="N",'5a+c+n'!L57,0))</f>
        <v>0</v>
      </c>
      <c r="M57" s="28">
        <f>IF($C$4="Neattiecināmās izmaksas",IF('5a+c+n'!$Q57="N",'5a+c+n'!M57,0))</f>
        <v>0</v>
      </c>
      <c r="N57" s="28">
        <f>IF($C$4="Neattiecināmās izmaksas",IF('5a+c+n'!$Q57="N",'5a+c+n'!N57,0))</f>
        <v>0</v>
      </c>
      <c r="O57" s="28">
        <f>IF($C$4="Neattiecināmās izmaksas",IF('5a+c+n'!$Q57="N",'5a+c+n'!O57,0))</f>
        <v>0</v>
      </c>
      <c r="P57" s="60">
        <f>IF($C$4="Neattiecināmās izmaksas",IF('5a+c+n'!$Q57="N",'5a+c+n'!P57,0))</f>
        <v>0</v>
      </c>
    </row>
    <row r="58" spans="1:16" x14ac:dyDescent="0.2">
      <c r="A58" s="65">
        <f>IF(P58=0,0,IF(COUNTBLANK(P58)=1,0,COUNTA($P$14:P58)))</f>
        <v>0</v>
      </c>
      <c r="B58" s="28">
        <f>IF($C$4="Neattiecināmās izmaksas",IF('5a+c+n'!$Q58="N",'5a+c+n'!B58,0))</f>
        <v>0</v>
      </c>
      <c r="C58" s="28">
        <f>IF($C$4="Neattiecināmās izmaksas",IF('5a+c+n'!$Q58="N",'5a+c+n'!C58,0))</f>
        <v>0</v>
      </c>
      <c r="D58" s="28">
        <f>IF($C$4="Neattiecināmās izmaksas",IF('5a+c+n'!$Q58="N",'5a+c+n'!D58,0))</f>
        <v>0</v>
      </c>
      <c r="E58" s="60"/>
      <c r="F58" s="80"/>
      <c r="G58" s="28"/>
      <c r="H58" s="28">
        <f>IF($C$4="Neattiecināmās izmaksas",IF('5a+c+n'!$Q58="N",'5a+c+n'!H58,0))</f>
        <v>0</v>
      </c>
      <c r="I58" s="28"/>
      <c r="J58" s="28"/>
      <c r="K58" s="60">
        <f>IF($C$4="Neattiecināmās izmaksas",IF('5a+c+n'!$Q58="N",'5a+c+n'!K58,0))</f>
        <v>0</v>
      </c>
      <c r="L58" s="109">
        <f>IF($C$4="Neattiecināmās izmaksas",IF('5a+c+n'!$Q58="N",'5a+c+n'!L58,0))</f>
        <v>0</v>
      </c>
      <c r="M58" s="28">
        <f>IF($C$4="Neattiecināmās izmaksas",IF('5a+c+n'!$Q58="N",'5a+c+n'!M58,0))</f>
        <v>0</v>
      </c>
      <c r="N58" s="28">
        <f>IF($C$4="Neattiecināmās izmaksas",IF('5a+c+n'!$Q58="N",'5a+c+n'!N58,0))</f>
        <v>0</v>
      </c>
      <c r="O58" s="28">
        <f>IF($C$4="Neattiecināmās izmaksas",IF('5a+c+n'!$Q58="N",'5a+c+n'!O58,0))</f>
        <v>0</v>
      </c>
      <c r="P58" s="60">
        <f>IF($C$4="Neattiecināmās izmaksas",IF('5a+c+n'!$Q58="N",'5a+c+n'!P58,0))</f>
        <v>0</v>
      </c>
    </row>
    <row r="59" spans="1:16" x14ac:dyDescent="0.2">
      <c r="A59" s="65">
        <f>IF(P59=0,0,IF(COUNTBLANK(P59)=1,0,COUNTA($P$14:P59)))</f>
        <v>0</v>
      </c>
      <c r="B59" s="28">
        <f>IF($C$4="Neattiecināmās izmaksas",IF('5a+c+n'!$Q59="N",'5a+c+n'!B59,0))</f>
        <v>0</v>
      </c>
      <c r="C59" s="28">
        <f>IF($C$4="Neattiecināmās izmaksas",IF('5a+c+n'!$Q59="N",'5a+c+n'!C59,0))</f>
        <v>0</v>
      </c>
      <c r="D59" s="28">
        <f>IF($C$4="Neattiecināmās izmaksas",IF('5a+c+n'!$Q59="N",'5a+c+n'!D59,0))</f>
        <v>0</v>
      </c>
      <c r="E59" s="60"/>
      <c r="F59" s="80"/>
      <c r="G59" s="28"/>
      <c r="H59" s="28">
        <f>IF($C$4="Neattiecināmās izmaksas",IF('5a+c+n'!$Q59="N",'5a+c+n'!H59,0))</f>
        <v>0</v>
      </c>
      <c r="I59" s="28"/>
      <c r="J59" s="28"/>
      <c r="K59" s="60">
        <f>IF($C$4="Neattiecināmās izmaksas",IF('5a+c+n'!$Q59="N",'5a+c+n'!K59,0))</f>
        <v>0</v>
      </c>
      <c r="L59" s="109">
        <f>IF($C$4="Neattiecināmās izmaksas",IF('5a+c+n'!$Q59="N",'5a+c+n'!L59,0))</f>
        <v>0</v>
      </c>
      <c r="M59" s="28">
        <f>IF($C$4="Neattiecināmās izmaksas",IF('5a+c+n'!$Q59="N",'5a+c+n'!M59,0))</f>
        <v>0</v>
      </c>
      <c r="N59" s="28">
        <f>IF($C$4="Neattiecināmās izmaksas",IF('5a+c+n'!$Q59="N",'5a+c+n'!N59,0))</f>
        <v>0</v>
      </c>
      <c r="O59" s="28">
        <f>IF($C$4="Neattiecināmās izmaksas",IF('5a+c+n'!$Q59="N",'5a+c+n'!O59,0))</f>
        <v>0</v>
      </c>
      <c r="P59" s="60">
        <f>IF($C$4="Neattiecināmās izmaksas",IF('5a+c+n'!$Q59="N",'5a+c+n'!P59,0))</f>
        <v>0</v>
      </c>
    </row>
    <row r="60" spans="1:16" x14ac:dyDescent="0.2">
      <c r="A60" s="65">
        <f>IF(P60=0,0,IF(COUNTBLANK(P60)=1,0,COUNTA($P$14:P60)))</f>
        <v>0</v>
      </c>
      <c r="B60" s="28">
        <f>IF($C$4="Neattiecināmās izmaksas",IF('5a+c+n'!$Q60="N",'5a+c+n'!B60,0))</f>
        <v>0</v>
      </c>
      <c r="C60" s="28">
        <f>IF($C$4="Neattiecināmās izmaksas",IF('5a+c+n'!$Q60="N",'5a+c+n'!C60,0))</f>
        <v>0</v>
      </c>
      <c r="D60" s="28">
        <f>IF($C$4="Neattiecināmās izmaksas",IF('5a+c+n'!$Q60="N",'5a+c+n'!D60,0))</f>
        <v>0</v>
      </c>
      <c r="E60" s="60"/>
      <c r="F60" s="80"/>
      <c r="G60" s="28"/>
      <c r="H60" s="28">
        <f>IF($C$4="Neattiecināmās izmaksas",IF('5a+c+n'!$Q60="N",'5a+c+n'!H60,0))</f>
        <v>0</v>
      </c>
      <c r="I60" s="28"/>
      <c r="J60" s="28"/>
      <c r="K60" s="60">
        <f>IF($C$4="Neattiecināmās izmaksas",IF('5a+c+n'!$Q60="N",'5a+c+n'!K60,0))</f>
        <v>0</v>
      </c>
      <c r="L60" s="109">
        <f>IF($C$4="Neattiecināmās izmaksas",IF('5a+c+n'!$Q60="N",'5a+c+n'!L60,0))</f>
        <v>0</v>
      </c>
      <c r="M60" s="28">
        <f>IF($C$4="Neattiecināmās izmaksas",IF('5a+c+n'!$Q60="N",'5a+c+n'!M60,0))</f>
        <v>0</v>
      </c>
      <c r="N60" s="28">
        <f>IF($C$4="Neattiecināmās izmaksas",IF('5a+c+n'!$Q60="N",'5a+c+n'!N60,0))</f>
        <v>0</v>
      </c>
      <c r="O60" s="28">
        <f>IF($C$4="Neattiecināmās izmaksas",IF('5a+c+n'!$Q60="N",'5a+c+n'!O60,0))</f>
        <v>0</v>
      </c>
      <c r="P60" s="60">
        <f>IF($C$4="Neattiecināmās izmaksas",IF('5a+c+n'!$Q60="N",'5a+c+n'!P60,0))</f>
        <v>0</v>
      </c>
    </row>
    <row r="61" spans="1:16" x14ac:dyDescent="0.2">
      <c r="A61" s="65">
        <f>IF(P61=0,0,IF(COUNTBLANK(P61)=1,0,COUNTA($P$14:P61)))</f>
        <v>0</v>
      </c>
      <c r="B61" s="28">
        <f>IF($C$4="Neattiecināmās izmaksas",IF('5a+c+n'!$Q61="N",'5a+c+n'!B61,0))</f>
        <v>0</v>
      </c>
      <c r="C61" s="28">
        <f>IF($C$4="Neattiecināmās izmaksas",IF('5a+c+n'!$Q61="N",'5a+c+n'!C61,0))</f>
        <v>0</v>
      </c>
      <c r="D61" s="28">
        <f>IF($C$4="Neattiecināmās izmaksas",IF('5a+c+n'!$Q61="N",'5a+c+n'!D61,0))</f>
        <v>0</v>
      </c>
      <c r="E61" s="60"/>
      <c r="F61" s="80"/>
      <c r="G61" s="28"/>
      <c r="H61" s="28">
        <f>IF($C$4="Neattiecināmās izmaksas",IF('5a+c+n'!$Q61="N",'5a+c+n'!H61,0))</f>
        <v>0</v>
      </c>
      <c r="I61" s="28"/>
      <c r="J61" s="28"/>
      <c r="K61" s="60">
        <f>IF($C$4="Neattiecināmās izmaksas",IF('5a+c+n'!$Q61="N",'5a+c+n'!K61,0))</f>
        <v>0</v>
      </c>
      <c r="L61" s="109">
        <f>IF($C$4="Neattiecināmās izmaksas",IF('5a+c+n'!$Q61="N",'5a+c+n'!L61,0))</f>
        <v>0</v>
      </c>
      <c r="M61" s="28">
        <f>IF($C$4="Neattiecināmās izmaksas",IF('5a+c+n'!$Q61="N",'5a+c+n'!M61,0))</f>
        <v>0</v>
      </c>
      <c r="N61" s="28">
        <f>IF($C$4="Neattiecināmās izmaksas",IF('5a+c+n'!$Q61="N",'5a+c+n'!N61,0))</f>
        <v>0</v>
      </c>
      <c r="O61" s="28">
        <f>IF($C$4="Neattiecināmās izmaksas",IF('5a+c+n'!$Q61="N",'5a+c+n'!O61,0))</f>
        <v>0</v>
      </c>
      <c r="P61" s="60">
        <f>IF($C$4="Neattiecināmās izmaksas",IF('5a+c+n'!$Q61="N",'5a+c+n'!P61,0))</f>
        <v>0</v>
      </c>
    </row>
    <row r="62" spans="1:16" x14ac:dyDescent="0.2">
      <c r="A62" s="65">
        <f>IF(P62=0,0,IF(COUNTBLANK(P62)=1,0,COUNTA($P$14:P62)))</f>
        <v>0</v>
      </c>
      <c r="B62" s="28">
        <f>IF($C$4="Neattiecināmās izmaksas",IF('5a+c+n'!$Q62="N",'5a+c+n'!B62,0))</f>
        <v>0</v>
      </c>
      <c r="C62" s="28">
        <f>IF($C$4="Neattiecināmās izmaksas",IF('5a+c+n'!$Q62="N",'5a+c+n'!C62,0))</f>
        <v>0</v>
      </c>
      <c r="D62" s="28">
        <f>IF($C$4="Neattiecināmās izmaksas",IF('5a+c+n'!$Q62="N",'5a+c+n'!D62,0))</f>
        <v>0</v>
      </c>
      <c r="E62" s="60"/>
      <c r="F62" s="80"/>
      <c r="G62" s="28"/>
      <c r="H62" s="28">
        <f>IF($C$4="Neattiecināmās izmaksas",IF('5a+c+n'!$Q62="N",'5a+c+n'!H62,0))</f>
        <v>0</v>
      </c>
      <c r="I62" s="28"/>
      <c r="J62" s="28"/>
      <c r="K62" s="60">
        <f>IF($C$4="Neattiecināmās izmaksas",IF('5a+c+n'!$Q62="N",'5a+c+n'!K62,0))</f>
        <v>0</v>
      </c>
      <c r="L62" s="109">
        <f>IF($C$4="Neattiecināmās izmaksas",IF('5a+c+n'!$Q62="N",'5a+c+n'!L62,0))</f>
        <v>0</v>
      </c>
      <c r="M62" s="28">
        <f>IF($C$4="Neattiecināmās izmaksas",IF('5a+c+n'!$Q62="N",'5a+c+n'!M62,0))</f>
        <v>0</v>
      </c>
      <c r="N62" s="28">
        <f>IF($C$4="Neattiecināmās izmaksas",IF('5a+c+n'!$Q62="N",'5a+c+n'!N62,0))</f>
        <v>0</v>
      </c>
      <c r="O62" s="28">
        <f>IF($C$4="Neattiecināmās izmaksas",IF('5a+c+n'!$Q62="N",'5a+c+n'!O62,0))</f>
        <v>0</v>
      </c>
      <c r="P62" s="60">
        <f>IF($C$4="Neattiecināmās izmaksas",IF('5a+c+n'!$Q62="N",'5a+c+n'!P62,0))</f>
        <v>0</v>
      </c>
    </row>
    <row r="63" spans="1:16" x14ac:dyDescent="0.2">
      <c r="A63" s="65">
        <f>IF(P63=0,0,IF(COUNTBLANK(P63)=1,0,COUNTA($P$14:P63)))</f>
        <v>0</v>
      </c>
      <c r="B63" s="28">
        <f>IF($C$4="Neattiecināmās izmaksas",IF('5a+c+n'!$Q63="N",'5a+c+n'!B63,0))</f>
        <v>0</v>
      </c>
      <c r="C63" s="28">
        <f>IF($C$4="Neattiecināmās izmaksas",IF('5a+c+n'!$Q63="N",'5a+c+n'!C63,0))</f>
        <v>0</v>
      </c>
      <c r="D63" s="28">
        <f>IF($C$4="Neattiecināmās izmaksas",IF('5a+c+n'!$Q63="N",'5a+c+n'!D63,0))</f>
        <v>0</v>
      </c>
      <c r="E63" s="60"/>
      <c r="F63" s="80"/>
      <c r="G63" s="28"/>
      <c r="H63" s="28">
        <f>IF($C$4="Neattiecināmās izmaksas",IF('5a+c+n'!$Q63="N",'5a+c+n'!H63,0))</f>
        <v>0</v>
      </c>
      <c r="I63" s="28"/>
      <c r="J63" s="28"/>
      <c r="K63" s="60">
        <f>IF($C$4="Neattiecināmās izmaksas",IF('5a+c+n'!$Q63="N",'5a+c+n'!K63,0))</f>
        <v>0</v>
      </c>
      <c r="L63" s="109">
        <f>IF($C$4="Neattiecināmās izmaksas",IF('5a+c+n'!$Q63="N",'5a+c+n'!L63,0))</f>
        <v>0</v>
      </c>
      <c r="M63" s="28">
        <f>IF($C$4="Neattiecināmās izmaksas",IF('5a+c+n'!$Q63="N",'5a+c+n'!M63,0))</f>
        <v>0</v>
      </c>
      <c r="N63" s="28">
        <f>IF($C$4="Neattiecināmās izmaksas",IF('5a+c+n'!$Q63="N",'5a+c+n'!N63,0))</f>
        <v>0</v>
      </c>
      <c r="O63" s="28">
        <f>IF($C$4="Neattiecināmās izmaksas",IF('5a+c+n'!$Q63="N",'5a+c+n'!O63,0))</f>
        <v>0</v>
      </c>
      <c r="P63" s="60">
        <f>IF($C$4="Neattiecināmās izmaksas",IF('5a+c+n'!$Q63="N",'5a+c+n'!P63,0))</f>
        <v>0</v>
      </c>
    </row>
    <row r="64" spans="1:16" x14ac:dyDescent="0.2">
      <c r="A64" s="65">
        <f>IF(P64=0,0,IF(COUNTBLANK(P64)=1,0,COUNTA($P$14:P64)))</f>
        <v>0</v>
      </c>
      <c r="B64" s="28">
        <f>IF($C$4="Neattiecināmās izmaksas",IF('5a+c+n'!$Q64="N",'5a+c+n'!B64,0))</f>
        <v>0</v>
      </c>
      <c r="C64" s="28">
        <f>IF($C$4="Neattiecināmās izmaksas",IF('5a+c+n'!$Q64="N",'5a+c+n'!C64,0))</f>
        <v>0</v>
      </c>
      <c r="D64" s="28">
        <f>IF($C$4="Neattiecināmās izmaksas",IF('5a+c+n'!$Q64="N",'5a+c+n'!D64,0))</f>
        <v>0</v>
      </c>
      <c r="E64" s="60"/>
      <c r="F64" s="80"/>
      <c r="G64" s="28"/>
      <c r="H64" s="28">
        <f>IF($C$4="Neattiecināmās izmaksas",IF('5a+c+n'!$Q64="N",'5a+c+n'!H64,0))</f>
        <v>0</v>
      </c>
      <c r="I64" s="28"/>
      <c r="J64" s="28"/>
      <c r="K64" s="60">
        <f>IF($C$4="Neattiecināmās izmaksas",IF('5a+c+n'!$Q64="N",'5a+c+n'!K64,0))</f>
        <v>0</v>
      </c>
      <c r="L64" s="109">
        <f>IF($C$4="Neattiecināmās izmaksas",IF('5a+c+n'!$Q64="N",'5a+c+n'!L64,0))</f>
        <v>0</v>
      </c>
      <c r="M64" s="28">
        <f>IF($C$4="Neattiecināmās izmaksas",IF('5a+c+n'!$Q64="N",'5a+c+n'!M64,0))</f>
        <v>0</v>
      </c>
      <c r="N64" s="28">
        <f>IF($C$4="Neattiecināmās izmaksas",IF('5a+c+n'!$Q64="N",'5a+c+n'!N64,0))</f>
        <v>0</v>
      </c>
      <c r="O64" s="28">
        <f>IF($C$4="Neattiecināmās izmaksas",IF('5a+c+n'!$Q64="N",'5a+c+n'!O64,0))</f>
        <v>0</v>
      </c>
      <c r="P64" s="60">
        <f>IF($C$4="Neattiecināmās izmaksas",IF('5a+c+n'!$Q64="N",'5a+c+n'!P64,0))</f>
        <v>0</v>
      </c>
    </row>
    <row r="65" spans="1:16" x14ac:dyDescent="0.2">
      <c r="A65" s="65">
        <f>IF(P65=0,0,IF(COUNTBLANK(P65)=1,0,COUNTA($P$14:P65)))</f>
        <v>0</v>
      </c>
      <c r="B65" s="28">
        <f>IF($C$4="Neattiecināmās izmaksas",IF('5a+c+n'!$Q65="N",'5a+c+n'!B65,0))</f>
        <v>0</v>
      </c>
      <c r="C65" s="28">
        <f>IF($C$4="Neattiecināmās izmaksas",IF('5a+c+n'!$Q65="N",'5a+c+n'!C65,0))</f>
        <v>0</v>
      </c>
      <c r="D65" s="28">
        <f>IF($C$4="Neattiecināmās izmaksas",IF('5a+c+n'!$Q65="N",'5a+c+n'!D65,0))</f>
        <v>0</v>
      </c>
      <c r="E65" s="60"/>
      <c r="F65" s="80"/>
      <c r="G65" s="28"/>
      <c r="H65" s="28">
        <f>IF($C$4="Neattiecināmās izmaksas",IF('5a+c+n'!$Q65="N",'5a+c+n'!H65,0))</f>
        <v>0</v>
      </c>
      <c r="I65" s="28"/>
      <c r="J65" s="28"/>
      <c r="K65" s="60">
        <f>IF($C$4="Neattiecināmās izmaksas",IF('5a+c+n'!$Q65="N",'5a+c+n'!K65,0))</f>
        <v>0</v>
      </c>
      <c r="L65" s="109">
        <f>IF($C$4="Neattiecināmās izmaksas",IF('5a+c+n'!$Q65="N",'5a+c+n'!L65,0))</f>
        <v>0</v>
      </c>
      <c r="M65" s="28">
        <f>IF($C$4="Neattiecināmās izmaksas",IF('5a+c+n'!$Q65="N",'5a+c+n'!M65,0))</f>
        <v>0</v>
      </c>
      <c r="N65" s="28">
        <f>IF($C$4="Neattiecināmās izmaksas",IF('5a+c+n'!$Q65="N",'5a+c+n'!N65,0))</f>
        <v>0</v>
      </c>
      <c r="O65" s="28">
        <f>IF($C$4="Neattiecināmās izmaksas",IF('5a+c+n'!$Q65="N",'5a+c+n'!O65,0))</f>
        <v>0</v>
      </c>
      <c r="P65" s="60">
        <f>IF($C$4="Neattiecināmās izmaksas",IF('5a+c+n'!$Q65="N",'5a+c+n'!P65,0))</f>
        <v>0</v>
      </c>
    </row>
    <row r="66" spans="1:16" x14ac:dyDescent="0.2">
      <c r="A66" s="65">
        <f>IF(P66=0,0,IF(COUNTBLANK(P66)=1,0,COUNTA($P$14:P66)))</f>
        <v>0</v>
      </c>
      <c r="B66" s="28">
        <f>IF($C$4="Neattiecināmās izmaksas",IF('5a+c+n'!$Q66="N",'5a+c+n'!B66,0))</f>
        <v>0</v>
      </c>
      <c r="C66" s="28">
        <f>IF($C$4="Neattiecināmās izmaksas",IF('5a+c+n'!$Q66="N",'5a+c+n'!C66,0))</f>
        <v>0</v>
      </c>
      <c r="D66" s="28">
        <f>IF($C$4="Neattiecināmās izmaksas",IF('5a+c+n'!$Q66="N",'5a+c+n'!D66,0))</f>
        <v>0</v>
      </c>
      <c r="E66" s="60"/>
      <c r="F66" s="80"/>
      <c r="G66" s="28"/>
      <c r="H66" s="28">
        <f>IF($C$4="Neattiecināmās izmaksas",IF('5a+c+n'!$Q66="N",'5a+c+n'!H66,0))</f>
        <v>0</v>
      </c>
      <c r="I66" s="28"/>
      <c r="J66" s="28"/>
      <c r="K66" s="60">
        <f>IF($C$4="Neattiecināmās izmaksas",IF('5a+c+n'!$Q66="N",'5a+c+n'!K66,0))</f>
        <v>0</v>
      </c>
      <c r="L66" s="109">
        <f>IF($C$4="Neattiecināmās izmaksas",IF('5a+c+n'!$Q66="N",'5a+c+n'!L66,0))</f>
        <v>0</v>
      </c>
      <c r="M66" s="28">
        <f>IF($C$4="Neattiecināmās izmaksas",IF('5a+c+n'!$Q66="N",'5a+c+n'!M66,0))</f>
        <v>0</v>
      </c>
      <c r="N66" s="28">
        <f>IF($C$4="Neattiecināmās izmaksas",IF('5a+c+n'!$Q66="N",'5a+c+n'!N66,0))</f>
        <v>0</v>
      </c>
      <c r="O66" s="28">
        <f>IF($C$4="Neattiecināmās izmaksas",IF('5a+c+n'!$Q66="N",'5a+c+n'!O66,0))</f>
        <v>0</v>
      </c>
      <c r="P66" s="60">
        <f>IF($C$4="Neattiecināmās izmaksas",IF('5a+c+n'!$Q66="N",'5a+c+n'!P66,0))</f>
        <v>0</v>
      </c>
    </row>
    <row r="67" spans="1:16" x14ac:dyDescent="0.2">
      <c r="A67" s="65">
        <f>IF(P67=0,0,IF(COUNTBLANK(P67)=1,0,COUNTA($P$14:P67)))</f>
        <v>0</v>
      </c>
      <c r="B67" s="28">
        <f>IF($C$4="Neattiecināmās izmaksas",IF('5a+c+n'!$Q67="N",'5a+c+n'!B67,0))</f>
        <v>0</v>
      </c>
      <c r="C67" s="28">
        <f>IF($C$4="Neattiecināmās izmaksas",IF('5a+c+n'!$Q67="N",'5a+c+n'!C67,0))</f>
        <v>0</v>
      </c>
      <c r="D67" s="28">
        <f>IF($C$4="Neattiecināmās izmaksas",IF('5a+c+n'!$Q67="N",'5a+c+n'!D67,0))</f>
        <v>0</v>
      </c>
      <c r="E67" s="60"/>
      <c r="F67" s="80"/>
      <c r="G67" s="28"/>
      <c r="H67" s="28">
        <f>IF($C$4="Neattiecināmās izmaksas",IF('5a+c+n'!$Q67="N",'5a+c+n'!H67,0))</f>
        <v>0</v>
      </c>
      <c r="I67" s="28"/>
      <c r="J67" s="28"/>
      <c r="K67" s="60">
        <f>IF($C$4="Neattiecināmās izmaksas",IF('5a+c+n'!$Q67="N",'5a+c+n'!K67,0))</f>
        <v>0</v>
      </c>
      <c r="L67" s="109">
        <f>IF($C$4="Neattiecināmās izmaksas",IF('5a+c+n'!$Q67="N",'5a+c+n'!L67,0))</f>
        <v>0</v>
      </c>
      <c r="M67" s="28">
        <f>IF($C$4="Neattiecināmās izmaksas",IF('5a+c+n'!$Q67="N",'5a+c+n'!M67,0))</f>
        <v>0</v>
      </c>
      <c r="N67" s="28">
        <f>IF($C$4="Neattiecināmās izmaksas",IF('5a+c+n'!$Q67="N",'5a+c+n'!N67,0))</f>
        <v>0</v>
      </c>
      <c r="O67" s="28">
        <f>IF($C$4="Neattiecināmās izmaksas",IF('5a+c+n'!$Q67="N",'5a+c+n'!O67,0))</f>
        <v>0</v>
      </c>
      <c r="P67" s="60">
        <f>IF($C$4="Neattiecināmās izmaksas",IF('5a+c+n'!$Q67="N",'5a+c+n'!P67,0))</f>
        <v>0</v>
      </c>
    </row>
    <row r="68" spans="1:16" x14ac:dyDescent="0.2">
      <c r="A68" s="65">
        <f>IF(P68=0,0,IF(COUNTBLANK(P68)=1,0,COUNTA($P$14:P68)))</f>
        <v>0</v>
      </c>
      <c r="B68" s="28">
        <f>IF($C$4="Neattiecināmās izmaksas",IF('5a+c+n'!$Q68="N",'5a+c+n'!B68,0))</f>
        <v>0</v>
      </c>
      <c r="C68" s="28">
        <f>IF($C$4="Neattiecināmās izmaksas",IF('5a+c+n'!$Q68="N",'5a+c+n'!C68,0))</f>
        <v>0</v>
      </c>
      <c r="D68" s="28">
        <f>IF($C$4="Neattiecināmās izmaksas",IF('5a+c+n'!$Q68="N",'5a+c+n'!D68,0))</f>
        <v>0</v>
      </c>
      <c r="E68" s="60"/>
      <c r="F68" s="80"/>
      <c r="G68" s="28"/>
      <c r="H68" s="28">
        <f>IF($C$4="Neattiecināmās izmaksas",IF('5a+c+n'!$Q68="N",'5a+c+n'!H68,0))</f>
        <v>0</v>
      </c>
      <c r="I68" s="28"/>
      <c r="J68" s="28"/>
      <c r="K68" s="60">
        <f>IF($C$4="Neattiecināmās izmaksas",IF('5a+c+n'!$Q68="N",'5a+c+n'!K68,0))</f>
        <v>0</v>
      </c>
      <c r="L68" s="109">
        <f>IF($C$4="Neattiecināmās izmaksas",IF('5a+c+n'!$Q68="N",'5a+c+n'!L68,0))</f>
        <v>0</v>
      </c>
      <c r="M68" s="28">
        <f>IF($C$4="Neattiecināmās izmaksas",IF('5a+c+n'!$Q68="N",'5a+c+n'!M68,0))</f>
        <v>0</v>
      </c>
      <c r="N68" s="28">
        <f>IF($C$4="Neattiecināmās izmaksas",IF('5a+c+n'!$Q68="N",'5a+c+n'!N68,0))</f>
        <v>0</v>
      </c>
      <c r="O68" s="28">
        <f>IF($C$4="Neattiecināmās izmaksas",IF('5a+c+n'!$Q68="N",'5a+c+n'!O68,0))</f>
        <v>0</v>
      </c>
      <c r="P68" s="60">
        <f>IF($C$4="Neattiecināmās izmaksas",IF('5a+c+n'!$Q68="N",'5a+c+n'!P68,0))</f>
        <v>0</v>
      </c>
    </row>
    <row r="69" spans="1:16" x14ac:dyDescent="0.2">
      <c r="A69" s="65">
        <f>IF(P69=0,0,IF(COUNTBLANK(P69)=1,0,COUNTA($P$14:P69)))</f>
        <v>0</v>
      </c>
      <c r="B69" s="28">
        <f>IF($C$4="Neattiecināmās izmaksas",IF('5a+c+n'!$Q69="N",'5a+c+n'!B69,0))</f>
        <v>0</v>
      </c>
      <c r="C69" s="28">
        <f>IF($C$4="Neattiecināmās izmaksas",IF('5a+c+n'!$Q69="N",'5a+c+n'!C69,0))</f>
        <v>0</v>
      </c>
      <c r="D69" s="28">
        <f>IF($C$4="Neattiecināmās izmaksas",IF('5a+c+n'!$Q69="N",'5a+c+n'!D69,0))</f>
        <v>0</v>
      </c>
      <c r="E69" s="60"/>
      <c r="F69" s="80"/>
      <c r="G69" s="28"/>
      <c r="H69" s="28">
        <f>IF($C$4="Neattiecināmās izmaksas",IF('5a+c+n'!$Q69="N",'5a+c+n'!H69,0))</f>
        <v>0</v>
      </c>
      <c r="I69" s="28"/>
      <c r="J69" s="28"/>
      <c r="K69" s="60">
        <f>IF($C$4="Neattiecināmās izmaksas",IF('5a+c+n'!$Q69="N",'5a+c+n'!K69,0))</f>
        <v>0</v>
      </c>
      <c r="L69" s="109">
        <f>IF($C$4="Neattiecināmās izmaksas",IF('5a+c+n'!$Q69="N",'5a+c+n'!L69,0))</f>
        <v>0</v>
      </c>
      <c r="M69" s="28">
        <f>IF($C$4="Neattiecināmās izmaksas",IF('5a+c+n'!$Q69="N",'5a+c+n'!M69,0))</f>
        <v>0</v>
      </c>
      <c r="N69" s="28">
        <f>IF($C$4="Neattiecināmās izmaksas",IF('5a+c+n'!$Q69="N",'5a+c+n'!N69,0))</f>
        <v>0</v>
      </c>
      <c r="O69" s="28">
        <f>IF($C$4="Neattiecināmās izmaksas",IF('5a+c+n'!$Q69="N",'5a+c+n'!O69,0))</f>
        <v>0</v>
      </c>
      <c r="P69" s="60">
        <f>IF($C$4="Neattiecināmās izmaksas",IF('5a+c+n'!$Q69="N",'5a+c+n'!P69,0))</f>
        <v>0</v>
      </c>
    </row>
    <row r="70" spans="1:16" x14ac:dyDescent="0.2">
      <c r="A70" s="65">
        <f>IF(P70=0,0,IF(COUNTBLANK(P70)=1,0,COUNTA($P$14:P70)))</f>
        <v>0</v>
      </c>
      <c r="B70" s="28">
        <f>IF($C$4="Neattiecināmās izmaksas",IF('5a+c+n'!$Q70="N",'5a+c+n'!B70,0))</f>
        <v>0</v>
      </c>
      <c r="C70" s="28">
        <f>IF($C$4="Neattiecināmās izmaksas",IF('5a+c+n'!$Q70="N",'5a+c+n'!C70,0))</f>
        <v>0</v>
      </c>
      <c r="D70" s="28">
        <f>IF($C$4="Neattiecināmās izmaksas",IF('5a+c+n'!$Q70="N",'5a+c+n'!D70,0))</f>
        <v>0</v>
      </c>
      <c r="E70" s="60"/>
      <c r="F70" s="80"/>
      <c r="G70" s="28"/>
      <c r="H70" s="28">
        <f>IF($C$4="Neattiecināmās izmaksas",IF('5a+c+n'!$Q70="N",'5a+c+n'!H70,0))</f>
        <v>0</v>
      </c>
      <c r="I70" s="28"/>
      <c r="J70" s="28"/>
      <c r="K70" s="60">
        <f>IF($C$4="Neattiecināmās izmaksas",IF('5a+c+n'!$Q70="N",'5a+c+n'!K70,0))</f>
        <v>0</v>
      </c>
      <c r="L70" s="109">
        <f>IF($C$4="Neattiecināmās izmaksas",IF('5a+c+n'!$Q70="N",'5a+c+n'!L70,0))</f>
        <v>0</v>
      </c>
      <c r="M70" s="28">
        <f>IF($C$4="Neattiecināmās izmaksas",IF('5a+c+n'!$Q70="N",'5a+c+n'!M70,0))</f>
        <v>0</v>
      </c>
      <c r="N70" s="28">
        <f>IF($C$4="Neattiecināmās izmaksas",IF('5a+c+n'!$Q70="N",'5a+c+n'!N70,0))</f>
        <v>0</v>
      </c>
      <c r="O70" s="28">
        <f>IF($C$4="Neattiecināmās izmaksas",IF('5a+c+n'!$Q70="N",'5a+c+n'!O70,0))</f>
        <v>0</v>
      </c>
      <c r="P70" s="60">
        <f>IF($C$4="Neattiecināmās izmaksas",IF('5a+c+n'!$Q70="N",'5a+c+n'!P70,0))</f>
        <v>0</v>
      </c>
    </row>
    <row r="71" spans="1:16" ht="12" thickBot="1" x14ac:dyDescent="0.25">
      <c r="A71" s="159">
        <f>IF(P71=0,0,IF(COUNTBLANK(P71)=1,0,COUNTA($P$14:P71)))</f>
        <v>0</v>
      </c>
      <c r="B71" s="92">
        <f>IF($C$4="Neattiecināmās izmaksas",IF('5a+c+n'!$Q71="N",'5a+c+n'!B71,0))</f>
        <v>0</v>
      </c>
      <c r="C71" s="92">
        <f>IF($C$4="Neattiecināmās izmaksas",IF('5a+c+n'!$Q71="N",'5a+c+n'!C71,0))</f>
        <v>0</v>
      </c>
      <c r="D71" s="92">
        <f>IF($C$4="Neattiecināmās izmaksas",IF('5a+c+n'!$Q71="N",'5a+c+n'!D71,0))</f>
        <v>0</v>
      </c>
      <c r="E71" s="41"/>
      <c r="F71" s="160"/>
      <c r="G71" s="92"/>
      <c r="H71" s="92">
        <f>IF($C$4="Neattiecināmās izmaksas",IF('5a+c+n'!$Q71="N",'5a+c+n'!H71,0))</f>
        <v>0</v>
      </c>
      <c r="I71" s="92"/>
      <c r="J71" s="92"/>
      <c r="K71" s="41">
        <f>IF($C$4="Neattiecināmās izmaksas",IF('5a+c+n'!$Q71="N",'5a+c+n'!K71,0))</f>
        <v>0</v>
      </c>
      <c r="L71" s="110">
        <f>IF($C$4="Neattiecināmās izmaksas",IF('5a+c+n'!$Q71="N",'5a+c+n'!L71,0))</f>
        <v>0</v>
      </c>
      <c r="M71" s="92">
        <f>IF($C$4="Neattiecināmās izmaksas",IF('5a+c+n'!$Q71="N",'5a+c+n'!M71,0))</f>
        <v>0</v>
      </c>
      <c r="N71" s="92">
        <f>IF($C$4="Neattiecināmās izmaksas",IF('5a+c+n'!$Q71="N",'5a+c+n'!N71,0))</f>
        <v>0</v>
      </c>
      <c r="O71" s="92">
        <f>IF($C$4="Neattiecināmās izmaksas",IF('5a+c+n'!$Q71="N",'5a+c+n'!O71,0))</f>
        <v>0</v>
      </c>
      <c r="P71" s="41">
        <f>IF($C$4="Neattiecināmās izmaksas",IF('5a+c+n'!$Q71="N",'5a+c+n'!P71,0))</f>
        <v>0</v>
      </c>
    </row>
    <row r="72" spans="1:16" ht="12" customHeight="1" thickBot="1" x14ac:dyDescent="0.25">
      <c r="A72" s="310" t="s">
        <v>62</v>
      </c>
      <c r="B72" s="311"/>
      <c r="C72" s="311"/>
      <c r="D72" s="311"/>
      <c r="E72" s="311"/>
      <c r="F72" s="311"/>
      <c r="G72" s="311"/>
      <c r="H72" s="311"/>
      <c r="I72" s="311"/>
      <c r="J72" s="311"/>
      <c r="K72" s="312"/>
      <c r="L72" s="111">
        <f>SUM(L14:L71)</f>
        <v>0</v>
      </c>
      <c r="M72" s="112">
        <f>SUM(M14:M71)</f>
        <v>0</v>
      </c>
      <c r="N72" s="112">
        <f>SUM(N14:N71)</f>
        <v>0</v>
      </c>
      <c r="O72" s="112">
        <f>SUM(O14:O71)</f>
        <v>0</v>
      </c>
      <c r="P72" s="113">
        <f>SUM(P14:P71)</f>
        <v>0</v>
      </c>
    </row>
    <row r="73" spans="1:16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1" t="s">
        <v>14</v>
      </c>
      <c r="B75" s="20"/>
      <c r="C75" s="313" t="str">
        <f>'Kops n'!C33:H33</f>
        <v>Armands Ūbelis</v>
      </c>
      <c r="D75" s="313"/>
      <c r="E75" s="313"/>
      <c r="F75" s="313"/>
      <c r="G75" s="313"/>
      <c r="H75" s="313"/>
      <c r="I75" s="20"/>
      <c r="J75" s="20"/>
      <c r="K75" s="20"/>
      <c r="L75" s="20"/>
      <c r="M75" s="20"/>
      <c r="N75" s="20"/>
      <c r="O75" s="20"/>
      <c r="P75" s="20"/>
    </row>
    <row r="76" spans="1:16" x14ac:dyDescent="0.2">
      <c r="A76" s="20"/>
      <c r="B76" s="20"/>
      <c r="C76" s="236" t="s">
        <v>15</v>
      </c>
      <c r="D76" s="236"/>
      <c r="E76" s="236"/>
      <c r="F76" s="236"/>
      <c r="G76" s="236"/>
      <c r="H76" s="236"/>
      <c r="I76" s="20"/>
      <c r="J76" s="20"/>
      <c r="K76" s="20"/>
      <c r="L76" s="20"/>
      <c r="M76" s="20"/>
      <c r="N76" s="20"/>
      <c r="O76" s="20"/>
      <c r="P76" s="20"/>
    </row>
    <row r="77" spans="1:16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">
      <c r="A78" s="280" t="str">
        <f>'Kops n'!A36:D36</f>
        <v>Tāme sastādīta 2023. gada 26. jūlijā</v>
      </c>
      <c r="B78" s="281"/>
      <c r="C78" s="281"/>
      <c r="D78" s="28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x14ac:dyDescent="0.2">
      <c r="A80" s="1" t="s">
        <v>41</v>
      </c>
      <c r="B80" s="20"/>
      <c r="C80" s="313">
        <f>'Kops n'!C38:H38</f>
        <v>0</v>
      </c>
      <c r="D80" s="313"/>
      <c r="E80" s="313"/>
      <c r="F80" s="313"/>
      <c r="G80" s="313"/>
      <c r="H80" s="313"/>
      <c r="I80" s="20"/>
      <c r="J80" s="20"/>
      <c r="K80" s="20"/>
      <c r="L80" s="20"/>
      <c r="M80" s="20"/>
      <c r="N80" s="20"/>
      <c r="O80" s="20"/>
      <c r="P80" s="20"/>
    </row>
    <row r="81" spans="1:16" x14ac:dyDescent="0.2">
      <c r="A81" s="20"/>
      <c r="B81" s="20"/>
      <c r="C81" s="236" t="s">
        <v>15</v>
      </c>
      <c r="D81" s="236"/>
      <c r="E81" s="236"/>
      <c r="F81" s="236"/>
      <c r="G81" s="236"/>
      <c r="H81" s="236"/>
      <c r="I81" s="20"/>
      <c r="J81" s="20"/>
      <c r="K81" s="20"/>
      <c r="L81" s="20"/>
      <c r="M81" s="20"/>
      <c r="N81" s="20"/>
      <c r="O81" s="20"/>
      <c r="P81" s="20"/>
    </row>
    <row r="82" spans="1:16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">
      <c r="A83" s="103" t="s">
        <v>16</v>
      </c>
      <c r="B83" s="53"/>
      <c r="C83" s="116" t="str">
        <f>'Kops n'!C41</f>
        <v>4-02608</v>
      </c>
      <c r="D83" s="53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</sheetData>
  <mergeCells count="23">
    <mergeCell ref="C81:H81"/>
    <mergeCell ref="L12:P12"/>
    <mergeCell ref="A72:K72"/>
    <mergeCell ref="C75:H75"/>
    <mergeCell ref="C76:H76"/>
    <mergeCell ref="A78:D78"/>
    <mergeCell ref="C80:H80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119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72:K72">
    <cfRule type="containsText" dxfId="118" priority="4" operator="containsText" text="Tiešās izmaksas kopā, t. sk. darba devēja sociālais nodoklis __.__% ">
      <formula>NOT(ISERROR(SEARCH("Tiešās izmaksas kopā, t. sk. darba devēja sociālais nodoklis __.__% ",A72)))</formula>
    </cfRule>
  </conditionalFormatting>
  <conditionalFormatting sqref="A14:P71">
    <cfRule type="cellIs" dxfId="117" priority="2" operator="equal">
      <formula>0</formula>
    </cfRule>
  </conditionalFormatting>
  <conditionalFormatting sqref="C2:I2 D5:L8 N9:O9 L72:P72 C75:H75 C80:H80 C83">
    <cfRule type="cellIs" dxfId="116" priority="3" operator="equal">
      <formula>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Q45"/>
  <sheetViews>
    <sheetView topLeftCell="A13" workbookViewId="0">
      <selection activeCell="E20" sqref="E2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5">
        <v>6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302" t="s">
        <v>239</v>
      </c>
      <c r="D2" s="302"/>
      <c r="E2" s="302"/>
      <c r="F2" s="302"/>
      <c r="G2" s="302"/>
      <c r="H2" s="302"/>
      <c r="I2" s="302"/>
      <c r="J2" s="33"/>
    </row>
    <row r="3" spans="1:17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7" x14ac:dyDescent="0.2">
      <c r="A4" s="34"/>
      <c r="B4" s="34"/>
      <c r="C4" s="303" t="s">
        <v>63</v>
      </c>
      <c r="D4" s="303"/>
      <c r="E4" s="303"/>
      <c r="F4" s="303"/>
      <c r="G4" s="303"/>
      <c r="H4" s="303"/>
      <c r="I4" s="303"/>
      <c r="J4" s="34"/>
    </row>
    <row r="5" spans="1:17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7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P33</f>
        <v>0</v>
      </c>
      <c r="O9" s="306"/>
      <c r="P9" s="35"/>
      <c r="Q9" s="123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  <c r="Q10" s="123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3" t="s">
        <v>47</v>
      </c>
    </row>
    <row r="12" spans="1:17" ht="12" thickBot="1" x14ac:dyDescent="0.25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  <c r="Q12" s="123" t="s">
        <v>54</v>
      </c>
    </row>
    <row r="13" spans="1:17" ht="126.75" customHeight="1" thickBot="1" x14ac:dyDescent="0.25">
      <c r="A13" s="314"/>
      <c r="B13" s="316"/>
      <c r="C13" s="317"/>
      <c r="D13" s="319"/>
      <c r="E13" s="321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74" t="s">
        <v>60</v>
      </c>
      <c r="Q13" s="75" t="s">
        <v>61</v>
      </c>
    </row>
    <row r="14" spans="1:17" ht="22.5" x14ac:dyDescent="0.2">
      <c r="A14" s="143">
        <v>1</v>
      </c>
      <c r="B14" s="144"/>
      <c r="C14" s="211" t="s">
        <v>240</v>
      </c>
      <c r="D14" s="212" t="s">
        <v>138</v>
      </c>
      <c r="E14" s="146">
        <v>230</v>
      </c>
      <c r="F14" s="88"/>
      <c r="G14" s="89"/>
      <c r="H14" s="89">
        <f>F14*G14</f>
        <v>0</v>
      </c>
      <c r="I14" s="89"/>
      <c r="J14" s="89"/>
      <c r="K14" s="90">
        <f>SUM(H14:J14)</f>
        <v>0</v>
      </c>
      <c r="L14" s="88">
        <f>E14*F14</f>
        <v>0</v>
      </c>
      <c r="M14" s="89">
        <f>H14*E14</f>
        <v>0</v>
      </c>
      <c r="N14" s="89">
        <f>I14*E14</f>
        <v>0</v>
      </c>
      <c r="O14" s="89">
        <f>J14*E14</f>
        <v>0</v>
      </c>
      <c r="P14" s="106">
        <f>SUM(M14:O14)</f>
        <v>0</v>
      </c>
      <c r="Q14" s="71" t="s">
        <v>46</v>
      </c>
    </row>
    <row r="15" spans="1:17" ht="22.5" x14ac:dyDescent="0.2">
      <c r="A15" s="40">
        <v>2</v>
      </c>
      <c r="B15" s="91"/>
      <c r="C15" s="213" t="s">
        <v>241</v>
      </c>
      <c r="D15" s="194" t="s">
        <v>138</v>
      </c>
      <c r="E15" s="60">
        <v>230</v>
      </c>
      <c r="F15" s="52"/>
      <c r="G15" s="50"/>
      <c r="H15" s="50">
        <f>F15*G15</f>
        <v>0</v>
      </c>
      <c r="I15" s="50"/>
      <c r="J15" s="50"/>
      <c r="K15" s="51">
        <f t="shared" ref="K15:K19" si="0">SUM(H15:J15)</f>
        <v>0</v>
      </c>
      <c r="L15" s="52">
        <f t="shared" ref="L15:L19" si="1">E15*F15</f>
        <v>0</v>
      </c>
      <c r="M15" s="50">
        <f t="shared" ref="M15:M19" si="2">H15*E15</f>
        <v>0</v>
      </c>
      <c r="N15" s="50">
        <f t="shared" ref="N15:N19" si="3">I15*E15</f>
        <v>0</v>
      </c>
      <c r="O15" s="50">
        <f t="shared" ref="O15:O19" si="4">J15*E15</f>
        <v>0</v>
      </c>
      <c r="P15" s="107">
        <f t="shared" ref="P15:P19" si="5">SUM(M15:O15)</f>
        <v>0</v>
      </c>
      <c r="Q15" s="76" t="s">
        <v>46</v>
      </c>
    </row>
    <row r="16" spans="1:17" x14ac:dyDescent="0.2">
      <c r="A16" s="40">
        <v>3</v>
      </c>
      <c r="B16" s="91"/>
      <c r="C16" s="214" t="s">
        <v>82</v>
      </c>
      <c r="D16" s="194" t="s">
        <v>163</v>
      </c>
      <c r="E16" s="60">
        <v>46</v>
      </c>
      <c r="F16" s="52"/>
      <c r="G16" s="50"/>
      <c r="H16" s="50">
        <f t="shared" ref="H16:H19" si="6">F16*G16</f>
        <v>0</v>
      </c>
      <c r="I16" s="50"/>
      <c r="J16" s="50"/>
      <c r="K16" s="51">
        <f t="shared" si="0"/>
        <v>0</v>
      </c>
      <c r="L16" s="52">
        <f t="shared" si="1"/>
        <v>0</v>
      </c>
      <c r="M16" s="50">
        <f t="shared" si="2"/>
        <v>0</v>
      </c>
      <c r="N16" s="50">
        <f t="shared" si="3"/>
        <v>0</v>
      </c>
      <c r="O16" s="50">
        <f t="shared" si="4"/>
        <v>0</v>
      </c>
      <c r="P16" s="107">
        <f t="shared" si="5"/>
        <v>0</v>
      </c>
      <c r="Q16" s="76" t="s">
        <v>46</v>
      </c>
    </row>
    <row r="17" spans="1:17" x14ac:dyDescent="0.2">
      <c r="A17" s="40">
        <v>4</v>
      </c>
      <c r="B17" s="91"/>
      <c r="C17" s="214" t="s">
        <v>242</v>
      </c>
      <c r="D17" s="194" t="s">
        <v>138</v>
      </c>
      <c r="E17" s="60">
        <v>253.00000000000003</v>
      </c>
      <c r="F17" s="52"/>
      <c r="G17" s="50"/>
      <c r="H17" s="50">
        <f t="shared" si="6"/>
        <v>0</v>
      </c>
      <c r="I17" s="50"/>
      <c r="J17" s="50"/>
      <c r="K17" s="51">
        <f t="shared" si="0"/>
        <v>0</v>
      </c>
      <c r="L17" s="52">
        <f t="shared" si="1"/>
        <v>0</v>
      </c>
      <c r="M17" s="50">
        <f t="shared" si="2"/>
        <v>0</v>
      </c>
      <c r="N17" s="50">
        <f t="shared" si="3"/>
        <v>0</v>
      </c>
      <c r="O17" s="50">
        <f t="shared" si="4"/>
        <v>0</v>
      </c>
      <c r="P17" s="107">
        <f t="shared" si="5"/>
        <v>0</v>
      </c>
      <c r="Q17" s="76" t="s">
        <v>46</v>
      </c>
    </row>
    <row r="18" spans="1:17" x14ac:dyDescent="0.2">
      <c r="A18" s="40">
        <v>5</v>
      </c>
      <c r="B18" s="91"/>
      <c r="C18" s="214" t="s">
        <v>84</v>
      </c>
      <c r="D18" s="194" t="s">
        <v>163</v>
      </c>
      <c r="E18" s="60">
        <v>1380</v>
      </c>
      <c r="F18" s="52"/>
      <c r="G18" s="50"/>
      <c r="H18" s="50">
        <f t="shared" si="6"/>
        <v>0</v>
      </c>
      <c r="I18" s="50"/>
      <c r="J18" s="50"/>
      <c r="K18" s="51">
        <f t="shared" si="0"/>
        <v>0</v>
      </c>
      <c r="L18" s="52">
        <f t="shared" si="1"/>
        <v>0</v>
      </c>
      <c r="M18" s="50">
        <f t="shared" si="2"/>
        <v>0</v>
      </c>
      <c r="N18" s="50">
        <f t="shared" si="3"/>
        <v>0</v>
      </c>
      <c r="O18" s="50">
        <f t="shared" si="4"/>
        <v>0</v>
      </c>
      <c r="P18" s="107">
        <f t="shared" si="5"/>
        <v>0</v>
      </c>
      <c r="Q18" s="76" t="s">
        <v>46</v>
      </c>
    </row>
    <row r="19" spans="1:17" ht="22.5" x14ac:dyDescent="0.2">
      <c r="A19" s="152">
        <v>6</v>
      </c>
      <c r="B19" s="153"/>
      <c r="C19" s="215" t="s">
        <v>243</v>
      </c>
      <c r="D19" s="196" t="s">
        <v>138</v>
      </c>
      <c r="E19" s="41">
        <v>230</v>
      </c>
      <c r="F19" s="155"/>
      <c r="G19" s="156"/>
      <c r="H19" s="156">
        <f t="shared" si="6"/>
        <v>0</v>
      </c>
      <c r="I19" s="156"/>
      <c r="J19" s="156"/>
      <c r="K19" s="157">
        <f t="shared" si="0"/>
        <v>0</v>
      </c>
      <c r="L19" s="155">
        <f t="shared" si="1"/>
        <v>0</v>
      </c>
      <c r="M19" s="156">
        <f t="shared" si="2"/>
        <v>0</v>
      </c>
      <c r="N19" s="156">
        <f t="shared" si="3"/>
        <v>0</v>
      </c>
      <c r="O19" s="156">
        <f t="shared" si="4"/>
        <v>0</v>
      </c>
      <c r="P19" s="158">
        <f t="shared" si="5"/>
        <v>0</v>
      </c>
      <c r="Q19" s="76" t="s">
        <v>47</v>
      </c>
    </row>
    <row r="20" spans="1:17" x14ac:dyDescent="0.2">
      <c r="A20" s="40">
        <v>7</v>
      </c>
      <c r="B20" s="153"/>
      <c r="C20" s="132" t="s">
        <v>298</v>
      </c>
      <c r="D20" s="28" t="s">
        <v>138</v>
      </c>
      <c r="E20" s="60">
        <v>8.5</v>
      </c>
      <c r="F20" s="52"/>
      <c r="G20" s="50"/>
      <c r="H20" s="50">
        <f t="shared" ref="H20:H32" si="7">F20*G20</f>
        <v>0</v>
      </c>
      <c r="I20" s="50"/>
      <c r="J20" s="50"/>
      <c r="K20" s="51">
        <f t="shared" ref="K20:K32" si="8">SUM(H20:J20)</f>
        <v>0</v>
      </c>
      <c r="L20" s="155">
        <f t="shared" ref="L20:L32" si="9">E20*F20</f>
        <v>0</v>
      </c>
      <c r="M20" s="156">
        <f t="shared" ref="M20:M32" si="10">H20*E20</f>
        <v>0</v>
      </c>
      <c r="N20" s="156">
        <f t="shared" ref="N20:N32" si="11">I20*E20</f>
        <v>0</v>
      </c>
      <c r="O20" s="156">
        <f t="shared" ref="O20:O32" si="12">J20*E20</f>
        <v>0</v>
      </c>
      <c r="P20" s="158">
        <f t="shared" ref="P20:P32" si="13">SUM(M20:O20)</f>
        <v>0</v>
      </c>
      <c r="Q20" s="76" t="s">
        <v>46</v>
      </c>
    </row>
    <row r="21" spans="1:17" x14ac:dyDescent="0.2">
      <c r="A21" s="40">
        <v>8</v>
      </c>
      <c r="B21" s="153"/>
      <c r="C21" s="133" t="s">
        <v>82</v>
      </c>
      <c r="D21" s="28" t="s">
        <v>163</v>
      </c>
      <c r="E21" s="60">
        <v>1.7000000000000002</v>
      </c>
      <c r="F21" s="52"/>
      <c r="G21" s="50"/>
      <c r="H21" s="50">
        <f t="shared" si="7"/>
        <v>0</v>
      </c>
      <c r="I21" s="50"/>
      <c r="J21" s="50"/>
      <c r="K21" s="51">
        <f t="shared" si="8"/>
        <v>0</v>
      </c>
      <c r="L21" s="155">
        <f t="shared" si="9"/>
        <v>0</v>
      </c>
      <c r="M21" s="156">
        <f t="shared" si="10"/>
        <v>0</v>
      </c>
      <c r="N21" s="156">
        <f t="shared" si="11"/>
        <v>0</v>
      </c>
      <c r="O21" s="156">
        <f t="shared" si="12"/>
        <v>0</v>
      </c>
      <c r="P21" s="158">
        <f t="shared" si="13"/>
        <v>0</v>
      </c>
      <c r="Q21" s="76" t="s">
        <v>46</v>
      </c>
    </row>
    <row r="22" spans="1:17" x14ac:dyDescent="0.2">
      <c r="A22" s="40">
        <v>9</v>
      </c>
      <c r="B22" s="153"/>
      <c r="C22" s="132" t="s">
        <v>299</v>
      </c>
      <c r="D22" s="28" t="s">
        <v>138</v>
      </c>
      <c r="E22" s="60">
        <v>8.5</v>
      </c>
      <c r="F22" s="52"/>
      <c r="G22" s="50"/>
      <c r="H22" s="50">
        <f t="shared" si="7"/>
        <v>0</v>
      </c>
      <c r="I22" s="50"/>
      <c r="J22" s="50"/>
      <c r="K22" s="51">
        <f t="shared" si="8"/>
        <v>0</v>
      </c>
      <c r="L22" s="155">
        <f t="shared" si="9"/>
        <v>0</v>
      </c>
      <c r="M22" s="156">
        <f t="shared" si="10"/>
        <v>0</v>
      </c>
      <c r="N22" s="156">
        <f t="shared" si="11"/>
        <v>0</v>
      </c>
      <c r="O22" s="156">
        <f t="shared" si="12"/>
        <v>0</v>
      </c>
      <c r="P22" s="158">
        <f t="shared" si="13"/>
        <v>0</v>
      </c>
      <c r="Q22" s="76" t="s">
        <v>46</v>
      </c>
    </row>
    <row r="23" spans="1:17" x14ac:dyDescent="0.2">
      <c r="A23" s="152">
        <v>10</v>
      </c>
      <c r="B23" s="153"/>
      <c r="C23" s="133" t="s">
        <v>304</v>
      </c>
      <c r="D23" s="28" t="s">
        <v>138</v>
      </c>
      <c r="E23" s="60">
        <v>9.7799999999999994</v>
      </c>
      <c r="F23" s="52"/>
      <c r="G23" s="50"/>
      <c r="H23" s="50">
        <f t="shared" si="7"/>
        <v>0</v>
      </c>
      <c r="I23" s="50"/>
      <c r="J23" s="50"/>
      <c r="K23" s="51">
        <f t="shared" si="8"/>
        <v>0</v>
      </c>
      <c r="L23" s="155">
        <f t="shared" si="9"/>
        <v>0</v>
      </c>
      <c r="M23" s="156">
        <f t="shared" si="10"/>
        <v>0</v>
      </c>
      <c r="N23" s="156">
        <f t="shared" si="11"/>
        <v>0</v>
      </c>
      <c r="O23" s="156">
        <f t="shared" si="12"/>
        <v>0</v>
      </c>
      <c r="P23" s="158">
        <f t="shared" si="13"/>
        <v>0</v>
      </c>
      <c r="Q23" s="76" t="s">
        <v>46</v>
      </c>
    </row>
    <row r="24" spans="1:17" x14ac:dyDescent="0.2">
      <c r="A24" s="40">
        <v>11</v>
      </c>
      <c r="B24" s="153"/>
      <c r="C24" s="137" t="s">
        <v>85</v>
      </c>
      <c r="D24" s="28" t="s">
        <v>120</v>
      </c>
      <c r="E24" s="60">
        <v>34</v>
      </c>
      <c r="F24" s="52"/>
      <c r="G24" s="50"/>
      <c r="H24" s="50">
        <f t="shared" si="7"/>
        <v>0</v>
      </c>
      <c r="I24" s="50"/>
      <c r="J24" s="50"/>
      <c r="K24" s="51">
        <f t="shared" si="8"/>
        <v>0</v>
      </c>
      <c r="L24" s="155">
        <f t="shared" si="9"/>
        <v>0</v>
      </c>
      <c r="M24" s="156">
        <f t="shared" si="10"/>
        <v>0</v>
      </c>
      <c r="N24" s="156">
        <f t="shared" si="11"/>
        <v>0</v>
      </c>
      <c r="O24" s="156">
        <f t="shared" si="12"/>
        <v>0</v>
      </c>
      <c r="P24" s="158">
        <f t="shared" si="13"/>
        <v>0</v>
      </c>
      <c r="Q24" s="76" t="s">
        <v>46</v>
      </c>
    </row>
    <row r="25" spans="1:17" x14ac:dyDescent="0.2">
      <c r="A25" s="40">
        <v>12</v>
      </c>
      <c r="B25" s="153"/>
      <c r="C25" s="137" t="s">
        <v>84</v>
      </c>
      <c r="D25" s="28" t="s">
        <v>163</v>
      </c>
      <c r="E25" s="60">
        <v>51</v>
      </c>
      <c r="F25" s="52"/>
      <c r="G25" s="50"/>
      <c r="H25" s="50">
        <f t="shared" si="7"/>
        <v>0</v>
      </c>
      <c r="I25" s="50"/>
      <c r="J25" s="50"/>
      <c r="K25" s="51">
        <f t="shared" si="8"/>
        <v>0</v>
      </c>
      <c r="L25" s="155">
        <f t="shared" si="9"/>
        <v>0</v>
      </c>
      <c r="M25" s="156">
        <f t="shared" si="10"/>
        <v>0</v>
      </c>
      <c r="N25" s="156">
        <f t="shared" si="11"/>
        <v>0</v>
      </c>
      <c r="O25" s="156">
        <f t="shared" si="12"/>
        <v>0</v>
      </c>
      <c r="P25" s="158">
        <f t="shared" si="13"/>
        <v>0</v>
      </c>
      <c r="Q25" s="76" t="s">
        <v>46</v>
      </c>
    </row>
    <row r="26" spans="1:17" x14ac:dyDescent="0.2">
      <c r="A26" s="40">
        <v>13</v>
      </c>
      <c r="B26" s="153"/>
      <c r="C26" s="139" t="s">
        <v>232</v>
      </c>
      <c r="D26" s="28" t="s">
        <v>138</v>
      </c>
      <c r="E26" s="60">
        <v>8.5</v>
      </c>
      <c r="F26" s="52"/>
      <c r="G26" s="50"/>
      <c r="H26" s="50">
        <f t="shared" si="7"/>
        <v>0</v>
      </c>
      <c r="I26" s="50"/>
      <c r="J26" s="50"/>
      <c r="K26" s="51">
        <f t="shared" si="8"/>
        <v>0</v>
      </c>
      <c r="L26" s="155">
        <f t="shared" si="9"/>
        <v>0</v>
      </c>
      <c r="M26" s="156">
        <f t="shared" si="10"/>
        <v>0</v>
      </c>
      <c r="N26" s="156">
        <f t="shared" si="11"/>
        <v>0</v>
      </c>
      <c r="O26" s="156">
        <f t="shared" si="12"/>
        <v>0</v>
      </c>
      <c r="P26" s="158">
        <f t="shared" si="13"/>
        <v>0</v>
      </c>
      <c r="Q26" s="76" t="s">
        <v>46</v>
      </c>
    </row>
    <row r="27" spans="1:17" x14ac:dyDescent="0.2">
      <c r="A27" s="152">
        <v>14</v>
      </c>
      <c r="B27" s="153"/>
      <c r="C27" s="133" t="s">
        <v>176</v>
      </c>
      <c r="D27" s="28" t="s">
        <v>163</v>
      </c>
      <c r="E27" s="60">
        <v>59.5</v>
      </c>
      <c r="F27" s="52"/>
      <c r="G27" s="50"/>
      <c r="H27" s="50">
        <f t="shared" si="7"/>
        <v>0</v>
      </c>
      <c r="I27" s="50"/>
      <c r="J27" s="50"/>
      <c r="K27" s="51">
        <f t="shared" si="8"/>
        <v>0</v>
      </c>
      <c r="L27" s="155">
        <f t="shared" si="9"/>
        <v>0</v>
      </c>
      <c r="M27" s="156">
        <f t="shared" si="10"/>
        <v>0</v>
      </c>
      <c r="N27" s="156">
        <f t="shared" si="11"/>
        <v>0</v>
      </c>
      <c r="O27" s="156">
        <f t="shared" si="12"/>
        <v>0</v>
      </c>
      <c r="P27" s="158">
        <f t="shared" si="13"/>
        <v>0</v>
      </c>
      <c r="Q27" s="76" t="s">
        <v>46</v>
      </c>
    </row>
    <row r="28" spans="1:17" x14ac:dyDescent="0.2">
      <c r="A28" s="40">
        <v>15</v>
      </c>
      <c r="B28" s="153"/>
      <c r="C28" s="133" t="s">
        <v>177</v>
      </c>
      <c r="D28" s="28" t="s">
        <v>138</v>
      </c>
      <c r="E28" s="60">
        <v>9.7799999999999994</v>
      </c>
      <c r="F28" s="52"/>
      <c r="G28" s="50"/>
      <c r="H28" s="50">
        <f t="shared" si="7"/>
        <v>0</v>
      </c>
      <c r="I28" s="50"/>
      <c r="J28" s="50"/>
      <c r="K28" s="51">
        <f t="shared" si="8"/>
        <v>0</v>
      </c>
      <c r="L28" s="155">
        <f t="shared" si="9"/>
        <v>0</v>
      </c>
      <c r="M28" s="156">
        <f t="shared" si="10"/>
        <v>0</v>
      </c>
      <c r="N28" s="156">
        <f t="shared" si="11"/>
        <v>0</v>
      </c>
      <c r="O28" s="156">
        <f t="shared" si="12"/>
        <v>0</v>
      </c>
      <c r="P28" s="158">
        <f t="shared" si="13"/>
        <v>0</v>
      </c>
      <c r="Q28" s="76" t="s">
        <v>46</v>
      </c>
    </row>
    <row r="29" spans="1:17" x14ac:dyDescent="0.2">
      <c r="A29" s="40">
        <v>16</v>
      </c>
      <c r="B29" s="153"/>
      <c r="C29" s="133" t="s">
        <v>178</v>
      </c>
      <c r="D29" s="28" t="s">
        <v>155</v>
      </c>
      <c r="E29" s="60">
        <v>4.8</v>
      </c>
      <c r="F29" s="52"/>
      <c r="G29" s="50"/>
      <c r="H29" s="50">
        <f t="shared" si="7"/>
        <v>0</v>
      </c>
      <c r="I29" s="50"/>
      <c r="J29" s="50"/>
      <c r="K29" s="51">
        <f t="shared" si="8"/>
        <v>0</v>
      </c>
      <c r="L29" s="155">
        <f t="shared" si="9"/>
        <v>0</v>
      </c>
      <c r="M29" s="156">
        <f t="shared" si="10"/>
        <v>0</v>
      </c>
      <c r="N29" s="156">
        <f t="shared" si="11"/>
        <v>0</v>
      </c>
      <c r="O29" s="156">
        <f t="shared" si="12"/>
        <v>0</v>
      </c>
      <c r="P29" s="158">
        <f t="shared" si="13"/>
        <v>0</v>
      </c>
      <c r="Q29" s="76" t="s">
        <v>46</v>
      </c>
    </row>
    <row r="30" spans="1:17" ht="22.5" x14ac:dyDescent="0.2">
      <c r="A30" s="40">
        <v>17</v>
      </c>
      <c r="B30" s="153"/>
      <c r="C30" s="132" t="s">
        <v>90</v>
      </c>
      <c r="D30" s="28" t="s">
        <v>138</v>
      </c>
      <c r="E30" s="60">
        <v>8.5</v>
      </c>
      <c r="F30" s="52"/>
      <c r="G30" s="50"/>
      <c r="H30" s="50">
        <f t="shared" si="7"/>
        <v>0</v>
      </c>
      <c r="I30" s="50"/>
      <c r="J30" s="50"/>
      <c r="K30" s="51">
        <f t="shared" si="8"/>
        <v>0</v>
      </c>
      <c r="L30" s="155">
        <f t="shared" si="9"/>
        <v>0</v>
      </c>
      <c r="M30" s="156">
        <f t="shared" si="10"/>
        <v>0</v>
      </c>
      <c r="N30" s="156">
        <f t="shared" si="11"/>
        <v>0</v>
      </c>
      <c r="O30" s="156">
        <f t="shared" si="12"/>
        <v>0</v>
      </c>
      <c r="P30" s="158">
        <f t="shared" si="13"/>
        <v>0</v>
      </c>
      <c r="Q30" s="76" t="s">
        <v>46</v>
      </c>
    </row>
    <row r="31" spans="1:17" x14ac:dyDescent="0.2">
      <c r="A31" s="152">
        <v>18</v>
      </c>
      <c r="B31" s="153"/>
      <c r="C31" s="133" t="s">
        <v>82</v>
      </c>
      <c r="D31" s="28" t="s">
        <v>163</v>
      </c>
      <c r="E31" s="60">
        <v>1.7000000000000002</v>
      </c>
      <c r="F31" s="52"/>
      <c r="G31" s="50"/>
      <c r="H31" s="50">
        <f t="shared" si="7"/>
        <v>0</v>
      </c>
      <c r="I31" s="50"/>
      <c r="J31" s="50"/>
      <c r="K31" s="51">
        <f t="shared" si="8"/>
        <v>0</v>
      </c>
      <c r="L31" s="155">
        <f t="shared" si="9"/>
        <v>0</v>
      </c>
      <c r="M31" s="156">
        <f t="shared" si="10"/>
        <v>0</v>
      </c>
      <c r="N31" s="156">
        <f t="shared" si="11"/>
        <v>0</v>
      </c>
      <c r="O31" s="156">
        <f t="shared" si="12"/>
        <v>0</v>
      </c>
      <c r="P31" s="158">
        <f t="shared" si="13"/>
        <v>0</v>
      </c>
      <c r="Q31" s="76" t="s">
        <v>46</v>
      </c>
    </row>
    <row r="32" spans="1:17" ht="12" thickBot="1" x14ac:dyDescent="0.25">
      <c r="A32" s="40">
        <v>19</v>
      </c>
      <c r="B32" s="153"/>
      <c r="C32" s="133" t="s">
        <v>91</v>
      </c>
      <c r="D32" s="28" t="s">
        <v>163</v>
      </c>
      <c r="E32" s="60">
        <v>25.5</v>
      </c>
      <c r="F32" s="52"/>
      <c r="G32" s="50"/>
      <c r="H32" s="50">
        <f t="shared" si="7"/>
        <v>0</v>
      </c>
      <c r="I32" s="50"/>
      <c r="J32" s="50"/>
      <c r="K32" s="51">
        <f t="shared" si="8"/>
        <v>0</v>
      </c>
      <c r="L32" s="155">
        <f t="shared" si="9"/>
        <v>0</v>
      </c>
      <c r="M32" s="156">
        <f t="shared" si="10"/>
        <v>0</v>
      </c>
      <c r="N32" s="156">
        <f t="shared" si="11"/>
        <v>0</v>
      </c>
      <c r="O32" s="156">
        <f t="shared" si="12"/>
        <v>0</v>
      </c>
      <c r="P32" s="158">
        <f t="shared" si="13"/>
        <v>0</v>
      </c>
      <c r="Q32" s="72" t="s">
        <v>46</v>
      </c>
    </row>
    <row r="33" spans="1:16" ht="12" customHeight="1" thickBot="1" x14ac:dyDescent="0.25">
      <c r="A33" s="310" t="s">
        <v>62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2"/>
      <c r="L33" s="111">
        <f>SUM(L14:L19)</f>
        <v>0</v>
      </c>
      <c r="M33" s="112">
        <f>SUM(M14:M19)</f>
        <v>0</v>
      </c>
      <c r="N33" s="112">
        <f>SUM(N14:N19)</f>
        <v>0</v>
      </c>
      <c r="O33" s="112">
        <f>SUM(O14:O19)</f>
        <v>0</v>
      </c>
      <c r="P33" s="113">
        <f>SUM(P14:P19)</f>
        <v>0</v>
      </c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14</v>
      </c>
      <c r="B36" s="20"/>
      <c r="C36" s="313" t="str">
        <f>'Kops n'!C33:H33</f>
        <v>Armands Ūbelis</v>
      </c>
      <c r="D36" s="313"/>
      <c r="E36" s="313"/>
      <c r="F36" s="313"/>
      <c r="G36" s="313"/>
      <c r="H36" s="313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36" t="s">
        <v>15</v>
      </c>
      <c r="D37" s="236"/>
      <c r="E37" s="236"/>
      <c r="F37" s="236"/>
      <c r="G37" s="236"/>
      <c r="H37" s="236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80" t="str">
        <f>'Kops n'!A36:D36</f>
        <v>Tāme sastādīta 2023. gada 26. jūlijā</v>
      </c>
      <c r="B39" s="281"/>
      <c r="C39" s="281"/>
      <c r="D39" s="28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1" t="s">
        <v>41</v>
      </c>
      <c r="B41" s="20"/>
      <c r="C41" s="313">
        <f>'Kops n'!C38:H38</f>
        <v>0</v>
      </c>
      <c r="D41" s="313"/>
      <c r="E41" s="313"/>
      <c r="F41" s="313"/>
      <c r="G41" s="313"/>
      <c r="H41" s="313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36" t="s">
        <v>15</v>
      </c>
      <c r="D42" s="236"/>
      <c r="E42" s="236"/>
      <c r="F42" s="236"/>
      <c r="G42" s="236"/>
      <c r="H42" s="236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103" t="s">
        <v>16</v>
      </c>
      <c r="B44" s="53"/>
      <c r="C44" s="116" t="str">
        <f>'Kops n'!C41</f>
        <v>4-02608</v>
      </c>
      <c r="D44" s="53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</sheetData>
  <mergeCells count="23">
    <mergeCell ref="C42:H42"/>
    <mergeCell ref="C4:I4"/>
    <mergeCell ref="F12:K12"/>
    <mergeCell ref="A9:F9"/>
    <mergeCell ref="J9:M9"/>
    <mergeCell ref="D8:L8"/>
    <mergeCell ref="A33:K33"/>
    <mergeCell ref="C36:H36"/>
    <mergeCell ref="C37:H37"/>
    <mergeCell ref="A39:D39"/>
    <mergeCell ref="C41:H4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phoneticPr fontId="13" type="noConversion"/>
  <conditionalFormatting sqref="A9:F9">
    <cfRule type="containsText" dxfId="115" priority="2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32">
    <cfRule type="cellIs" dxfId="114" priority="1" operator="equal">
      <formula>0</formula>
    </cfRule>
  </conditionalFormatting>
  <conditionalFormatting sqref="A33:K33">
    <cfRule type="containsText" dxfId="113" priority="10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C36:H36">
    <cfRule type="cellIs" dxfId="112" priority="19" operator="equal">
      <formula>0</formula>
    </cfRule>
  </conditionalFormatting>
  <conditionalFormatting sqref="C41:H41">
    <cfRule type="cellIs" dxfId="111" priority="20" operator="equal">
      <formula>0</formula>
    </cfRule>
  </conditionalFormatting>
  <conditionalFormatting sqref="C2:I2">
    <cfRule type="cellIs" dxfId="110" priority="25" operator="equal">
      <formula>0</formula>
    </cfRule>
  </conditionalFormatting>
  <conditionalFormatting sqref="C4:I4">
    <cfRule type="cellIs" dxfId="109" priority="17" operator="equal">
      <formula>0</formula>
    </cfRule>
  </conditionalFormatting>
  <conditionalFormatting sqref="D1">
    <cfRule type="cellIs" dxfId="108" priority="12" operator="equal">
      <formula>0</formula>
    </cfRule>
  </conditionalFormatting>
  <conditionalFormatting sqref="D5:L8">
    <cfRule type="cellIs" dxfId="107" priority="13" operator="equal">
      <formula>0</formula>
    </cfRule>
  </conditionalFormatting>
  <conditionalFormatting sqref="H14:H32">
    <cfRule type="cellIs" dxfId="106" priority="3" operator="equal">
      <formula>0</formula>
    </cfRule>
  </conditionalFormatting>
  <conditionalFormatting sqref="I14:J32">
    <cfRule type="cellIs" dxfId="105" priority="4" operator="equal">
      <formula>0</formula>
    </cfRule>
  </conditionalFormatting>
  <conditionalFormatting sqref="K20:K32">
    <cfRule type="cellIs" dxfId="104" priority="2" operator="equal">
      <formula>0</formula>
    </cfRule>
  </conditionalFormatting>
  <conditionalFormatting sqref="K14:P19 L20:P33">
    <cfRule type="cellIs" dxfId="103" priority="7" operator="equal">
      <formula>0</formula>
    </cfRule>
  </conditionalFormatting>
  <conditionalFormatting sqref="N9:O9">
    <cfRule type="cellIs" dxfId="102" priority="28" operator="equal">
      <formula>0</formula>
    </cfRule>
  </conditionalFormatting>
  <conditionalFormatting sqref="Q14:Q32">
    <cfRule type="cellIs" dxfId="101" priority="5" operator="equal">
      <formula>0</formula>
    </cfRule>
  </conditionalFormatting>
  <dataValidations count="1">
    <dataValidation type="list" allowBlank="1" showInputMessage="1" showErrorMessage="1" sqref="Q14:Q32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B8C534A8-1389-4FB7-AB9D-1716933C5704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21" operator="containsText" id="{CE152A0A-42AE-4275-9336-5D218AD53D74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A1:P45"/>
  <sheetViews>
    <sheetView workbookViewId="0">
      <selection activeCell="N40" sqref="N4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'6a+c+n'!D1</f>
        <v>6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'6a+c+n'!C2:I2</f>
        <v>Pagrabs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17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P33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ht="22.5" x14ac:dyDescent="0.2">
      <c r="A14" s="64">
        <f>IF(P14=0,0,IF(COUNTBLANK(P14)=1,0,COUNTA($P$14:P14)))</f>
        <v>0</v>
      </c>
      <c r="B14" s="27">
        <f>IF($C$4="Attiecināmās izmaksas",IF('6a+c+n'!$Q14="A",'6a+c+n'!B14,0),0)</f>
        <v>0</v>
      </c>
      <c r="C14" s="27" t="str">
        <f>IF($C$4="Attiecināmās izmaksas",IF('6a+c+n'!$Q14="A",'6a+c+n'!C14,0),0)</f>
        <v>Koka starpsienu augstuma samazināšana starp pagrabiem (kopējā griestu platība)</v>
      </c>
      <c r="D14" s="27" t="str">
        <f>IF($C$4="Attiecināmās izmaksas",IF('6a+c+n'!$Q14="A",'6a+c+n'!D14,0),0)</f>
        <v>m2</v>
      </c>
      <c r="E14" s="58"/>
      <c r="F14" s="78"/>
      <c r="G14" s="27">
        <f>IF($C$4="Attiecināmās izmaksas",IF('6a+c+n'!$Q14="A",'6a+c+n'!G14,0),0)</f>
        <v>0</v>
      </c>
      <c r="H14" s="27">
        <f>IF($C$4="Attiecināmās izmaksas",IF('6a+c+n'!$Q14="A",'6a+c+n'!H14,0),0)</f>
        <v>0</v>
      </c>
      <c r="I14" s="27"/>
      <c r="J14" s="27"/>
      <c r="K14" s="58">
        <f>IF($C$4="Attiecināmās izmaksas",IF('6a+c+n'!$Q14="A",'6a+c+n'!K14,0),0)</f>
        <v>0</v>
      </c>
      <c r="L14" s="78">
        <f>IF($C$4="Attiecināmās izmaksas",IF('6a+c+n'!$Q14="A",'6a+c+n'!L14,0),0)</f>
        <v>0</v>
      </c>
      <c r="M14" s="27">
        <f>IF($C$4="Attiecināmās izmaksas",IF('6a+c+n'!$Q14="A",'6a+c+n'!M14,0),0)</f>
        <v>0</v>
      </c>
      <c r="N14" s="27">
        <f>IF($C$4="Attiecināmās izmaksas",IF('6a+c+n'!$Q14="A",'6a+c+n'!N14,0),0)</f>
        <v>0</v>
      </c>
      <c r="O14" s="27">
        <f>IF($C$4="Attiecināmās izmaksas",IF('6a+c+n'!$Q14="A",'6a+c+n'!O14,0),0)</f>
        <v>0</v>
      </c>
      <c r="P14" s="58">
        <f>IF($C$4="Attiecināmās izmaksas",IF('6a+c+n'!$Q14="A",'6a+c+n'!P14,0),0)</f>
        <v>0</v>
      </c>
    </row>
    <row r="15" spans="1:16" ht="22.5" x14ac:dyDescent="0.2">
      <c r="A15" s="65">
        <f>IF(P15=0,0,IF(COUNTBLANK(P15)=1,0,COUNTA($P$14:P15)))</f>
        <v>0</v>
      </c>
      <c r="B15" s="28">
        <f>IF($C$4="Attiecināmās izmaksas",IF('6a+c+n'!$Q15="A",'6a+c+n'!B15,0),0)</f>
        <v>0</v>
      </c>
      <c r="C15" s="28" t="str">
        <f>IF($C$4="Attiecināmās izmaksas",IF('6a+c+n'!$Q15="A",'6a+c+n'!C15,0),0)</f>
        <v>Pagraba griestu sagatavošana siltināšanai, siltināšana</v>
      </c>
      <c r="D15" s="28" t="str">
        <f>IF($C$4="Attiecināmās izmaksas",IF('6a+c+n'!$Q15="A",'6a+c+n'!D15,0),0)</f>
        <v>m2</v>
      </c>
      <c r="E15" s="60"/>
      <c r="F15" s="80"/>
      <c r="G15" s="28"/>
      <c r="H15" s="28">
        <f>IF($C$4="Attiecināmās izmaksas",IF('6a+c+n'!$Q15="A",'6a+c+n'!H15,0),0)</f>
        <v>0</v>
      </c>
      <c r="I15" s="28"/>
      <c r="J15" s="28"/>
      <c r="K15" s="60">
        <f>IF($C$4="Attiecināmās izmaksas",IF('6a+c+n'!$Q15="A",'6a+c+n'!K15,0),0)</f>
        <v>0</v>
      </c>
      <c r="L15" s="80">
        <f>IF($C$4="Attiecināmās izmaksas",IF('6a+c+n'!$Q15="A",'6a+c+n'!L15,0),0)</f>
        <v>0</v>
      </c>
      <c r="M15" s="28">
        <f>IF($C$4="Attiecināmās izmaksas",IF('6a+c+n'!$Q15="A",'6a+c+n'!M15,0),0)</f>
        <v>0</v>
      </c>
      <c r="N15" s="28">
        <f>IF($C$4="Attiecināmās izmaksas",IF('6a+c+n'!$Q15="A",'6a+c+n'!N15,0),0)</f>
        <v>0</v>
      </c>
      <c r="O15" s="28">
        <f>IF($C$4="Attiecināmās izmaksas",IF('6a+c+n'!$Q15="A",'6a+c+n'!O15,0),0)</f>
        <v>0</v>
      </c>
      <c r="P15" s="60">
        <f>IF($C$4="Attiecināmās izmaksas",IF('6a+c+n'!$Q15="A",'6a+c+n'!P15,0),0)</f>
        <v>0</v>
      </c>
    </row>
    <row r="16" spans="1:16" x14ac:dyDescent="0.2">
      <c r="A16" s="65">
        <f>IF(P16=0,0,IF(COUNTBLANK(P16)=1,0,COUNTA($P$14:P16)))</f>
        <v>0</v>
      </c>
      <c r="B16" s="28">
        <f>IF($C$4="Attiecināmās izmaksas",IF('6a+c+n'!$Q16="A",'6a+c+n'!B16,0),0)</f>
        <v>0</v>
      </c>
      <c r="C16" s="28" t="str">
        <f>IF($C$4="Attiecināmās izmaksas",IF('6a+c+n'!$Q16="A",'6a+c+n'!C16,0),0)</f>
        <v>grunts</v>
      </c>
      <c r="D16" s="28" t="str">
        <f>IF($C$4="Attiecināmās izmaksas",IF('6a+c+n'!$Q16="A",'6a+c+n'!D16,0),0)</f>
        <v>kg</v>
      </c>
      <c r="E16" s="60"/>
      <c r="F16" s="80"/>
      <c r="G16" s="28"/>
      <c r="H16" s="28">
        <f>IF($C$4="Attiecināmās izmaksas",IF('6a+c+n'!$Q16="A",'6a+c+n'!H16,0),0)</f>
        <v>0</v>
      </c>
      <c r="I16" s="28"/>
      <c r="J16" s="28"/>
      <c r="K16" s="60">
        <f>IF($C$4="Attiecināmās izmaksas",IF('6a+c+n'!$Q16="A",'6a+c+n'!K16,0),0)</f>
        <v>0</v>
      </c>
      <c r="L16" s="80">
        <f>IF($C$4="Attiecināmās izmaksas",IF('6a+c+n'!$Q16="A",'6a+c+n'!L16,0),0)</f>
        <v>0</v>
      </c>
      <c r="M16" s="28">
        <f>IF($C$4="Attiecināmās izmaksas",IF('6a+c+n'!$Q16="A",'6a+c+n'!M16,0),0)</f>
        <v>0</v>
      </c>
      <c r="N16" s="28">
        <f>IF($C$4="Attiecināmās izmaksas",IF('6a+c+n'!$Q16="A",'6a+c+n'!N16,0),0)</f>
        <v>0</v>
      </c>
      <c r="O16" s="28">
        <f>IF($C$4="Attiecināmās izmaksas",IF('6a+c+n'!$Q16="A",'6a+c+n'!O16,0),0)</f>
        <v>0</v>
      </c>
      <c r="P16" s="60">
        <f>IF($C$4="Attiecināmās izmaksas",IF('6a+c+n'!$Q16="A",'6a+c+n'!P16,0),0)</f>
        <v>0</v>
      </c>
    </row>
    <row r="17" spans="1:16" x14ac:dyDescent="0.2">
      <c r="A17" s="65">
        <f>IF(P17=0,0,IF(COUNTBLANK(P17)=1,0,COUNTA($P$14:P17)))</f>
        <v>0</v>
      </c>
      <c r="B17" s="28">
        <f>IF($C$4="Attiecināmās izmaksas",IF('6a+c+n'!$Q17="A",'6a+c+n'!B17,0),0)</f>
        <v>0</v>
      </c>
      <c r="C17" s="28" t="str">
        <f>IF($C$4="Attiecināmās izmaksas",IF('6a+c+n'!$Q17="A",'6a+c+n'!C17,0),0)</f>
        <v xml:space="preserve">Akmens vates lamelas, 100 mm,  λ≤0,037 W/mK </v>
      </c>
      <c r="D17" s="28" t="str">
        <f>IF($C$4="Attiecināmās izmaksas",IF('6a+c+n'!$Q17="A",'6a+c+n'!D17,0),0)</f>
        <v>m2</v>
      </c>
      <c r="E17" s="60"/>
      <c r="F17" s="80"/>
      <c r="G17" s="28"/>
      <c r="H17" s="28">
        <f>IF($C$4="Attiecināmās izmaksas",IF('6a+c+n'!$Q17="A",'6a+c+n'!H17,0),0)</f>
        <v>0</v>
      </c>
      <c r="I17" s="28"/>
      <c r="J17" s="28"/>
      <c r="K17" s="60">
        <f>IF($C$4="Attiecināmās izmaksas",IF('6a+c+n'!$Q17="A",'6a+c+n'!K17,0),0)</f>
        <v>0</v>
      </c>
      <c r="L17" s="80">
        <f>IF($C$4="Attiecināmās izmaksas",IF('6a+c+n'!$Q17="A",'6a+c+n'!L17,0),0)</f>
        <v>0</v>
      </c>
      <c r="M17" s="28">
        <f>IF($C$4="Attiecināmās izmaksas",IF('6a+c+n'!$Q17="A",'6a+c+n'!M17,0),0)</f>
        <v>0</v>
      </c>
      <c r="N17" s="28">
        <f>IF($C$4="Attiecināmās izmaksas",IF('6a+c+n'!$Q17="A",'6a+c+n'!N17,0),0)</f>
        <v>0</v>
      </c>
      <c r="O17" s="28">
        <f>IF($C$4="Attiecināmās izmaksas",IF('6a+c+n'!$Q17="A",'6a+c+n'!O17,0),0)</f>
        <v>0</v>
      </c>
      <c r="P17" s="60">
        <f>IF($C$4="Attiecināmās izmaksas",IF('6a+c+n'!$Q17="A",'6a+c+n'!P17,0),0)</f>
        <v>0</v>
      </c>
    </row>
    <row r="18" spans="1:16" x14ac:dyDescent="0.2">
      <c r="A18" s="65">
        <f>IF(P18=0,0,IF(COUNTBLANK(P18)=1,0,COUNTA($P$14:P18)))</f>
        <v>0</v>
      </c>
      <c r="B18" s="28">
        <f>IF($C$4="Attiecināmās izmaksas",IF('6a+c+n'!$Q18="A",'6a+c+n'!B18,0),0)</f>
        <v>0</v>
      </c>
      <c r="C18" s="28" t="str">
        <f>IF($C$4="Attiecināmās izmaksas",IF('6a+c+n'!$Q18="A",'6a+c+n'!C18,0),0)</f>
        <v>līmjava</v>
      </c>
      <c r="D18" s="28" t="str">
        <f>IF($C$4="Attiecināmās izmaksas",IF('6a+c+n'!$Q18="A",'6a+c+n'!D18,0),0)</f>
        <v>kg</v>
      </c>
      <c r="E18" s="60"/>
      <c r="F18" s="80"/>
      <c r="G18" s="28"/>
      <c r="H18" s="28">
        <f>IF($C$4="Attiecināmās izmaksas",IF('6a+c+n'!$Q18="A",'6a+c+n'!H18,0),0)</f>
        <v>0</v>
      </c>
      <c r="I18" s="28"/>
      <c r="J18" s="28"/>
      <c r="K18" s="60">
        <f>IF($C$4="Attiecināmās izmaksas",IF('6a+c+n'!$Q18="A",'6a+c+n'!K18,0),0)</f>
        <v>0</v>
      </c>
      <c r="L18" s="80">
        <f>IF($C$4="Attiecināmās izmaksas",IF('6a+c+n'!$Q18="A",'6a+c+n'!L18,0),0)</f>
        <v>0</v>
      </c>
      <c r="M18" s="28">
        <f>IF($C$4="Attiecināmās izmaksas",IF('6a+c+n'!$Q18="A",'6a+c+n'!M18,0),0)</f>
        <v>0</v>
      </c>
      <c r="N18" s="28">
        <f>IF($C$4="Attiecināmās izmaksas",IF('6a+c+n'!$Q18="A",'6a+c+n'!N18,0),0)</f>
        <v>0</v>
      </c>
      <c r="O18" s="28">
        <f>IF($C$4="Attiecināmās izmaksas",IF('6a+c+n'!$Q18="A",'6a+c+n'!O18,0),0)</f>
        <v>0</v>
      </c>
      <c r="P18" s="60">
        <f>IF($C$4="Attiecināmās izmaksas",IF('6a+c+n'!$Q18="A",'6a+c+n'!P18,0),0)</f>
        <v>0</v>
      </c>
    </row>
    <row r="19" spans="1:16" x14ac:dyDescent="0.2">
      <c r="A19" s="159">
        <f>IF(P19=0,0,IF(COUNTBLANK(P19)=1,0,COUNTA($P$14:P19)))</f>
        <v>0</v>
      </c>
      <c r="B19" s="92">
        <f>IF($C$4="Attiecināmās izmaksas",IF('6a+c+n'!$Q19="A",'6a+c+n'!B19,0),0)</f>
        <v>0</v>
      </c>
      <c r="C19" s="92">
        <f>IF($C$4="Attiecināmās izmaksas",IF('6a+c+n'!$Q19="A",'6a+c+n'!C19,0),0)</f>
        <v>0</v>
      </c>
      <c r="D19" s="92">
        <f>IF($C$4="Attiecināmās izmaksas",IF('6a+c+n'!$Q19="A",'6a+c+n'!D19,0),0)</f>
        <v>0</v>
      </c>
      <c r="E19" s="41"/>
      <c r="F19" s="160"/>
      <c r="G19" s="92"/>
      <c r="H19" s="92">
        <f>IF($C$4="Attiecināmās izmaksas",IF('6a+c+n'!$Q19="A",'6a+c+n'!H19,0),0)</f>
        <v>0</v>
      </c>
      <c r="I19" s="92"/>
      <c r="J19" s="92"/>
      <c r="K19" s="41">
        <f>IF($C$4="Attiecināmās izmaksas",IF('6a+c+n'!$Q19="A",'6a+c+n'!K19,0),0)</f>
        <v>0</v>
      </c>
      <c r="L19" s="160">
        <f>IF($C$4="Attiecināmās izmaksas",IF('6a+c+n'!$Q19="A",'6a+c+n'!L19,0),0)</f>
        <v>0</v>
      </c>
      <c r="M19" s="92">
        <f>IF($C$4="Attiecināmās izmaksas",IF('6a+c+n'!$Q19="A",'6a+c+n'!M19,0),0)</f>
        <v>0</v>
      </c>
      <c r="N19" s="92">
        <f>IF($C$4="Attiecināmās izmaksas",IF('6a+c+n'!$Q19="A",'6a+c+n'!N19,0),0)</f>
        <v>0</v>
      </c>
      <c r="O19" s="92">
        <f>IF($C$4="Attiecināmās izmaksas",IF('6a+c+n'!$Q19="A",'6a+c+n'!O19,0),0)</f>
        <v>0</v>
      </c>
      <c r="P19" s="41">
        <f>IF($C$4="Attiecināmās izmaksas",IF('6a+c+n'!$Q19="A",'6a+c+n'!P19,0),0)</f>
        <v>0</v>
      </c>
    </row>
    <row r="20" spans="1:16" x14ac:dyDescent="0.2">
      <c r="A20" s="159">
        <f>IF(P20=0,0,IF(COUNTBLANK(P20)=1,0,COUNTA($P$14:P20)))</f>
        <v>0</v>
      </c>
      <c r="B20" s="92">
        <f>IF($C$4="Attiecināmās izmaksas",IF('6a+c+n'!$Q20="A",'6a+c+n'!B20,0),0)</f>
        <v>0</v>
      </c>
      <c r="C20" s="92" t="str">
        <f>IF($C$4="Attiecināmās izmaksas",IF('6a+c+n'!$Q20="A",'6a+c+n'!C20,0),0)</f>
        <v xml:space="preserve">Pagraba / dzīvokļa starpsienas gruntēšana  </v>
      </c>
      <c r="D20" s="92" t="str">
        <f>IF($C$4="Attiecināmās izmaksas",IF('6a+c+n'!$Q20="A",'6a+c+n'!D20,0),0)</f>
        <v>m2</v>
      </c>
      <c r="E20" s="41"/>
      <c r="F20" s="160"/>
      <c r="G20" s="92"/>
      <c r="H20" s="92">
        <f>IF($C$4="Attiecināmās izmaksas",IF('6a+c+n'!$Q20="A",'6a+c+n'!H20,0),0)</f>
        <v>0</v>
      </c>
      <c r="I20" s="92"/>
      <c r="J20" s="92"/>
      <c r="K20" s="41">
        <f>IF($C$4="Attiecināmās izmaksas",IF('6a+c+n'!$Q20="A",'6a+c+n'!K20,0),0)</f>
        <v>0</v>
      </c>
      <c r="L20" s="160">
        <f>IF($C$4="Attiecināmās izmaksas",IF('6a+c+n'!$Q20="A",'6a+c+n'!L20,0),0)</f>
        <v>0</v>
      </c>
      <c r="M20" s="92">
        <f>IF($C$4="Attiecināmās izmaksas",IF('6a+c+n'!$Q20="A",'6a+c+n'!M20,0),0)</f>
        <v>0</v>
      </c>
      <c r="N20" s="92">
        <f>IF($C$4="Attiecināmās izmaksas",IF('6a+c+n'!$Q20="A",'6a+c+n'!N20,0),0)</f>
        <v>0</v>
      </c>
      <c r="O20" s="92">
        <f>IF($C$4="Attiecināmās izmaksas",IF('6a+c+n'!$Q20="A",'6a+c+n'!O20,0),0)</f>
        <v>0</v>
      </c>
      <c r="P20" s="41">
        <f>IF($C$4="Attiecināmās izmaksas",IF('6a+c+n'!$Q20="A",'6a+c+n'!P20,0),0)</f>
        <v>0</v>
      </c>
    </row>
    <row r="21" spans="1:16" x14ac:dyDescent="0.2">
      <c r="A21" s="159">
        <f>IF(P21=0,0,IF(COUNTBLANK(P21)=1,0,COUNTA($P$14:P21)))</f>
        <v>0</v>
      </c>
      <c r="B21" s="92">
        <f>IF($C$4="Attiecināmās izmaksas",IF('6a+c+n'!$Q21="A",'6a+c+n'!B21,0),0)</f>
        <v>0</v>
      </c>
      <c r="C21" s="92" t="str">
        <f>IF($C$4="Attiecināmās izmaksas",IF('6a+c+n'!$Q21="A",'6a+c+n'!C21,0),0)</f>
        <v>grunts</v>
      </c>
      <c r="D21" s="92" t="str">
        <f>IF($C$4="Attiecināmās izmaksas",IF('6a+c+n'!$Q21="A",'6a+c+n'!D21,0),0)</f>
        <v>kg</v>
      </c>
      <c r="E21" s="41"/>
      <c r="F21" s="160"/>
      <c r="G21" s="92"/>
      <c r="H21" s="92">
        <f>IF($C$4="Attiecināmās izmaksas",IF('6a+c+n'!$Q21="A",'6a+c+n'!H21,0),0)</f>
        <v>0</v>
      </c>
      <c r="I21" s="92"/>
      <c r="J21" s="92"/>
      <c r="K21" s="41">
        <f>IF($C$4="Attiecināmās izmaksas",IF('6a+c+n'!$Q21="A",'6a+c+n'!K21,0),0)</f>
        <v>0</v>
      </c>
      <c r="L21" s="160">
        <f>IF($C$4="Attiecināmās izmaksas",IF('6a+c+n'!$Q21="A",'6a+c+n'!L21,0),0)</f>
        <v>0</v>
      </c>
      <c r="M21" s="92">
        <f>IF($C$4="Attiecināmās izmaksas",IF('6a+c+n'!$Q21="A",'6a+c+n'!M21,0),0)</f>
        <v>0</v>
      </c>
      <c r="N21" s="92">
        <f>IF($C$4="Attiecināmās izmaksas",IF('6a+c+n'!$Q21="A",'6a+c+n'!N21,0),0)</f>
        <v>0</v>
      </c>
      <c r="O21" s="92">
        <f>IF($C$4="Attiecināmās izmaksas",IF('6a+c+n'!$Q21="A",'6a+c+n'!O21,0),0)</f>
        <v>0</v>
      </c>
      <c r="P21" s="41">
        <f>IF($C$4="Attiecināmās izmaksas",IF('6a+c+n'!$Q21="A",'6a+c+n'!P21,0),0)</f>
        <v>0</v>
      </c>
    </row>
    <row r="22" spans="1:16" x14ac:dyDescent="0.2">
      <c r="A22" s="159">
        <f>IF(P22=0,0,IF(COUNTBLANK(P22)=1,0,COUNTA($P$14:P22)))</f>
        <v>0</v>
      </c>
      <c r="B22" s="92">
        <f>IF($C$4="Attiecināmās izmaksas",IF('6a+c+n'!$Q22="A",'6a+c+n'!B22,0),0)</f>
        <v>0</v>
      </c>
      <c r="C22" s="92" t="str">
        <f>IF($C$4="Attiecināmās izmaksas",IF('6a+c+n'!$Q22="A",'6a+c+n'!C22,0),0)</f>
        <v xml:space="preserve">Pagraba / dzīvokļa starpsienas siltināšana </v>
      </c>
      <c r="D22" s="92" t="str">
        <f>IF($C$4="Attiecināmās izmaksas",IF('6a+c+n'!$Q22="A",'6a+c+n'!D22,0),0)</f>
        <v>m2</v>
      </c>
      <c r="E22" s="41"/>
      <c r="F22" s="160"/>
      <c r="G22" s="92"/>
      <c r="H22" s="92">
        <f>IF($C$4="Attiecināmās izmaksas",IF('6a+c+n'!$Q22="A",'6a+c+n'!H22,0),0)</f>
        <v>0</v>
      </c>
      <c r="I22" s="92"/>
      <c r="J22" s="92"/>
      <c r="K22" s="41">
        <f>IF($C$4="Attiecināmās izmaksas",IF('6a+c+n'!$Q22="A",'6a+c+n'!K22,0),0)</f>
        <v>0</v>
      </c>
      <c r="L22" s="160">
        <f>IF($C$4="Attiecināmās izmaksas",IF('6a+c+n'!$Q22="A",'6a+c+n'!L22,0),0)</f>
        <v>0</v>
      </c>
      <c r="M22" s="92">
        <f>IF($C$4="Attiecināmās izmaksas",IF('6a+c+n'!$Q22="A",'6a+c+n'!M22,0),0)</f>
        <v>0</v>
      </c>
      <c r="N22" s="92">
        <f>IF($C$4="Attiecināmās izmaksas",IF('6a+c+n'!$Q22="A",'6a+c+n'!N22,0),0)</f>
        <v>0</v>
      </c>
      <c r="O22" s="92">
        <f>IF($C$4="Attiecināmās izmaksas",IF('6a+c+n'!$Q22="A",'6a+c+n'!O22,0),0)</f>
        <v>0</v>
      </c>
      <c r="P22" s="41">
        <f>IF($C$4="Attiecināmās izmaksas",IF('6a+c+n'!$Q22="A",'6a+c+n'!P22,0),0)</f>
        <v>0</v>
      </c>
    </row>
    <row r="23" spans="1:16" x14ac:dyDescent="0.2">
      <c r="A23" s="159">
        <f>IF(P23=0,0,IF(COUNTBLANK(P23)=1,0,COUNTA($P$14:P23)))</f>
        <v>0</v>
      </c>
      <c r="B23" s="92">
        <f>IF($C$4="Attiecināmās izmaksas",IF('6a+c+n'!$Q23="A",'6a+c+n'!B23,0),0)</f>
        <v>0</v>
      </c>
      <c r="C23" s="92" t="str">
        <f>IF($C$4="Attiecināmās izmaksas",IF('6a+c+n'!$Q23="A",'6a+c+n'!C23,0),0)</f>
        <v>akmens vate, b=50 mm, λ≤0,037 W/mK</v>
      </c>
      <c r="D23" s="92" t="str">
        <f>IF($C$4="Attiecināmās izmaksas",IF('6a+c+n'!$Q23="A",'6a+c+n'!D23,0),0)</f>
        <v>m2</v>
      </c>
      <c r="E23" s="41"/>
      <c r="F23" s="160"/>
      <c r="G23" s="92"/>
      <c r="H23" s="92">
        <f>IF($C$4="Attiecināmās izmaksas",IF('6a+c+n'!$Q23="A",'6a+c+n'!H23,0),0)</f>
        <v>0</v>
      </c>
      <c r="I23" s="92"/>
      <c r="J23" s="92"/>
      <c r="K23" s="41">
        <f>IF($C$4="Attiecināmās izmaksas",IF('6a+c+n'!$Q23="A",'6a+c+n'!K23,0),0)</f>
        <v>0</v>
      </c>
      <c r="L23" s="160">
        <f>IF($C$4="Attiecināmās izmaksas",IF('6a+c+n'!$Q23="A",'6a+c+n'!L23,0),0)</f>
        <v>0</v>
      </c>
      <c r="M23" s="92">
        <f>IF($C$4="Attiecināmās izmaksas",IF('6a+c+n'!$Q23="A",'6a+c+n'!M23,0),0)</f>
        <v>0</v>
      </c>
      <c r="N23" s="92">
        <f>IF($C$4="Attiecināmās izmaksas",IF('6a+c+n'!$Q23="A",'6a+c+n'!N23,0),0)</f>
        <v>0</v>
      </c>
      <c r="O23" s="92">
        <f>IF($C$4="Attiecināmās izmaksas",IF('6a+c+n'!$Q23="A",'6a+c+n'!O23,0),0)</f>
        <v>0</v>
      </c>
      <c r="P23" s="41">
        <f>IF($C$4="Attiecināmās izmaksas",IF('6a+c+n'!$Q23="A",'6a+c+n'!P23,0),0)</f>
        <v>0</v>
      </c>
    </row>
    <row r="24" spans="1:16" x14ac:dyDescent="0.2">
      <c r="A24" s="159">
        <f>IF(P24=0,0,IF(COUNTBLANK(P24)=1,0,COUNTA($P$14:P24)))</f>
        <v>0</v>
      </c>
      <c r="B24" s="92">
        <f>IF($C$4="Attiecināmās izmaksas",IF('6a+c+n'!$Q24="A",'6a+c+n'!B24,0),0)</f>
        <v>0</v>
      </c>
      <c r="C24" s="92" t="str">
        <f>IF($C$4="Attiecināmās izmaksas",IF('6a+c+n'!$Q24="A",'6a+c+n'!C24,0),0)</f>
        <v>dībeļi</v>
      </c>
      <c r="D24" s="92" t="str">
        <f>IF($C$4="Attiecināmās izmaksas",IF('6a+c+n'!$Q24="A",'6a+c+n'!D24,0),0)</f>
        <v>gab</v>
      </c>
      <c r="E24" s="41"/>
      <c r="F24" s="160"/>
      <c r="G24" s="92"/>
      <c r="H24" s="92">
        <f>IF($C$4="Attiecināmās izmaksas",IF('6a+c+n'!$Q24="A",'6a+c+n'!H24,0),0)</f>
        <v>0</v>
      </c>
      <c r="I24" s="92"/>
      <c r="J24" s="92"/>
      <c r="K24" s="41">
        <f>IF($C$4="Attiecināmās izmaksas",IF('6a+c+n'!$Q24="A",'6a+c+n'!K24,0),0)</f>
        <v>0</v>
      </c>
      <c r="L24" s="160">
        <f>IF($C$4="Attiecināmās izmaksas",IF('6a+c+n'!$Q24="A",'6a+c+n'!L24,0),0)</f>
        <v>0</v>
      </c>
      <c r="M24" s="92">
        <f>IF($C$4="Attiecināmās izmaksas",IF('6a+c+n'!$Q24="A",'6a+c+n'!M24,0),0)</f>
        <v>0</v>
      </c>
      <c r="N24" s="92">
        <f>IF($C$4="Attiecināmās izmaksas",IF('6a+c+n'!$Q24="A",'6a+c+n'!N24,0),0)</f>
        <v>0</v>
      </c>
      <c r="O24" s="92">
        <f>IF($C$4="Attiecināmās izmaksas",IF('6a+c+n'!$Q24="A",'6a+c+n'!O24,0),0)</f>
        <v>0</v>
      </c>
      <c r="P24" s="41">
        <f>IF($C$4="Attiecināmās izmaksas",IF('6a+c+n'!$Q24="A",'6a+c+n'!P24,0),0)</f>
        <v>0</v>
      </c>
    </row>
    <row r="25" spans="1:16" x14ac:dyDescent="0.2">
      <c r="A25" s="159">
        <f>IF(P25=0,0,IF(COUNTBLANK(P25)=1,0,COUNTA($P$14:P25)))</f>
        <v>0</v>
      </c>
      <c r="B25" s="92">
        <f>IF($C$4="Attiecināmās izmaksas",IF('6a+c+n'!$Q25="A",'6a+c+n'!B25,0),0)</f>
        <v>0</v>
      </c>
      <c r="C25" s="92" t="str">
        <f>IF($C$4="Attiecināmās izmaksas",IF('6a+c+n'!$Q25="A",'6a+c+n'!C25,0),0)</f>
        <v>līmjava</v>
      </c>
      <c r="D25" s="92" t="str">
        <f>IF($C$4="Attiecināmās izmaksas",IF('6a+c+n'!$Q25="A",'6a+c+n'!D25,0),0)</f>
        <v>kg</v>
      </c>
      <c r="E25" s="41"/>
      <c r="F25" s="160"/>
      <c r="G25" s="92"/>
      <c r="H25" s="92">
        <f>IF($C$4="Attiecināmās izmaksas",IF('6a+c+n'!$Q25="A",'6a+c+n'!H25,0),0)</f>
        <v>0</v>
      </c>
      <c r="I25" s="92"/>
      <c r="J25" s="92"/>
      <c r="K25" s="41">
        <f>IF($C$4="Attiecināmās izmaksas",IF('6a+c+n'!$Q25="A",'6a+c+n'!K25,0),0)</f>
        <v>0</v>
      </c>
      <c r="L25" s="160">
        <f>IF($C$4="Attiecināmās izmaksas",IF('6a+c+n'!$Q25="A",'6a+c+n'!L25,0),0)</f>
        <v>0</v>
      </c>
      <c r="M25" s="92">
        <f>IF($C$4="Attiecināmās izmaksas",IF('6a+c+n'!$Q25="A",'6a+c+n'!M25,0),0)</f>
        <v>0</v>
      </c>
      <c r="N25" s="92">
        <f>IF($C$4="Attiecināmās izmaksas",IF('6a+c+n'!$Q25="A",'6a+c+n'!N25,0),0)</f>
        <v>0</v>
      </c>
      <c r="O25" s="92">
        <f>IF($C$4="Attiecināmās izmaksas",IF('6a+c+n'!$Q25="A",'6a+c+n'!O25,0),0)</f>
        <v>0</v>
      </c>
      <c r="P25" s="41">
        <f>IF($C$4="Attiecināmās izmaksas",IF('6a+c+n'!$Q25="A",'6a+c+n'!P25,0),0)</f>
        <v>0</v>
      </c>
    </row>
    <row r="26" spans="1:16" x14ac:dyDescent="0.2">
      <c r="A26" s="159">
        <f>IF(P26=0,0,IF(COUNTBLANK(P26)=1,0,COUNTA($P$14:P26)))</f>
        <v>0</v>
      </c>
      <c r="B26" s="92">
        <f>IF($C$4="Attiecināmās izmaksas",IF('6a+c+n'!$Q26="A",'6a+c+n'!B26,0),0)</f>
        <v>0</v>
      </c>
      <c r="C26" s="92" t="str">
        <f>IF($C$4="Attiecināmās izmaksas",IF('6a+c+n'!$Q26="A",'6a+c+n'!C26,0),0)</f>
        <v>Siltinātās virsmas armēšana</v>
      </c>
      <c r="D26" s="92" t="str">
        <f>IF($C$4="Attiecināmās izmaksas",IF('6a+c+n'!$Q26="A",'6a+c+n'!D26,0),0)</f>
        <v>m2</v>
      </c>
      <c r="E26" s="41"/>
      <c r="F26" s="160"/>
      <c r="G26" s="92"/>
      <c r="H26" s="92">
        <f>IF($C$4="Attiecināmās izmaksas",IF('6a+c+n'!$Q26="A",'6a+c+n'!H26,0),0)</f>
        <v>0</v>
      </c>
      <c r="I26" s="92"/>
      <c r="J26" s="92"/>
      <c r="K26" s="41">
        <f>IF($C$4="Attiecināmās izmaksas",IF('6a+c+n'!$Q26="A",'6a+c+n'!K26,0),0)</f>
        <v>0</v>
      </c>
      <c r="L26" s="160">
        <f>IF($C$4="Attiecināmās izmaksas",IF('6a+c+n'!$Q26="A",'6a+c+n'!L26,0),0)</f>
        <v>0</v>
      </c>
      <c r="M26" s="92">
        <f>IF($C$4="Attiecināmās izmaksas",IF('6a+c+n'!$Q26="A",'6a+c+n'!M26,0),0)</f>
        <v>0</v>
      </c>
      <c r="N26" s="92">
        <f>IF($C$4="Attiecināmās izmaksas",IF('6a+c+n'!$Q26="A",'6a+c+n'!N26,0),0)</f>
        <v>0</v>
      </c>
      <c r="O26" s="92">
        <f>IF($C$4="Attiecināmās izmaksas",IF('6a+c+n'!$Q26="A",'6a+c+n'!O26,0),0)</f>
        <v>0</v>
      </c>
      <c r="P26" s="41">
        <f>IF($C$4="Attiecināmās izmaksas",IF('6a+c+n'!$Q26="A",'6a+c+n'!P26,0),0)</f>
        <v>0</v>
      </c>
    </row>
    <row r="27" spans="1:16" x14ac:dyDescent="0.2">
      <c r="A27" s="159">
        <f>IF(P27=0,0,IF(COUNTBLANK(P27)=1,0,COUNTA($P$14:P27)))</f>
        <v>0</v>
      </c>
      <c r="B27" s="92">
        <f>IF($C$4="Attiecināmās izmaksas",IF('6a+c+n'!$Q27="A",'6a+c+n'!B27,0),0)</f>
        <v>0</v>
      </c>
      <c r="C27" s="92" t="str">
        <f>IF($C$4="Attiecināmās izmaksas",IF('6a+c+n'!$Q27="A",'6a+c+n'!C27,0),0)</f>
        <v xml:space="preserve">armējamā java </v>
      </c>
      <c r="D27" s="92" t="str">
        <f>IF($C$4="Attiecināmās izmaksas",IF('6a+c+n'!$Q27="A",'6a+c+n'!D27,0),0)</f>
        <v>kg</v>
      </c>
      <c r="E27" s="41"/>
      <c r="F27" s="160"/>
      <c r="G27" s="92"/>
      <c r="H27" s="92">
        <f>IF($C$4="Attiecināmās izmaksas",IF('6a+c+n'!$Q27="A",'6a+c+n'!H27,0),0)</f>
        <v>0</v>
      </c>
      <c r="I27" s="92"/>
      <c r="J27" s="92"/>
      <c r="K27" s="41">
        <f>IF($C$4="Attiecināmās izmaksas",IF('6a+c+n'!$Q27="A",'6a+c+n'!K27,0),0)</f>
        <v>0</v>
      </c>
      <c r="L27" s="160">
        <f>IF($C$4="Attiecināmās izmaksas",IF('6a+c+n'!$Q27="A",'6a+c+n'!L27,0),0)</f>
        <v>0</v>
      </c>
      <c r="M27" s="92">
        <f>IF($C$4="Attiecināmās izmaksas",IF('6a+c+n'!$Q27="A",'6a+c+n'!M27,0),0)</f>
        <v>0</v>
      </c>
      <c r="N27" s="92">
        <f>IF($C$4="Attiecināmās izmaksas",IF('6a+c+n'!$Q27="A",'6a+c+n'!N27,0),0)</f>
        <v>0</v>
      </c>
      <c r="O27" s="92">
        <f>IF($C$4="Attiecināmās izmaksas",IF('6a+c+n'!$Q27="A",'6a+c+n'!O27,0),0)</f>
        <v>0</v>
      </c>
      <c r="P27" s="41">
        <f>IF($C$4="Attiecināmās izmaksas",IF('6a+c+n'!$Q27="A",'6a+c+n'!P27,0),0)</f>
        <v>0</v>
      </c>
    </row>
    <row r="28" spans="1:16" x14ac:dyDescent="0.2">
      <c r="A28" s="159">
        <f>IF(P28=0,0,IF(COUNTBLANK(P28)=1,0,COUNTA($P$14:P28)))</f>
        <v>0</v>
      </c>
      <c r="B28" s="92">
        <f>IF($C$4="Attiecināmās izmaksas",IF('6a+c+n'!$Q28="A",'6a+c+n'!B28,0),0)</f>
        <v>0</v>
      </c>
      <c r="C28" s="92" t="str">
        <f>IF($C$4="Attiecināmās izmaksas",IF('6a+c+n'!$Q28="A",'6a+c+n'!C28,0),0)</f>
        <v>pvc siets</v>
      </c>
      <c r="D28" s="92" t="str">
        <f>IF($C$4="Attiecināmās izmaksas",IF('6a+c+n'!$Q28="A",'6a+c+n'!D28,0),0)</f>
        <v>m2</v>
      </c>
      <c r="E28" s="41"/>
      <c r="F28" s="160"/>
      <c r="G28" s="92"/>
      <c r="H28" s="92">
        <f>IF($C$4="Attiecināmās izmaksas",IF('6a+c+n'!$Q28="A",'6a+c+n'!H28,0),0)</f>
        <v>0</v>
      </c>
      <c r="I28" s="92"/>
      <c r="J28" s="92"/>
      <c r="K28" s="41">
        <f>IF($C$4="Attiecināmās izmaksas",IF('6a+c+n'!$Q28="A",'6a+c+n'!K28,0),0)</f>
        <v>0</v>
      </c>
      <c r="L28" s="160">
        <f>IF($C$4="Attiecināmās izmaksas",IF('6a+c+n'!$Q28="A",'6a+c+n'!L28,0),0)</f>
        <v>0</v>
      </c>
      <c r="M28" s="92">
        <f>IF($C$4="Attiecināmās izmaksas",IF('6a+c+n'!$Q28="A",'6a+c+n'!M28,0),0)</f>
        <v>0</v>
      </c>
      <c r="N28" s="92">
        <f>IF($C$4="Attiecināmās izmaksas",IF('6a+c+n'!$Q28="A",'6a+c+n'!N28,0),0)</f>
        <v>0</v>
      </c>
      <c r="O28" s="92">
        <f>IF($C$4="Attiecināmās izmaksas",IF('6a+c+n'!$Q28="A",'6a+c+n'!O28,0),0)</f>
        <v>0</v>
      </c>
      <c r="P28" s="41">
        <f>IF($C$4="Attiecināmās izmaksas",IF('6a+c+n'!$Q28="A",'6a+c+n'!P28,0),0)</f>
        <v>0</v>
      </c>
    </row>
    <row r="29" spans="1:16" x14ac:dyDescent="0.2">
      <c r="A29" s="159">
        <f>IF(P29=0,0,IF(COUNTBLANK(P29)=1,0,COUNTA($P$14:P29)))</f>
        <v>0</v>
      </c>
      <c r="B29" s="92">
        <f>IF($C$4="Attiecināmās izmaksas",IF('6a+c+n'!$Q29="A",'6a+c+n'!B29,0),0)</f>
        <v>0</v>
      </c>
      <c r="C29" s="92" t="str">
        <f>IF($C$4="Attiecināmās izmaksas",IF('6a+c+n'!$Q29="A",'6a+c+n'!C29,0),0)</f>
        <v>ārējie pvc stūri</v>
      </c>
      <c r="D29" s="92" t="str">
        <f>IF($C$4="Attiecināmās izmaksas",IF('6a+c+n'!$Q29="A",'6a+c+n'!D29,0),0)</f>
        <v>m</v>
      </c>
      <c r="E29" s="41"/>
      <c r="F29" s="160"/>
      <c r="G29" s="92"/>
      <c r="H29" s="92">
        <f>IF($C$4="Attiecināmās izmaksas",IF('6a+c+n'!$Q29="A",'6a+c+n'!H29,0),0)</f>
        <v>0</v>
      </c>
      <c r="I29" s="92"/>
      <c r="J29" s="92"/>
      <c r="K29" s="41">
        <f>IF($C$4="Attiecināmās izmaksas",IF('6a+c+n'!$Q29="A",'6a+c+n'!K29,0),0)</f>
        <v>0</v>
      </c>
      <c r="L29" s="160">
        <f>IF($C$4="Attiecināmās izmaksas",IF('6a+c+n'!$Q29="A",'6a+c+n'!L29,0),0)</f>
        <v>0</v>
      </c>
      <c r="M29" s="92">
        <f>IF($C$4="Attiecināmās izmaksas",IF('6a+c+n'!$Q29="A",'6a+c+n'!M29,0),0)</f>
        <v>0</v>
      </c>
      <c r="N29" s="92">
        <f>IF($C$4="Attiecināmās izmaksas",IF('6a+c+n'!$Q29="A",'6a+c+n'!N29,0),0)</f>
        <v>0</v>
      </c>
      <c r="O29" s="92">
        <f>IF($C$4="Attiecināmās izmaksas",IF('6a+c+n'!$Q29="A",'6a+c+n'!O29,0),0)</f>
        <v>0</v>
      </c>
      <c r="P29" s="41">
        <f>IF($C$4="Attiecināmās izmaksas",IF('6a+c+n'!$Q29="A",'6a+c+n'!P29,0),0)</f>
        <v>0</v>
      </c>
    </row>
    <row r="30" spans="1:16" ht="22.5" x14ac:dyDescent="0.2">
      <c r="A30" s="159">
        <f>IF(P30=0,0,IF(COUNTBLANK(P30)=1,0,COUNTA($P$14:P30)))</f>
        <v>0</v>
      </c>
      <c r="B30" s="92">
        <f>IF($C$4="Attiecināmās izmaksas",IF('6a+c+n'!$Q30="A",'6a+c+n'!B30,0),0)</f>
        <v>0</v>
      </c>
      <c r="C30" s="92" t="str">
        <f>IF($C$4="Attiecināmās izmaksas",IF('6a+c+n'!$Q30="A",'6a+c+n'!C30,0),0)</f>
        <v xml:space="preserve">Virsmas gruntēšana un dekoratīvā apmetuma uzklāšana </v>
      </c>
      <c r="D30" s="92" t="str">
        <f>IF($C$4="Attiecināmās izmaksas",IF('6a+c+n'!$Q30="A",'6a+c+n'!D30,0),0)</f>
        <v>m2</v>
      </c>
      <c r="E30" s="41"/>
      <c r="F30" s="160"/>
      <c r="G30" s="92"/>
      <c r="H30" s="92">
        <f>IF($C$4="Attiecināmās izmaksas",IF('6a+c+n'!$Q30="A",'6a+c+n'!H30,0),0)</f>
        <v>0</v>
      </c>
      <c r="I30" s="92"/>
      <c r="J30" s="92"/>
      <c r="K30" s="41">
        <f>IF($C$4="Attiecināmās izmaksas",IF('6a+c+n'!$Q30="A",'6a+c+n'!K30,0),0)</f>
        <v>0</v>
      </c>
      <c r="L30" s="160">
        <f>IF($C$4="Attiecināmās izmaksas",IF('6a+c+n'!$Q30="A",'6a+c+n'!L30,0),0)</f>
        <v>0</v>
      </c>
      <c r="M30" s="92">
        <f>IF($C$4="Attiecināmās izmaksas",IF('6a+c+n'!$Q30="A",'6a+c+n'!M30,0),0)</f>
        <v>0</v>
      </c>
      <c r="N30" s="92">
        <f>IF($C$4="Attiecināmās izmaksas",IF('6a+c+n'!$Q30="A",'6a+c+n'!N30,0),0)</f>
        <v>0</v>
      </c>
      <c r="O30" s="92">
        <f>IF($C$4="Attiecināmās izmaksas",IF('6a+c+n'!$Q30="A",'6a+c+n'!O30,0),0)</f>
        <v>0</v>
      </c>
      <c r="P30" s="41">
        <f>IF($C$4="Attiecināmās izmaksas",IF('6a+c+n'!$Q30="A",'6a+c+n'!P30,0),0)</f>
        <v>0</v>
      </c>
    </row>
    <row r="31" spans="1:16" x14ac:dyDescent="0.2">
      <c r="A31" s="159">
        <f>IF(P31=0,0,IF(COUNTBLANK(P31)=1,0,COUNTA($P$14:P31)))</f>
        <v>0</v>
      </c>
      <c r="B31" s="92">
        <f>IF($C$4="Attiecināmās izmaksas",IF('6a+c+n'!$Q31="A",'6a+c+n'!B31,0),0)</f>
        <v>0</v>
      </c>
      <c r="C31" s="92" t="str">
        <f>IF($C$4="Attiecināmās izmaksas",IF('6a+c+n'!$Q31="A",'6a+c+n'!C31,0),0)</f>
        <v>grunts</v>
      </c>
      <c r="D31" s="92" t="str">
        <f>IF($C$4="Attiecināmās izmaksas",IF('6a+c+n'!$Q31="A",'6a+c+n'!D31,0),0)</f>
        <v>kg</v>
      </c>
      <c r="E31" s="41"/>
      <c r="F31" s="160"/>
      <c r="G31" s="92"/>
      <c r="H31" s="92">
        <f>IF($C$4="Attiecināmās izmaksas",IF('6a+c+n'!$Q31="A",'6a+c+n'!H31,0),0)</f>
        <v>0</v>
      </c>
      <c r="I31" s="92"/>
      <c r="J31" s="92"/>
      <c r="K31" s="41">
        <f>IF($C$4="Attiecināmās izmaksas",IF('6a+c+n'!$Q31="A",'6a+c+n'!K31,0),0)</f>
        <v>0</v>
      </c>
      <c r="L31" s="160">
        <f>IF($C$4="Attiecināmās izmaksas",IF('6a+c+n'!$Q31="A",'6a+c+n'!L31,0),0)</f>
        <v>0</v>
      </c>
      <c r="M31" s="92">
        <f>IF($C$4="Attiecināmās izmaksas",IF('6a+c+n'!$Q31="A",'6a+c+n'!M31,0),0)</f>
        <v>0</v>
      </c>
      <c r="N31" s="92">
        <f>IF($C$4="Attiecināmās izmaksas",IF('6a+c+n'!$Q31="A",'6a+c+n'!N31,0),0)</f>
        <v>0</v>
      </c>
      <c r="O31" s="92">
        <f>IF($C$4="Attiecināmās izmaksas",IF('6a+c+n'!$Q31="A",'6a+c+n'!O31,0),0)</f>
        <v>0</v>
      </c>
      <c r="P31" s="41">
        <f>IF($C$4="Attiecināmās izmaksas",IF('6a+c+n'!$Q31="A",'6a+c+n'!P31,0),0)</f>
        <v>0</v>
      </c>
    </row>
    <row r="32" spans="1:16" ht="12" thickBot="1" x14ac:dyDescent="0.25">
      <c r="A32" s="159">
        <f>IF(P32=0,0,IF(COUNTBLANK(P32)=1,0,COUNTA($P$14:P32)))</f>
        <v>0</v>
      </c>
      <c r="B32" s="92">
        <f>IF($C$4="Attiecināmās izmaksas",IF('6a+c+n'!$Q32="A",'6a+c+n'!B32,0),0)</f>
        <v>0</v>
      </c>
      <c r="C32" s="92" t="str">
        <f>IF($C$4="Attiecināmās izmaksas",IF('6a+c+n'!$Q32="A",'6a+c+n'!C32,0),0)</f>
        <v>tonēts dekoratīvais apmetums</v>
      </c>
      <c r="D32" s="92" t="str">
        <f>IF($C$4="Attiecināmās izmaksas",IF('6a+c+n'!$Q32="A",'6a+c+n'!D32,0),0)</f>
        <v>kg</v>
      </c>
      <c r="E32" s="41"/>
      <c r="F32" s="160"/>
      <c r="G32" s="92"/>
      <c r="H32" s="92">
        <f>IF($C$4="Attiecināmās izmaksas",IF('6a+c+n'!$Q32="A",'6a+c+n'!H32,0),0)</f>
        <v>0</v>
      </c>
      <c r="I32" s="92"/>
      <c r="J32" s="92"/>
      <c r="K32" s="41">
        <f>IF($C$4="Attiecināmās izmaksas",IF('6a+c+n'!$Q32="A",'6a+c+n'!K32,0),0)</f>
        <v>0</v>
      </c>
      <c r="L32" s="160">
        <f>IF($C$4="Attiecināmās izmaksas",IF('6a+c+n'!$Q32="A",'6a+c+n'!L32,0),0)</f>
        <v>0</v>
      </c>
      <c r="M32" s="92">
        <f>IF($C$4="Attiecināmās izmaksas",IF('6a+c+n'!$Q32="A",'6a+c+n'!M32,0),0)</f>
        <v>0</v>
      </c>
      <c r="N32" s="92">
        <f>IF($C$4="Attiecināmās izmaksas",IF('6a+c+n'!$Q32="A",'6a+c+n'!N32,0),0)</f>
        <v>0</v>
      </c>
      <c r="O32" s="92">
        <f>IF($C$4="Attiecināmās izmaksas",IF('6a+c+n'!$Q32="A",'6a+c+n'!O32,0),0)</f>
        <v>0</v>
      </c>
      <c r="P32" s="41">
        <f>IF($C$4="Attiecināmās izmaksas",IF('6a+c+n'!$Q32="A",'6a+c+n'!P32,0),0)</f>
        <v>0</v>
      </c>
    </row>
    <row r="33" spans="1:16" ht="12" customHeight="1" thickBot="1" x14ac:dyDescent="0.25">
      <c r="A33" s="310" t="s">
        <v>62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2"/>
      <c r="L33" s="111">
        <f>SUM(L14:L19)</f>
        <v>0</v>
      </c>
      <c r="M33" s="112">
        <f>SUM(M14:M19)</f>
        <v>0</v>
      </c>
      <c r="N33" s="112">
        <f>SUM(N14:N19)</f>
        <v>0</v>
      </c>
      <c r="O33" s="112">
        <f>SUM(O14:O19)</f>
        <v>0</v>
      </c>
      <c r="P33" s="113">
        <f>SUM(P14:P19)</f>
        <v>0</v>
      </c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14</v>
      </c>
      <c r="B36" s="20"/>
      <c r="C36" s="313" t="str">
        <f>'Kops n'!C33:H33</f>
        <v>Armands Ūbelis</v>
      </c>
      <c r="D36" s="313"/>
      <c r="E36" s="313"/>
      <c r="F36" s="313"/>
      <c r="G36" s="313"/>
      <c r="H36" s="313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36" t="s">
        <v>15</v>
      </c>
      <c r="D37" s="236"/>
      <c r="E37" s="236"/>
      <c r="F37" s="236"/>
      <c r="G37" s="236"/>
      <c r="H37" s="236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80" t="str">
        <f>'Kops n'!A36:D36</f>
        <v>Tāme sastādīta 2023. gada 26. jūlijā</v>
      </c>
      <c r="B39" s="281"/>
      <c r="C39" s="281"/>
      <c r="D39" s="28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1" t="s">
        <v>41</v>
      </c>
      <c r="B41" s="20"/>
      <c r="C41" s="313">
        <f>'Kops n'!C38:H38</f>
        <v>0</v>
      </c>
      <c r="D41" s="313"/>
      <c r="E41" s="313"/>
      <c r="F41" s="313"/>
      <c r="G41" s="313"/>
      <c r="H41" s="313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36" t="s">
        <v>15</v>
      </c>
      <c r="D42" s="236"/>
      <c r="E42" s="236"/>
      <c r="F42" s="236"/>
      <c r="G42" s="236"/>
      <c r="H42" s="236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103" t="s">
        <v>16</v>
      </c>
      <c r="B44" s="53"/>
      <c r="C44" s="116" t="str">
        <f>'Kops n'!C41</f>
        <v>4-02608</v>
      </c>
      <c r="D44" s="53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</sheetData>
  <mergeCells count="23">
    <mergeCell ref="C42:H42"/>
    <mergeCell ref="L12:P12"/>
    <mergeCell ref="A33:K33"/>
    <mergeCell ref="C36:H36"/>
    <mergeCell ref="C37:H37"/>
    <mergeCell ref="A39:D39"/>
    <mergeCell ref="C41:H41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98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3:K33">
    <cfRule type="containsText" dxfId="97" priority="4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A14:P32">
    <cfRule type="cellIs" dxfId="96" priority="2" operator="equal">
      <formula>0</formula>
    </cfRule>
  </conditionalFormatting>
  <conditionalFormatting sqref="C2:I2 D5:L8 N9:O9 L33:P33 C36:H36 C41:H41 C44">
    <cfRule type="cellIs" dxfId="95" priority="3" operator="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5"/>
  <sheetViews>
    <sheetView topLeftCell="A12" workbookViewId="0">
      <selection activeCell="N40" sqref="N4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'6a+c+n'!D1</f>
        <v>6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'6a+c+n'!C2:I2</f>
        <v>Pagrabs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18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P33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IF($C$4="citu pasākumu izmaksas",IF('6a+c+n'!$Q14="C",'6a+c+n'!B14,0))</f>
        <v>0</v>
      </c>
      <c r="C14" s="27">
        <f>IF($C$4="citu pasākumu izmaksas",IF('6a+c+n'!$Q14="C",'6a+c+n'!C14,0))</f>
        <v>0</v>
      </c>
      <c r="D14" s="27">
        <f>IF($C$4="citu pasākumu izmaksas",IF('6a+c+n'!$Q14="C",'6a+c+n'!D14,0))</f>
        <v>0</v>
      </c>
      <c r="E14" s="58"/>
      <c r="F14" s="78"/>
      <c r="G14" s="27">
        <f>IF($C$4="citu pasākumu izmaksas",IF('6a+c+n'!$Q14="C",'6a+c+n'!G14,0))</f>
        <v>0</v>
      </c>
      <c r="H14" s="27">
        <f>IF($C$4="citu pasākumu izmaksas",IF('6a+c+n'!$Q14="C",'6a+c+n'!H14,0))</f>
        <v>0</v>
      </c>
      <c r="I14" s="27"/>
      <c r="J14" s="27"/>
      <c r="K14" s="58">
        <f>IF($C$4="citu pasākumu izmaksas",IF('6a+c+n'!$Q14="C",'6a+c+n'!K14,0))</f>
        <v>0</v>
      </c>
      <c r="L14" s="108">
        <f>IF($C$4="citu pasākumu izmaksas",IF('6a+c+n'!$Q14="C",'6a+c+n'!L14,0))</f>
        <v>0</v>
      </c>
      <c r="M14" s="27">
        <f>IF($C$4="citu pasākumu izmaksas",IF('6a+c+n'!$Q14="C",'6a+c+n'!M14,0))</f>
        <v>0</v>
      </c>
      <c r="N14" s="27">
        <f>IF($C$4="citu pasākumu izmaksas",IF('6a+c+n'!$Q14="C",'6a+c+n'!N14,0))</f>
        <v>0</v>
      </c>
      <c r="O14" s="27">
        <f>IF($C$4="citu pasākumu izmaksas",IF('6a+c+n'!$Q14="C",'6a+c+n'!O14,0))</f>
        <v>0</v>
      </c>
      <c r="P14" s="58">
        <f>IF($C$4="citu pasākumu izmaksas",IF('6a+c+n'!$Q14="C",'6a+c+n'!P14,0))</f>
        <v>0</v>
      </c>
    </row>
    <row r="15" spans="1:16" x14ac:dyDescent="0.2">
      <c r="A15" s="65">
        <f>IF(P15=0,0,IF(COUNTBLANK(P15)=1,0,COUNTA($P$14:P15)))</f>
        <v>0</v>
      </c>
      <c r="B15" s="28">
        <f>IF($C$4="citu pasākumu izmaksas",IF('6a+c+n'!$Q15="C",'6a+c+n'!B15,0))</f>
        <v>0</v>
      </c>
      <c r="C15" s="28">
        <f>IF($C$4="citu pasākumu izmaksas",IF('6a+c+n'!$Q15="C",'6a+c+n'!C15,0))</f>
        <v>0</v>
      </c>
      <c r="D15" s="28">
        <f>IF($C$4="citu pasākumu izmaksas",IF('6a+c+n'!$Q15="C",'6a+c+n'!D15,0))</f>
        <v>0</v>
      </c>
      <c r="E15" s="60"/>
      <c r="F15" s="80"/>
      <c r="G15" s="28"/>
      <c r="H15" s="28">
        <f>IF($C$4="citu pasākumu izmaksas",IF('6a+c+n'!$Q15="C",'6a+c+n'!H15,0))</f>
        <v>0</v>
      </c>
      <c r="I15" s="28"/>
      <c r="J15" s="28"/>
      <c r="K15" s="60">
        <f>IF($C$4="citu pasākumu izmaksas",IF('6a+c+n'!$Q15="C",'6a+c+n'!K15,0))</f>
        <v>0</v>
      </c>
      <c r="L15" s="109">
        <f>IF($C$4="citu pasākumu izmaksas",IF('6a+c+n'!$Q15="C",'6a+c+n'!L15,0))</f>
        <v>0</v>
      </c>
      <c r="M15" s="28">
        <f>IF($C$4="citu pasākumu izmaksas",IF('6a+c+n'!$Q15="C",'6a+c+n'!M15,0))</f>
        <v>0</v>
      </c>
      <c r="N15" s="28">
        <f>IF($C$4="citu pasākumu izmaksas",IF('6a+c+n'!$Q15="C",'6a+c+n'!N15,0))</f>
        <v>0</v>
      </c>
      <c r="O15" s="28">
        <f>IF($C$4="citu pasākumu izmaksas",IF('6a+c+n'!$Q15="C",'6a+c+n'!O15,0))</f>
        <v>0</v>
      </c>
      <c r="P15" s="60">
        <f>IF($C$4="citu pasākumu izmaksas",IF('6a+c+n'!$Q15="C",'6a+c+n'!P15,0))</f>
        <v>0</v>
      </c>
    </row>
    <row r="16" spans="1:16" x14ac:dyDescent="0.2">
      <c r="A16" s="65">
        <f>IF(P16=0,0,IF(COUNTBLANK(P16)=1,0,COUNTA($P$14:P16)))</f>
        <v>0</v>
      </c>
      <c r="B16" s="28">
        <f>IF($C$4="citu pasākumu izmaksas",IF('6a+c+n'!$Q16="C",'6a+c+n'!B16,0))</f>
        <v>0</v>
      </c>
      <c r="C16" s="28">
        <f>IF($C$4="citu pasākumu izmaksas",IF('6a+c+n'!$Q16="C",'6a+c+n'!C16,0))</f>
        <v>0</v>
      </c>
      <c r="D16" s="28">
        <f>IF($C$4="citu pasākumu izmaksas",IF('6a+c+n'!$Q16="C",'6a+c+n'!D16,0))</f>
        <v>0</v>
      </c>
      <c r="E16" s="60"/>
      <c r="F16" s="80"/>
      <c r="G16" s="28"/>
      <c r="H16" s="28">
        <f>IF($C$4="citu pasākumu izmaksas",IF('6a+c+n'!$Q16="C",'6a+c+n'!H16,0))</f>
        <v>0</v>
      </c>
      <c r="I16" s="28"/>
      <c r="J16" s="28"/>
      <c r="K16" s="60">
        <f>IF($C$4="citu pasākumu izmaksas",IF('6a+c+n'!$Q16="C",'6a+c+n'!K16,0))</f>
        <v>0</v>
      </c>
      <c r="L16" s="109">
        <f>IF($C$4="citu pasākumu izmaksas",IF('6a+c+n'!$Q16="C",'6a+c+n'!L16,0))</f>
        <v>0</v>
      </c>
      <c r="M16" s="28">
        <f>IF($C$4="citu pasākumu izmaksas",IF('6a+c+n'!$Q16="C",'6a+c+n'!M16,0))</f>
        <v>0</v>
      </c>
      <c r="N16" s="28">
        <f>IF($C$4="citu pasākumu izmaksas",IF('6a+c+n'!$Q16="C",'6a+c+n'!N16,0))</f>
        <v>0</v>
      </c>
      <c r="O16" s="28">
        <f>IF($C$4="citu pasākumu izmaksas",IF('6a+c+n'!$Q16="C",'6a+c+n'!O16,0))</f>
        <v>0</v>
      </c>
      <c r="P16" s="60">
        <f>IF($C$4="citu pasākumu izmaksas",IF('6a+c+n'!$Q16="C",'6a+c+n'!P16,0))</f>
        <v>0</v>
      </c>
    </row>
    <row r="17" spans="1:16" x14ac:dyDescent="0.2">
      <c r="A17" s="65">
        <f>IF(P17=0,0,IF(COUNTBLANK(P17)=1,0,COUNTA($P$14:P17)))</f>
        <v>0</v>
      </c>
      <c r="B17" s="28">
        <f>IF($C$4="citu pasākumu izmaksas",IF('6a+c+n'!$Q17="C",'6a+c+n'!B17,0))</f>
        <v>0</v>
      </c>
      <c r="C17" s="28">
        <f>IF($C$4="citu pasākumu izmaksas",IF('6a+c+n'!$Q17="C",'6a+c+n'!C17,0))</f>
        <v>0</v>
      </c>
      <c r="D17" s="28">
        <f>IF($C$4="citu pasākumu izmaksas",IF('6a+c+n'!$Q17="C",'6a+c+n'!D17,0))</f>
        <v>0</v>
      </c>
      <c r="E17" s="60"/>
      <c r="F17" s="80"/>
      <c r="G17" s="28"/>
      <c r="H17" s="28">
        <f>IF($C$4="citu pasākumu izmaksas",IF('6a+c+n'!$Q17="C",'6a+c+n'!H17,0))</f>
        <v>0</v>
      </c>
      <c r="I17" s="28"/>
      <c r="J17" s="28"/>
      <c r="K17" s="60">
        <f>IF($C$4="citu pasākumu izmaksas",IF('6a+c+n'!$Q17="C",'6a+c+n'!K17,0))</f>
        <v>0</v>
      </c>
      <c r="L17" s="109">
        <f>IF($C$4="citu pasākumu izmaksas",IF('6a+c+n'!$Q17="C",'6a+c+n'!L17,0))</f>
        <v>0</v>
      </c>
      <c r="M17" s="28">
        <f>IF($C$4="citu pasākumu izmaksas",IF('6a+c+n'!$Q17="C",'6a+c+n'!M17,0))</f>
        <v>0</v>
      </c>
      <c r="N17" s="28">
        <f>IF($C$4="citu pasākumu izmaksas",IF('6a+c+n'!$Q17="C",'6a+c+n'!N17,0))</f>
        <v>0</v>
      </c>
      <c r="O17" s="28">
        <f>IF($C$4="citu pasākumu izmaksas",IF('6a+c+n'!$Q17="C",'6a+c+n'!O17,0))</f>
        <v>0</v>
      </c>
      <c r="P17" s="60">
        <f>IF($C$4="citu pasākumu izmaksas",IF('6a+c+n'!$Q17="C",'6a+c+n'!P17,0))</f>
        <v>0</v>
      </c>
    </row>
    <row r="18" spans="1:16" x14ac:dyDescent="0.2">
      <c r="A18" s="65">
        <f>IF(P18=0,0,IF(COUNTBLANK(P18)=1,0,COUNTA($P$14:P18)))</f>
        <v>0</v>
      </c>
      <c r="B18" s="28">
        <f>IF($C$4="citu pasākumu izmaksas",IF('6a+c+n'!$Q18="C",'6a+c+n'!B18,0))</f>
        <v>0</v>
      </c>
      <c r="C18" s="28">
        <f>IF($C$4="citu pasākumu izmaksas",IF('6a+c+n'!$Q18="C",'6a+c+n'!C18,0))</f>
        <v>0</v>
      </c>
      <c r="D18" s="28">
        <f>IF($C$4="citu pasākumu izmaksas",IF('6a+c+n'!$Q18="C",'6a+c+n'!D18,0))</f>
        <v>0</v>
      </c>
      <c r="E18" s="60"/>
      <c r="F18" s="80"/>
      <c r="G18" s="28"/>
      <c r="H18" s="28">
        <f>IF($C$4="citu pasākumu izmaksas",IF('6a+c+n'!$Q18="C",'6a+c+n'!H18,0))</f>
        <v>0</v>
      </c>
      <c r="I18" s="28"/>
      <c r="J18" s="28"/>
      <c r="K18" s="60">
        <f>IF($C$4="citu pasākumu izmaksas",IF('6a+c+n'!$Q18="C",'6a+c+n'!K18,0))</f>
        <v>0</v>
      </c>
      <c r="L18" s="109">
        <f>IF($C$4="citu pasākumu izmaksas",IF('6a+c+n'!$Q18="C",'6a+c+n'!L18,0))</f>
        <v>0</v>
      </c>
      <c r="M18" s="28">
        <f>IF($C$4="citu pasākumu izmaksas",IF('6a+c+n'!$Q18="C",'6a+c+n'!M18,0))</f>
        <v>0</v>
      </c>
      <c r="N18" s="28">
        <f>IF($C$4="citu pasākumu izmaksas",IF('6a+c+n'!$Q18="C",'6a+c+n'!N18,0))</f>
        <v>0</v>
      </c>
      <c r="O18" s="28">
        <f>IF($C$4="citu pasākumu izmaksas",IF('6a+c+n'!$Q18="C",'6a+c+n'!O18,0))</f>
        <v>0</v>
      </c>
      <c r="P18" s="60">
        <f>IF($C$4="citu pasākumu izmaksas",IF('6a+c+n'!$Q18="C",'6a+c+n'!P18,0))</f>
        <v>0</v>
      </c>
    </row>
    <row r="19" spans="1:16" ht="22.5" x14ac:dyDescent="0.2">
      <c r="A19" s="159">
        <f>IF(P19=0,0,IF(COUNTBLANK(P19)=1,0,COUNTA($P$14:P19)))</f>
        <v>0</v>
      </c>
      <c r="B19" s="92">
        <f>IF($C$4="citu pasākumu izmaksas",IF('6a+c+n'!$Q19="C",'6a+c+n'!B19,0))</f>
        <v>0</v>
      </c>
      <c r="C19" s="92" t="str">
        <f>IF($C$4="citu pasākumu izmaksas",IF('6a+c+n'!$Q19="C",'6a+c+n'!C19,0))</f>
        <v>Elektroinstalācijas nomaiņa, izbūve virs siltumizolācijas, ievietošana PVC penāļos</v>
      </c>
      <c r="D19" s="92" t="str">
        <f>IF($C$4="citu pasākumu izmaksas",IF('6a+c+n'!$Q19="C",'6a+c+n'!D19,0))</f>
        <v>m2</v>
      </c>
      <c r="E19" s="41"/>
      <c r="F19" s="160"/>
      <c r="G19" s="92"/>
      <c r="H19" s="92">
        <f>IF($C$4="citu pasākumu izmaksas",IF('6a+c+n'!$Q19="C",'6a+c+n'!H19,0))</f>
        <v>0</v>
      </c>
      <c r="I19" s="92"/>
      <c r="J19" s="92"/>
      <c r="K19" s="41">
        <f>IF($C$4="citu pasākumu izmaksas",IF('6a+c+n'!$Q19="C",'6a+c+n'!K19,0))</f>
        <v>0</v>
      </c>
      <c r="L19" s="110">
        <f>IF($C$4="citu pasākumu izmaksas",IF('6a+c+n'!$Q19="C",'6a+c+n'!L19,0))</f>
        <v>0</v>
      </c>
      <c r="M19" s="92">
        <f>IF($C$4="citu pasākumu izmaksas",IF('6a+c+n'!$Q19="C",'6a+c+n'!M19,0))</f>
        <v>0</v>
      </c>
      <c r="N19" s="92">
        <f>IF($C$4="citu pasākumu izmaksas",IF('6a+c+n'!$Q19="C",'6a+c+n'!N19,0))</f>
        <v>0</v>
      </c>
      <c r="O19" s="92">
        <f>IF($C$4="citu pasākumu izmaksas",IF('6a+c+n'!$Q19="C",'6a+c+n'!O19,0))</f>
        <v>0</v>
      </c>
      <c r="P19" s="41">
        <f>IF($C$4="citu pasākumu izmaksas",IF('6a+c+n'!$Q19="C",'6a+c+n'!P19,0))</f>
        <v>0</v>
      </c>
    </row>
    <row r="20" spans="1:16" x14ac:dyDescent="0.2">
      <c r="A20" s="159">
        <f>IF(P20=0,0,IF(COUNTBLANK(P20)=1,0,COUNTA($P$14:P20)))</f>
        <v>0</v>
      </c>
      <c r="B20" s="92">
        <f>IF($C$4="citu pasākumu izmaksas",IF('6a+c+n'!$Q20="C",'6a+c+n'!B20,0))</f>
        <v>0</v>
      </c>
      <c r="C20" s="92">
        <f>IF($C$4="citu pasākumu izmaksas",IF('6a+c+n'!$Q20="C",'6a+c+n'!C20,0))</f>
        <v>0</v>
      </c>
      <c r="D20" s="92">
        <f>IF($C$4="citu pasākumu izmaksas",IF('6a+c+n'!$Q20="C",'6a+c+n'!D20,0))</f>
        <v>0</v>
      </c>
      <c r="E20" s="41"/>
      <c r="F20" s="160"/>
      <c r="G20" s="92"/>
      <c r="H20" s="92">
        <f>IF($C$4="citu pasākumu izmaksas",IF('6a+c+n'!$Q20="C",'6a+c+n'!H20,0))</f>
        <v>0</v>
      </c>
      <c r="I20" s="92"/>
      <c r="J20" s="92"/>
      <c r="K20" s="41">
        <f>IF($C$4="citu pasākumu izmaksas",IF('6a+c+n'!$Q20="C",'6a+c+n'!K20,0))</f>
        <v>0</v>
      </c>
      <c r="L20" s="110">
        <f>IF($C$4="citu pasākumu izmaksas",IF('6a+c+n'!$Q20="C",'6a+c+n'!L20,0))</f>
        <v>0</v>
      </c>
      <c r="M20" s="92">
        <f>IF($C$4="citu pasākumu izmaksas",IF('6a+c+n'!$Q20="C",'6a+c+n'!M20,0))</f>
        <v>0</v>
      </c>
      <c r="N20" s="92">
        <f>IF($C$4="citu pasākumu izmaksas",IF('6a+c+n'!$Q20="C",'6a+c+n'!N20,0))</f>
        <v>0</v>
      </c>
      <c r="O20" s="92">
        <f>IF($C$4="citu pasākumu izmaksas",IF('6a+c+n'!$Q20="C",'6a+c+n'!O20,0))</f>
        <v>0</v>
      </c>
      <c r="P20" s="41">
        <f>IF($C$4="citu pasākumu izmaksas",IF('6a+c+n'!$Q20="C",'6a+c+n'!P20,0))</f>
        <v>0</v>
      </c>
    </row>
    <row r="21" spans="1:16" x14ac:dyDescent="0.2">
      <c r="A21" s="159">
        <f>IF(P21=0,0,IF(COUNTBLANK(P21)=1,0,COUNTA($P$14:P21)))</f>
        <v>0</v>
      </c>
      <c r="B21" s="92">
        <f>IF($C$4="citu pasākumu izmaksas",IF('6a+c+n'!$Q21="C",'6a+c+n'!B21,0))</f>
        <v>0</v>
      </c>
      <c r="C21" s="92">
        <f>IF($C$4="citu pasākumu izmaksas",IF('6a+c+n'!$Q21="C",'6a+c+n'!C21,0))</f>
        <v>0</v>
      </c>
      <c r="D21" s="92">
        <f>IF($C$4="citu pasākumu izmaksas",IF('6a+c+n'!$Q21="C",'6a+c+n'!D21,0))</f>
        <v>0</v>
      </c>
      <c r="E21" s="41"/>
      <c r="F21" s="160"/>
      <c r="G21" s="92"/>
      <c r="H21" s="92">
        <f>IF($C$4="citu pasākumu izmaksas",IF('6a+c+n'!$Q21="C",'6a+c+n'!H21,0))</f>
        <v>0</v>
      </c>
      <c r="I21" s="92"/>
      <c r="J21" s="92"/>
      <c r="K21" s="41">
        <f>IF($C$4="citu pasākumu izmaksas",IF('6a+c+n'!$Q21="C",'6a+c+n'!K21,0))</f>
        <v>0</v>
      </c>
      <c r="L21" s="110">
        <f>IF($C$4="citu pasākumu izmaksas",IF('6a+c+n'!$Q21="C",'6a+c+n'!L21,0))</f>
        <v>0</v>
      </c>
      <c r="M21" s="92">
        <f>IF($C$4="citu pasākumu izmaksas",IF('6a+c+n'!$Q21="C",'6a+c+n'!M21,0))</f>
        <v>0</v>
      </c>
      <c r="N21" s="92">
        <f>IF($C$4="citu pasākumu izmaksas",IF('6a+c+n'!$Q21="C",'6a+c+n'!N21,0))</f>
        <v>0</v>
      </c>
      <c r="O21" s="92">
        <f>IF($C$4="citu pasākumu izmaksas",IF('6a+c+n'!$Q21="C",'6a+c+n'!O21,0))</f>
        <v>0</v>
      </c>
      <c r="P21" s="41">
        <f>IF($C$4="citu pasākumu izmaksas",IF('6a+c+n'!$Q21="C",'6a+c+n'!P21,0))</f>
        <v>0</v>
      </c>
    </row>
    <row r="22" spans="1:16" x14ac:dyDescent="0.2">
      <c r="A22" s="159">
        <f>IF(P22=0,0,IF(COUNTBLANK(P22)=1,0,COUNTA($P$14:P22)))</f>
        <v>0</v>
      </c>
      <c r="B22" s="92">
        <f>IF($C$4="citu pasākumu izmaksas",IF('6a+c+n'!$Q22="C",'6a+c+n'!B22,0))</f>
        <v>0</v>
      </c>
      <c r="C22" s="92">
        <f>IF($C$4="citu pasākumu izmaksas",IF('6a+c+n'!$Q22="C",'6a+c+n'!C22,0))</f>
        <v>0</v>
      </c>
      <c r="D22" s="92">
        <f>IF($C$4="citu pasākumu izmaksas",IF('6a+c+n'!$Q22="C",'6a+c+n'!D22,0))</f>
        <v>0</v>
      </c>
      <c r="E22" s="41"/>
      <c r="F22" s="160"/>
      <c r="G22" s="92"/>
      <c r="H22" s="92">
        <f>IF($C$4="citu pasākumu izmaksas",IF('6a+c+n'!$Q22="C",'6a+c+n'!H22,0))</f>
        <v>0</v>
      </c>
      <c r="I22" s="92"/>
      <c r="J22" s="92"/>
      <c r="K22" s="41">
        <f>IF($C$4="citu pasākumu izmaksas",IF('6a+c+n'!$Q22="C",'6a+c+n'!K22,0))</f>
        <v>0</v>
      </c>
      <c r="L22" s="110">
        <f>IF($C$4="citu pasākumu izmaksas",IF('6a+c+n'!$Q22="C",'6a+c+n'!L22,0))</f>
        <v>0</v>
      </c>
      <c r="M22" s="92">
        <f>IF($C$4="citu pasākumu izmaksas",IF('6a+c+n'!$Q22="C",'6a+c+n'!M22,0))</f>
        <v>0</v>
      </c>
      <c r="N22" s="92">
        <f>IF($C$4="citu pasākumu izmaksas",IF('6a+c+n'!$Q22="C",'6a+c+n'!N22,0))</f>
        <v>0</v>
      </c>
      <c r="O22" s="92">
        <f>IF($C$4="citu pasākumu izmaksas",IF('6a+c+n'!$Q22="C",'6a+c+n'!O22,0))</f>
        <v>0</v>
      </c>
      <c r="P22" s="41">
        <f>IF($C$4="citu pasākumu izmaksas",IF('6a+c+n'!$Q22="C",'6a+c+n'!P22,0))</f>
        <v>0</v>
      </c>
    </row>
    <row r="23" spans="1:16" x14ac:dyDescent="0.2">
      <c r="A23" s="159">
        <f>IF(P23=0,0,IF(COUNTBLANK(P23)=1,0,COUNTA($P$14:P23)))</f>
        <v>0</v>
      </c>
      <c r="B23" s="92">
        <f>IF($C$4="citu pasākumu izmaksas",IF('6a+c+n'!$Q23="C",'6a+c+n'!B23,0))</f>
        <v>0</v>
      </c>
      <c r="C23" s="92">
        <f>IF($C$4="citu pasākumu izmaksas",IF('6a+c+n'!$Q23="C",'6a+c+n'!C23,0))</f>
        <v>0</v>
      </c>
      <c r="D23" s="92">
        <f>IF($C$4="citu pasākumu izmaksas",IF('6a+c+n'!$Q23="C",'6a+c+n'!D23,0))</f>
        <v>0</v>
      </c>
      <c r="E23" s="41"/>
      <c r="F23" s="160"/>
      <c r="G23" s="92"/>
      <c r="H23" s="92">
        <f>IF($C$4="citu pasākumu izmaksas",IF('6a+c+n'!$Q23="C",'6a+c+n'!H23,0))</f>
        <v>0</v>
      </c>
      <c r="I23" s="92"/>
      <c r="J23" s="92"/>
      <c r="K23" s="41">
        <f>IF($C$4="citu pasākumu izmaksas",IF('6a+c+n'!$Q23="C",'6a+c+n'!K23,0))</f>
        <v>0</v>
      </c>
      <c r="L23" s="110">
        <f>IF($C$4="citu pasākumu izmaksas",IF('6a+c+n'!$Q23="C",'6a+c+n'!L23,0))</f>
        <v>0</v>
      </c>
      <c r="M23" s="92">
        <f>IF($C$4="citu pasākumu izmaksas",IF('6a+c+n'!$Q23="C",'6a+c+n'!M23,0))</f>
        <v>0</v>
      </c>
      <c r="N23" s="92">
        <f>IF($C$4="citu pasākumu izmaksas",IF('6a+c+n'!$Q23="C",'6a+c+n'!N23,0))</f>
        <v>0</v>
      </c>
      <c r="O23" s="92">
        <f>IF($C$4="citu pasākumu izmaksas",IF('6a+c+n'!$Q23="C",'6a+c+n'!O23,0))</f>
        <v>0</v>
      </c>
      <c r="P23" s="41">
        <f>IF($C$4="citu pasākumu izmaksas",IF('6a+c+n'!$Q23="C",'6a+c+n'!P23,0))</f>
        <v>0</v>
      </c>
    </row>
    <row r="24" spans="1:16" x14ac:dyDescent="0.2">
      <c r="A24" s="159">
        <f>IF(P24=0,0,IF(COUNTBLANK(P24)=1,0,COUNTA($P$14:P24)))</f>
        <v>0</v>
      </c>
      <c r="B24" s="92">
        <f>IF($C$4="citu pasākumu izmaksas",IF('6a+c+n'!$Q24="C",'6a+c+n'!B24,0))</f>
        <v>0</v>
      </c>
      <c r="C24" s="92">
        <f>IF($C$4="citu pasākumu izmaksas",IF('6a+c+n'!$Q24="C",'6a+c+n'!C24,0))</f>
        <v>0</v>
      </c>
      <c r="D24" s="92">
        <f>IF($C$4="citu pasākumu izmaksas",IF('6a+c+n'!$Q24="C",'6a+c+n'!D24,0))</f>
        <v>0</v>
      </c>
      <c r="E24" s="41"/>
      <c r="F24" s="160"/>
      <c r="G24" s="92"/>
      <c r="H24" s="92">
        <f>IF($C$4="citu pasākumu izmaksas",IF('6a+c+n'!$Q24="C",'6a+c+n'!H24,0))</f>
        <v>0</v>
      </c>
      <c r="I24" s="92"/>
      <c r="J24" s="92"/>
      <c r="K24" s="41">
        <f>IF($C$4="citu pasākumu izmaksas",IF('6a+c+n'!$Q24="C",'6a+c+n'!K24,0))</f>
        <v>0</v>
      </c>
      <c r="L24" s="110">
        <f>IF($C$4="citu pasākumu izmaksas",IF('6a+c+n'!$Q24="C",'6a+c+n'!L24,0))</f>
        <v>0</v>
      </c>
      <c r="M24" s="92">
        <f>IF($C$4="citu pasākumu izmaksas",IF('6a+c+n'!$Q24="C",'6a+c+n'!M24,0))</f>
        <v>0</v>
      </c>
      <c r="N24" s="92">
        <f>IF($C$4="citu pasākumu izmaksas",IF('6a+c+n'!$Q24="C",'6a+c+n'!N24,0))</f>
        <v>0</v>
      </c>
      <c r="O24" s="92">
        <f>IF($C$4="citu pasākumu izmaksas",IF('6a+c+n'!$Q24="C",'6a+c+n'!O24,0))</f>
        <v>0</v>
      </c>
      <c r="P24" s="41">
        <f>IF($C$4="citu pasākumu izmaksas",IF('6a+c+n'!$Q24="C",'6a+c+n'!P24,0))</f>
        <v>0</v>
      </c>
    </row>
    <row r="25" spans="1:16" x14ac:dyDescent="0.2">
      <c r="A25" s="159">
        <f>IF(P25=0,0,IF(COUNTBLANK(P25)=1,0,COUNTA($P$14:P25)))</f>
        <v>0</v>
      </c>
      <c r="B25" s="92">
        <f>IF($C$4="citu pasākumu izmaksas",IF('6a+c+n'!$Q25="C",'6a+c+n'!B25,0))</f>
        <v>0</v>
      </c>
      <c r="C25" s="92">
        <f>IF($C$4="citu pasākumu izmaksas",IF('6a+c+n'!$Q25="C",'6a+c+n'!C25,0))</f>
        <v>0</v>
      </c>
      <c r="D25" s="92">
        <f>IF($C$4="citu pasākumu izmaksas",IF('6a+c+n'!$Q25="C",'6a+c+n'!D25,0))</f>
        <v>0</v>
      </c>
      <c r="E25" s="41"/>
      <c r="F25" s="160"/>
      <c r="G25" s="92"/>
      <c r="H25" s="92">
        <f>IF($C$4="citu pasākumu izmaksas",IF('6a+c+n'!$Q25="C",'6a+c+n'!H25,0))</f>
        <v>0</v>
      </c>
      <c r="I25" s="92"/>
      <c r="J25" s="92"/>
      <c r="K25" s="41">
        <f>IF($C$4="citu pasākumu izmaksas",IF('6a+c+n'!$Q25="C",'6a+c+n'!K25,0))</f>
        <v>0</v>
      </c>
      <c r="L25" s="110">
        <f>IF($C$4="citu pasākumu izmaksas",IF('6a+c+n'!$Q25="C",'6a+c+n'!L25,0))</f>
        <v>0</v>
      </c>
      <c r="M25" s="92">
        <f>IF($C$4="citu pasākumu izmaksas",IF('6a+c+n'!$Q25="C",'6a+c+n'!M25,0))</f>
        <v>0</v>
      </c>
      <c r="N25" s="92">
        <f>IF($C$4="citu pasākumu izmaksas",IF('6a+c+n'!$Q25="C",'6a+c+n'!N25,0))</f>
        <v>0</v>
      </c>
      <c r="O25" s="92">
        <f>IF($C$4="citu pasākumu izmaksas",IF('6a+c+n'!$Q25="C",'6a+c+n'!O25,0))</f>
        <v>0</v>
      </c>
      <c r="P25" s="41">
        <f>IF($C$4="citu pasākumu izmaksas",IF('6a+c+n'!$Q25="C",'6a+c+n'!P25,0))</f>
        <v>0</v>
      </c>
    </row>
    <row r="26" spans="1:16" x14ac:dyDescent="0.2">
      <c r="A26" s="159">
        <f>IF(P26=0,0,IF(COUNTBLANK(P26)=1,0,COUNTA($P$14:P26)))</f>
        <v>0</v>
      </c>
      <c r="B26" s="92">
        <f>IF($C$4="citu pasākumu izmaksas",IF('6a+c+n'!$Q26="C",'6a+c+n'!B26,0))</f>
        <v>0</v>
      </c>
      <c r="C26" s="92">
        <f>IF($C$4="citu pasākumu izmaksas",IF('6a+c+n'!$Q26="C",'6a+c+n'!C26,0))</f>
        <v>0</v>
      </c>
      <c r="D26" s="92">
        <f>IF($C$4="citu pasākumu izmaksas",IF('6a+c+n'!$Q26="C",'6a+c+n'!D26,0))</f>
        <v>0</v>
      </c>
      <c r="E26" s="41"/>
      <c r="F26" s="160"/>
      <c r="G26" s="92"/>
      <c r="H26" s="92">
        <f>IF($C$4="citu pasākumu izmaksas",IF('6a+c+n'!$Q26="C",'6a+c+n'!H26,0))</f>
        <v>0</v>
      </c>
      <c r="I26" s="92"/>
      <c r="J26" s="92"/>
      <c r="K26" s="41">
        <f>IF($C$4="citu pasākumu izmaksas",IF('6a+c+n'!$Q26="C",'6a+c+n'!K26,0))</f>
        <v>0</v>
      </c>
      <c r="L26" s="110">
        <f>IF($C$4="citu pasākumu izmaksas",IF('6a+c+n'!$Q26="C",'6a+c+n'!L26,0))</f>
        <v>0</v>
      </c>
      <c r="M26" s="92">
        <f>IF($C$4="citu pasākumu izmaksas",IF('6a+c+n'!$Q26="C",'6a+c+n'!M26,0))</f>
        <v>0</v>
      </c>
      <c r="N26" s="92">
        <f>IF($C$4="citu pasākumu izmaksas",IF('6a+c+n'!$Q26="C",'6a+c+n'!N26,0))</f>
        <v>0</v>
      </c>
      <c r="O26" s="92">
        <f>IF($C$4="citu pasākumu izmaksas",IF('6a+c+n'!$Q26="C",'6a+c+n'!O26,0))</f>
        <v>0</v>
      </c>
      <c r="P26" s="41">
        <f>IF($C$4="citu pasākumu izmaksas",IF('6a+c+n'!$Q26="C",'6a+c+n'!P26,0))</f>
        <v>0</v>
      </c>
    </row>
    <row r="27" spans="1:16" x14ac:dyDescent="0.2">
      <c r="A27" s="159">
        <f>IF(P27=0,0,IF(COUNTBLANK(P27)=1,0,COUNTA($P$14:P27)))</f>
        <v>0</v>
      </c>
      <c r="B27" s="92">
        <f>IF($C$4="citu pasākumu izmaksas",IF('6a+c+n'!$Q27="C",'6a+c+n'!B27,0))</f>
        <v>0</v>
      </c>
      <c r="C27" s="92">
        <f>IF($C$4="citu pasākumu izmaksas",IF('6a+c+n'!$Q27="C",'6a+c+n'!C27,0))</f>
        <v>0</v>
      </c>
      <c r="D27" s="92">
        <f>IF($C$4="citu pasākumu izmaksas",IF('6a+c+n'!$Q27="C",'6a+c+n'!D27,0))</f>
        <v>0</v>
      </c>
      <c r="E27" s="41"/>
      <c r="F27" s="160"/>
      <c r="G27" s="92"/>
      <c r="H27" s="92">
        <f>IF($C$4="citu pasākumu izmaksas",IF('6a+c+n'!$Q27="C",'6a+c+n'!H27,0))</f>
        <v>0</v>
      </c>
      <c r="I27" s="92"/>
      <c r="J27" s="92"/>
      <c r="K27" s="41">
        <f>IF($C$4="citu pasākumu izmaksas",IF('6a+c+n'!$Q27="C",'6a+c+n'!K27,0))</f>
        <v>0</v>
      </c>
      <c r="L27" s="110">
        <f>IF($C$4="citu pasākumu izmaksas",IF('6a+c+n'!$Q27="C",'6a+c+n'!L27,0))</f>
        <v>0</v>
      </c>
      <c r="M27" s="92">
        <f>IF($C$4="citu pasākumu izmaksas",IF('6a+c+n'!$Q27="C",'6a+c+n'!M27,0))</f>
        <v>0</v>
      </c>
      <c r="N27" s="92">
        <f>IF($C$4="citu pasākumu izmaksas",IF('6a+c+n'!$Q27="C",'6a+c+n'!N27,0))</f>
        <v>0</v>
      </c>
      <c r="O27" s="92">
        <f>IF($C$4="citu pasākumu izmaksas",IF('6a+c+n'!$Q27="C",'6a+c+n'!O27,0))</f>
        <v>0</v>
      </c>
      <c r="P27" s="41">
        <f>IF($C$4="citu pasākumu izmaksas",IF('6a+c+n'!$Q27="C",'6a+c+n'!P27,0))</f>
        <v>0</v>
      </c>
    </row>
    <row r="28" spans="1:16" x14ac:dyDescent="0.2">
      <c r="A28" s="159">
        <f>IF(P28=0,0,IF(COUNTBLANK(P28)=1,0,COUNTA($P$14:P28)))</f>
        <v>0</v>
      </c>
      <c r="B28" s="92">
        <f>IF($C$4="citu pasākumu izmaksas",IF('6a+c+n'!$Q28="C",'6a+c+n'!B28,0))</f>
        <v>0</v>
      </c>
      <c r="C28" s="92">
        <f>IF($C$4="citu pasākumu izmaksas",IF('6a+c+n'!$Q28="C",'6a+c+n'!C28,0))</f>
        <v>0</v>
      </c>
      <c r="D28" s="92">
        <f>IF($C$4="citu pasākumu izmaksas",IF('6a+c+n'!$Q28="C",'6a+c+n'!D28,0))</f>
        <v>0</v>
      </c>
      <c r="E28" s="41"/>
      <c r="F28" s="160"/>
      <c r="G28" s="92"/>
      <c r="H28" s="92">
        <f>IF($C$4="citu pasākumu izmaksas",IF('6a+c+n'!$Q28="C",'6a+c+n'!H28,0))</f>
        <v>0</v>
      </c>
      <c r="I28" s="92"/>
      <c r="J28" s="92"/>
      <c r="K28" s="41">
        <f>IF($C$4="citu pasākumu izmaksas",IF('6a+c+n'!$Q28="C",'6a+c+n'!K28,0))</f>
        <v>0</v>
      </c>
      <c r="L28" s="110">
        <f>IF($C$4="citu pasākumu izmaksas",IF('6a+c+n'!$Q28="C",'6a+c+n'!L28,0))</f>
        <v>0</v>
      </c>
      <c r="M28" s="92">
        <f>IF($C$4="citu pasākumu izmaksas",IF('6a+c+n'!$Q28="C",'6a+c+n'!M28,0))</f>
        <v>0</v>
      </c>
      <c r="N28" s="92">
        <f>IF($C$4="citu pasākumu izmaksas",IF('6a+c+n'!$Q28="C",'6a+c+n'!N28,0))</f>
        <v>0</v>
      </c>
      <c r="O28" s="92">
        <f>IF($C$4="citu pasākumu izmaksas",IF('6a+c+n'!$Q28="C",'6a+c+n'!O28,0))</f>
        <v>0</v>
      </c>
      <c r="P28" s="41">
        <f>IF($C$4="citu pasākumu izmaksas",IF('6a+c+n'!$Q28="C",'6a+c+n'!P28,0))</f>
        <v>0</v>
      </c>
    </row>
    <row r="29" spans="1:16" x14ac:dyDescent="0.2">
      <c r="A29" s="159">
        <f>IF(P29=0,0,IF(COUNTBLANK(P29)=1,0,COUNTA($P$14:P29)))</f>
        <v>0</v>
      </c>
      <c r="B29" s="92">
        <f>IF($C$4="citu pasākumu izmaksas",IF('6a+c+n'!$Q29="C",'6a+c+n'!B29,0))</f>
        <v>0</v>
      </c>
      <c r="C29" s="92">
        <f>IF($C$4="citu pasākumu izmaksas",IF('6a+c+n'!$Q29="C",'6a+c+n'!C29,0))</f>
        <v>0</v>
      </c>
      <c r="D29" s="92">
        <f>IF($C$4="citu pasākumu izmaksas",IF('6a+c+n'!$Q29="C",'6a+c+n'!D29,0))</f>
        <v>0</v>
      </c>
      <c r="E29" s="41"/>
      <c r="F29" s="160"/>
      <c r="G29" s="92"/>
      <c r="H29" s="92">
        <f>IF($C$4="citu pasākumu izmaksas",IF('6a+c+n'!$Q29="C",'6a+c+n'!H29,0))</f>
        <v>0</v>
      </c>
      <c r="I29" s="92"/>
      <c r="J29" s="92"/>
      <c r="K29" s="41">
        <f>IF($C$4="citu pasākumu izmaksas",IF('6a+c+n'!$Q29="C",'6a+c+n'!K29,0))</f>
        <v>0</v>
      </c>
      <c r="L29" s="110">
        <f>IF($C$4="citu pasākumu izmaksas",IF('6a+c+n'!$Q29="C",'6a+c+n'!L29,0))</f>
        <v>0</v>
      </c>
      <c r="M29" s="92">
        <f>IF($C$4="citu pasākumu izmaksas",IF('6a+c+n'!$Q29="C",'6a+c+n'!M29,0))</f>
        <v>0</v>
      </c>
      <c r="N29" s="92">
        <f>IF($C$4="citu pasākumu izmaksas",IF('6a+c+n'!$Q29="C",'6a+c+n'!N29,0))</f>
        <v>0</v>
      </c>
      <c r="O29" s="92">
        <f>IF($C$4="citu pasākumu izmaksas",IF('6a+c+n'!$Q29="C",'6a+c+n'!O29,0))</f>
        <v>0</v>
      </c>
      <c r="P29" s="41">
        <f>IF($C$4="citu pasākumu izmaksas",IF('6a+c+n'!$Q29="C",'6a+c+n'!P29,0))</f>
        <v>0</v>
      </c>
    </row>
    <row r="30" spans="1:16" x14ac:dyDescent="0.2">
      <c r="A30" s="159">
        <f>IF(P30=0,0,IF(COUNTBLANK(P30)=1,0,COUNTA($P$14:P30)))</f>
        <v>0</v>
      </c>
      <c r="B30" s="92">
        <f>IF($C$4="citu pasākumu izmaksas",IF('6a+c+n'!$Q30="C",'6a+c+n'!B30,0))</f>
        <v>0</v>
      </c>
      <c r="C30" s="92">
        <f>IF($C$4="citu pasākumu izmaksas",IF('6a+c+n'!$Q30="C",'6a+c+n'!C30,0))</f>
        <v>0</v>
      </c>
      <c r="D30" s="92">
        <f>IF($C$4="citu pasākumu izmaksas",IF('6a+c+n'!$Q30="C",'6a+c+n'!D30,0))</f>
        <v>0</v>
      </c>
      <c r="E30" s="41"/>
      <c r="F30" s="160"/>
      <c r="G30" s="92"/>
      <c r="H30" s="92">
        <f>IF($C$4="citu pasākumu izmaksas",IF('6a+c+n'!$Q30="C",'6a+c+n'!H30,0))</f>
        <v>0</v>
      </c>
      <c r="I30" s="92"/>
      <c r="J30" s="92"/>
      <c r="K30" s="41">
        <f>IF($C$4="citu pasākumu izmaksas",IF('6a+c+n'!$Q30="C",'6a+c+n'!K30,0))</f>
        <v>0</v>
      </c>
      <c r="L30" s="110">
        <f>IF($C$4="citu pasākumu izmaksas",IF('6a+c+n'!$Q30="C",'6a+c+n'!L30,0))</f>
        <v>0</v>
      </c>
      <c r="M30" s="92">
        <f>IF($C$4="citu pasākumu izmaksas",IF('6a+c+n'!$Q30="C",'6a+c+n'!M30,0))</f>
        <v>0</v>
      </c>
      <c r="N30" s="92">
        <f>IF($C$4="citu pasākumu izmaksas",IF('6a+c+n'!$Q30="C",'6a+c+n'!N30,0))</f>
        <v>0</v>
      </c>
      <c r="O30" s="92">
        <f>IF($C$4="citu pasākumu izmaksas",IF('6a+c+n'!$Q30="C",'6a+c+n'!O30,0))</f>
        <v>0</v>
      </c>
      <c r="P30" s="41">
        <f>IF($C$4="citu pasākumu izmaksas",IF('6a+c+n'!$Q30="C",'6a+c+n'!P30,0))</f>
        <v>0</v>
      </c>
    </row>
    <row r="31" spans="1:16" x14ac:dyDescent="0.2">
      <c r="A31" s="159">
        <f>IF(P31=0,0,IF(COUNTBLANK(P31)=1,0,COUNTA($P$14:P31)))</f>
        <v>0</v>
      </c>
      <c r="B31" s="92">
        <f>IF($C$4="citu pasākumu izmaksas",IF('6a+c+n'!$Q31="C",'6a+c+n'!B31,0))</f>
        <v>0</v>
      </c>
      <c r="C31" s="92">
        <f>IF($C$4="citu pasākumu izmaksas",IF('6a+c+n'!$Q31="C",'6a+c+n'!C31,0))</f>
        <v>0</v>
      </c>
      <c r="D31" s="92">
        <f>IF($C$4="citu pasākumu izmaksas",IF('6a+c+n'!$Q31="C",'6a+c+n'!D31,0))</f>
        <v>0</v>
      </c>
      <c r="E31" s="41"/>
      <c r="F31" s="160"/>
      <c r="G31" s="92"/>
      <c r="H31" s="92">
        <f>IF($C$4="citu pasākumu izmaksas",IF('6a+c+n'!$Q31="C",'6a+c+n'!H31,0))</f>
        <v>0</v>
      </c>
      <c r="I31" s="92"/>
      <c r="J31" s="92"/>
      <c r="K31" s="41">
        <f>IF($C$4="citu pasākumu izmaksas",IF('6a+c+n'!$Q31="C",'6a+c+n'!K31,0))</f>
        <v>0</v>
      </c>
      <c r="L31" s="110">
        <f>IF($C$4="citu pasākumu izmaksas",IF('6a+c+n'!$Q31="C",'6a+c+n'!L31,0))</f>
        <v>0</v>
      </c>
      <c r="M31" s="92">
        <f>IF($C$4="citu pasākumu izmaksas",IF('6a+c+n'!$Q31="C",'6a+c+n'!M31,0))</f>
        <v>0</v>
      </c>
      <c r="N31" s="92">
        <f>IF($C$4="citu pasākumu izmaksas",IF('6a+c+n'!$Q31="C",'6a+c+n'!N31,0))</f>
        <v>0</v>
      </c>
      <c r="O31" s="92">
        <f>IF($C$4="citu pasākumu izmaksas",IF('6a+c+n'!$Q31="C",'6a+c+n'!O31,0))</f>
        <v>0</v>
      </c>
      <c r="P31" s="41">
        <f>IF($C$4="citu pasākumu izmaksas",IF('6a+c+n'!$Q31="C",'6a+c+n'!P31,0))</f>
        <v>0</v>
      </c>
    </row>
    <row r="32" spans="1:16" ht="12" thickBot="1" x14ac:dyDescent="0.25">
      <c r="A32" s="159">
        <f>IF(P32=0,0,IF(COUNTBLANK(P32)=1,0,COUNTA($P$14:P32)))</f>
        <v>0</v>
      </c>
      <c r="B32" s="92">
        <f>IF($C$4="citu pasākumu izmaksas",IF('6a+c+n'!$Q32="C",'6a+c+n'!B32,0))</f>
        <v>0</v>
      </c>
      <c r="C32" s="92">
        <f>IF($C$4="citu pasākumu izmaksas",IF('6a+c+n'!$Q32="C",'6a+c+n'!C32,0))</f>
        <v>0</v>
      </c>
      <c r="D32" s="92">
        <f>IF($C$4="citu pasākumu izmaksas",IF('6a+c+n'!$Q32="C",'6a+c+n'!D32,0))</f>
        <v>0</v>
      </c>
      <c r="E32" s="41"/>
      <c r="F32" s="160"/>
      <c r="G32" s="92"/>
      <c r="H32" s="92">
        <f>IF($C$4="citu pasākumu izmaksas",IF('6a+c+n'!$Q32="C",'6a+c+n'!H32,0))</f>
        <v>0</v>
      </c>
      <c r="I32" s="92"/>
      <c r="J32" s="92"/>
      <c r="K32" s="41">
        <f>IF($C$4="citu pasākumu izmaksas",IF('6a+c+n'!$Q32="C",'6a+c+n'!K32,0))</f>
        <v>0</v>
      </c>
      <c r="L32" s="110">
        <f>IF($C$4="citu pasākumu izmaksas",IF('6a+c+n'!$Q32="C",'6a+c+n'!L32,0))</f>
        <v>0</v>
      </c>
      <c r="M32" s="92">
        <f>IF($C$4="citu pasākumu izmaksas",IF('6a+c+n'!$Q32="C",'6a+c+n'!M32,0))</f>
        <v>0</v>
      </c>
      <c r="N32" s="92">
        <f>IF($C$4="citu pasākumu izmaksas",IF('6a+c+n'!$Q32="C",'6a+c+n'!N32,0))</f>
        <v>0</v>
      </c>
      <c r="O32" s="92">
        <f>IF($C$4="citu pasākumu izmaksas",IF('6a+c+n'!$Q32="C",'6a+c+n'!O32,0))</f>
        <v>0</v>
      </c>
      <c r="P32" s="41">
        <f>IF($C$4="citu pasākumu izmaksas",IF('6a+c+n'!$Q32="C",'6a+c+n'!P32,0))</f>
        <v>0</v>
      </c>
    </row>
    <row r="33" spans="1:16" ht="12" customHeight="1" thickBot="1" x14ac:dyDescent="0.25">
      <c r="A33" s="310" t="s">
        <v>62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2"/>
      <c r="L33" s="111">
        <f>SUM(L14:L19)</f>
        <v>0</v>
      </c>
      <c r="M33" s="112">
        <f>SUM(M14:M19)</f>
        <v>0</v>
      </c>
      <c r="N33" s="112">
        <f>SUM(N14:N19)</f>
        <v>0</v>
      </c>
      <c r="O33" s="112">
        <f>SUM(O14:O19)</f>
        <v>0</v>
      </c>
      <c r="P33" s="113">
        <f>SUM(P14:P19)</f>
        <v>0</v>
      </c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14</v>
      </c>
      <c r="B36" s="20"/>
      <c r="C36" s="313" t="str">
        <f>'Kops c'!C33:H33</f>
        <v>Armands Ūbelis</v>
      </c>
      <c r="D36" s="313"/>
      <c r="E36" s="313"/>
      <c r="F36" s="313"/>
      <c r="G36" s="313"/>
      <c r="H36" s="313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36" t="s">
        <v>15</v>
      </c>
      <c r="D37" s="236"/>
      <c r="E37" s="236"/>
      <c r="F37" s="236"/>
      <c r="G37" s="236"/>
      <c r="H37" s="236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80" t="str">
        <f>'Kops n'!A36:D36</f>
        <v>Tāme sastādīta 2023. gada 26. jūlijā</v>
      </c>
      <c r="B39" s="281"/>
      <c r="C39" s="281"/>
      <c r="D39" s="28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1" t="s">
        <v>41</v>
      </c>
      <c r="B41" s="20"/>
      <c r="C41" s="313">
        <f>'Kops c'!C38:H38</f>
        <v>0</v>
      </c>
      <c r="D41" s="313"/>
      <c r="E41" s="313"/>
      <c r="F41" s="313"/>
      <c r="G41" s="313"/>
      <c r="H41" s="313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36" t="s">
        <v>15</v>
      </c>
      <c r="D42" s="236"/>
      <c r="E42" s="236"/>
      <c r="F42" s="236"/>
      <c r="G42" s="236"/>
      <c r="H42" s="236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103" t="s">
        <v>16</v>
      </c>
      <c r="B44" s="53"/>
      <c r="C44" s="116" t="str">
        <f>'Kops c'!C41</f>
        <v>4-02608</v>
      </c>
      <c r="D44" s="53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</sheetData>
  <mergeCells count="23">
    <mergeCell ref="C42:H42"/>
    <mergeCell ref="L12:P12"/>
    <mergeCell ref="A33:K33"/>
    <mergeCell ref="C36:H36"/>
    <mergeCell ref="C37:H37"/>
    <mergeCell ref="A39:D39"/>
    <mergeCell ref="C41:H41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D7:L7"/>
    <mergeCell ref="C2:I2"/>
    <mergeCell ref="C3:I3"/>
    <mergeCell ref="C4:I4"/>
    <mergeCell ref="D5:L5"/>
    <mergeCell ref="D6:L6"/>
  </mergeCells>
  <conditionalFormatting sqref="A9:F9">
    <cfRule type="containsText" dxfId="94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3:K33">
    <cfRule type="containsText" dxfId="93" priority="4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A14:P32">
    <cfRule type="cellIs" dxfId="92" priority="2" operator="equal">
      <formula>0</formula>
    </cfRule>
  </conditionalFormatting>
  <conditionalFormatting sqref="C2:I2 D5:L8 N9:O9 L33:P33 C36:H36 C41:H41 C44">
    <cfRule type="cellIs" dxfId="91" priority="3" operator="equal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F0"/>
  </sheetPr>
  <dimension ref="A1:P45"/>
  <sheetViews>
    <sheetView workbookViewId="0">
      <selection activeCell="N40" sqref="N4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'6a+c+n'!D1</f>
        <v>6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'6a+c+n'!C2:I2</f>
        <v>Pagrabs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19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P33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IF($C$4="Neattiecināmās izmaksas",IF('6a+c+n'!$Q14="N",'6a+c+n'!B14,0))</f>
        <v>0</v>
      </c>
      <c r="C14" s="27">
        <f>IF($C$4="Neattiecināmās izmaksas",IF('6a+c+n'!$Q14="N",'6a+c+n'!C14,0))</f>
        <v>0</v>
      </c>
      <c r="D14" s="27">
        <f>IF($C$4="Neattiecināmās izmaksas",IF('6a+c+n'!$Q14="N",'6a+c+n'!D14,0))</f>
        <v>0</v>
      </c>
      <c r="E14" s="58"/>
      <c r="F14" s="78"/>
      <c r="G14" s="27">
        <f>IF($C$4="Neattiecināmās izmaksas",IF('6a+c+n'!$Q14="N",'6a+c+n'!G14,0))</f>
        <v>0</v>
      </c>
      <c r="H14" s="27">
        <f>IF($C$4="Neattiecināmās izmaksas",IF('6a+c+n'!$Q14="N",'6a+c+n'!H14,0))</f>
        <v>0</v>
      </c>
      <c r="I14" s="27"/>
      <c r="J14" s="27"/>
      <c r="K14" s="58">
        <f>IF($C$4="Neattiecināmās izmaksas",IF('6a+c+n'!$Q14="N",'6a+c+n'!K14,0))</f>
        <v>0</v>
      </c>
      <c r="L14" s="108">
        <f>IF($C$4="Neattiecināmās izmaksas",IF('6a+c+n'!$Q14="N",'6a+c+n'!L14,0))</f>
        <v>0</v>
      </c>
      <c r="M14" s="27">
        <f>IF($C$4="Neattiecināmās izmaksas",IF('6a+c+n'!$Q14="N",'6a+c+n'!M14,0))</f>
        <v>0</v>
      </c>
      <c r="N14" s="27">
        <f>IF($C$4="Neattiecināmās izmaksas",IF('6a+c+n'!$Q14="N",'6a+c+n'!N14,0))</f>
        <v>0</v>
      </c>
      <c r="O14" s="27">
        <f>IF($C$4="Neattiecināmās izmaksas",IF('6a+c+n'!$Q14="N",'6a+c+n'!O14,0))</f>
        <v>0</v>
      </c>
      <c r="P14" s="58">
        <f>IF($C$4="Neattiecināmās izmaksas",IF('6a+c+n'!$Q14="N",'6a+c+n'!P14,0))</f>
        <v>0</v>
      </c>
    </row>
    <row r="15" spans="1:16" x14ac:dyDescent="0.2">
      <c r="A15" s="65">
        <f>IF(P15=0,0,IF(COUNTBLANK(P15)=1,0,COUNTA($P$14:P15)))</f>
        <v>0</v>
      </c>
      <c r="B15" s="28">
        <f>IF($C$4="Neattiecināmās izmaksas",IF('6a+c+n'!$Q15="N",'6a+c+n'!B15,0))</f>
        <v>0</v>
      </c>
      <c r="C15" s="28">
        <f>IF($C$4="Neattiecināmās izmaksas",IF('6a+c+n'!$Q15="N",'6a+c+n'!C15,0))</f>
        <v>0</v>
      </c>
      <c r="D15" s="28">
        <f>IF($C$4="Neattiecināmās izmaksas",IF('6a+c+n'!$Q15="N",'6a+c+n'!D15,0))</f>
        <v>0</v>
      </c>
      <c r="E15" s="60"/>
      <c r="F15" s="80"/>
      <c r="G15" s="28"/>
      <c r="H15" s="28">
        <f>IF($C$4="Neattiecināmās izmaksas",IF('6a+c+n'!$Q15="N",'6a+c+n'!H15,0))</f>
        <v>0</v>
      </c>
      <c r="I15" s="28"/>
      <c r="J15" s="28"/>
      <c r="K15" s="60">
        <f>IF($C$4="Neattiecināmās izmaksas",IF('6a+c+n'!$Q15="N",'6a+c+n'!K15,0))</f>
        <v>0</v>
      </c>
      <c r="L15" s="109">
        <f>IF($C$4="Neattiecināmās izmaksas",IF('6a+c+n'!$Q15="N",'6a+c+n'!L15,0))</f>
        <v>0</v>
      </c>
      <c r="M15" s="28">
        <f>IF($C$4="Neattiecināmās izmaksas",IF('6a+c+n'!$Q15="N",'6a+c+n'!M15,0))</f>
        <v>0</v>
      </c>
      <c r="N15" s="28">
        <f>IF($C$4="Neattiecināmās izmaksas",IF('6a+c+n'!$Q15="N",'6a+c+n'!N15,0))</f>
        <v>0</v>
      </c>
      <c r="O15" s="28">
        <f>IF($C$4="Neattiecināmās izmaksas",IF('6a+c+n'!$Q15="N",'6a+c+n'!O15,0))</f>
        <v>0</v>
      </c>
      <c r="P15" s="60">
        <f>IF($C$4="Neattiecināmās izmaksas",IF('6a+c+n'!$Q15="N",'6a+c+n'!P15,0))</f>
        <v>0</v>
      </c>
    </row>
    <row r="16" spans="1:16" x14ac:dyDescent="0.2">
      <c r="A16" s="65">
        <f>IF(P16=0,0,IF(COUNTBLANK(P16)=1,0,COUNTA($P$14:P16)))</f>
        <v>0</v>
      </c>
      <c r="B16" s="28">
        <f>IF($C$4="Neattiecināmās izmaksas",IF('6a+c+n'!$Q16="N",'6a+c+n'!B16,0))</f>
        <v>0</v>
      </c>
      <c r="C16" s="28">
        <f>IF($C$4="Neattiecināmās izmaksas",IF('6a+c+n'!$Q16="N",'6a+c+n'!C16,0))</f>
        <v>0</v>
      </c>
      <c r="D16" s="28">
        <f>IF($C$4="Neattiecināmās izmaksas",IF('6a+c+n'!$Q16="N",'6a+c+n'!D16,0))</f>
        <v>0</v>
      </c>
      <c r="E16" s="60"/>
      <c r="F16" s="80"/>
      <c r="G16" s="28"/>
      <c r="H16" s="28">
        <f>IF($C$4="Neattiecināmās izmaksas",IF('6a+c+n'!$Q16="N",'6a+c+n'!H16,0))</f>
        <v>0</v>
      </c>
      <c r="I16" s="28"/>
      <c r="J16" s="28"/>
      <c r="K16" s="60">
        <f>IF($C$4="Neattiecināmās izmaksas",IF('6a+c+n'!$Q16="N",'6a+c+n'!K16,0))</f>
        <v>0</v>
      </c>
      <c r="L16" s="109">
        <f>IF($C$4="Neattiecināmās izmaksas",IF('6a+c+n'!$Q16="N",'6a+c+n'!L16,0))</f>
        <v>0</v>
      </c>
      <c r="M16" s="28">
        <f>IF($C$4="Neattiecināmās izmaksas",IF('6a+c+n'!$Q16="N",'6a+c+n'!M16,0))</f>
        <v>0</v>
      </c>
      <c r="N16" s="28">
        <f>IF($C$4="Neattiecināmās izmaksas",IF('6a+c+n'!$Q16="N",'6a+c+n'!N16,0))</f>
        <v>0</v>
      </c>
      <c r="O16" s="28">
        <f>IF($C$4="Neattiecināmās izmaksas",IF('6a+c+n'!$Q16="N",'6a+c+n'!O16,0))</f>
        <v>0</v>
      </c>
      <c r="P16" s="60">
        <f>IF($C$4="Neattiecināmās izmaksas",IF('6a+c+n'!$Q16="N",'6a+c+n'!P16,0))</f>
        <v>0</v>
      </c>
    </row>
    <row r="17" spans="1:16" x14ac:dyDescent="0.2">
      <c r="A17" s="65">
        <f>IF(P17=0,0,IF(COUNTBLANK(P17)=1,0,COUNTA($P$14:P17)))</f>
        <v>0</v>
      </c>
      <c r="B17" s="28">
        <f>IF($C$4="Neattiecināmās izmaksas",IF('6a+c+n'!$Q17="N",'6a+c+n'!B17,0))</f>
        <v>0</v>
      </c>
      <c r="C17" s="28">
        <f>IF($C$4="Neattiecināmās izmaksas",IF('6a+c+n'!$Q17="N",'6a+c+n'!C17,0))</f>
        <v>0</v>
      </c>
      <c r="D17" s="28">
        <f>IF($C$4="Neattiecināmās izmaksas",IF('6a+c+n'!$Q17="N",'6a+c+n'!D17,0))</f>
        <v>0</v>
      </c>
      <c r="E17" s="60"/>
      <c r="F17" s="80"/>
      <c r="G17" s="28"/>
      <c r="H17" s="28">
        <f>IF($C$4="Neattiecināmās izmaksas",IF('6a+c+n'!$Q17="N",'6a+c+n'!H17,0))</f>
        <v>0</v>
      </c>
      <c r="I17" s="28"/>
      <c r="J17" s="28"/>
      <c r="K17" s="60">
        <f>IF($C$4="Neattiecināmās izmaksas",IF('6a+c+n'!$Q17="N",'6a+c+n'!K17,0))</f>
        <v>0</v>
      </c>
      <c r="L17" s="109">
        <f>IF($C$4="Neattiecināmās izmaksas",IF('6a+c+n'!$Q17="N",'6a+c+n'!L17,0))</f>
        <v>0</v>
      </c>
      <c r="M17" s="28">
        <f>IF($C$4="Neattiecināmās izmaksas",IF('6a+c+n'!$Q17="N",'6a+c+n'!M17,0))</f>
        <v>0</v>
      </c>
      <c r="N17" s="28">
        <f>IF($C$4="Neattiecināmās izmaksas",IF('6a+c+n'!$Q17="N",'6a+c+n'!N17,0))</f>
        <v>0</v>
      </c>
      <c r="O17" s="28">
        <f>IF($C$4="Neattiecināmās izmaksas",IF('6a+c+n'!$Q17="N",'6a+c+n'!O17,0))</f>
        <v>0</v>
      </c>
      <c r="P17" s="60">
        <f>IF($C$4="Neattiecināmās izmaksas",IF('6a+c+n'!$Q17="N",'6a+c+n'!P17,0))</f>
        <v>0</v>
      </c>
    </row>
    <row r="18" spans="1:16" x14ac:dyDescent="0.2">
      <c r="A18" s="65">
        <f>IF(P18=0,0,IF(COUNTBLANK(P18)=1,0,COUNTA($P$14:P18)))</f>
        <v>0</v>
      </c>
      <c r="B18" s="28">
        <f>IF($C$4="Neattiecināmās izmaksas",IF('6a+c+n'!$Q18="N",'6a+c+n'!B18,0))</f>
        <v>0</v>
      </c>
      <c r="C18" s="28">
        <f>IF($C$4="Neattiecināmās izmaksas",IF('6a+c+n'!$Q18="N",'6a+c+n'!C18,0))</f>
        <v>0</v>
      </c>
      <c r="D18" s="28">
        <f>IF($C$4="Neattiecināmās izmaksas",IF('6a+c+n'!$Q18="N",'6a+c+n'!D18,0))</f>
        <v>0</v>
      </c>
      <c r="E18" s="60"/>
      <c r="F18" s="80"/>
      <c r="G18" s="28"/>
      <c r="H18" s="28">
        <f>IF($C$4="Neattiecināmās izmaksas",IF('6a+c+n'!$Q18="N",'6a+c+n'!H18,0))</f>
        <v>0</v>
      </c>
      <c r="I18" s="28"/>
      <c r="J18" s="28"/>
      <c r="K18" s="60">
        <f>IF($C$4="Neattiecināmās izmaksas",IF('6a+c+n'!$Q18="N",'6a+c+n'!K18,0))</f>
        <v>0</v>
      </c>
      <c r="L18" s="109">
        <f>IF($C$4="Neattiecināmās izmaksas",IF('6a+c+n'!$Q18="N",'6a+c+n'!L18,0))</f>
        <v>0</v>
      </c>
      <c r="M18" s="28">
        <f>IF($C$4="Neattiecināmās izmaksas",IF('6a+c+n'!$Q18="N",'6a+c+n'!M18,0))</f>
        <v>0</v>
      </c>
      <c r="N18" s="28">
        <f>IF($C$4="Neattiecināmās izmaksas",IF('6a+c+n'!$Q18="N",'6a+c+n'!N18,0))</f>
        <v>0</v>
      </c>
      <c r="O18" s="28">
        <f>IF($C$4="Neattiecināmās izmaksas",IF('6a+c+n'!$Q18="N",'6a+c+n'!O18,0))</f>
        <v>0</v>
      </c>
      <c r="P18" s="60">
        <f>IF($C$4="Neattiecināmās izmaksas",IF('6a+c+n'!$Q18="N",'6a+c+n'!P18,0))</f>
        <v>0</v>
      </c>
    </row>
    <row r="19" spans="1:16" x14ac:dyDescent="0.2">
      <c r="A19" s="159">
        <f>IF(P19=0,0,IF(COUNTBLANK(P19)=1,0,COUNTA($P$14:P19)))</f>
        <v>0</v>
      </c>
      <c r="B19" s="92">
        <f>IF($C$4="Neattiecināmās izmaksas",IF('6a+c+n'!$Q19="N",'6a+c+n'!B19,0))</f>
        <v>0</v>
      </c>
      <c r="C19" s="92">
        <f>IF($C$4="Neattiecināmās izmaksas",IF('6a+c+n'!$Q19="N",'6a+c+n'!C19,0))</f>
        <v>0</v>
      </c>
      <c r="D19" s="92">
        <f>IF($C$4="Neattiecināmās izmaksas",IF('6a+c+n'!$Q19="N",'6a+c+n'!D19,0))</f>
        <v>0</v>
      </c>
      <c r="E19" s="41"/>
      <c r="F19" s="160"/>
      <c r="G19" s="92"/>
      <c r="H19" s="92">
        <f>IF($C$4="Neattiecināmās izmaksas",IF('6a+c+n'!$Q19="N",'6a+c+n'!H19,0))</f>
        <v>0</v>
      </c>
      <c r="I19" s="92"/>
      <c r="J19" s="92"/>
      <c r="K19" s="41">
        <f>IF($C$4="Neattiecināmās izmaksas",IF('6a+c+n'!$Q19="N",'6a+c+n'!K19,0))</f>
        <v>0</v>
      </c>
      <c r="L19" s="110">
        <f>IF($C$4="Neattiecināmās izmaksas",IF('6a+c+n'!$Q19="N",'6a+c+n'!L19,0))</f>
        <v>0</v>
      </c>
      <c r="M19" s="92">
        <f>IF($C$4="Neattiecināmās izmaksas",IF('6a+c+n'!$Q19="N",'6a+c+n'!M19,0))</f>
        <v>0</v>
      </c>
      <c r="N19" s="92">
        <f>IF($C$4="Neattiecināmās izmaksas",IF('6a+c+n'!$Q19="N",'6a+c+n'!N19,0))</f>
        <v>0</v>
      </c>
      <c r="O19" s="92">
        <f>IF($C$4="Neattiecināmās izmaksas",IF('6a+c+n'!$Q19="N",'6a+c+n'!O19,0))</f>
        <v>0</v>
      </c>
      <c r="P19" s="41">
        <f>IF($C$4="Neattiecināmās izmaksas",IF('6a+c+n'!$Q19="N",'6a+c+n'!P19,0))</f>
        <v>0</v>
      </c>
    </row>
    <row r="20" spans="1:16" x14ac:dyDescent="0.2">
      <c r="A20" s="159">
        <f>IF(P20=0,0,IF(COUNTBLANK(P20)=1,0,COUNTA($P$14:P20)))</f>
        <v>0</v>
      </c>
      <c r="B20" s="92">
        <f>IF($C$4="Neattiecināmās izmaksas",IF('6a+c+n'!$Q20="N",'6a+c+n'!B20,0))</f>
        <v>0</v>
      </c>
      <c r="C20" s="92">
        <f>IF($C$4="Neattiecināmās izmaksas",IF('6a+c+n'!$Q20="N",'6a+c+n'!C20,0))</f>
        <v>0</v>
      </c>
      <c r="D20" s="92">
        <f>IF($C$4="Neattiecināmās izmaksas",IF('6a+c+n'!$Q20="N",'6a+c+n'!D20,0))</f>
        <v>0</v>
      </c>
      <c r="E20" s="41"/>
      <c r="F20" s="160"/>
      <c r="G20" s="92"/>
      <c r="H20" s="92">
        <f>IF($C$4="Neattiecināmās izmaksas",IF('6a+c+n'!$Q20="N",'6a+c+n'!H20,0))</f>
        <v>0</v>
      </c>
      <c r="I20" s="92"/>
      <c r="J20" s="92"/>
      <c r="K20" s="41">
        <f>IF($C$4="Neattiecināmās izmaksas",IF('6a+c+n'!$Q20="N",'6a+c+n'!K20,0))</f>
        <v>0</v>
      </c>
      <c r="L20" s="110">
        <f>IF($C$4="Neattiecināmās izmaksas",IF('6a+c+n'!$Q20="N",'6a+c+n'!L20,0))</f>
        <v>0</v>
      </c>
      <c r="M20" s="92">
        <f>IF($C$4="Neattiecināmās izmaksas",IF('6a+c+n'!$Q20="N",'6a+c+n'!M20,0))</f>
        <v>0</v>
      </c>
      <c r="N20" s="92">
        <f>IF($C$4="Neattiecināmās izmaksas",IF('6a+c+n'!$Q20="N",'6a+c+n'!N20,0))</f>
        <v>0</v>
      </c>
      <c r="O20" s="92">
        <f>IF($C$4="Neattiecināmās izmaksas",IF('6a+c+n'!$Q20="N",'6a+c+n'!O20,0))</f>
        <v>0</v>
      </c>
      <c r="P20" s="41">
        <f>IF($C$4="Neattiecināmās izmaksas",IF('6a+c+n'!$Q20="N",'6a+c+n'!P20,0))</f>
        <v>0</v>
      </c>
    </row>
    <row r="21" spans="1:16" x14ac:dyDescent="0.2">
      <c r="A21" s="159">
        <f>IF(P21=0,0,IF(COUNTBLANK(P21)=1,0,COUNTA($P$14:P21)))</f>
        <v>0</v>
      </c>
      <c r="B21" s="92">
        <f>IF($C$4="Neattiecināmās izmaksas",IF('6a+c+n'!$Q21="N",'6a+c+n'!B21,0))</f>
        <v>0</v>
      </c>
      <c r="C21" s="92">
        <f>IF($C$4="Neattiecināmās izmaksas",IF('6a+c+n'!$Q21="N",'6a+c+n'!C21,0))</f>
        <v>0</v>
      </c>
      <c r="D21" s="92">
        <f>IF($C$4="Neattiecināmās izmaksas",IF('6a+c+n'!$Q21="N",'6a+c+n'!D21,0))</f>
        <v>0</v>
      </c>
      <c r="E21" s="41"/>
      <c r="F21" s="160"/>
      <c r="G21" s="92"/>
      <c r="H21" s="92">
        <f>IF($C$4="Neattiecināmās izmaksas",IF('6a+c+n'!$Q21="N",'6a+c+n'!H21,0))</f>
        <v>0</v>
      </c>
      <c r="I21" s="92"/>
      <c r="J21" s="92"/>
      <c r="K21" s="41">
        <f>IF($C$4="Neattiecināmās izmaksas",IF('6a+c+n'!$Q21="N",'6a+c+n'!K21,0))</f>
        <v>0</v>
      </c>
      <c r="L21" s="110">
        <f>IF($C$4="Neattiecināmās izmaksas",IF('6a+c+n'!$Q21="N",'6a+c+n'!L21,0))</f>
        <v>0</v>
      </c>
      <c r="M21" s="92">
        <f>IF($C$4="Neattiecināmās izmaksas",IF('6a+c+n'!$Q21="N",'6a+c+n'!M21,0))</f>
        <v>0</v>
      </c>
      <c r="N21" s="92">
        <f>IF($C$4="Neattiecināmās izmaksas",IF('6a+c+n'!$Q21="N",'6a+c+n'!N21,0))</f>
        <v>0</v>
      </c>
      <c r="O21" s="92">
        <f>IF($C$4="Neattiecināmās izmaksas",IF('6a+c+n'!$Q21="N",'6a+c+n'!O21,0))</f>
        <v>0</v>
      </c>
      <c r="P21" s="41">
        <f>IF($C$4="Neattiecināmās izmaksas",IF('6a+c+n'!$Q21="N",'6a+c+n'!P21,0))</f>
        <v>0</v>
      </c>
    </row>
    <row r="22" spans="1:16" x14ac:dyDescent="0.2">
      <c r="A22" s="159">
        <f>IF(P22=0,0,IF(COUNTBLANK(P22)=1,0,COUNTA($P$14:P22)))</f>
        <v>0</v>
      </c>
      <c r="B22" s="92">
        <f>IF($C$4="Neattiecināmās izmaksas",IF('6a+c+n'!$Q22="N",'6a+c+n'!B22,0))</f>
        <v>0</v>
      </c>
      <c r="C22" s="92">
        <f>IF($C$4="Neattiecināmās izmaksas",IF('6a+c+n'!$Q22="N",'6a+c+n'!C22,0))</f>
        <v>0</v>
      </c>
      <c r="D22" s="92">
        <f>IF($C$4="Neattiecināmās izmaksas",IF('6a+c+n'!$Q22="N",'6a+c+n'!D22,0))</f>
        <v>0</v>
      </c>
      <c r="E22" s="41"/>
      <c r="F22" s="160"/>
      <c r="G22" s="92"/>
      <c r="H22" s="92">
        <f>IF($C$4="Neattiecināmās izmaksas",IF('6a+c+n'!$Q22="N",'6a+c+n'!H22,0))</f>
        <v>0</v>
      </c>
      <c r="I22" s="92"/>
      <c r="J22" s="92"/>
      <c r="K22" s="41">
        <f>IF($C$4="Neattiecināmās izmaksas",IF('6a+c+n'!$Q22="N",'6a+c+n'!K22,0))</f>
        <v>0</v>
      </c>
      <c r="L22" s="110">
        <f>IF($C$4="Neattiecināmās izmaksas",IF('6a+c+n'!$Q22="N",'6a+c+n'!L22,0))</f>
        <v>0</v>
      </c>
      <c r="M22" s="92">
        <f>IF($C$4="Neattiecināmās izmaksas",IF('6a+c+n'!$Q22="N",'6a+c+n'!M22,0))</f>
        <v>0</v>
      </c>
      <c r="N22" s="92">
        <f>IF($C$4="Neattiecināmās izmaksas",IF('6a+c+n'!$Q22="N",'6a+c+n'!N22,0))</f>
        <v>0</v>
      </c>
      <c r="O22" s="92">
        <f>IF($C$4="Neattiecināmās izmaksas",IF('6a+c+n'!$Q22="N",'6a+c+n'!O22,0))</f>
        <v>0</v>
      </c>
      <c r="P22" s="41">
        <f>IF($C$4="Neattiecināmās izmaksas",IF('6a+c+n'!$Q22="N",'6a+c+n'!P22,0))</f>
        <v>0</v>
      </c>
    </row>
    <row r="23" spans="1:16" x14ac:dyDescent="0.2">
      <c r="A23" s="159">
        <f>IF(P23=0,0,IF(COUNTBLANK(P23)=1,0,COUNTA($P$14:P23)))</f>
        <v>0</v>
      </c>
      <c r="B23" s="92">
        <f>IF($C$4="Neattiecināmās izmaksas",IF('6a+c+n'!$Q23="N",'6a+c+n'!B23,0))</f>
        <v>0</v>
      </c>
      <c r="C23" s="92">
        <f>IF($C$4="Neattiecināmās izmaksas",IF('6a+c+n'!$Q23="N",'6a+c+n'!C23,0))</f>
        <v>0</v>
      </c>
      <c r="D23" s="92">
        <f>IF($C$4="Neattiecināmās izmaksas",IF('6a+c+n'!$Q23="N",'6a+c+n'!D23,0))</f>
        <v>0</v>
      </c>
      <c r="E23" s="41"/>
      <c r="F23" s="160"/>
      <c r="G23" s="92"/>
      <c r="H23" s="92">
        <f>IF($C$4="Neattiecināmās izmaksas",IF('6a+c+n'!$Q23="N",'6a+c+n'!H23,0))</f>
        <v>0</v>
      </c>
      <c r="I23" s="92"/>
      <c r="J23" s="92"/>
      <c r="K23" s="41">
        <f>IF($C$4="Neattiecināmās izmaksas",IF('6a+c+n'!$Q23="N",'6a+c+n'!K23,0))</f>
        <v>0</v>
      </c>
      <c r="L23" s="110">
        <f>IF($C$4="Neattiecināmās izmaksas",IF('6a+c+n'!$Q23="N",'6a+c+n'!L23,0))</f>
        <v>0</v>
      </c>
      <c r="M23" s="92">
        <f>IF($C$4="Neattiecināmās izmaksas",IF('6a+c+n'!$Q23="N",'6a+c+n'!M23,0))</f>
        <v>0</v>
      </c>
      <c r="N23" s="92">
        <f>IF($C$4="Neattiecināmās izmaksas",IF('6a+c+n'!$Q23="N",'6a+c+n'!N23,0))</f>
        <v>0</v>
      </c>
      <c r="O23" s="92">
        <f>IF($C$4="Neattiecināmās izmaksas",IF('6a+c+n'!$Q23="N",'6a+c+n'!O23,0))</f>
        <v>0</v>
      </c>
      <c r="P23" s="41">
        <f>IF($C$4="Neattiecināmās izmaksas",IF('6a+c+n'!$Q23="N",'6a+c+n'!P23,0))</f>
        <v>0</v>
      </c>
    </row>
    <row r="24" spans="1:16" x14ac:dyDescent="0.2">
      <c r="A24" s="159">
        <f>IF(P24=0,0,IF(COUNTBLANK(P24)=1,0,COUNTA($P$14:P24)))</f>
        <v>0</v>
      </c>
      <c r="B24" s="92">
        <f>IF($C$4="Neattiecināmās izmaksas",IF('6a+c+n'!$Q24="N",'6a+c+n'!B24,0))</f>
        <v>0</v>
      </c>
      <c r="C24" s="92">
        <f>IF($C$4="Neattiecināmās izmaksas",IF('6a+c+n'!$Q24="N",'6a+c+n'!C24,0))</f>
        <v>0</v>
      </c>
      <c r="D24" s="92">
        <f>IF($C$4="Neattiecināmās izmaksas",IF('6a+c+n'!$Q24="N",'6a+c+n'!D24,0))</f>
        <v>0</v>
      </c>
      <c r="E24" s="41"/>
      <c r="F24" s="160"/>
      <c r="G24" s="92"/>
      <c r="H24" s="92">
        <f>IF($C$4="Neattiecināmās izmaksas",IF('6a+c+n'!$Q24="N",'6a+c+n'!H24,0))</f>
        <v>0</v>
      </c>
      <c r="I24" s="92"/>
      <c r="J24" s="92"/>
      <c r="K24" s="41">
        <f>IF($C$4="Neattiecināmās izmaksas",IF('6a+c+n'!$Q24="N",'6a+c+n'!K24,0))</f>
        <v>0</v>
      </c>
      <c r="L24" s="110">
        <f>IF($C$4="Neattiecināmās izmaksas",IF('6a+c+n'!$Q24="N",'6a+c+n'!L24,0))</f>
        <v>0</v>
      </c>
      <c r="M24" s="92">
        <f>IF($C$4="Neattiecināmās izmaksas",IF('6a+c+n'!$Q24="N",'6a+c+n'!M24,0))</f>
        <v>0</v>
      </c>
      <c r="N24" s="92">
        <f>IF($C$4="Neattiecināmās izmaksas",IF('6a+c+n'!$Q24="N",'6a+c+n'!N24,0))</f>
        <v>0</v>
      </c>
      <c r="O24" s="92">
        <f>IF($C$4="Neattiecināmās izmaksas",IF('6a+c+n'!$Q24="N",'6a+c+n'!O24,0))</f>
        <v>0</v>
      </c>
      <c r="P24" s="41">
        <f>IF($C$4="Neattiecināmās izmaksas",IF('6a+c+n'!$Q24="N",'6a+c+n'!P24,0))</f>
        <v>0</v>
      </c>
    </row>
    <row r="25" spans="1:16" x14ac:dyDescent="0.2">
      <c r="A25" s="159">
        <f>IF(P25=0,0,IF(COUNTBLANK(P25)=1,0,COUNTA($P$14:P25)))</f>
        <v>0</v>
      </c>
      <c r="B25" s="92">
        <f>IF($C$4="Neattiecināmās izmaksas",IF('6a+c+n'!$Q25="N",'6a+c+n'!B25,0))</f>
        <v>0</v>
      </c>
      <c r="C25" s="92">
        <f>IF($C$4="Neattiecināmās izmaksas",IF('6a+c+n'!$Q25="N",'6a+c+n'!C25,0))</f>
        <v>0</v>
      </c>
      <c r="D25" s="92">
        <f>IF($C$4="Neattiecināmās izmaksas",IF('6a+c+n'!$Q25="N",'6a+c+n'!D25,0))</f>
        <v>0</v>
      </c>
      <c r="E25" s="41"/>
      <c r="F25" s="160"/>
      <c r="G25" s="92"/>
      <c r="H25" s="92">
        <f>IF($C$4="Neattiecināmās izmaksas",IF('6a+c+n'!$Q25="N",'6a+c+n'!H25,0))</f>
        <v>0</v>
      </c>
      <c r="I25" s="92"/>
      <c r="J25" s="92"/>
      <c r="K25" s="41">
        <f>IF($C$4="Neattiecināmās izmaksas",IF('6a+c+n'!$Q25="N",'6a+c+n'!K25,0))</f>
        <v>0</v>
      </c>
      <c r="L25" s="110">
        <f>IF($C$4="Neattiecināmās izmaksas",IF('6a+c+n'!$Q25="N",'6a+c+n'!L25,0))</f>
        <v>0</v>
      </c>
      <c r="M25" s="92">
        <f>IF($C$4="Neattiecināmās izmaksas",IF('6a+c+n'!$Q25="N",'6a+c+n'!M25,0))</f>
        <v>0</v>
      </c>
      <c r="N25" s="92">
        <f>IF($C$4="Neattiecināmās izmaksas",IF('6a+c+n'!$Q25="N",'6a+c+n'!N25,0))</f>
        <v>0</v>
      </c>
      <c r="O25" s="92">
        <f>IF($C$4="Neattiecināmās izmaksas",IF('6a+c+n'!$Q25="N",'6a+c+n'!O25,0))</f>
        <v>0</v>
      </c>
      <c r="P25" s="41">
        <f>IF($C$4="Neattiecināmās izmaksas",IF('6a+c+n'!$Q25="N",'6a+c+n'!P25,0))</f>
        <v>0</v>
      </c>
    </row>
    <row r="26" spans="1:16" x14ac:dyDescent="0.2">
      <c r="A26" s="159">
        <f>IF(P26=0,0,IF(COUNTBLANK(P26)=1,0,COUNTA($P$14:P26)))</f>
        <v>0</v>
      </c>
      <c r="B26" s="92">
        <f>IF($C$4="Neattiecināmās izmaksas",IF('6a+c+n'!$Q26="N",'6a+c+n'!B26,0))</f>
        <v>0</v>
      </c>
      <c r="C26" s="92">
        <f>IF($C$4="Neattiecināmās izmaksas",IF('6a+c+n'!$Q26="N",'6a+c+n'!C26,0))</f>
        <v>0</v>
      </c>
      <c r="D26" s="92">
        <f>IF($C$4="Neattiecināmās izmaksas",IF('6a+c+n'!$Q26="N",'6a+c+n'!D26,0))</f>
        <v>0</v>
      </c>
      <c r="E26" s="41"/>
      <c r="F26" s="160"/>
      <c r="G26" s="92"/>
      <c r="H26" s="92">
        <f>IF($C$4="Neattiecināmās izmaksas",IF('6a+c+n'!$Q26="N",'6a+c+n'!H26,0))</f>
        <v>0</v>
      </c>
      <c r="I26" s="92"/>
      <c r="J26" s="92"/>
      <c r="K26" s="41">
        <f>IF($C$4="Neattiecināmās izmaksas",IF('6a+c+n'!$Q26="N",'6a+c+n'!K26,0))</f>
        <v>0</v>
      </c>
      <c r="L26" s="110">
        <f>IF($C$4="Neattiecināmās izmaksas",IF('6a+c+n'!$Q26="N",'6a+c+n'!L26,0))</f>
        <v>0</v>
      </c>
      <c r="M26" s="92">
        <f>IF($C$4="Neattiecināmās izmaksas",IF('6a+c+n'!$Q26="N",'6a+c+n'!M26,0))</f>
        <v>0</v>
      </c>
      <c r="N26" s="92">
        <f>IF($C$4="Neattiecināmās izmaksas",IF('6a+c+n'!$Q26="N",'6a+c+n'!N26,0))</f>
        <v>0</v>
      </c>
      <c r="O26" s="92">
        <f>IF($C$4="Neattiecināmās izmaksas",IF('6a+c+n'!$Q26="N",'6a+c+n'!O26,0))</f>
        <v>0</v>
      </c>
      <c r="P26" s="41">
        <f>IF($C$4="Neattiecināmās izmaksas",IF('6a+c+n'!$Q26="N",'6a+c+n'!P26,0))</f>
        <v>0</v>
      </c>
    </row>
    <row r="27" spans="1:16" x14ac:dyDescent="0.2">
      <c r="A27" s="159">
        <f>IF(P27=0,0,IF(COUNTBLANK(P27)=1,0,COUNTA($P$14:P27)))</f>
        <v>0</v>
      </c>
      <c r="B27" s="92">
        <f>IF($C$4="Neattiecināmās izmaksas",IF('6a+c+n'!$Q27="N",'6a+c+n'!B27,0))</f>
        <v>0</v>
      </c>
      <c r="C27" s="92">
        <f>IF($C$4="Neattiecināmās izmaksas",IF('6a+c+n'!$Q27="N",'6a+c+n'!C27,0))</f>
        <v>0</v>
      </c>
      <c r="D27" s="92">
        <f>IF($C$4="Neattiecināmās izmaksas",IF('6a+c+n'!$Q27="N",'6a+c+n'!D27,0))</f>
        <v>0</v>
      </c>
      <c r="E27" s="41"/>
      <c r="F27" s="160"/>
      <c r="G27" s="92"/>
      <c r="H27" s="92">
        <f>IF($C$4="Neattiecināmās izmaksas",IF('6a+c+n'!$Q27="N",'6a+c+n'!H27,0))</f>
        <v>0</v>
      </c>
      <c r="I27" s="92"/>
      <c r="J27" s="92"/>
      <c r="K27" s="41">
        <f>IF($C$4="Neattiecināmās izmaksas",IF('6a+c+n'!$Q27="N",'6a+c+n'!K27,0))</f>
        <v>0</v>
      </c>
      <c r="L27" s="110">
        <f>IF($C$4="Neattiecināmās izmaksas",IF('6a+c+n'!$Q27="N",'6a+c+n'!L27,0))</f>
        <v>0</v>
      </c>
      <c r="M27" s="92">
        <f>IF($C$4="Neattiecināmās izmaksas",IF('6a+c+n'!$Q27="N",'6a+c+n'!M27,0))</f>
        <v>0</v>
      </c>
      <c r="N27" s="92">
        <f>IF($C$4="Neattiecināmās izmaksas",IF('6a+c+n'!$Q27="N",'6a+c+n'!N27,0))</f>
        <v>0</v>
      </c>
      <c r="O27" s="92">
        <f>IF($C$4="Neattiecināmās izmaksas",IF('6a+c+n'!$Q27="N",'6a+c+n'!O27,0))</f>
        <v>0</v>
      </c>
      <c r="P27" s="41">
        <f>IF($C$4="Neattiecināmās izmaksas",IF('6a+c+n'!$Q27="N",'6a+c+n'!P27,0))</f>
        <v>0</v>
      </c>
    </row>
    <row r="28" spans="1:16" x14ac:dyDescent="0.2">
      <c r="A28" s="159">
        <f>IF(P28=0,0,IF(COUNTBLANK(P28)=1,0,COUNTA($P$14:P28)))</f>
        <v>0</v>
      </c>
      <c r="B28" s="92">
        <f>IF($C$4="Neattiecināmās izmaksas",IF('6a+c+n'!$Q28="N",'6a+c+n'!B28,0))</f>
        <v>0</v>
      </c>
      <c r="C28" s="92">
        <f>IF($C$4="Neattiecināmās izmaksas",IF('6a+c+n'!$Q28="N",'6a+c+n'!C28,0))</f>
        <v>0</v>
      </c>
      <c r="D28" s="92">
        <f>IF($C$4="Neattiecināmās izmaksas",IF('6a+c+n'!$Q28="N",'6a+c+n'!D28,0))</f>
        <v>0</v>
      </c>
      <c r="E28" s="41"/>
      <c r="F28" s="160"/>
      <c r="G28" s="92"/>
      <c r="H28" s="92">
        <f>IF($C$4="Neattiecināmās izmaksas",IF('6a+c+n'!$Q28="N",'6a+c+n'!H28,0))</f>
        <v>0</v>
      </c>
      <c r="I28" s="92"/>
      <c r="J28" s="92"/>
      <c r="K28" s="41">
        <f>IF($C$4="Neattiecināmās izmaksas",IF('6a+c+n'!$Q28="N",'6a+c+n'!K28,0))</f>
        <v>0</v>
      </c>
      <c r="L28" s="110">
        <f>IF($C$4="Neattiecināmās izmaksas",IF('6a+c+n'!$Q28="N",'6a+c+n'!L28,0))</f>
        <v>0</v>
      </c>
      <c r="M28" s="92">
        <f>IF($C$4="Neattiecināmās izmaksas",IF('6a+c+n'!$Q28="N",'6a+c+n'!M28,0))</f>
        <v>0</v>
      </c>
      <c r="N28" s="92">
        <f>IF($C$4="Neattiecināmās izmaksas",IF('6a+c+n'!$Q28="N",'6a+c+n'!N28,0))</f>
        <v>0</v>
      </c>
      <c r="O28" s="92">
        <f>IF($C$4="Neattiecināmās izmaksas",IF('6a+c+n'!$Q28="N",'6a+c+n'!O28,0))</f>
        <v>0</v>
      </c>
      <c r="P28" s="41">
        <f>IF($C$4="Neattiecināmās izmaksas",IF('6a+c+n'!$Q28="N",'6a+c+n'!P28,0))</f>
        <v>0</v>
      </c>
    </row>
    <row r="29" spans="1:16" x14ac:dyDescent="0.2">
      <c r="A29" s="159">
        <f>IF(P29=0,0,IF(COUNTBLANK(P29)=1,0,COUNTA($P$14:P29)))</f>
        <v>0</v>
      </c>
      <c r="B29" s="92">
        <f>IF($C$4="Neattiecināmās izmaksas",IF('6a+c+n'!$Q29="N",'6a+c+n'!B29,0))</f>
        <v>0</v>
      </c>
      <c r="C29" s="92">
        <f>IF($C$4="Neattiecināmās izmaksas",IF('6a+c+n'!$Q29="N",'6a+c+n'!C29,0))</f>
        <v>0</v>
      </c>
      <c r="D29" s="92">
        <f>IF($C$4="Neattiecināmās izmaksas",IF('6a+c+n'!$Q29="N",'6a+c+n'!D29,0))</f>
        <v>0</v>
      </c>
      <c r="E29" s="41"/>
      <c r="F29" s="160"/>
      <c r="G29" s="92"/>
      <c r="H29" s="92">
        <f>IF($C$4="Neattiecināmās izmaksas",IF('6a+c+n'!$Q29="N",'6a+c+n'!H29,0))</f>
        <v>0</v>
      </c>
      <c r="I29" s="92"/>
      <c r="J29" s="92"/>
      <c r="K29" s="41">
        <f>IF($C$4="Neattiecināmās izmaksas",IF('6a+c+n'!$Q29="N",'6a+c+n'!K29,0))</f>
        <v>0</v>
      </c>
      <c r="L29" s="110">
        <f>IF($C$4="Neattiecināmās izmaksas",IF('6a+c+n'!$Q29="N",'6a+c+n'!L29,0))</f>
        <v>0</v>
      </c>
      <c r="M29" s="92">
        <f>IF($C$4="Neattiecināmās izmaksas",IF('6a+c+n'!$Q29="N",'6a+c+n'!M29,0))</f>
        <v>0</v>
      </c>
      <c r="N29" s="92">
        <f>IF($C$4="Neattiecināmās izmaksas",IF('6a+c+n'!$Q29="N",'6a+c+n'!N29,0))</f>
        <v>0</v>
      </c>
      <c r="O29" s="92">
        <f>IF($C$4="Neattiecināmās izmaksas",IF('6a+c+n'!$Q29="N",'6a+c+n'!O29,0))</f>
        <v>0</v>
      </c>
      <c r="P29" s="41">
        <f>IF($C$4="Neattiecināmās izmaksas",IF('6a+c+n'!$Q29="N",'6a+c+n'!P29,0))</f>
        <v>0</v>
      </c>
    </row>
    <row r="30" spans="1:16" x14ac:dyDescent="0.2">
      <c r="A30" s="159">
        <f>IF(P30=0,0,IF(COUNTBLANK(P30)=1,0,COUNTA($P$14:P30)))</f>
        <v>0</v>
      </c>
      <c r="B30" s="92">
        <f>IF($C$4="Neattiecināmās izmaksas",IF('6a+c+n'!$Q30="N",'6a+c+n'!B30,0))</f>
        <v>0</v>
      </c>
      <c r="C30" s="92">
        <f>IF($C$4="Neattiecināmās izmaksas",IF('6a+c+n'!$Q30="N",'6a+c+n'!C30,0))</f>
        <v>0</v>
      </c>
      <c r="D30" s="92">
        <f>IF($C$4="Neattiecināmās izmaksas",IF('6a+c+n'!$Q30="N",'6a+c+n'!D30,0))</f>
        <v>0</v>
      </c>
      <c r="E30" s="41"/>
      <c r="F30" s="160"/>
      <c r="G30" s="92"/>
      <c r="H30" s="92">
        <f>IF($C$4="Neattiecināmās izmaksas",IF('6a+c+n'!$Q30="N",'6a+c+n'!H30,0))</f>
        <v>0</v>
      </c>
      <c r="I30" s="92"/>
      <c r="J30" s="92"/>
      <c r="K30" s="41">
        <f>IF($C$4="Neattiecināmās izmaksas",IF('6a+c+n'!$Q30="N",'6a+c+n'!K30,0))</f>
        <v>0</v>
      </c>
      <c r="L30" s="110">
        <f>IF($C$4="Neattiecināmās izmaksas",IF('6a+c+n'!$Q30="N",'6a+c+n'!L30,0))</f>
        <v>0</v>
      </c>
      <c r="M30" s="92">
        <f>IF($C$4="Neattiecināmās izmaksas",IF('6a+c+n'!$Q30="N",'6a+c+n'!M30,0))</f>
        <v>0</v>
      </c>
      <c r="N30" s="92">
        <f>IF($C$4="Neattiecināmās izmaksas",IF('6a+c+n'!$Q30="N",'6a+c+n'!N30,0))</f>
        <v>0</v>
      </c>
      <c r="O30" s="92">
        <f>IF($C$4="Neattiecināmās izmaksas",IF('6a+c+n'!$Q30="N",'6a+c+n'!O30,0))</f>
        <v>0</v>
      </c>
      <c r="P30" s="41">
        <f>IF($C$4="Neattiecināmās izmaksas",IF('6a+c+n'!$Q30="N",'6a+c+n'!P30,0))</f>
        <v>0</v>
      </c>
    </row>
    <row r="31" spans="1:16" x14ac:dyDescent="0.2">
      <c r="A31" s="159">
        <f>IF(P31=0,0,IF(COUNTBLANK(P31)=1,0,COUNTA($P$14:P31)))</f>
        <v>0</v>
      </c>
      <c r="B31" s="92">
        <f>IF($C$4="Neattiecināmās izmaksas",IF('6a+c+n'!$Q31="N",'6a+c+n'!B31,0))</f>
        <v>0</v>
      </c>
      <c r="C31" s="92">
        <f>IF($C$4="Neattiecināmās izmaksas",IF('6a+c+n'!$Q31="N",'6a+c+n'!C31,0))</f>
        <v>0</v>
      </c>
      <c r="D31" s="92">
        <f>IF($C$4="Neattiecināmās izmaksas",IF('6a+c+n'!$Q31="N",'6a+c+n'!D31,0))</f>
        <v>0</v>
      </c>
      <c r="E31" s="41"/>
      <c r="F31" s="160"/>
      <c r="G31" s="92"/>
      <c r="H31" s="92">
        <f>IF($C$4="Neattiecināmās izmaksas",IF('6a+c+n'!$Q31="N",'6a+c+n'!H31,0))</f>
        <v>0</v>
      </c>
      <c r="I31" s="92"/>
      <c r="J31" s="92"/>
      <c r="K31" s="41">
        <f>IF($C$4="Neattiecināmās izmaksas",IF('6a+c+n'!$Q31="N",'6a+c+n'!K31,0))</f>
        <v>0</v>
      </c>
      <c r="L31" s="110">
        <f>IF($C$4="Neattiecināmās izmaksas",IF('6a+c+n'!$Q31="N",'6a+c+n'!L31,0))</f>
        <v>0</v>
      </c>
      <c r="M31" s="92">
        <f>IF($C$4="Neattiecināmās izmaksas",IF('6a+c+n'!$Q31="N",'6a+c+n'!M31,0))</f>
        <v>0</v>
      </c>
      <c r="N31" s="92">
        <f>IF($C$4="Neattiecināmās izmaksas",IF('6a+c+n'!$Q31="N",'6a+c+n'!N31,0))</f>
        <v>0</v>
      </c>
      <c r="O31" s="92">
        <f>IF($C$4="Neattiecināmās izmaksas",IF('6a+c+n'!$Q31="N",'6a+c+n'!O31,0))</f>
        <v>0</v>
      </c>
      <c r="P31" s="41">
        <f>IF($C$4="Neattiecināmās izmaksas",IF('6a+c+n'!$Q31="N",'6a+c+n'!P31,0))</f>
        <v>0</v>
      </c>
    </row>
    <row r="32" spans="1:16" ht="12" thickBot="1" x14ac:dyDescent="0.25">
      <c r="A32" s="159">
        <f>IF(P32=0,0,IF(COUNTBLANK(P32)=1,0,COUNTA($P$14:P32)))</f>
        <v>0</v>
      </c>
      <c r="B32" s="92">
        <f>IF($C$4="Neattiecināmās izmaksas",IF('6a+c+n'!$Q32="N",'6a+c+n'!B32,0))</f>
        <v>0</v>
      </c>
      <c r="C32" s="92">
        <f>IF($C$4="Neattiecināmās izmaksas",IF('6a+c+n'!$Q32="N",'6a+c+n'!C32,0))</f>
        <v>0</v>
      </c>
      <c r="D32" s="92">
        <f>IF($C$4="Neattiecināmās izmaksas",IF('6a+c+n'!$Q32="N",'6a+c+n'!D32,0))</f>
        <v>0</v>
      </c>
      <c r="E32" s="41"/>
      <c r="F32" s="160"/>
      <c r="G32" s="92"/>
      <c r="H32" s="92">
        <f>IF($C$4="Neattiecināmās izmaksas",IF('6a+c+n'!$Q32="N",'6a+c+n'!H32,0))</f>
        <v>0</v>
      </c>
      <c r="I32" s="92"/>
      <c r="J32" s="92"/>
      <c r="K32" s="41">
        <f>IF($C$4="Neattiecināmās izmaksas",IF('6a+c+n'!$Q32="N",'6a+c+n'!K32,0))</f>
        <v>0</v>
      </c>
      <c r="L32" s="110">
        <f>IF($C$4="Neattiecināmās izmaksas",IF('6a+c+n'!$Q32="N",'6a+c+n'!L32,0))</f>
        <v>0</v>
      </c>
      <c r="M32" s="92">
        <f>IF($C$4="Neattiecināmās izmaksas",IF('6a+c+n'!$Q32="N",'6a+c+n'!M32,0))</f>
        <v>0</v>
      </c>
      <c r="N32" s="92">
        <f>IF($C$4="Neattiecināmās izmaksas",IF('6a+c+n'!$Q32="N",'6a+c+n'!N32,0))</f>
        <v>0</v>
      </c>
      <c r="O32" s="92">
        <f>IF($C$4="Neattiecināmās izmaksas",IF('6a+c+n'!$Q32="N",'6a+c+n'!O32,0))</f>
        <v>0</v>
      </c>
      <c r="P32" s="41">
        <f>IF($C$4="Neattiecināmās izmaksas",IF('6a+c+n'!$Q32="N",'6a+c+n'!P32,0))</f>
        <v>0</v>
      </c>
    </row>
    <row r="33" spans="1:16" ht="12" customHeight="1" thickBot="1" x14ac:dyDescent="0.25">
      <c r="A33" s="310" t="s">
        <v>62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2"/>
      <c r="L33" s="111">
        <f>SUM(L14:L19)</f>
        <v>0</v>
      </c>
      <c r="M33" s="112">
        <f>SUM(M14:M19)</f>
        <v>0</v>
      </c>
      <c r="N33" s="112">
        <f>SUM(N14:N19)</f>
        <v>0</v>
      </c>
      <c r="O33" s="112">
        <f>SUM(O14:O19)</f>
        <v>0</v>
      </c>
      <c r="P33" s="113">
        <f>SUM(P14:P19)</f>
        <v>0</v>
      </c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1" t="s">
        <v>14</v>
      </c>
      <c r="B36" s="20"/>
      <c r="C36" s="313" t="str">
        <f>'Kops n'!C33:H33</f>
        <v>Armands Ūbelis</v>
      </c>
      <c r="D36" s="313"/>
      <c r="E36" s="313"/>
      <c r="F36" s="313"/>
      <c r="G36" s="313"/>
      <c r="H36" s="313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36" t="s">
        <v>15</v>
      </c>
      <c r="D37" s="236"/>
      <c r="E37" s="236"/>
      <c r="F37" s="236"/>
      <c r="G37" s="236"/>
      <c r="H37" s="236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80" t="str">
        <f>'Kops n'!A36:D36</f>
        <v>Tāme sastādīta 2023. gada 26. jūlijā</v>
      </c>
      <c r="B39" s="281"/>
      <c r="C39" s="281"/>
      <c r="D39" s="28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2">
      <c r="A41" s="1" t="s">
        <v>41</v>
      </c>
      <c r="B41" s="20"/>
      <c r="C41" s="313">
        <f>'Kops n'!C38:H38</f>
        <v>0</v>
      </c>
      <c r="D41" s="313"/>
      <c r="E41" s="313"/>
      <c r="F41" s="313"/>
      <c r="G41" s="313"/>
      <c r="H41" s="313"/>
      <c r="I41" s="20"/>
      <c r="J41" s="20"/>
      <c r="K41" s="20"/>
      <c r="L41" s="20"/>
      <c r="M41" s="20"/>
      <c r="N41" s="20"/>
      <c r="O41" s="20"/>
      <c r="P41" s="20"/>
    </row>
    <row r="42" spans="1:16" x14ac:dyDescent="0.2">
      <c r="A42" s="20"/>
      <c r="B42" s="20"/>
      <c r="C42" s="236" t="s">
        <v>15</v>
      </c>
      <c r="D42" s="236"/>
      <c r="E42" s="236"/>
      <c r="F42" s="236"/>
      <c r="G42" s="236"/>
      <c r="H42" s="236"/>
      <c r="I42" s="20"/>
      <c r="J42" s="20"/>
      <c r="K42" s="20"/>
      <c r="L42" s="20"/>
      <c r="M42" s="20"/>
      <c r="N42" s="20"/>
      <c r="O42" s="20"/>
      <c r="P42" s="20"/>
    </row>
    <row r="43" spans="1:16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x14ac:dyDescent="0.2">
      <c r="A44" s="103" t="s">
        <v>16</v>
      </c>
      <c r="B44" s="53"/>
      <c r="C44" s="116" t="str">
        <f>'Kops n'!C41</f>
        <v>4-02608</v>
      </c>
      <c r="D44" s="53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</sheetData>
  <mergeCells count="23">
    <mergeCell ref="C42:H42"/>
    <mergeCell ref="L12:P12"/>
    <mergeCell ref="A33:K33"/>
    <mergeCell ref="C36:H36"/>
    <mergeCell ref="C37:H37"/>
    <mergeCell ref="A39:D39"/>
    <mergeCell ref="C41:H41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90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3:K33">
    <cfRule type="containsText" dxfId="89" priority="4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A14:P32">
    <cfRule type="cellIs" dxfId="88" priority="2" operator="equal">
      <formula>0</formula>
    </cfRule>
  </conditionalFormatting>
  <conditionalFormatting sqref="C2:I2 D5:L8 N9:O9 L33:P33 C36:H36 C41:H41 C44">
    <cfRule type="cellIs" dxfId="87" priority="3" operator="equal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70C0"/>
  </sheetPr>
  <dimension ref="A1:Q27"/>
  <sheetViews>
    <sheetView workbookViewId="0">
      <selection activeCell="I14" sqref="I14:J1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5">
        <v>7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302" t="s">
        <v>244</v>
      </c>
      <c r="D2" s="302"/>
      <c r="E2" s="302"/>
      <c r="F2" s="302"/>
      <c r="G2" s="302"/>
      <c r="H2" s="302"/>
      <c r="I2" s="302"/>
      <c r="J2" s="33"/>
    </row>
    <row r="3" spans="1:17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7" x14ac:dyDescent="0.2">
      <c r="A4" s="34"/>
      <c r="B4" s="34"/>
      <c r="C4" s="303" t="s">
        <v>63</v>
      </c>
      <c r="D4" s="303"/>
      <c r="E4" s="303"/>
      <c r="F4" s="303"/>
      <c r="G4" s="303"/>
      <c r="H4" s="303"/>
      <c r="I4" s="303"/>
      <c r="J4" s="34"/>
    </row>
    <row r="5" spans="1:17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7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P15</f>
        <v>0</v>
      </c>
      <c r="O9" s="306"/>
      <c r="P9" s="35"/>
      <c r="Q9" s="123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  <c r="Q10" s="123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3" t="s">
        <v>47</v>
      </c>
    </row>
    <row r="12" spans="1:17" ht="12" thickBot="1" x14ac:dyDescent="0.25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  <c r="Q12" s="123" t="s">
        <v>54</v>
      </c>
    </row>
    <row r="13" spans="1:17" ht="126.75" customHeight="1" thickBot="1" x14ac:dyDescent="0.25">
      <c r="A13" s="314"/>
      <c r="B13" s="316"/>
      <c r="C13" s="317"/>
      <c r="D13" s="319"/>
      <c r="E13" s="321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74" t="s">
        <v>60</v>
      </c>
      <c r="Q13" s="75" t="s">
        <v>61</v>
      </c>
    </row>
    <row r="14" spans="1:17" ht="23.25" thickBot="1" x14ac:dyDescent="0.25">
      <c r="A14" s="216">
        <v>1</v>
      </c>
      <c r="B14" s="217"/>
      <c r="C14" s="218" t="s">
        <v>245</v>
      </c>
      <c r="D14" s="219" t="s">
        <v>120</v>
      </c>
      <c r="E14" s="220">
        <v>24</v>
      </c>
      <c r="F14" s="221"/>
      <c r="G14" s="222"/>
      <c r="H14" s="222">
        <f>F14*G14</f>
        <v>0</v>
      </c>
      <c r="I14" s="222"/>
      <c r="J14" s="222"/>
      <c r="K14" s="223">
        <f>SUM(H14:J14)</f>
        <v>0</v>
      </c>
      <c r="L14" s="221">
        <f>E14*F14</f>
        <v>0</v>
      </c>
      <c r="M14" s="222">
        <f>H14*E14</f>
        <v>0</v>
      </c>
      <c r="N14" s="222">
        <f>I14*E14</f>
        <v>0</v>
      </c>
      <c r="O14" s="222">
        <f>J14*E14</f>
        <v>0</v>
      </c>
      <c r="P14" s="224">
        <f>SUM(M14:O14)</f>
        <v>0</v>
      </c>
      <c r="Q14" s="230" t="s">
        <v>46</v>
      </c>
    </row>
    <row r="15" spans="1:17" ht="12" customHeight="1" thickBot="1" x14ac:dyDescent="0.25">
      <c r="A15" s="310" t="s">
        <v>62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2"/>
      <c r="L15" s="111">
        <f>SUM(L14:L14)</f>
        <v>0</v>
      </c>
      <c r="M15" s="112">
        <f>SUM(M14:M14)</f>
        <v>0</v>
      </c>
      <c r="N15" s="112">
        <f>SUM(N14:N14)</f>
        <v>0</v>
      </c>
      <c r="O15" s="112">
        <f>SUM(O14:O14)</f>
        <v>0</v>
      </c>
      <c r="P15" s="113">
        <f>SUM(P14:P14)</f>
        <v>0</v>
      </c>
    </row>
    <row r="16" spans="1:17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">
      <c r="A18" s="1" t="s">
        <v>14</v>
      </c>
      <c r="B18" s="20"/>
      <c r="C18" s="313" t="str">
        <f>'Kops n'!C33:H33</f>
        <v>Armands Ūbelis</v>
      </c>
      <c r="D18" s="313"/>
      <c r="E18" s="313"/>
      <c r="F18" s="313"/>
      <c r="G18" s="313"/>
      <c r="H18" s="313"/>
      <c r="I18" s="20"/>
      <c r="J18" s="20"/>
      <c r="K18" s="20"/>
      <c r="L18" s="20"/>
      <c r="M18" s="20"/>
      <c r="N18" s="20"/>
      <c r="O18" s="20"/>
      <c r="P18" s="20"/>
    </row>
    <row r="19" spans="1:16" x14ac:dyDescent="0.2">
      <c r="A19" s="20"/>
      <c r="B19" s="20"/>
      <c r="C19" s="236" t="s">
        <v>15</v>
      </c>
      <c r="D19" s="236"/>
      <c r="E19" s="236"/>
      <c r="F19" s="236"/>
      <c r="G19" s="236"/>
      <c r="H19" s="236"/>
      <c r="I19" s="20"/>
      <c r="J19" s="20"/>
      <c r="K19" s="20"/>
      <c r="L19" s="20"/>
      <c r="M19" s="20"/>
      <c r="N19" s="20"/>
      <c r="O19" s="20"/>
      <c r="P19" s="20"/>
    </row>
    <row r="20" spans="1:1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">
      <c r="A21" s="280" t="str">
        <f>'Kops n'!A36:D36</f>
        <v>Tāme sastādīta 2023. gada 26. jūlijā</v>
      </c>
      <c r="B21" s="281"/>
      <c r="C21" s="281"/>
      <c r="D21" s="28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2">
      <c r="A23" s="1" t="s">
        <v>41</v>
      </c>
      <c r="B23" s="20"/>
      <c r="C23" s="313">
        <f>'Kops n'!C38:H38</f>
        <v>0</v>
      </c>
      <c r="D23" s="313"/>
      <c r="E23" s="313"/>
      <c r="F23" s="313"/>
      <c r="G23" s="313"/>
      <c r="H23" s="313"/>
      <c r="I23" s="20"/>
      <c r="J23" s="20"/>
      <c r="K23" s="20"/>
      <c r="L23" s="20"/>
      <c r="M23" s="20"/>
      <c r="N23" s="20"/>
      <c r="O23" s="20"/>
      <c r="P23" s="20"/>
    </row>
    <row r="24" spans="1:16" x14ac:dyDescent="0.2">
      <c r="A24" s="20"/>
      <c r="B24" s="20"/>
      <c r="C24" s="236" t="s">
        <v>15</v>
      </c>
      <c r="D24" s="236"/>
      <c r="E24" s="236"/>
      <c r="F24" s="236"/>
      <c r="G24" s="236"/>
      <c r="H24" s="236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x14ac:dyDescent="0.2">
      <c r="A26" s="103" t="s">
        <v>16</v>
      </c>
      <c r="B26" s="53"/>
      <c r="C26" s="116" t="str">
        <f>'Kops n'!C41</f>
        <v>4-02608</v>
      </c>
      <c r="D26" s="53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23">
    <mergeCell ref="C24:H24"/>
    <mergeCell ref="L12:P12"/>
    <mergeCell ref="A15:K15"/>
    <mergeCell ref="C18:H18"/>
    <mergeCell ref="C19:H19"/>
    <mergeCell ref="A21:D21"/>
    <mergeCell ref="C23:H23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86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14">
    <cfRule type="cellIs" dxfId="85" priority="1" operator="equal">
      <formula>0</formula>
    </cfRule>
  </conditionalFormatting>
  <conditionalFormatting sqref="A15:K15">
    <cfRule type="containsText" dxfId="84" priority="6" operator="containsText" text="Tiešās izmaksas kopā, t. sk. darba devēja sociālais nodoklis __.__% ">
      <formula>NOT(ISERROR(SEARCH("Tiešās izmaksas kopā, t. sk. darba devēja sociālais nodoklis __.__% ",A15)))</formula>
    </cfRule>
  </conditionalFormatting>
  <conditionalFormatting sqref="C18:H18">
    <cfRule type="cellIs" dxfId="83" priority="13" operator="equal">
      <formula>0</formula>
    </cfRule>
  </conditionalFormatting>
  <conditionalFormatting sqref="C23:H23">
    <cfRule type="cellIs" dxfId="82" priority="14" operator="equal">
      <formula>0</formula>
    </cfRule>
  </conditionalFormatting>
  <conditionalFormatting sqref="C2:I2">
    <cfRule type="cellIs" dxfId="81" priority="19" operator="equal">
      <formula>0</formula>
    </cfRule>
  </conditionalFormatting>
  <conditionalFormatting sqref="C4:I4">
    <cfRule type="cellIs" dxfId="80" priority="11" operator="equal">
      <formula>0</formula>
    </cfRule>
  </conditionalFormatting>
  <conditionalFormatting sqref="D1">
    <cfRule type="cellIs" dxfId="79" priority="8" operator="equal">
      <formula>0</formula>
    </cfRule>
  </conditionalFormatting>
  <conditionalFormatting sqref="D5:L8">
    <cfRule type="cellIs" dxfId="78" priority="9" operator="equal">
      <formula>0</formula>
    </cfRule>
  </conditionalFormatting>
  <conditionalFormatting sqref="H14">
    <cfRule type="cellIs" dxfId="77" priority="4" operator="equal">
      <formula>0</formula>
    </cfRule>
  </conditionalFormatting>
  <conditionalFormatting sqref="I14:J14">
    <cfRule type="cellIs" dxfId="76" priority="22" operator="equal">
      <formula>0</formula>
    </cfRule>
  </conditionalFormatting>
  <conditionalFormatting sqref="K14:P14">
    <cfRule type="cellIs" dxfId="75" priority="3" operator="equal">
      <formula>0</formula>
    </cfRule>
  </conditionalFormatting>
  <conditionalFormatting sqref="L15:P15">
    <cfRule type="cellIs" dxfId="74" priority="12" operator="equal">
      <formula>0</formula>
    </cfRule>
  </conditionalFormatting>
  <conditionalFormatting sqref="N9:O9">
    <cfRule type="cellIs" dxfId="73" priority="21" operator="equal">
      <formula>0</formula>
    </cfRule>
  </conditionalFormatting>
  <conditionalFormatting sqref="Q14">
    <cfRule type="cellIs" dxfId="72" priority="2" operator="equal">
      <formula>0</formula>
    </cfRule>
  </conditionalFormatting>
  <dataValidations count="1">
    <dataValidation type="list" allowBlank="1" showInputMessage="1" showErrorMessage="1" sqref="Q14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7147BC1D-48D1-42AC-A18F-E1A61E03E1A7}">
            <xm:f>NOT(ISERROR(SEARCH("Tāme sastādīta ____. gada ___. ______________",A21)))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containsText" priority="15" operator="containsText" id="{694EE524-F5D1-40CC-8DDC-9A24CDC41892}">
            <xm:f>NOT(ISERROR(SEARCH("Sertifikāta Nr. _________________________________",A26)))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70C0"/>
  </sheetPr>
  <dimension ref="A1:P27"/>
  <sheetViews>
    <sheetView workbookViewId="0">
      <selection activeCell="E12" sqref="E12:E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'7a+c+n'!D1</f>
        <v>7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'7a+c+n'!C2:I2</f>
        <v>Ēkas ventilācija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17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P15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ht="23.25" thickBot="1" x14ac:dyDescent="0.25">
      <c r="A14" s="225">
        <f>IF(P14=0,0,IF(COUNTBLANK(P14)=1,0,COUNTA($P$14:P14)))</f>
        <v>0</v>
      </c>
      <c r="B14" s="226">
        <f>IF($C$4="Attiecināmās izmaksas",IF('7a+c+n'!$Q14="A",'7a+c+n'!B14,0),0)</f>
        <v>0</v>
      </c>
      <c r="C14" s="226" t="str">
        <f>IF($C$4="Attiecināmās izmaksas",IF('7a+c+n'!$Q14="A",'7a+c+n'!C14,0),0)</f>
        <v>Ventilācijas kanālu tīrīšana, izpilddokumentācijas sagatavošana</v>
      </c>
      <c r="D14" s="226" t="str">
        <f>IF($C$4="Attiecināmās izmaksas",IF('7a+c+n'!$Q14="A",'7a+c+n'!D14,0),0)</f>
        <v>gab</v>
      </c>
      <c r="E14" s="227"/>
      <c r="F14" s="228"/>
      <c r="G14" s="226">
        <f>IF($C$4="Attiecināmās izmaksas",IF('7a+c+n'!$Q14="A",'7a+c+n'!G14,0),0)</f>
        <v>0</v>
      </c>
      <c r="H14" s="226">
        <f>IF($C$4="Attiecināmās izmaksas",IF('7a+c+n'!$Q14="A",'7a+c+n'!H14,0),0)</f>
        <v>0</v>
      </c>
      <c r="I14" s="226"/>
      <c r="J14" s="226"/>
      <c r="K14" s="227">
        <f>IF($C$4="Attiecināmās izmaksas",IF('7a+c+n'!$Q14="A",'7a+c+n'!K14,0),0)</f>
        <v>0</v>
      </c>
      <c r="L14" s="228">
        <f>IF($C$4="Attiecināmās izmaksas",IF('7a+c+n'!$Q14="A",'7a+c+n'!L14,0),0)</f>
        <v>0</v>
      </c>
      <c r="M14" s="226">
        <f>IF($C$4="Attiecināmās izmaksas",IF('7a+c+n'!$Q14="A",'7a+c+n'!M14,0),0)</f>
        <v>0</v>
      </c>
      <c r="N14" s="226">
        <f>IF($C$4="Attiecināmās izmaksas",IF('7a+c+n'!$Q14="A",'7a+c+n'!N14,0),0)</f>
        <v>0</v>
      </c>
      <c r="O14" s="226">
        <f>IF($C$4="Attiecināmās izmaksas",IF('7a+c+n'!$Q14="A",'7a+c+n'!O14,0),0)</f>
        <v>0</v>
      </c>
      <c r="P14" s="227">
        <f>IF($C$4="Attiecināmās izmaksas",IF('7a+c+n'!$Q14="A",'7a+c+n'!P14,0),0)</f>
        <v>0</v>
      </c>
    </row>
    <row r="15" spans="1:16" ht="12" customHeight="1" thickBot="1" x14ac:dyDescent="0.25">
      <c r="A15" s="310" t="s">
        <v>62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2"/>
      <c r="L15" s="111">
        <f>SUM(L14:L14)</f>
        <v>0</v>
      </c>
      <c r="M15" s="112">
        <f>SUM(M14:M14)</f>
        <v>0</v>
      </c>
      <c r="N15" s="112">
        <f>SUM(N14:N14)</f>
        <v>0</v>
      </c>
      <c r="O15" s="112">
        <f>SUM(O14:O14)</f>
        <v>0</v>
      </c>
      <c r="P15" s="113">
        <f>SUM(P14:P14)</f>
        <v>0</v>
      </c>
    </row>
    <row r="16" spans="1:1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">
      <c r="A18" s="1" t="s">
        <v>14</v>
      </c>
      <c r="B18" s="20"/>
      <c r="C18" s="313" t="str">
        <f>'Kops n'!C33:H33</f>
        <v>Armands Ūbelis</v>
      </c>
      <c r="D18" s="313"/>
      <c r="E18" s="313"/>
      <c r="F18" s="313"/>
      <c r="G18" s="313"/>
      <c r="H18" s="313"/>
      <c r="I18" s="20"/>
      <c r="J18" s="20"/>
      <c r="K18" s="20"/>
      <c r="L18" s="20"/>
      <c r="M18" s="20"/>
      <c r="N18" s="20"/>
      <c r="O18" s="20"/>
      <c r="P18" s="20"/>
    </row>
    <row r="19" spans="1:16" x14ac:dyDescent="0.2">
      <c r="A19" s="20"/>
      <c r="B19" s="20"/>
      <c r="C19" s="236" t="s">
        <v>15</v>
      </c>
      <c r="D19" s="236"/>
      <c r="E19" s="236"/>
      <c r="F19" s="236"/>
      <c r="G19" s="236"/>
      <c r="H19" s="236"/>
      <c r="I19" s="20"/>
      <c r="J19" s="20"/>
      <c r="K19" s="20"/>
      <c r="L19" s="20"/>
      <c r="M19" s="20"/>
      <c r="N19" s="20"/>
      <c r="O19" s="20"/>
      <c r="P19" s="20"/>
    </row>
    <row r="20" spans="1:1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">
      <c r="A21" s="280" t="str">
        <f>'Kops n'!A36:D36</f>
        <v>Tāme sastādīta 2023. gada 26. jūlijā</v>
      </c>
      <c r="B21" s="281"/>
      <c r="C21" s="281"/>
      <c r="D21" s="28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2">
      <c r="A23" s="1" t="s">
        <v>41</v>
      </c>
      <c r="B23" s="20"/>
      <c r="C23" s="313">
        <f>'Kops n'!C38:H38</f>
        <v>0</v>
      </c>
      <c r="D23" s="313"/>
      <c r="E23" s="313"/>
      <c r="F23" s="313"/>
      <c r="G23" s="313"/>
      <c r="H23" s="313"/>
      <c r="I23" s="20"/>
      <c r="J23" s="20"/>
      <c r="K23" s="20"/>
      <c r="L23" s="20"/>
      <c r="M23" s="20"/>
      <c r="N23" s="20"/>
      <c r="O23" s="20"/>
      <c r="P23" s="20"/>
    </row>
    <row r="24" spans="1:16" x14ac:dyDescent="0.2">
      <c r="A24" s="20"/>
      <c r="B24" s="20"/>
      <c r="C24" s="236" t="s">
        <v>15</v>
      </c>
      <c r="D24" s="236"/>
      <c r="E24" s="236"/>
      <c r="F24" s="236"/>
      <c r="G24" s="236"/>
      <c r="H24" s="236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x14ac:dyDescent="0.2">
      <c r="A26" s="103" t="s">
        <v>16</v>
      </c>
      <c r="B26" s="53"/>
      <c r="C26" s="116" t="str">
        <f>'Kops n'!C41</f>
        <v>4-02608</v>
      </c>
      <c r="D26" s="53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23">
    <mergeCell ref="C24:H24"/>
    <mergeCell ref="C4:I4"/>
    <mergeCell ref="F12:K12"/>
    <mergeCell ref="A9:F9"/>
    <mergeCell ref="J9:M9"/>
    <mergeCell ref="D8:L8"/>
    <mergeCell ref="A15:K15"/>
    <mergeCell ref="C18:H18"/>
    <mergeCell ref="C19:H19"/>
    <mergeCell ref="A21:D21"/>
    <mergeCell ref="C23:H2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9:F9">
    <cfRule type="containsText" dxfId="69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5:K15">
    <cfRule type="containsText" dxfId="68" priority="4" operator="containsText" text="Tiešās izmaksas kopā, t. sk. darba devēja sociālais nodoklis __.__% ">
      <formula>NOT(ISERROR(SEARCH("Tiešās izmaksas kopā, t. sk. darba devēja sociālais nodoklis __.__% ",A15)))</formula>
    </cfRule>
  </conditionalFormatting>
  <conditionalFormatting sqref="A14:P14">
    <cfRule type="cellIs" dxfId="67" priority="2" operator="equal">
      <formula>0</formula>
    </cfRule>
  </conditionalFormatting>
  <conditionalFormatting sqref="C2:I2 D5:L8 N9:O9 L15:P15 C18:H18 C23:H23 C26">
    <cfRule type="cellIs" dxfId="66" priority="3" operator="equal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7"/>
  <sheetViews>
    <sheetView workbookViewId="0">
      <selection activeCell="E12" sqref="E12:E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'7a+c+n'!D1</f>
        <v>7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'7a+c+n'!C2:I2</f>
        <v>Ēkas ventilācija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18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P15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ht="12" thickBot="1" x14ac:dyDescent="0.25">
      <c r="A14" s="225">
        <f>IF(P14=0,0,IF(COUNTBLANK(P14)=1,0,COUNTA($P$14:P14)))</f>
        <v>0</v>
      </c>
      <c r="B14" s="226">
        <f>IF($C$4="citu pasākumu izmaksas",IF('7a+c+n'!$Q14="C",'7a+c+n'!B14,0))</f>
        <v>0</v>
      </c>
      <c r="C14" s="226">
        <f>IF($C$4="citu pasākumu izmaksas",IF('7a+c+n'!$Q14="C",'7a+c+n'!C14,0))</f>
        <v>0</v>
      </c>
      <c r="D14" s="226">
        <f>IF($C$4="citu pasākumu izmaksas",IF('7a+c+n'!$Q14="C",'7a+c+n'!D14,0))</f>
        <v>0</v>
      </c>
      <c r="E14" s="227"/>
      <c r="F14" s="228"/>
      <c r="G14" s="226">
        <f>IF($C$4="citu pasākumu izmaksas",IF('7a+c+n'!$Q14="C",'7a+c+n'!G14,0))</f>
        <v>0</v>
      </c>
      <c r="H14" s="226">
        <f>IF($C$4="citu pasākumu izmaksas",IF('7a+c+n'!$Q14="C",'7a+c+n'!H14,0))</f>
        <v>0</v>
      </c>
      <c r="I14" s="226"/>
      <c r="J14" s="226"/>
      <c r="K14" s="227">
        <f>IF($C$4="citu pasākumu izmaksas",IF('7a+c+n'!$Q14="C",'7a+c+n'!K14,0))</f>
        <v>0</v>
      </c>
      <c r="L14" s="229">
        <f>IF($C$4="citu pasākumu izmaksas",IF('7a+c+n'!$Q14="C",'7a+c+n'!L14,0))</f>
        <v>0</v>
      </c>
      <c r="M14" s="226">
        <f>IF($C$4="citu pasākumu izmaksas",IF('7a+c+n'!$Q14="C",'7a+c+n'!M14,0))</f>
        <v>0</v>
      </c>
      <c r="N14" s="226">
        <f>IF($C$4="citu pasākumu izmaksas",IF('7a+c+n'!$Q14="C",'7a+c+n'!N14,0))</f>
        <v>0</v>
      </c>
      <c r="O14" s="226">
        <f>IF($C$4="citu pasākumu izmaksas",IF('7a+c+n'!$Q14="C",'7a+c+n'!O14,0))</f>
        <v>0</v>
      </c>
      <c r="P14" s="227">
        <f>IF($C$4="citu pasākumu izmaksas",IF('7a+c+n'!$Q14="C",'7a+c+n'!P14,0))</f>
        <v>0</v>
      </c>
    </row>
    <row r="15" spans="1:16" ht="12" customHeight="1" thickBot="1" x14ac:dyDescent="0.25">
      <c r="A15" s="310" t="s">
        <v>62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2"/>
      <c r="L15" s="111">
        <f>SUM(L14:L14)</f>
        <v>0</v>
      </c>
      <c r="M15" s="112">
        <f>SUM(M14:M14)</f>
        <v>0</v>
      </c>
      <c r="N15" s="112">
        <f>SUM(N14:N14)</f>
        <v>0</v>
      </c>
      <c r="O15" s="112">
        <f>SUM(O14:O14)</f>
        <v>0</v>
      </c>
      <c r="P15" s="113">
        <f>SUM(P14:P14)</f>
        <v>0</v>
      </c>
    </row>
    <row r="16" spans="1:1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">
      <c r="A18" s="1" t="s">
        <v>14</v>
      </c>
      <c r="B18" s="20"/>
      <c r="C18" s="313" t="str">
        <f>'Kops c'!C33:H33</f>
        <v>Armands Ūbelis</v>
      </c>
      <c r="D18" s="313"/>
      <c r="E18" s="313"/>
      <c r="F18" s="313"/>
      <c r="G18" s="313"/>
      <c r="H18" s="313"/>
      <c r="I18" s="20"/>
      <c r="J18" s="20"/>
      <c r="K18" s="20"/>
      <c r="L18" s="20"/>
      <c r="M18" s="20"/>
      <c r="N18" s="20"/>
      <c r="O18" s="20"/>
      <c r="P18" s="20"/>
    </row>
    <row r="19" spans="1:16" x14ac:dyDescent="0.2">
      <c r="A19" s="20"/>
      <c r="B19" s="20"/>
      <c r="C19" s="236" t="s">
        <v>15</v>
      </c>
      <c r="D19" s="236"/>
      <c r="E19" s="236"/>
      <c r="F19" s="236"/>
      <c r="G19" s="236"/>
      <c r="H19" s="236"/>
      <c r="I19" s="20"/>
      <c r="J19" s="20"/>
      <c r="K19" s="20"/>
      <c r="L19" s="20"/>
      <c r="M19" s="20"/>
      <c r="N19" s="20"/>
      <c r="O19" s="20"/>
      <c r="P19" s="20"/>
    </row>
    <row r="20" spans="1:1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">
      <c r="A21" s="280" t="str">
        <f>'Kops n'!A36:D36</f>
        <v>Tāme sastādīta 2023. gada 26. jūlijā</v>
      </c>
      <c r="B21" s="281"/>
      <c r="C21" s="281"/>
      <c r="D21" s="28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2">
      <c r="A23" s="1" t="s">
        <v>41</v>
      </c>
      <c r="B23" s="20"/>
      <c r="C23" s="313">
        <f>'Kops c'!C38:H38</f>
        <v>0</v>
      </c>
      <c r="D23" s="313"/>
      <c r="E23" s="313"/>
      <c r="F23" s="313"/>
      <c r="G23" s="313"/>
      <c r="H23" s="313"/>
      <c r="I23" s="20"/>
      <c r="J23" s="20"/>
      <c r="K23" s="20"/>
      <c r="L23" s="20"/>
      <c r="M23" s="20"/>
      <c r="N23" s="20"/>
      <c r="O23" s="20"/>
      <c r="P23" s="20"/>
    </row>
    <row r="24" spans="1:16" x14ac:dyDescent="0.2">
      <c r="A24" s="20"/>
      <c r="B24" s="20"/>
      <c r="C24" s="236" t="s">
        <v>15</v>
      </c>
      <c r="D24" s="236"/>
      <c r="E24" s="236"/>
      <c r="F24" s="236"/>
      <c r="G24" s="236"/>
      <c r="H24" s="236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x14ac:dyDescent="0.2">
      <c r="A26" s="103" t="s">
        <v>16</v>
      </c>
      <c r="B26" s="53"/>
      <c r="C26" s="116" t="str">
        <f>'Kops c'!C41</f>
        <v>4-02608</v>
      </c>
      <c r="D26" s="53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23">
    <mergeCell ref="C24:H24"/>
    <mergeCell ref="L12:P12"/>
    <mergeCell ref="A15:K15"/>
    <mergeCell ref="C18:H18"/>
    <mergeCell ref="C19:H19"/>
    <mergeCell ref="A21:D21"/>
    <mergeCell ref="C23:H23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D7:L7"/>
    <mergeCell ref="C2:I2"/>
    <mergeCell ref="C3:I3"/>
    <mergeCell ref="C4:I4"/>
    <mergeCell ref="D5:L5"/>
    <mergeCell ref="D6:L6"/>
  </mergeCells>
  <conditionalFormatting sqref="A9:F9">
    <cfRule type="containsText" dxfId="65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5:K15">
    <cfRule type="containsText" dxfId="64" priority="4" operator="containsText" text="Tiešās izmaksas kopā, t. sk. darba devēja sociālais nodoklis __.__% ">
      <formula>NOT(ISERROR(SEARCH("Tiešās izmaksas kopā, t. sk. darba devēja sociālais nodoklis __.__% ",A15)))</formula>
    </cfRule>
  </conditionalFormatting>
  <conditionalFormatting sqref="A14:P14">
    <cfRule type="cellIs" dxfId="63" priority="2" operator="equal">
      <formula>0</formula>
    </cfRule>
  </conditionalFormatting>
  <conditionalFormatting sqref="C2:I2 D5:L8 N9:O9 L15:P15 C18:H18 C23:H23 C26">
    <cfRule type="cellIs" dxfId="62" priority="3" operator="equal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70C0"/>
  </sheetPr>
  <dimension ref="A1:P27"/>
  <sheetViews>
    <sheetView workbookViewId="0">
      <selection activeCell="E12" sqref="E12:E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'7a+c+n'!D1</f>
        <v>7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'7a+c+n'!C2:I2</f>
        <v>Ēkas ventilācija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19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P15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ht="12" thickBot="1" x14ac:dyDescent="0.25">
      <c r="A14" s="225">
        <f>IF(P14=0,0,IF(COUNTBLANK(P14)=1,0,COUNTA($P$14:P14)))</f>
        <v>0</v>
      </c>
      <c r="B14" s="226">
        <f>IF($C$4="Neattiecināmās izmaksas",IF('7a+c+n'!$Q14="N",'7a+c+n'!B14,0))</f>
        <v>0</v>
      </c>
      <c r="C14" s="226">
        <f>IF($C$4="Neattiecināmās izmaksas",IF('7a+c+n'!$Q14="N",'7a+c+n'!C14,0))</f>
        <v>0</v>
      </c>
      <c r="D14" s="226">
        <f>IF($C$4="Neattiecināmās izmaksas",IF('7a+c+n'!$Q14="N",'7a+c+n'!D14,0))</f>
        <v>0</v>
      </c>
      <c r="E14" s="227"/>
      <c r="F14" s="228"/>
      <c r="G14" s="226">
        <f>IF($C$4="Neattiecināmās izmaksas",IF('7a+c+n'!$Q14="N",'7a+c+n'!G14,0))</f>
        <v>0</v>
      </c>
      <c r="H14" s="226">
        <f>IF($C$4="Neattiecināmās izmaksas",IF('7a+c+n'!$Q14="N",'7a+c+n'!H14,0))</f>
        <v>0</v>
      </c>
      <c r="I14" s="226"/>
      <c r="J14" s="226"/>
      <c r="K14" s="227">
        <f>IF($C$4="Neattiecināmās izmaksas",IF('7a+c+n'!$Q14="N",'7a+c+n'!K14,0))</f>
        <v>0</v>
      </c>
      <c r="L14" s="229">
        <f>IF($C$4="Neattiecināmās izmaksas",IF('7a+c+n'!$Q14="N",'7a+c+n'!L14,0))</f>
        <v>0</v>
      </c>
      <c r="M14" s="226">
        <f>IF($C$4="Neattiecināmās izmaksas",IF('7a+c+n'!$Q14="N",'7a+c+n'!M14,0))</f>
        <v>0</v>
      </c>
      <c r="N14" s="226">
        <f>IF($C$4="Neattiecināmās izmaksas",IF('7a+c+n'!$Q14="N",'7a+c+n'!N14,0))</f>
        <v>0</v>
      </c>
      <c r="O14" s="226">
        <f>IF($C$4="Neattiecināmās izmaksas",IF('7a+c+n'!$Q14="N",'7a+c+n'!O14,0))</f>
        <v>0</v>
      </c>
      <c r="P14" s="227">
        <f>IF($C$4="Neattiecināmās izmaksas",IF('7a+c+n'!$Q14="N",'7a+c+n'!P14,0))</f>
        <v>0</v>
      </c>
    </row>
    <row r="15" spans="1:16" ht="12" customHeight="1" thickBot="1" x14ac:dyDescent="0.25">
      <c r="A15" s="310" t="s">
        <v>62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2"/>
      <c r="L15" s="111">
        <f>SUM(L14:L14)</f>
        <v>0</v>
      </c>
      <c r="M15" s="112">
        <f>SUM(M14:M14)</f>
        <v>0</v>
      </c>
      <c r="N15" s="112">
        <f>SUM(N14:N14)</f>
        <v>0</v>
      </c>
      <c r="O15" s="112">
        <f>SUM(O14:O14)</f>
        <v>0</v>
      </c>
      <c r="P15" s="113">
        <f>SUM(P14:P14)</f>
        <v>0</v>
      </c>
    </row>
    <row r="16" spans="1:16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2">
      <c r="A18" s="1" t="s">
        <v>14</v>
      </c>
      <c r="B18" s="20"/>
      <c r="C18" s="313" t="str">
        <f>'Kops n'!C33:H33</f>
        <v>Armands Ūbelis</v>
      </c>
      <c r="D18" s="313"/>
      <c r="E18" s="313"/>
      <c r="F18" s="313"/>
      <c r="G18" s="313"/>
      <c r="H18" s="313"/>
      <c r="I18" s="20"/>
      <c r="J18" s="20"/>
      <c r="K18" s="20"/>
      <c r="L18" s="20"/>
      <c r="M18" s="20"/>
      <c r="N18" s="20"/>
      <c r="O18" s="20"/>
      <c r="P18" s="20"/>
    </row>
    <row r="19" spans="1:16" x14ac:dyDescent="0.2">
      <c r="A19" s="20"/>
      <c r="B19" s="20"/>
      <c r="C19" s="236" t="s">
        <v>15</v>
      </c>
      <c r="D19" s="236"/>
      <c r="E19" s="236"/>
      <c r="F19" s="236"/>
      <c r="G19" s="236"/>
      <c r="H19" s="236"/>
      <c r="I19" s="20"/>
      <c r="J19" s="20"/>
      <c r="K19" s="20"/>
      <c r="L19" s="20"/>
      <c r="M19" s="20"/>
      <c r="N19" s="20"/>
      <c r="O19" s="20"/>
      <c r="P19" s="20"/>
    </row>
    <row r="20" spans="1:16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">
      <c r="A21" s="280" t="str">
        <f>'Kops n'!A36:D36</f>
        <v>Tāme sastādīta 2023. gada 26. jūlijā</v>
      </c>
      <c r="B21" s="281"/>
      <c r="C21" s="281"/>
      <c r="D21" s="28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2">
      <c r="A23" s="1" t="s">
        <v>41</v>
      </c>
      <c r="B23" s="20"/>
      <c r="C23" s="313">
        <f>'Kops n'!C38:H38</f>
        <v>0</v>
      </c>
      <c r="D23" s="313"/>
      <c r="E23" s="313"/>
      <c r="F23" s="313"/>
      <c r="G23" s="313"/>
      <c r="H23" s="313"/>
      <c r="I23" s="20"/>
      <c r="J23" s="20"/>
      <c r="K23" s="20"/>
      <c r="L23" s="20"/>
      <c r="M23" s="20"/>
      <c r="N23" s="20"/>
      <c r="O23" s="20"/>
      <c r="P23" s="20"/>
    </row>
    <row r="24" spans="1:16" x14ac:dyDescent="0.2">
      <c r="A24" s="20"/>
      <c r="B24" s="20"/>
      <c r="C24" s="236" t="s">
        <v>15</v>
      </c>
      <c r="D24" s="236"/>
      <c r="E24" s="236"/>
      <c r="F24" s="236"/>
      <c r="G24" s="236"/>
      <c r="H24" s="236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x14ac:dyDescent="0.2">
      <c r="A26" s="103" t="s">
        <v>16</v>
      </c>
      <c r="B26" s="53"/>
      <c r="C26" s="116" t="str">
        <f>'Kops n'!C41</f>
        <v>4-02608</v>
      </c>
      <c r="D26" s="53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23">
    <mergeCell ref="C24:H24"/>
    <mergeCell ref="L12:P12"/>
    <mergeCell ref="A15:K15"/>
    <mergeCell ref="C18:H18"/>
    <mergeCell ref="C19:H19"/>
    <mergeCell ref="A21:D21"/>
    <mergeCell ref="C23:H23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61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5:K15">
    <cfRule type="containsText" dxfId="60" priority="4" operator="containsText" text="Tiešās izmaksas kopā, t. sk. darba devēja sociālais nodoklis __.__% ">
      <formula>NOT(ISERROR(SEARCH("Tiešās izmaksas kopā, t. sk. darba devēja sociālais nodoklis __.__% ",A15)))</formula>
    </cfRule>
  </conditionalFormatting>
  <conditionalFormatting sqref="A14:P14">
    <cfRule type="cellIs" dxfId="59" priority="2" operator="equal">
      <formula>0</formula>
    </cfRule>
  </conditionalFormatting>
  <conditionalFormatting sqref="C2:I2 D5:L8 N9:O9 L15:P15 C18:H18 C23:H23 C26">
    <cfRule type="cellIs" dxfId="58" priority="3" operator="equal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2060"/>
  </sheetPr>
  <dimension ref="A1:Q39"/>
  <sheetViews>
    <sheetView workbookViewId="0">
      <selection activeCell="O19" sqref="O1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5">
        <v>8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302" t="s">
        <v>246</v>
      </c>
      <c r="D2" s="302"/>
      <c r="E2" s="302"/>
      <c r="F2" s="302"/>
      <c r="G2" s="302"/>
      <c r="H2" s="302"/>
      <c r="I2" s="302"/>
      <c r="J2" s="33"/>
    </row>
    <row r="3" spans="1:17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7" x14ac:dyDescent="0.2">
      <c r="A4" s="34"/>
      <c r="B4" s="34"/>
      <c r="C4" s="303" t="s">
        <v>63</v>
      </c>
      <c r="D4" s="303"/>
      <c r="E4" s="303"/>
      <c r="F4" s="303"/>
      <c r="G4" s="303"/>
      <c r="H4" s="303"/>
      <c r="I4" s="303"/>
      <c r="J4" s="34"/>
    </row>
    <row r="5" spans="1:17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7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P27</f>
        <v>0</v>
      </c>
      <c r="O9" s="306"/>
      <c r="P9" s="35"/>
      <c r="Q9" s="123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  <c r="Q10" s="123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3" t="s">
        <v>47</v>
      </c>
    </row>
    <row r="12" spans="1:17" ht="12" thickBot="1" x14ac:dyDescent="0.25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  <c r="Q12" s="123" t="s">
        <v>54</v>
      </c>
    </row>
    <row r="13" spans="1:17" ht="126.75" customHeight="1" thickBot="1" x14ac:dyDescent="0.25">
      <c r="A13" s="314"/>
      <c r="B13" s="316"/>
      <c r="C13" s="317"/>
      <c r="D13" s="319"/>
      <c r="E13" s="321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74" t="s">
        <v>60</v>
      </c>
      <c r="Q13" s="75" t="s">
        <v>61</v>
      </c>
    </row>
    <row r="14" spans="1:17" x14ac:dyDescent="0.2">
      <c r="A14" s="143">
        <v>1</v>
      </c>
      <c r="B14" s="144"/>
      <c r="C14" s="209" t="s">
        <v>247</v>
      </c>
      <c r="D14" s="144" t="s">
        <v>120</v>
      </c>
      <c r="E14" s="146">
        <v>2</v>
      </c>
      <c r="F14" s="88"/>
      <c r="G14" s="89"/>
      <c r="H14" s="89">
        <f>F14*G14</f>
        <v>0</v>
      </c>
      <c r="I14" s="89"/>
      <c r="J14" s="89"/>
      <c r="K14" s="90">
        <f>SUM(H14:J14)</f>
        <v>0</v>
      </c>
      <c r="L14" s="88">
        <f>E14*F14</f>
        <v>0</v>
      </c>
      <c r="M14" s="89">
        <f>H14*E14</f>
        <v>0</v>
      </c>
      <c r="N14" s="89">
        <f>I14*E14</f>
        <v>0</v>
      </c>
      <c r="O14" s="89">
        <f>J14*E14</f>
        <v>0</v>
      </c>
      <c r="P14" s="106">
        <f>SUM(M14:O14)</f>
        <v>0</v>
      </c>
      <c r="Q14" s="71" t="s">
        <v>46</v>
      </c>
    </row>
    <row r="15" spans="1:17" ht="22.5" x14ac:dyDescent="0.2">
      <c r="A15" s="40">
        <v>2</v>
      </c>
      <c r="B15" s="91"/>
      <c r="C15" s="133" t="s">
        <v>248</v>
      </c>
      <c r="D15" s="28" t="s">
        <v>120</v>
      </c>
      <c r="E15" s="60">
        <v>2</v>
      </c>
      <c r="F15" s="52"/>
      <c r="G15" s="50"/>
      <c r="H15" s="50">
        <f>F15*G15</f>
        <v>0</v>
      </c>
      <c r="I15" s="50"/>
      <c r="J15" s="50"/>
      <c r="K15" s="51">
        <f>SUM(H15:J15)</f>
        <v>0</v>
      </c>
      <c r="L15" s="52">
        <f t="shared" ref="L15:L26" si="0">E15*F15</f>
        <v>0</v>
      </c>
      <c r="M15" s="50">
        <f t="shared" ref="M15:M26" si="1">H15*E15</f>
        <v>0</v>
      </c>
      <c r="N15" s="50">
        <f t="shared" ref="N15:N26" si="2">I15*E15</f>
        <v>0</v>
      </c>
      <c r="O15" s="50">
        <f t="shared" ref="O15:O26" si="3">J15*E15</f>
        <v>0</v>
      </c>
      <c r="P15" s="107">
        <f t="shared" ref="P15:P26" si="4">SUM(M15:O15)</f>
        <v>0</v>
      </c>
      <c r="Q15" s="76" t="s">
        <v>46</v>
      </c>
    </row>
    <row r="16" spans="1:17" x14ac:dyDescent="0.2">
      <c r="A16" s="40">
        <v>3</v>
      </c>
      <c r="B16" s="91"/>
      <c r="C16" s="164" t="s">
        <v>249</v>
      </c>
      <c r="D16" s="28" t="s">
        <v>120</v>
      </c>
      <c r="E16" s="60">
        <v>1</v>
      </c>
      <c r="F16" s="52"/>
      <c r="G16" s="50"/>
      <c r="H16" s="50">
        <f t="shared" ref="H16:H26" si="5">F16*G16</f>
        <v>0</v>
      </c>
      <c r="I16" s="50"/>
      <c r="J16" s="50"/>
      <c r="K16" s="51">
        <f t="shared" ref="K16:K26" si="6">SUM(H16:J16)</f>
        <v>0</v>
      </c>
      <c r="L16" s="52">
        <f t="shared" si="0"/>
        <v>0</v>
      </c>
      <c r="M16" s="50">
        <f t="shared" si="1"/>
        <v>0</v>
      </c>
      <c r="N16" s="50">
        <f t="shared" si="2"/>
        <v>0</v>
      </c>
      <c r="O16" s="50">
        <f t="shared" si="3"/>
        <v>0</v>
      </c>
      <c r="P16" s="107">
        <f t="shared" si="4"/>
        <v>0</v>
      </c>
      <c r="Q16" s="76" t="s">
        <v>46</v>
      </c>
    </row>
    <row r="17" spans="1:17" ht="33.75" x14ac:dyDescent="0.2">
      <c r="A17" s="40">
        <v>4</v>
      </c>
      <c r="B17" s="91"/>
      <c r="C17" s="133" t="s">
        <v>305</v>
      </c>
      <c r="D17" s="28" t="s">
        <v>120</v>
      </c>
      <c r="E17" s="60">
        <v>1</v>
      </c>
      <c r="F17" s="52"/>
      <c r="G17" s="50"/>
      <c r="H17" s="50">
        <f t="shared" si="5"/>
        <v>0</v>
      </c>
      <c r="I17" s="50"/>
      <c r="J17" s="50"/>
      <c r="K17" s="51">
        <f>SUM(H17:J17)</f>
        <v>0</v>
      </c>
      <c r="L17" s="52">
        <f t="shared" si="0"/>
        <v>0</v>
      </c>
      <c r="M17" s="50">
        <f t="shared" si="1"/>
        <v>0</v>
      </c>
      <c r="N17" s="50">
        <f t="shared" si="2"/>
        <v>0</v>
      </c>
      <c r="O17" s="50">
        <f t="shared" si="3"/>
        <v>0</v>
      </c>
      <c r="P17" s="107">
        <f t="shared" si="4"/>
        <v>0</v>
      </c>
      <c r="Q17" s="76" t="s">
        <v>46</v>
      </c>
    </row>
    <row r="18" spans="1:17" x14ac:dyDescent="0.2">
      <c r="A18" s="40">
        <v>5</v>
      </c>
      <c r="B18" s="91"/>
      <c r="C18" s="132" t="s">
        <v>301</v>
      </c>
      <c r="D18" s="28" t="s">
        <v>120</v>
      </c>
      <c r="E18" s="60">
        <v>1</v>
      </c>
      <c r="F18" s="52"/>
      <c r="G18" s="50"/>
      <c r="H18" s="50">
        <f t="shared" si="5"/>
        <v>0</v>
      </c>
      <c r="I18" s="50"/>
      <c r="J18" s="50"/>
      <c r="K18" s="51">
        <f>SUM(H18:J18)</f>
        <v>0</v>
      </c>
      <c r="L18" s="52">
        <f t="shared" ref="L18:L19" si="7">E18*F18</f>
        <v>0</v>
      </c>
      <c r="M18" s="50">
        <f t="shared" ref="M18:M19" si="8">H18*E18</f>
        <v>0</v>
      </c>
      <c r="N18" s="50">
        <f t="shared" ref="N18:N19" si="9">I18*E18</f>
        <v>0</v>
      </c>
      <c r="O18" s="50">
        <f t="shared" ref="O18:O19" si="10">J18*E18</f>
        <v>0</v>
      </c>
      <c r="P18" s="107">
        <f t="shared" ref="P18:P19" si="11">SUM(M18:O18)</f>
        <v>0</v>
      </c>
      <c r="Q18" s="76" t="s">
        <v>47</v>
      </c>
    </row>
    <row r="19" spans="1:17" x14ac:dyDescent="0.2">
      <c r="A19" s="40">
        <v>6</v>
      </c>
      <c r="B19" s="91"/>
      <c r="C19" s="133" t="s">
        <v>300</v>
      </c>
      <c r="D19" s="28" t="s">
        <v>120</v>
      </c>
      <c r="E19" s="60">
        <v>1</v>
      </c>
      <c r="F19" s="52"/>
      <c r="G19" s="50"/>
      <c r="H19" s="50"/>
      <c r="I19" s="50"/>
      <c r="J19" s="50"/>
      <c r="K19" s="51">
        <f t="shared" ref="K19" si="12">SUM(H19:J19)</f>
        <v>0</v>
      </c>
      <c r="L19" s="52">
        <f t="shared" si="7"/>
        <v>0</v>
      </c>
      <c r="M19" s="50">
        <f t="shared" si="8"/>
        <v>0</v>
      </c>
      <c r="N19" s="50">
        <f t="shared" si="9"/>
        <v>0</v>
      </c>
      <c r="O19" s="50">
        <f t="shared" si="10"/>
        <v>0</v>
      </c>
      <c r="P19" s="107">
        <f t="shared" si="11"/>
        <v>0</v>
      </c>
      <c r="Q19" s="76" t="s">
        <v>47</v>
      </c>
    </row>
    <row r="20" spans="1:17" x14ac:dyDescent="0.2">
      <c r="A20" s="40">
        <v>7</v>
      </c>
      <c r="B20" s="91"/>
      <c r="C20" s="164" t="s">
        <v>250</v>
      </c>
      <c r="D20" s="28" t="s">
        <v>120</v>
      </c>
      <c r="E20" s="60">
        <v>1</v>
      </c>
      <c r="F20" s="52"/>
      <c r="G20" s="50"/>
      <c r="H20" s="50">
        <f t="shared" si="5"/>
        <v>0</v>
      </c>
      <c r="I20" s="50"/>
      <c r="J20" s="50"/>
      <c r="K20" s="51">
        <f t="shared" si="6"/>
        <v>0</v>
      </c>
      <c r="L20" s="52">
        <f t="shared" si="0"/>
        <v>0</v>
      </c>
      <c r="M20" s="50">
        <f t="shared" si="1"/>
        <v>0</v>
      </c>
      <c r="N20" s="50">
        <f t="shared" si="2"/>
        <v>0</v>
      </c>
      <c r="O20" s="50">
        <f t="shared" si="3"/>
        <v>0</v>
      </c>
      <c r="P20" s="107">
        <f t="shared" si="4"/>
        <v>0</v>
      </c>
      <c r="Q20" s="76" t="s">
        <v>46</v>
      </c>
    </row>
    <row r="21" spans="1:17" ht="45" x14ac:dyDescent="0.2">
      <c r="A21" s="40">
        <v>8</v>
      </c>
      <c r="B21" s="91"/>
      <c r="C21" s="133" t="s">
        <v>306</v>
      </c>
      <c r="D21" s="28" t="s">
        <v>120</v>
      </c>
      <c r="E21" s="60">
        <v>1</v>
      </c>
      <c r="F21" s="52"/>
      <c r="G21" s="50"/>
      <c r="H21" s="50">
        <f t="shared" si="5"/>
        <v>0</v>
      </c>
      <c r="I21" s="50"/>
      <c r="J21" s="50"/>
      <c r="K21" s="51">
        <f t="shared" si="6"/>
        <v>0</v>
      </c>
      <c r="L21" s="52">
        <f t="shared" si="0"/>
        <v>0</v>
      </c>
      <c r="M21" s="50">
        <f t="shared" si="1"/>
        <v>0</v>
      </c>
      <c r="N21" s="50">
        <f t="shared" si="2"/>
        <v>0</v>
      </c>
      <c r="O21" s="50">
        <f t="shared" si="3"/>
        <v>0</v>
      </c>
      <c r="P21" s="107">
        <f t="shared" si="4"/>
        <v>0</v>
      </c>
      <c r="Q21" s="76" t="s">
        <v>46</v>
      </c>
    </row>
    <row r="22" spans="1:17" x14ac:dyDescent="0.2">
      <c r="A22" s="40">
        <v>9</v>
      </c>
      <c r="B22" s="91"/>
      <c r="C22" s="132" t="s">
        <v>302</v>
      </c>
      <c r="D22" s="28" t="s">
        <v>120</v>
      </c>
      <c r="E22" s="60">
        <v>1</v>
      </c>
      <c r="F22" s="52"/>
      <c r="G22" s="50"/>
      <c r="H22" s="50">
        <f t="shared" si="5"/>
        <v>0</v>
      </c>
      <c r="I22" s="50"/>
      <c r="J22" s="50"/>
      <c r="K22" s="51">
        <f>SUM(H22:J22)</f>
        <v>0</v>
      </c>
      <c r="L22" s="52">
        <f t="shared" ref="L22:L23" si="13">E22*F22</f>
        <v>0</v>
      </c>
      <c r="M22" s="50">
        <f t="shared" ref="M22:M23" si="14">H22*E22</f>
        <v>0</v>
      </c>
      <c r="N22" s="50">
        <f t="shared" ref="N22:N23" si="15">I22*E22</f>
        <v>0</v>
      </c>
      <c r="O22" s="50">
        <f t="shared" ref="O22:O23" si="16">J22*E22</f>
        <v>0</v>
      </c>
      <c r="P22" s="107">
        <f t="shared" ref="P22:P23" si="17">SUM(M22:O22)</f>
        <v>0</v>
      </c>
      <c r="Q22" s="76" t="s">
        <v>47</v>
      </c>
    </row>
    <row r="23" spans="1:17" x14ac:dyDescent="0.2">
      <c r="A23" s="40">
        <v>10</v>
      </c>
      <c r="B23" s="91"/>
      <c r="C23" s="133" t="s">
        <v>300</v>
      </c>
      <c r="D23" s="28" t="s">
        <v>120</v>
      </c>
      <c r="E23" s="60">
        <v>1</v>
      </c>
      <c r="F23" s="52"/>
      <c r="G23" s="50"/>
      <c r="H23" s="50"/>
      <c r="I23" s="50"/>
      <c r="J23" s="50"/>
      <c r="K23" s="51">
        <f t="shared" ref="K23" si="18">SUM(H23:J23)</f>
        <v>0</v>
      </c>
      <c r="L23" s="52">
        <f t="shared" si="13"/>
        <v>0</v>
      </c>
      <c r="M23" s="50">
        <f t="shared" si="14"/>
        <v>0</v>
      </c>
      <c r="N23" s="50">
        <f t="shared" si="15"/>
        <v>0</v>
      </c>
      <c r="O23" s="50">
        <f t="shared" si="16"/>
        <v>0</v>
      </c>
      <c r="P23" s="107">
        <f t="shared" si="17"/>
        <v>0</v>
      </c>
      <c r="Q23" s="76" t="s">
        <v>47</v>
      </c>
    </row>
    <row r="24" spans="1:17" x14ac:dyDescent="0.2">
      <c r="A24" s="40">
        <v>11</v>
      </c>
      <c r="B24" s="91"/>
      <c r="C24" s="164" t="s">
        <v>251</v>
      </c>
      <c r="D24" s="28" t="s">
        <v>118</v>
      </c>
      <c r="E24" s="60">
        <v>17.600000000000001</v>
      </c>
      <c r="F24" s="52"/>
      <c r="G24" s="50"/>
      <c r="H24" s="50">
        <f t="shared" si="5"/>
        <v>0</v>
      </c>
      <c r="I24" s="50"/>
      <c r="J24" s="50"/>
      <c r="K24" s="51">
        <f t="shared" si="6"/>
        <v>0</v>
      </c>
      <c r="L24" s="52">
        <f t="shared" si="0"/>
        <v>0</v>
      </c>
      <c r="M24" s="50">
        <f t="shared" si="1"/>
        <v>0</v>
      </c>
      <c r="N24" s="50">
        <f t="shared" si="2"/>
        <v>0</v>
      </c>
      <c r="O24" s="50">
        <f t="shared" si="3"/>
        <v>0</v>
      </c>
      <c r="P24" s="107">
        <f t="shared" si="4"/>
        <v>0</v>
      </c>
      <c r="Q24" s="76" t="s">
        <v>46</v>
      </c>
    </row>
    <row r="25" spans="1:17" ht="22.5" x14ac:dyDescent="0.2">
      <c r="A25" s="40">
        <v>12</v>
      </c>
      <c r="B25" s="91"/>
      <c r="C25" s="164" t="s">
        <v>252</v>
      </c>
      <c r="D25" s="28" t="s">
        <v>120</v>
      </c>
      <c r="E25" s="60">
        <v>12</v>
      </c>
      <c r="F25" s="52"/>
      <c r="G25" s="50"/>
      <c r="H25" s="50">
        <f t="shared" si="5"/>
        <v>0</v>
      </c>
      <c r="I25" s="50"/>
      <c r="J25" s="50"/>
      <c r="K25" s="51">
        <f t="shared" si="6"/>
        <v>0</v>
      </c>
      <c r="L25" s="52">
        <f t="shared" si="0"/>
        <v>0</v>
      </c>
      <c r="M25" s="50">
        <f t="shared" si="1"/>
        <v>0</v>
      </c>
      <c r="N25" s="50">
        <f t="shared" si="2"/>
        <v>0</v>
      </c>
      <c r="O25" s="50">
        <f t="shared" si="3"/>
        <v>0</v>
      </c>
      <c r="P25" s="107">
        <f t="shared" si="4"/>
        <v>0</v>
      </c>
      <c r="Q25" s="76" t="s">
        <v>46</v>
      </c>
    </row>
    <row r="26" spans="1:17" ht="23.25" thickBot="1" x14ac:dyDescent="0.25">
      <c r="A26" s="152">
        <v>13</v>
      </c>
      <c r="B26" s="153"/>
      <c r="C26" s="231" t="s">
        <v>253</v>
      </c>
      <c r="D26" s="92" t="s">
        <v>120</v>
      </c>
      <c r="E26" s="41">
        <v>12</v>
      </c>
      <c r="F26" s="155"/>
      <c r="G26" s="156"/>
      <c r="H26" s="156">
        <f t="shared" si="5"/>
        <v>0</v>
      </c>
      <c r="I26" s="156"/>
      <c r="J26" s="156"/>
      <c r="K26" s="157">
        <f t="shared" si="6"/>
        <v>0</v>
      </c>
      <c r="L26" s="155">
        <f t="shared" si="0"/>
        <v>0</v>
      </c>
      <c r="M26" s="156">
        <f t="shared" si="1"/>
        <v>0</v>
      </c>
      <c r="N26" s="156">
        <f t="shared" si="2"/>
        <v>0</v>
      </c>
      <c r="O26" s="156">
        <f t="shared" si="3"/>
        <v>0</v>
      </c>
      <c r="P26" s="158">
        <f t="shared" si="4"/>
        <v>0</v>
      </c>
      <c r="Q26" s="72" t="s">
        <v>46</v>
      </c>
    </row>
    <row r="27" spans="1:17" ht="12" customHeight="1" thickBot="1" x14ac:dyDescent="0.25">
      <c r="A27" s="310" t="s">
        <v>62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111">
        <f>SUM(L14:L26)</f>
        <v>0</v>
      </c>
      <c r="M27" s="112">
        <f>SUM(M14:M26)</f>
        <v>0</v>
      </c>
      <c r="N27" s="112">
        <f>SUM(N14:N26)</f>
        <v>0</v>
      </c>
      <c r="O27" s="112">
        <f>SUM(O14:O26)</f>
        <v>0</v>
      </c>
      <c r="P27" s="113">
        <f>SUM(P14:P26)</f>
        <v>0</v>
      </c>
    </row>
    <row r="28" spans="1:17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7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">
      <c r="A30" s="1" t="s">
        <v>14</v>
      </c>
      <c r="B30" s="20"/>
      <c r="C30" s="313" t="str">
        <f>'Kops n'!C33:H33</f>
        <v>Armands Ūbelis</v>
      </c>
      <c r="D30" s="313"/>
      <c r="E30" s="313"/>
      <c r="F30" s="313"/>
      <c r="G30" s="313"/>
      <c r="H30" s="313"/>
      <c r="I30" s="20"/>
      <c r="J30" s="20"/>
      <c r="K30" s="20"/>
      <c r="L30" s="20"/>
      <c r="M30" s="20"/>
      <c r="N30" s="20"/>
      <c r="O30" s="20"/>
      <c r="P30" s="20"/>
    </row>
    <row r="31" spans="1:17" x14ac:dyDescent="0.2">
      <c r="A31" s="20"/>
      <c r="B31" s="20"/>
      <c r="C31" s="236" t="s">
        <v>15</v>
      </c>
      <c r="D31" s="236"/>
      <c r="E31" s="236"/>
      <c r="F31" s="236"/>
      <c r="G31" s="236"/>
      <c r="H31" s="236"/>
      <c r="I31" s="20"/>
      <c r="J31" s="20"/>
      <c r="K31" s="20"/>
      <c r="L31" s="20"/>
      <c r="M31" s="20"/>
      <c r="N31" s="20"/>
      <c r="O31" s="20"/>
      <c r="P31" s="20"/>
    </row>
    <row r="32" spans="1:17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80" t="str">
        <f>'Kops n'!A36:D36</f>
        <v>Tāme sastādīta 2023. gada 26. jūlijā</v>
      </c>
      <c r="B33" s="281"/>
      <c r="C33" s="281"/>
      <c r="D33" s="2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313">
        <f>'Kops n'!C38:H38</f>
        <v>0</v>
      </c>
      <c r="D35" s="313"/>
      <c r="E35" s="313"/>
      <c r="F35" s="313"/>
      <c r="G35" s="313"/>
      <c r="H35" s="313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236" t="s">
        <v>15</v>
      </c>
      <c r="D36" s="236"/>
      <c r="E36" s="236"/>
      <c r="F36" s="236"/>
      <c r="G36" s="236"/>
      <c r="H36" s="236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3" t="s">
        <v>16</v>
      </c>
      <c r="B38" s="53"/>
      <c r="C38" s="116" t="str">
        <f>'Kops n'!C41</f>
        <v>4-02608</v>
      </c>
      <c r="D38" s="53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36:H36"/>
    <mergeCell ref="C4:I4"/>
    <mergeCell ref="F12:K12"/>
    <mergeCell ref="A9:F9"/>
    <mergeCell ref="J9:M9"/>
    <mergeCell ref="D8:L8"/>
    <mergeCell ref="A27:K27"/>
    <mergeCell ref="C30:H30"/>
    <mergeCell ref="C31:H31"/>
    <mergeCell ref="A33:D33"/>
    <mergeCell ref="C35:H3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9:F9">
    <cfRule type="containsText" dxfId="5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26">
    <cfRule type="cellIs" dxfId="56" priority="3" operator="equal">
      <formula>0</formula>
    </cfRule>
  </conditionalFormatting>
  <conditionalFormatting sqref="A27:K27">
    <cfRule type="containsText" dxfId="55" priority="10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C30:H30">
    <cfRule type="cellIs" dxfId="54" priority="17" operator="equal">
      <formula>0</formula>
    </cfRule>
  </conditionalFormatting>
  <conditionalFormatting sqref="C35:H35">
    <cfRule type="cellIs" dxfId="53" priority="18" operator="equal">
      <formula>0</formula>
    </cfRule>
  </conditionalFormatting>
  <conditionalFormatting sqref="C2:I2">
    <cfRule type="cellIs" dxfId="52" priority="23" operator="equal">
      <formula>0</formula>
    </cfRule>
  </conditionalFormatting>
  <conditionalFormatting sqref="C4:I4">
    <cfRule type="cellIs" dxfId="51" priority="15" operator="equal">
      <formula>0</formula>
    </cfRule>
  </conditionalFormatting>
  <conditionalFormatting sqref="D1">
    <cfRule type="cellIs" dxfId="50" priority="12" operator="equal">
      <formula>0</formula>
    </cfRule>
  </conditionalFormatting>
  <conditionalFormatting sqref="D5:L8">
    <cfRule type="cellIs" dxfId="49" priority="13" operator="equal">
      <formula>0</formula>
    </cfRule>
  </conditionalFormatting>
  <conditionalFormatting sqref="H14:H26">
    <cfRule type="cellIs" dxfId="48" priority="8" operator="equal">
      <formula>0</formula>
    </cfRule>
  </conditionalFormatting>
  <conditionalFormatting sqref="I14:J26">
    <cfRule type="cellIs" dxfId="47" priority="1" operator="equal">
      <formula>0</formula>
    </cfRule>
  </conditionalFormatting>
  <conditionalFormatting sqref="K14:P26">
    <cfRule type="cellIs" dxfId="46" priority="7" operator="equal">
      <formula>0</formula>
    </cfRule>
  </conditionalFormatting>
  <conditionalFormatting sqref="L27:P27">
    <cfRule type="cellIs" dxfId="45" priority="16" operator="equal">
      <formula>0</formula>
    </cfRule>
  </conditionalFormatting>
  <conditionalFormatting sqref="N9:O9">
    <cfRule type="cellIs" dxfId="44" priority="25" operator="equal">
      <formula>0</formula>
    </cfRule>
  </conditionalFormatting>
  <conditionalFormatting sqref="Q14:Q26">
    <cfRule type="cellIs" dxfId="43" priority="6" operator="equal">
      <formula>0</formula>
    </cfRule>
  </conditionalFormatting>
  <dataValidations count="1">
    <dataValidation type="list" allowBlank="1" showInputMessage="1" showErrorMessage="1" sqref="Q14:Q26">
      <formula1>$Q$9:$Q$12</formula1>
    </dataValidation>
  </dataValidations>
  <pageMargins left="0.7" right="0.7" top="0.75" bottom="0.75" header="0.3" footer="0.3"/>
  <ignoredErrors>
    <ignoredError sqref="K18 K2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691F4930-6CFB-4D6E-9602-D8BBD1FA0B0A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9" operator="containsText" id="{5235297E-D242-4173-AE1C-DA1CD197EAF6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2060"/>
  </sheetPr>
  <dimension ref="A1:P39"/>
  <sheetViews>
    <sheetView workbookViewId="0">
      <selection activeCell="E12" sqref="E12:E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'8a+c+n'!D1</f>
        <v>8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'8a+c+n'!C2:I2</f>
        <v>Logi, durvis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17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P27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84">
        <f>IF($C$4="Attiecināmās izmaksas",IF('8a+c+n'!$Q14="A",'8a+c+n'!B14,0),0)</f>
        <v>0</v>
      </c>
      <c r="C14" s="84" t="str">
        <f>IF($C$4="Attiecināmās izmaksas",IF('8a+c+n'!$Q14="A",'8a+c+n'!C14,0),0)</f>
        <v>Loga L-11 demontāža, montāža</v>
      </c>
      <c r="D14" s="84" t="str">
        <f>IF($C$4="Attiecināmās izmaksas",IF('8a+c+n'!$Q14="A",'8a+c+n'!D14,0),0)</f>
        <v>gab</v>
      </c>
      <c r="E14" s="114"/>
      <c r="F14" s="64"/>
      <c r="G14" s="84">
        <f>IF($C$4="Attiecināmās izmaksas",IF('8a+c+n'!$Q14="A",'8a+c+n'!G14,0),0)</f>
        <v>0</v>
      </c>
      <c r="H14" s="84">
        <f>IF($C$4="Attiecināmās izmaksas",IF('8a+c+n'!$Q14="A",'8a+c+n'!H14,0),0)</f>
        <v>0</v>
      </c>
      <c r="I14" s="84"/>
      <c r="J14" s="84"/>
      <c r="K14" s="114">
        <f>IF($C$4="Attiecināmās izmaksas",IF('8a+c+n'!$Q14="A",'8a+c+n'!K14,0),0)</f>
        <v>0</v>
      </c>
      <c r="L14" s="64">
        <f>IF($C$4="Attiecināmās izmaksas",IF('8a+c+n'!$Q14="A",'8a+c+n'!L14,0),0)</f>
        <v>0</v>
      </c>
      <c r="M14" s="84">
        <f>IF($C$4="Attiecināmās izmaksas",IF('8a+c+n'!$Q14="A",'8a+c+n'!M14,0),0)</f>
        <v>0</v>
      </c>
      <c r="N14" s="84">
        <f>IF($C$4="Attiecināmās izmaksas",IF('8a+c+n'!$Q14="A",'8a+c+n'!N14,0),0)</f>
        <v>0</v>
      </c>
      <c r="O14" s="84">
        <f>IF($C$4="Attiecināmās izmaksas",IF('8a+c+n'!$Q14="A",'8a+c+n'!O14,0),0)</f>
        <v>0</v>
      </c>
      <c r="P14" s="114">
        <f>IF($C$4="Attiecināmās izmaksas",IF('8a+c+n'!$Q14="A",'8a+c+n'!P14,0),0)</f>
        <v>0</v>
      </c>
    </row>
    <row r="15" spans="1:16" ht="22.5" x14ac:dyDescent="0.2">
      <c r="A15" s="65">
        <f>IF(P15=0,0,IF(COUNTBLANK(P15)=1,0,COUNTA($P$14:P15)))</f>
        <v>0</v>
      </c>
      <c r="B15" s="83">
        <f>IF($C$4="Attiecināmās izmaksas",IF('8a+c+n'!$Q15="A",'8a+c+n'!B15,0),0)</f>
        <v>0</v>
      </c>
      <c r="C15" s="83" t="str">
        <f>IF($C$4="Attiecināmās izmaksas",IF('8a+c+n'!$Q15="A",'8a+c+n'!C15,0),0)</f>
        <v>PVC profils, tonis - balti, 610x1040 mm, ar iestrādātu ventilācijas resti 460x510 mm</v>
      </c>
      <c r="D15" s="83" t="str">
        <f>IF($C$4="Attiecināmās izmaksas",IF('8a+c+n'!$Q15="A",'8a+c+n'!D15,0),0)</f>
        <v>gab</v>
      </c>
      <c r="E15" s="115"/>
      <c r="F15" s="65"/>
      <c r="G15" s="83"/>
      <c r="H15" s="83">
        <f>IF($C$4="Attiecināmās izmaksas",IF('8a+c+n'!$Q15="A",'8a+c+n'!H15,0),0)</f>
        <v>0</v>
      </c>
      <c r="I15" s="83"/>
      <c r="J15" s="83"/>
      <c r="K15" s="115">
        <f>IF($C$4="Attiecināmās izmaksas",IF('8a+c+n'!$Q15="A",'8a+c+n'!K15,0),0)</f>
        <v>0</v>
      </c>
      <c r="L15" s="65">
        <f>IF($C$4="Attiecināmās izmaksas",IF('8a+c+n'!$Q15="A",'8a+c+n'!L15,0),0)</f>
        <v>0</v>
      </c>
      <c r="M15" s="83">
        <f>IF($C$4="Attiecināmās izmaksas",IF('8a+c+n'!$Q15="A",'8a+c+n'!M15,0),0)</f>
        <v>0</v>
      </c>
      <c r="N15" s="83">
        <f>IF($C$4="Attiecināmās izmaksas",IF('8a+c+n'!$Q15="A",'8a+c+n'!N15,0),0)</f>
        <v>0</v>
      </c>
      <c r="O15" s="83">
        <f>IF($C$4="Attiecināmās izmaksas",IF('8a+c+n'!$Q15="A",'8a+c+n'!O15,0),0)</f>
        <v>0</v>
      </c>
      <c r="P15" s="115">
        <f>IF($C$4="Attiecināmās izmaksas",IF('8a+c+n'!$Q15="A",'8a+c+n'!P15,0),0)</f>
        <v>0</v>
      </c>
    </row>
    <row r="16" spans="1:16" x14ac:dyDescent="0.2">
      <c r="A16" s="65">
        <f>IF(P16=0,0,IF(COUNTBLANK(P16)=1,0,COUNTA($P$14:P16)))</f>
        <v>0</v>
      </c>
      <c r="B16" s="83">
        <f>IF($C$4="Attiecināmās izmaksas",IF('8a+c+n'!$Q16="A",'8a+c+n'!B16,0),0)</f>
        <v>0</v>
      </c>
      <c r="C16" s="83" t="str">
        <f>IF($C$4="Attiecināmās izmaksas",IF('8a+c+n'!$Q16="A",'8a+c+n'!C16,0),0)</f>
        <v>Duvju D-4 demontāža, montāža</v>
      </c>
      <c r="D16" s="83" t="str">
        <f>IF($C$4="Attiecināmās izmaksas",IF('8a+c+n'!$Q16="A",'8a+c+n'!D16,0),0)</f>
        <v>gab</v>
      </c>
      <c r="E16" s="115"/>
      <c r="F16" s="65"/>
      <c r="G16" s="83"/>
      <c r="H16" s="83">
        <f>IF($C$4="Attiecināmās izmaksas",IF('8a+c+n'!$Q16="A",'8a+c+n'!H16,0),0)</f>
        <v>0</v>
      </c>
      <c r="I16" s="83"/>
      <c r="J16" s="83"/>
      <c r="K16" s="115">
        <f>IF($C$4="Attiecināmās izmaksas",IF('8a+c+n'!$Q16="A",'8a+c+n'!K16,0),0)</f>
        <v>0</v>
      </c>
      <c r="L16" s="65">
        <f>IF($C$4="Attiecināmās izmaksas",IF('8a+c+n'!$Q16="A",'8a+c+n'!L16,0),0)</f>
        <v>0</v>
      </c>
      <c r="M16" s="83">
        <f>IF($C$4="Attiecināmās izmaksas",IF('8a+c+n'!$Q16="A",'8a+c+n'!M16,0),0)</f>
        <v>0</v>
      </c>
      <c r="N16" s="83">
        <f>IF($C$4="Attiecināmās izmaksas",IF('8a+c+n'!$Q16="A",'8a+c+n'!N16,0),0)</f>
        <v>0</v>
      </c>
      <c r="O16" s="83">
        <f>IF($C$4="Attiecināmās izmaksas",IF('8a+c+n'!$Q16="A",'8a+c+n'!O16,0),0)</f>
        <v>0</v>
      </c>
      <c r="P16" s="115">
        <f>IF($C$4="Attiecināmās izmaksas",IF('8a+c+n'!$Q16="A",'8a+c+n'!P16,0),0)</f>
        <v>0</v>
      </c>
    </row>
    <row r="17" spans="1:16" ht="33.75" x14ac:dyDescent="0.2">
      <c r="A17" s="65">
        <f>IF(P17=0,0,IF(COUNTBLANK(P17)=1,0,COUNTA($P$14:P17)))</f>
        <v>0</v>
      </c>
      <c r="B17" s="83">
        <f>IF($C$4="Attiecināmās izmaksas",IF('8a+c+n'!$Q17="A",'8a+c+n'!B17,0),0)</f>
        <v>0</v>
      </c>
      <c r="C17" s="83" t="str">
        <f>IF($C$4="Attiecināmās izmaksas",IF('8a+c+n'!$Q17="A",'8a+c+n'!C17,0),0)</f>
        <v>Pagraba durvis, metāla, slēdzamas;
Krāsa - RR23; durvju augstums 2000 mm, platums 700 mm</v>
      </c>
      <c r="D17" s="83" t="str">
        <f>IF($C$4="Attiecināmās izmaksas",IF('8a+c+n'!$Q17="A",'8a+c+n'!D17,0),0)</f>
        <v>gab</v>
      </c>
      <c r="E17" s="115"/>
      <c r="F17" s="65"/>
      <c r="G17" s="83"/>
      <c r="H17" s="83">
        <f>IF($C$4="Attiecināmās izmaksas",IF('8a+c+n'!$Q17="A",'8a+c+n'!H17,0),0)</f>
        <v>0</v>
      </c>
      <c r="I17" s="83"/>
      <c r="J17" s="83"/>
      <c r="K17" s="115">
        <f>IF($C$4="Attiecināmās izmaksas",IF('8a+c+n'!$Q17="A",'8a+c+n'!K17,0),0)</f>
        <v>0</v>
      </c>
      <c r="L17" s="65">
        <f>IF($C$4="Attiecināmās izmaksas",IF('8a+c+n'!$Q17="A",'8a+c+n'!L17,0),0)</f>
        <v>0</v>
      </c>
      <c r="M17" s="83">
        <f>IF($C$4="Attiecināmās izmaksas",IF('8a+c+n'!$Q17="A",'8a+c+n'!M17,0),0)</f>
        <v>0</v>
      </c>
      <c r="N17" s="83">
        <f>IF($C$4="Attiecināmās izmaksas",IF('8a+c+n'!$Q17="A",'8a+c+n'!N17,0),0)</f>
        <v>0</v>
      </c>
      <c r="O17" s="83">
        <f>IF($C$4="Attiecināmās izmaksas",IF('8a+c+n'!$Q17="A",'8a+c+n'!O17,0),0)</f>
        <v>0</v>
      </c>
      <c r="P17" s="115">
        <f>IF($C$4="Attiecināmās izmaksas",IF('8a+c+n'!$Q17="A",'8a+c+n'!P17,0),0)</f>
        <v>0</v>
      </c>
    </row>
    <row r="18" spans="1:16" x14ac:dyDescent="0.2">
      <c r="A18" s="65"/>
      <c r="B18" s="83"/>
      <c r="C18" s="83"/>
      <c r="D18" s="83"/>
      <c r="E18" s="115"/>
      <c r="F18" s="65"/>
      <c r="G18" s="83"/>
      <c r="H18" s="83"/>
      <c r="I18" s="83"/>
      <c r="J18" s="83"/>
      <c r="K18" s="115"/>
      <c r="L18" s="65"/>
      <c r="M18" s="83"/>
      <c r="N18" s="83"/>
      <c r="O18" s="83"/>
      <c r="P18" s="115"/>
    </row>
    <row r="19" spans="1:16" x14ac:dyDescent="0.2">
      <c r="A19" s="65"/>
      <c r="B19" s="83"/>
      <c r="C19" s="83"/>
      <c r="D19" s="83"/>
      <c r="E19" s="115"/>
      <c r="F19" s="65"/>
      <c r="G19" s="83"/>
      <c r="H19" s="83"/>
      <c r="I19" s="83"/>
      <c r="J19" s="83"/>
      <c r="K19" s="115"/>
      <c r="L19" s="65"/>
      <c r="M19" s="83"/>
      <c r="N19" s="83"/>
      <c r="O19" s="83"/>
      <c r="P19" s="115"/>
    </row>
    <row r="20" spans="1:16" x14ac:dyDescent="0.2">
      <c r="A20" s="65">
        <f>IF(P20=0,0,IF(COUNTBLANK(P20)=1,0,COUNTA($P$14:P20)))</f>
        <v>0</v>
      </c>
      <c r="B20" s="83">
        <f>IF($C$4="Attiecināmās izmaksas",IF('8a+c+n'!$Q20="A",'8a+c+n'!B20,0),0)</f>
        <v>0</v>
      </c>
      <c r="C20" s="83" t="str">
        <f>IF($C$4="Attiecināmās izmaksas",IF('8a+c+n'!$Q20="A",'8a+c+n'!C20,0),0)</f>
        <v>Duvju D-5 demontāža, montāža</v>
      </c>
      <c r="D20" s="83" t="str">
        <f>IF($C$4="Attiecināmās izmaksas",IF('8a+c+n'!$Q20="A",'8a+c+n'!D20,0),0)</f>
        <v>gab</v>
      </c>
      <c r="E20" s="115"/>
      <c r="F20" s="65"/>
      <c r="G20" s="83"/>
      <c r="H20" s="83">
        <f>IF($C$4="Attiecināmās izmaksas",IF('8a+c+n'!$Q20="A",'8a+c+n'!H20,0),0)</f>
        <v>0</v>
      </c>
      <c r="I20" s="83"/>
      <c r="J20" s="83"/>
      <c r="K20" s="115">
        <f>IF($C$4="Attiecināmās izmaksas",IF('8a+c+n'!$Q20="A",'8a+c+n'!K20,0),0)</f>
        <v>0</v>
      </c>
      <c r="L20" s="65">
        <f>IF($C$4="Attiecināmās izmaksas",IF('8a+c+n'!$Q20="A",'8a+c+n'!L20,0),0)</f>
        <v>0</v>
      </c>
      <c r="M20" s="83">
        <f>IF($C$4="Attiecināmās izmaksas",IF('8a+c+n'!$Q20="A",'8a+c+n'!M20,0),0)</f>
        <v>0</v>
      </c>
      <c r="N20" s="83">
        <f>IF($C$4="Attiecināmās izmaksas",IF('8a+c+n'!$Q20="A",'8a+c+n'!N20,0),0)</f>
        <v>0</v>
      </c>
      <c r="O20" s="83">
        <f>IF($C$4="Attiecināmās izmaksas",IF('8a+c+n'!$Q20="A",'8a+c+n'!O20,0),0)</f>
        <v>0</v>
      </c>
      <c r="P20" s="115">
        <f>IF($C$4="Attiecināmās izmaksas",IF('8a+c+n'!$Q20="A",'8a+c+n'!P20,0),0)</f>
        <v>0</v>
      </c>
    </row>
    <row r="21" spans="1:16" ht="45" x14ac:dyDescent="0.2">
      <c r="A21" s="65">
        <f>IF(P21=0,0,IF(COUNTBLANK(P21)=1,0,COUNTA($P$14:P21)))</f>
        <v>0</v>
      </c>
      <c r="B21" s="83">
        <f>IF($C$4="Attiecināmās izmaksas",IF('8a+c+n'!$Q21="A",'8a+c+n'!B21,0),0)</f>
        <v>0</v>
      </c>
      <c r="C21" s="83" t="str">
        <f>IF($C$4="Attiecināmās izmaksas",IF('8a+c+n'!$Q21="A",'8a+c+n'!C21,0),0)</f>
        <v>Pagraba durvis, metāla, slēdzamas; U/w ≤ 1,6 W/m²K;
Krāsa - RR23; durvju augstums 2000 mm, platums 800 mm</v>
      </c>
      <c r="D21" s="83" t="str">
        <f>IF($C$4="Attiecināmās izmaksas",IF('8a+c+n'!$Q21="A",'8a+c+n'!D21,0),0)</f>
        <v>gab</v>
      </c>
      <c r="E21" s="115"/>
      <c r="F21" s="65"/>
      <c r="G21" s="83"/>
      <c r="H21" s="83">
        <f>IF($C$4="Attiecināmās izmaksas",IF('8a+c+n'!$Q21="A",'8a+c+n'!H21,0),0)</f>
        <v>0</v>
      </c>
      <c r="I21" s="83"/>
      <c r="J21" s="83"/>
      <c r="K21" s="115">
        <f>IF($C$4="Attiecināmās izmaksas",IF('8a+c+n'!$Q21="A",'8a+c+n'!K21,0),0)</f>
        <v>0</v>
      </c>
      <c r="L21" s="65">
        <f>IF($C$4="Attiecināmās izmaksas",IF('8a+c+n'!$Q21="A",'8a+c+n'!L21,0),0)</f>
        <v>0</v>
      </c>
      <c r="M21" s="83">
        <f>IF($C$4="Attiecināmās izmaksas",IF('8a+c+n'!$Q21="A",'8a+c+n'!M21,0),0)</f>
        <v>0</v>
      </c>
      <c r="N21" s="83">
        <f>IF($C$4="Attiecināmās izmaksas",IF('8a+c+n'!$Q21="A",'8a+c+n'!N21,0),0)</f>
        <v>0</v>
      </c>
      <c r="O21" s="83">
        <f>IF($C$4="Attiecināmās izmaksas",IF('8a+c+n'!$Q21="A",'8a+c+n'!O21,0),0)</f>
        <v>0</v>
      </c>
      <c r="P21" s="115">
        <f>IF($C$4="Attiecināmās izmaksas",IF('8a+c+n'!$Q21="A",'8a+c+n'!P21,0),0)</f>
        <v>0</v>
      </c>
    </row>
    <row r="22" spans="1:16" x14ac:dyDescent="0.2">
      <c r="A22" s="65"/>
      <c r="B22" s="83"/>
      <c r="C22" s="83"/>
      <c r="D22" s="83"/>
      <c r="E22" s="115"/>
      <c r="F22" s="65"/>
      <c r="G22" s="83"/>
      <c r="H22" s="83"/>
      <c r="I22" s="83"/>
      <c r="J22" s="83"/>
      <c r="K22" s="115"/>
      <c r="L22" s="65"/>
      <c r="M22" s="83"/>
      <c r="N22" s="83"/>
      <c r="O22" s="83"/>
      <c r="P22" s="115"/>
    </row>
    <row r="23" spans="1:16" x14ac:dyDescent="0.2">
      <c r="A23" s="65"/>
      <c r="B23" s="83"/>
      <c r="C23" s="83"/>
      <c r="D23" s="83"/>
      <c r="E23" s="115"/>
      <c r="F23" s="65"/>
      <c r="G23" s="83"/>
      <c r="H23" s="83"/>
      <c r="I23" s="83"/>
      <c r="J23" s="83"/>
      <c r="K23" s="115"/>
      <c r="L23" s="65"/>
      <c r="M23" s="83"/>
      <c r="N23" s="83"/>
      <c r="O23" s="83"/>
      <c r="P23" s="115"/>
    </row>
    <row r="24" spans="1:16" x14ac:dyDescent="0.2">
      <c r="A24" s="65">
        <f>IF(P24=0,0,IF(COUNTBLANK(P24)=1,0,COUNTA($P$14:P24)))</f>
        <v>0</v>
      </c>
      <c r="B24" s="83">
        <f>IF($C$4="Attiecināmās izmaksas",IF('8a+c+n'!$Q24="A",'8a+c+n'!B24,0),0)</f>
        <v>0</v>
      </c>
      <c r="C24" s="83" t="str">
        <f>IF($C$4="Attiecināmās izmaksas",IF('8a+c+n'!$Q24="A",'8a+c+n'!C24,0),0)</f>
        <v>Logu, durvju ailu iekšējā apdare</v>
      </c>
      <c r="D24" s="83" t="str">
        <f>IF($C$4="Attiecināmās izmaksas",IF('8a+c+n'!$Q24="A",'8a+c+n'!D24,0),0)</f>
        <v>t.m</v>
      </c>
      <c r="E24" s="115"/>
      <c r="F24" s="65"/>
      <c r="G24" s="83"/>
      <c r="H24" s="83">
        <f>IF($C$4="Attiecināmās izmaksas",IF('8a+c+n'!$Q24="A",'8a+c+n'!H24,0),0)</f>
        <v>0</v>
      </c>
      <c r="I24" s="83"/>
      <c r="J24" s="83"/>
      <c r="K24" s="115">
        <f>IF($C$4="Attiecināmās izmaksas",IF('8a+c+n'!$Q24="A",'8a+c+n'!K24,0),0)</f>
        <v>0</v>
      </c>
      <c r="L24" s="65">
        <f>IF($C$4="Attiecināmās izmaksas",IF('8a+c+n'!$Q24="A",'8a+c+n'!L24,0),0)</f>
        <v>0</v>
      </c>
      <c r="M24" s="83">
        <f>IF($C$4="Attiecināmās izmaksas",IF('8a+c+n'!$Q24="A",'8a+c+n'!M24,0),0)</f>
        <v>0</v>
      </c>
      <c r="N24" s="83">
        <f>IF($C$4="Attiecināmās izmaksas",IF('8a+c+n'!$Q24="A",'8a+c+n'!N24,0),0)</f>
        <v>0</v>
      </c>
      <c r="O24" s="83">
        <f>IF($C$4="Attiecināmās izmaksas",IF('8a+c+n'!$Q24="A",'8a+c+n'!O24,0),0)</f>
        <v>0</v>
      </c>
      <c r="P24" s="115">
        <f>IF($C$4="Attiecināmās izmaksas",IF('8a+c+n'!$Q24="A",'8a+c+n'!P24,0),0)</f>
        <v>0</v>
      </c>
    </row>
    <row r="25" spans="1:16" ht="22.5" x14ac:dyDescent="0.2">
      <c r="A25" s="65">
        <f>IF(P25=0,0,IF(COUNTBLANK(P25)=1,0,COUNTA($P$14:P25)))</f>
        <v>0</v>
      </c>
      <c r="B25" s="83">
        <f>IF($C$4="Attiecināmās izmaksas",IF('8a+c+n'!$Q25="A",'8a+c+n'!B25,0),0)</f>
        <v>0</v>
      </c>
      <c r="C25" s="83" t="str">
        <f>IF($C$4="Attiecināmās izmaksas",IF('8a+c+n'!$Q25="A",'8a+c+n'!C25,0),0)</f>
        <v>Svaiga gaisa pieplūdes vārstu montāža (ar caurumu urbšanu)</v>
      </c>
      <c r="D25" s="83" t="str">
        <f>IF($C$4="Attiecināmās izmaksas",IF('8a+c+n'!$Q25="A",'8a+c+n'!D25,0),0)</f>
        <v>gab</v>
      </c>
      <c r="E25" s="115"/>
      <c r="F25" s="65"/>
      <c r="G25" s="83"/>
      <c r="H25" s="83">
        <f>IF($C$4="Attiecināmās izmaksas",IF('8a+c+n'!$Q25="A",'8a+c+n'!H25,0),0)</f>
        <v>0</v>
      </c>
      <c r="I25" s="83"/>
      <c r="J25" s="83"/>
      <c r="K25" s="115">
        <f>IF($C$4="Attiecināmās izmaksas",IF('8a+c+n'!$Q25="A",'8a+c+n'!K25,0),0)</f>
        <v>0</v>
      </c>
      <c r="L25" s="65">
        <f>IF($C$4="Attiecināmās izmaksas",IF('8a+c+n'!$Q25="A",'8a+c+n'!L25,0),0)</f>
        <v>0</v>
      </c>
      <c r="M25" s="83">
        <f>IF($C$4="Attiecināmās izmaksas",IF('8a+c+n'!$Q25="A",'8a+c+n'!M25,0),0)</f>
        <v>0</v>
      </c>
      <c r="N25" s="83">
        <f>IF($C$4="Attiecināmās izmaksas",IF('8a+c+n'!$Q25="A",'8a+c+n'!N25,0),0)</f>
        <v>0</v>
      </c>
      <c r="O25" s="83">
        <f>IF($C$4="Attiecināmās izmaksas",IF('8a+c+n'!$Q25="A",'8a+c+n'!O25,0),0)</f>
        <v>0</v>
      </c>
      <c r="P25" s="115">
        <f>IF($C$4="Attiecināmās izmaksas",IF('8a+c+n'!$Q25="A",'8a+c+n'!P25,0),0)</f>
        <v>0</v>
      </c>
    </row>
    <row r="26" spans="1:16" ht="23.25" thickBot="1" x14ac:dyDescent="0.25">
      <c r="A26" s="159">
        <f>IF(P26=0,0,IF(COUNTBLANK(P26)=1,0,COUNTA($P$14:P26)))</f>
        <v>0</v>
      </c>
      <c r="B26" s="232">
        <f>IF($C$4="Attiecināmās izmaksas",IF('8a+c+n'!$Q26="A",'8a+c+n'!B26,0),0)</f>
        <v>0</v>
      </c>
      <c r="C26" s="232" t="str">
        <f>IF($C$4="Attiecināmās izmaksas",IF('8a+c+n'!$Q26="A",'8a+c+n'!C26,0),0)</f>
        <v>Svaiga gaisa pieplūdes vārsts ar termostatu, d=100 mm</v>
      </c>
      <c r="D26" s="232" t="str">
        <f>IF($C$4="Attiecināmās izmaksas",IF('8a+c+n'!$Q26="A",'8a+c+n'!D26,0),0)</f>
        <v>gab</v>
      </c>
      <c r="E26" s="233"/>
      <c r="F26" s="159"/>
      <c r="G26" s="232"/>
      <c r="H26" s="232">
        <f>IF($C$4="Attiecināmās izmaksas",IF('8a+c+n'!$Q26="A",'8a+c+n'!H26,0),0)</f>
        <v>0</v>
      </c>
      <c r="I26" s="232"/>
      <c r="J26" s="232"/>
      <c r="K26" s="233">
        <f>IF($C$4="Attiecināmās izmaksas",IF('8a+c+n'!$Q26="A",'8a+c+n'!K26,0),0)</f>
        <v>0</v>
      </c>
      <c r="L26" s="159">
        <f>IF($C$4="Attiecināmās izmaksas",IF('8a+c+n'!$Q26="A",'8a+c+n'!L26,0),0)</f>
        <v>0</v>
      </c>
      <c r="M26" s="232">
        <f>IF($C$4="Attiecināmās izmaksas",IF('8a+c+n'!$Q26="A",'8a+c+n'!M26,0),0)</f>
        <v>0</v>
      </c>
      <c r="N26" s="232">
        <f>IF($C$4="Attiecināmās izmaksas",IF('8a+c+n'!$Q26="A",'8a+c+n'!N26,0),0)</f>
        <v>0</v>
      </c>
      <c r="O26" s="232">
        <f>IF($C$4="Attiecināmās izmaksas",IF('8a+c+n'!$Q26="A",'8a+c+n'!O26,0),0)</f>
        <v>0</v>
      </c>
      <c r="P26" s="233">
        <f>IF($C$4="Attiecināmās izmaksas",IF('8a+c+n'!$Q26="A",'8a+c+n'!P26,0),0)</f>
        <v>0</v>
      </c>
    </row>
    <row r="27" spans="1:16" ht="12" customHeight="1" thickBot="1" x14ac:dyDescent="0.25">
      <c r="A27" s="310" t="s">
        <v>62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111">
        <f>SUM(L14:L26)</f>
        <v>0</v>
      </c>
      <c r="M27" s="112">
        <f>SUM(M14:M26)</f>
        <v>0</v>
      </c>
      <c r="N27" s="112">
        <f>SUM(N14:N26)</f>
        <v>0</v>
      </c>
      <c r="O27" s="112">
        <f>SUM(O14:O26)</f>
        <v>0</v>
      </c>
      <c r="P27" s="113">
        <f>SUM(P14:P26)</f>
        <v>0</v>
      </c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1" t="s">
        <v>14</v>
      </c>
      <c r="B30" s="20"/>
      <c r="C30" s="313" t="str">
        <f>'Kops n'!C33:H33</f>
        <v>Armands Ūbelis</v>
      </c>
      <c r="D30" s="313"/>
      <c r="E30" s="313"/>
      <c r="F30" s="313"/>
      <c r="G30" s="313"/>
      <c r="H30" s="313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236" t="s">
        <v>15</v>
      </c>
      <c r="D31" s="236"/>
      <c r="E31" s="236"/>
      <c r="F31" s="236"/>
      <c r="G31" s="236"/>
      <c r="H31" s="236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80" t="str">
        <f>'Kops n'!A36:D36</f>
        <v>Tāme sastādīta 2023. gada 26. jūlijā</v>
      </c>
      <c r="B33" s="281"/>
      <c r="C33" s="281"/>
      <c r="D33" s="2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313">
        <f>'Kops n'!C38:H38</f>
        <v>0</v>
      </c>
      <c r="D35" s="313"/>
      <c r="E35" s="313"/>
      <c r="F35" s="313"/>
      <c r="G35" s="313"/>
      <c r="H35" s="313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236" t="s">
        <v>15</v>
      </c>
      <c r="D36" s="236"/>
      <c r="E36" s="236"/>
      <c r="F36" s="236"/>
      <c r="G36" s="236"/>
      <c r="H36" s="236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3" t="s">
        <v>16</v>
      </c>
      <c r="B38" s="53"/>
      <c r="C38" s="116" t="str">
        <f>'Kops n'!C41</f>
        <v>4-02608</v>
      </c>
      <c r="D38" s="53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36:H36"/>
    <mergeCell ref="L12:P12"/>
    <mergeCell ref="A27:K27"/>
    <mergeCell ref="C30:H30"/>
    <mergeCell ref="C31:H31"/>
    <mergeCell ref="A33:D33"/>
    <mergeCell ref="C35:H35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40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39" priority="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A14:P26">
    <cfRule type="cellIs" dxfId="38" priority="2" operator="equal">
      <formula>0</formula>
    </cfRule>
  </conditionalFormatting>
  <conditionalFormatting sqref="C2:I2 D5:L8 N9:O9 L27:P27 C30:H30 C35:H35 C38">
    <cfRule type="cellIs" dxfId="37" priority="3" operator="equal">
      <formula>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39"/>
  <sheetViews>
    <sheetView workbookViewId="0">
      <selection activeCell="S20" sqref="S2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'8a+c+n'!D1</f>
        <v>8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'8a+c+n'!C2:I2</f>
        <v>Logi, durvis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18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P27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IF($C$4="citu pasākumu izmaksas",IF('8a+c+n'!$Q14="C",'8a+c+n'!B14,0))</f>
        <v>0</v>
      </c>
      <c r="C14" s="27">
        <f>IF($C$4="citu pasākumu izmaksas",IF('8a+c+n'!$Q14="C",'8a+c+n'!C14,0))</f>
        <v>0</v>
      </c>
      <c r="D14" s="27">
        <f>IF($C$4="citu pasākumu izmaksas",IF('8a+c+n'!$Q14="C",'8a+c+n'!D14,0))</f>
        <v>0</v>
      </c>
      <c r="E14" s="58"/>
      <c r="F14" s="78"/>
      <c r="G14" s="27">
        <f>IF($C$4="citu pasākumu izmaksas",IF('8a+c+n'!$Q14="C",'8a+c+n'!G14,0))</f>
        <v>0</v>
      </c>
      <c r="H14" s="27">
        <f>IF($C$4="citu pasākumu izmaksas",IF('8a+c+n'!$Q14="C",'8a+c+n'!H14,0))</f>
        <v>0</v>
      </c>
      <c r="I14" s="27"/>
      <c r="J14" s="27"/>
      <c r="K14" s="58">
        <f>IF($C$4="citu pasākumu izmaksas",IF('8a+c+n'!$Q14="C",'8a+c+n'!K14,0))</f>
        <v>0</v>
      </c>
      <c r="L14" s="108">
        <f>IF($C$4="citu pasākumu izmaksas",IF('8a+c+n'!$Q14="C",'8a+c+n'!L14,0))</f>
        <v>0</v>
      </c>
      <c r="M14" s="27">
        <f>IF($C$4="citu pasākumu izmaksas",IF('8a+c+n'!$Q14="C",'8a+c+n'!M14,0))</f>
        <v>0</v>
      </c>
      <c r="N14" s="27">
        <f>IF($C$4="citu pasākumu izmaksas",IF('8a+c+n'!$Q14="C",'8a+c+n'!N14,0))</f>
        <v>0</v>
      </c>
      <c r="O14" s="27">
        <f>IF($C$4="citu pasākumu izmaksas",IF('8a+c+n'!$Q14="C",'8a+c+n'!O14,0))</f>
        <v>0</v>
      </c>
      <c r="P14" s="58">
        <f>IF($C$4="citu pasākumu izmaksas",IF('8a+c+n'!$Q14="C",'8a+c+n'!P14,0))</f>
        <v>0</v>
      </c>
    </row>
    <row r="15" spans="1:16" x14ac:dyDescent="0.2">
      <c r="A15" s="65">
        <f>IF(P15=0,0,IF(COUNTBLANK(P15)=1,0,COUNTA($P$14:P15)))</f>
        <v>0</v>
      </c>
      <c r="B15" s="28">
        <f>IF($C$4="citu pasākumu izmaksas",IF('8a+c+n'!$Q15="C",'8a+c+n'!B15,0))</f>
        <v>0</v>
      </c>
      <c r="C15" s="28">
        <f>IF($C$4="citu pasākumu izmaksas",IF('8a+c+n'!$Q15="C",'8a+c+n'!C15,0))</f>
        <v>0</v>
      </c>
      <c r="D15" s="28">
        <f>IF($C$4="citu pasākumu izmaksas",IF('8a+c+n'!$Q15="C",'8a+c+n'!D15,0))</f>
        <v>0</v>
      </c>
      <c r="E15" s="60"/>
      <c r="F15" s="80"/>
      <c r="G15" s="28"/>
      <c r="H15" s="28">
        <f>IF($C$4="citu pasākumu izmaksas",IF('8a+c+n'!$Q15="C",'8a+c+n'!H15,0))</f>
        <v>0</v>
      </c>
      <c r="I15" s="28"/>
      <c r="J15" s="28"/>
      <c r="K15" s="60">
        <f>IF($C$4="citu pasākumu izmaksas",IF('8a+c+n'!$Q15="C",'8a+c+n'!K15,0))</f>
        <v>0</v>
      </c>
      <c r="L15" s="109">
        <f>IF($C$4="citu pasākumu izmaksas",IF('8a+c+n'!$Q15="C",'8a+c+n'!L15,0))</f>
        <v>0</v>
      </c>
      <c r="M15" s="28">
        <f>IF($C$4="citu pasākumu izmaksas",IF('8a+c+n'!$Q15="C",'8a+c+n'!M15,0))</f>
        <v>0</v>
      </c>
      <c r="N15" s="28">
        <f>IF($C$4="citu pasākumu izmaksas",IF('8a+c+n'!$Q15="C",'8a+c+n'!N15,0))</f>
        <v>0</v>
      </c>
      <c r="O15" s="28">
        <f>IF($C$4="citu pasākumu izmaksas",IF('8a+c+n'!$Q15="C",'8a+c+n'!O15,0))</f>
        <v>0</v>
      </c>
      <c r="P15" s="60">
        <f>IF($C$4="citu pasākumu izmaksas",IF('8a+c+n'!$Q15="C",'8a+c+n'!P15,0))</f>
        <v>0</v>
      </c>
    </row>
    <row r="16" spans="1:16" x14ac:dyDescent="0.2">
      <c r="A16" s="65">
        <f>IF(P16=0,0,IF(COUNTBLANK(P16)=1,0,COUNTA($P$14:P16)))</f>
        <v>0</v>
      </c>
      <c r="B16" s="28">
        <f>IF($C$4="citu pasākumu izmaksas",IF('8a+c+n'!$Q16="C",'8a+c+n'!B16,0))</f>
        <v>0</v>
      </c>
      <c r="C16" s="28">
        <f>IF($C$4="citu pasākumu izmaksas",IF('8a+c+n'!$Q16="C",'8a+c+n'!C16,0))</f>
        <v>0</v>
      </c>
      <c r="D16" s="28">
        <f>IF($C$4="citu pasākumu izmaksas",IF('8a+c+n'!$Q16="C",'8a+c+n'!D16,0))</f>
        <v>0</v>
      </c>
      <c r="E16" s="60"/>
      <c r="F16" s="80"/>
      <c r="G16" s="28"/>
      <c r="H16" s="28">
        <f>IF($C$4="citu pasākumu izmaksas",IF('8a+c+n'!$Q16="C",'8a+c+n'!H16,0))</f>
        <v>0</v>
      </c>
      <c r="I16" s="28"/>
      <c r="J16" s="28"/>
      <c r="K16" s="60">
        <f>IF($C$4="citu pasākumu izmaksas",IF('8a+c+n'!$Q16="C",'8a+c+n'!K16,0))</f>
        <v>0</v>
      </c>
      <c r="L16" s="109">
        <f>IF($C$4="citu pasākumu izmaksas",IF('8a+c+n'!$Q16="C",'8a+c+n'!L16,0))</f>
        <v>0</v>
      </c>
      <c r="M16" s="28">
        <f>IF($C$4="citu pasākumu izmaksas",IF('8a+c+n'!$Q16="C",'8a+c+n'!M16,0))</f>
        <v>0</v>
      </c>
      <c r="N16" s="28">
        <f>IF($C$4="citu pasākumu izmaksas",IF('8a+c+n'!$Q16="C",'8a+c+n'!N16,0))</f>
        <v>0</v>
      </c>
      <c r="O16" s="28">
        <f>IF($C$4="citu pasākumu izmaksas",IF('8a+c+n'!$Q16="C",'8a+c+n'!O16,0))</f>
        <v>0</v>
      </c>
      <c r="P16" s="60">
        <f>IF($C$4="citu pasākumu izmaksas",IF('8a+c+n'!$Q16="C",'8a+c+n'!P16,0))</f>
        <v>0</v>
      </c>
    </row>
    <row r="17" spans="1:16" x14ac:dyDescent="0.2">
      <c r="A17" s="65">
        <f>IF(P17=0,0,IF(COUNTBLANK(P17)=1,0,COUNTA($P$14:P17)))</f>
        <v>0</v>
      </c>
      <c r="B17" s="28">
        <f>IF($C$4="citu pasākumu izmaksas",IF('8a+c+n'!$Q17="C",'8a+c+n'!B17,0))</f>
        <v>0</v>
      </c>
      <c r="C17" s="28">
        <f>IF($C$4="citu pasākumu izmaksas",IF('8a+c+n'!$Q17="C",'8a+c+n'!C17,0))</f>
        <v>0</v>
      </c>
      <c r="D17" s="28">
        <f>IF($C$4="citu pasākumu izmaksas",IF('8a+c+n'!$Q17="C",'8a+c+n'!D17,0))</f>
        <v>0</v>
      </c>
      <c r="E17" s="60"/>
      <c r="F17" s="80"/>
      <c r="G17" s="28"/>
      <c r="H17" s="28">
        <f>IF($C$4="citu pasākumu izmaksas",IF('8a+c+n'!$Q17="C",'8a+c+n'!H17,0))</f>
        <v>0</v>
      </c>
      <c r="I17" s="28"/>
      <c r="J17" s="28"/>
      <c r="K17" s="60">
        <f>IF($C$4="citu pasākumu izmaksas",IF('8a+c+n'!$Q17="C",'8a+c+n'!K17,0))</f>
        <v>0</v>
      </c>
      <c r="L17" s="109">
        <f>IF($C$4="citu pasākumu izmaksas",IF('8a+c+n'!$Q17="C",'8a+c+n'!L17,0))</f>
        <v>0</v>
      </c>
      <c r="M17" s="28">
        <f>IF($C$4="citu pasākumu izmaksas",IF('8a+c+n'!$Q17="C",'8a+c+n'!M17,0))</f>
        <v>0</v>
      </c>
      <c r="N17" s="28">
        <f>IF($C$4="citu pasākumu izmaksas",IF('8a+c+n'!$Q17="C",'8a+c+n'!N17,0))</f>
        <v>0</v>
      </c>
      <c r="O17" s="28">
        <f>IF($C$4="citu pasākumu izmaksas",IF('8a+c+n'!$Q17="C",'8a+c+n'!O17,0))</f>
        <v>0</v>
      </c>
      <c r="P17" s="60">
        <f>IF($C$4="citu pasākumu izmaksas",IF('8a+c+n'!$Q17="C",'8a+c+n'!P17,0))</f>
        <v>0</v>
      </c>
    </row>
    <row r="18" spans="1:16" x14ac:dyDescent="0.2">
      <c r="A18" s="65">
        <f>IF(P18=0,0,IF(COUNTBLANK(P18)=1,0,COUNTA($P$14:P18)))</f>
        <v>0</v>
      </c>
      <c r="B18" s="28">
        <f>IF($C$4="citu pasākumu izmaksas",IF('8a+c+n'!$Q18="C",'8a+c+n'!B18,0))</f>
        <v>0</v>
      </c>
      <c r="C18" s="28" t="str">
        <f>IF($C$4="citu pasākumu izmaksas",IF('8a+c+n'!$Q18="C",'8a+c+n'!C18,0))</f>
        <v>Pašaizvēršanās mehānisma montāža durvīm D-4</v>
      </c>
      <c r="D18" s="28" t="str">
        <f>IF($C$4="citu pasākumu izmaksas",IF('8a+c+n'!$Q18="C",'8a+c+n'!D18,0))</f>
        <v>gab</v>
      </c>
      <c r="E18" s="60"/>
      <c r="F18" s="80"/>
      <c r="G18" s="28"/>
      <c r="H18" s="28">
        <f>IF($C$4="citu pasākumu izmaksas",IF('8a+c+n'!$Q18="C",'8a+c+n'!H18,0))</f>
        <v>0</v>
      </c>
      <c r="I18" s="28"/>
      <c r="J18" s="28"/>
      <c r="K18" s="60">
        <f>IF($C$4="citu pasākumu izmaksas",IF('8a+c+n'!$Q18="C",'8a+c+n'!K18,0))</f>
        <v>0</v>
      </c>
      <c r="L18" s="109">
        <f>IF($C$4="citu pasākumu izmaksas",IF('8a+c+n'!$Q18="C",'8a+c+n'!L18,0))</f>
        <v>0</v>
      </c>
      <c r="M18" s="28">
        <f>IF($C$4="citu pasākumu izmaksas",IF('8a+c+n'!$Q18="C",'8a+c+n'!M18,0))</f>
        <v>0</v>
      </c>
      <c r="N18" s="28">
        <f>IF($C$4="citu pasākumu izmaksas",IF('8a+c+n'!$Q18="C",'8a+c+n'!N18,0))</f>
        <v>0</v>
      </c>
      <c r="O18" s="28">
        <f>IF($C$4="citu pasākumu izmaksas",IF('8a+c+n'!$Q18="C",'8a+c+n'!O18,0))</f>
        <v>0</v>
      </c>
      <c r="P18" s="60">
        <f>IF($C$4="citu pasākumu izmaksas",IF('8a+c+n'!$Q18="C",'8a+c+n'!P18,0))</f>
        <v>0</v>
      </c>
    </row>
    <row r="19" spans="1:16" x14ac:dyDescent="0.2">
      <c r="A19" s="65">
        <f>IF(P19=0,0,IF(COUNTBLANK(P19)=1,0,COUNTA($P$14:P19)))</f>
        <v>0</v>
      </c>
      <c r="B19" s="28">
        <f>IF($C$4="citu pasākumu izmaksas",IF('8a+c+n'!$Q19="C",'8a+c+n'!B19,0))</f>
        <v>0</v>
      </c>
      <c r="C19" s="28" t="str">
        <f>IF($C$4="citu pasākumu izmaksas",IF('8a+c+n'!$Q19="C",'8a+c+n'!C19,0))</f>
        <v>Pašaizvēršanās mehānisms</v>
      </c>
      <c r="D19" s="28" t="str">
        <f>IF($C$4="citu pasākumu izmaksas",IF('8a+c+n'!$Q19="C",'8a+c+n'!D19,0))</f>
        <v>gab</v>
      </c>
      <c r="E19" s="60"/>
      <c r="F19" s="80"/>
      <c r="G19" s="28"/>
      <c r="H19" s="28">
        <f>IF($C$4="citu pasākumu izmaksas",IF('8a+c+n'!$Q19="C",'8a+c+n'!H19,0))</f>
        <v>0</v>
      </c>
      <c r="I19" s="28"/>
      <c r="J19" s="28"/>
      <c r="K19" s="60">
        <f>IF($C$4="citu pasākumu izmaksas",IF('8a+c+n'!$Q19="C",'8a+c+n'!K19,0))</f>
        <v>0</v>
      </c>
      <c r="L19" s="109">
        <f>IF($C$4="citu pasākumu izmaksas",IF('8a+c+n'!$Q19="C",'8a+c+n'!L19,0))</f>
        <v>0</v>
      </c>
      <c r="M19" s="28">
        <f>IF($C$4="citu pasākumu izmaksas",IF('8a+c+n'!$Q19="C",'8a+c+n'!M19,0))</f>
        <v>0</v>
      </c>
      <c r="N19" s="28">
        <f>IF($C$4="citu pasākumu izmaksas",IF('8a+c+n'!$Q19="C",'8a+c+n'!N19,0))</f>
        <v>0</v>
      </c>
      <c r="O19" s="28">
        <f>IF($C$4="citu pasākumu izmaksas",IF('8a+c+n'!$Q19="C",'8a+c+n'!O19,0))</f>
        <v>0</v>
      </c>
      <c r="P19" s="60">
        <f>IF($C$4="citu pasākumu izmaksas",IF('8a+c+n'!$Q19="C",'8a+c+n'!P19,0))</f>
        <v>0</v>
      </c>
    </row>
    <row r="20" spans="1:16" x14ac:dyDescent="0.2">
      <c r="A20" s="65">
        <f>IF(P20=0,0,IF(COUNTBLANK(P20)=1,0,COUNTA($P$14:P20)))</f>
        <v>0</v>
      </c>
      <c r="B20" s="28">
        <f>IF($C$4="citu pasākumu izmaksas",IF('8a+c+n'!$Q20="C",'8a+c+n'!B20,0))</f>
        <v>0</v>
      </c>
      <c r="C20" s="28">
        <f>IF($C$4="citu pasākumu izmaksas",IF('8a+c+n'!$Q20="C",'8a+c+n'!C20,0))</f>
        <v>0</v>
      </c>
      <c r="D20" s="28">
        <f>IF($C$4="citu pasākumu izmaksas",IF('8a+c+n'!$Q20="C",'8a+c+n'!D20,0))</f>
        <v>0</v>
      </c>
      <c r="E20" s="60"/>
      <c r="F20" s="80"/>
      <c r="G20" s="28"/>
      <c r="H20" s="28">
        <f>IF($C$4="citu pasākumu izmaksas",IF('8a+c+n'!$Q20="C",'8a+c+n'!H20,0))</f>
        <v>0</v>
      </c>
      <c r="I20" s="28"/>
      <c r="J20" s="28"/>
      <c r="K20" s="60">
        <f>IF($C$4="citu pasākumu izmaksas",IF('8a+c+n'!$Q20="C",'8a+c+n'!K20,0))</f>
        <v>0</v>
      </c>
      <c r="L20" s="109">
        <f>IF($C$4="citu pasākumu izmaksas",IF('8a+c+n'!$Q20="C",'8a+c+n'!L20,0))</f>
        <v>0</v>
      </c>
      <c r="M20" s="28">
        <f>IF($C$4="citu pasākumu izmaksas",IF('8a+c+n'!$Q20="C",'8a+c+n'!M20,0))</f>
        <v>0</v>
      </c>
      <c r="N20" s="28">
        <f>IF($C$4="citu pasākumu izmaksas",IF('8a+c+n'!$Q20="C",'8a+c+n'!N20,0))</f>
        <v>0</v>
      </c>
      <c r="O20" s="28">
        <f>IF($C$4="citu pasākumu izmaksas",IF('8a+c+n'!$Q20="C",'8a+c+n'!O20,0))</f>
        <v>0</v>
      </c>
      <c r="P20" s="60">
        <f>IF($C$4="citu pasākumu izmaksas",IF('8a+c+n'!$Q20="C",'8a+c+n'!P20,0))</f>
        <v>0</v>
      </c>
    </row>
    <row r="21" spans="1:16" x14ac:dyDescent="0.2">
      <c r="A21" s="65">
        <f>IF(P21=0,0,IF(COUNTBLANK(P21)=1,0,COUNTA($P$14:P21)))</f>
        <v>0</v>
      </c>
      <c r="B21" s="28">
        <f>IF($C$4="citu pasākumu izmaksas",IF('8a+c+n'!$Q21="C",'8a+c+n'!B21,0))</f>
        <v>0</v>
      </c>
      <c r="C21" s="28">
        <f>IF($C$4="citu pasākumu izmaksas",IF('8a+c+n'!$Q21="C",'8a+c+n'!C21,0))</f>
        <v>0</v>
      </c>
      <c r="D21" s="28">
        <f>IF($C$4="citu pasākumu izmaksas",IF('8a+c+n'!$Q21="C",'8a+c+n'!D21,0))</f>
        <v>0</v>
      </c>
      <c r="E21" s="60"/>
      <c r="F21" s="80"/>
      <c r="G21" s="28"/>
      <c r="H21" s="28">
        <f>IF($C$4="citu pasākumu izmaksas",IF('8a+c+n'!$Q21="C",'8a+c+n'!H21,0))</f>
        <v>0</v>
      </c>
      <c r="I21" s="28"/>
      <c r="J21" s="28"/>
      <c r="K21" s="60">
        <f>IF($C$4="citu pasākumu izmaksas",IF('8a+c+n'!$Q21="C",'8a+c+n'!K21,0))</f>
        <v>0</v>
      </c>
      <c r="L21" s="109">
        <f>IF($C$4="citu pasākumu izmaksas",IF('8a+c+n'!$Q21="C",'8a+c+n'!L21,0))</f>
        <v>0</v>
      </c>
      <c r="M21" s="28">
        <f>IF($C$4="citu pasākumu izmaksas",IF('8a+c+n'!$Q21="C",'8a+c+n'!M21,0))</f>
        <v>0</v>
      </c>
      <c r="N21" s="28">
        <f>IF($C$4="citu pasākumu izmaksas",IF('8a+c+n'!$Q21="C",'8a+c+n'!N21,0))</f>
        <v>0</v>
      </c>
      <c r="O21" s="28">
        <f>IF($C$4="citu pasākumu izmaksas",IF('8a+c+n'!$Q21="C",'8a+c+n'!O21,0))</f>
        <v>0</v>
      </c>
      <c r="P21" s="60">
        <f>IF($C$4="citu pasākumu izmaksas",IF('8a+c+n'!$Q21="C",'8a+c+n'!P21,0))</f>
        <v>0</v>
      </c>
    </row>
    <row r="22" spans="1:16" x14ac:dyDescent="0.2">
      <c r="A22" s="65">
        <f>IF(P22=0,0,IF(COUNTBLANK(P22)=1,0,COUNTA($P$14:P22)))</f>
        <v>0</v>
      </c>
      <c r="B22" s="28">
        <f>IF($C$4="citu pasākumu izmaksas",IF('8a+c+n'!$Q22="C",'8a+c+n'!B22,0))</f>
        <v>0</v>
      </c>
      <c r="C22" s="28" t="str">
        <f>IF($C$4="citu pasākumu izmaksas",IF('8a+c+n'!$Q22="C",'8a+c+n'!C22,0))</f>
        <v>Pašaizvēršanās mehānisma montāža durvīm D-5</v>
      </c>
      <c r="D22" s="28" t="str">
        <f>IF($C$4="citu pasākumu izmaksas",IF('8a+c+n'!$Q22="C",'8a+c+n'!D22,0))</f>
        <v>gab</v>
      </c>
      <c r="E22" s="60"/>
      <c r="F22" s="80"/>
      <c r="G22" s="28"/>
      <c r="H22" s="28">
        <f>IF($C$4="citu pasākumu izmaksas",IF('8a+c+n'!$Q22="C",'8a+c+n'!H22,0))</f>
        <v>0</v>
      </c>
      <c r="I22" s="28"/>
      <c r="J22" s="28"/>
      <c r="K22" s="60">
        <f>IF($C$4="citu pasākumu izmaksas",IF('8a+c+n'!$Q22="C",'8a+c+n'!K22,0))</f>
        <v>0</v>
      </c>
      <c r="L22" s="109">
        <f>IF($C$4="citu pasākumu izmaksas",IF('8a+c+n'!$Q22="C",'8a+c+n'!L22,0))</f>
        <v>0</v>
      </c>
      <c r="M22" s="28">
        <f>IF($C$4="citu pasākumu izmaksas",IF('8a+c+n'!$Q22="C",'8a+c+n'!M22,0))</f>
        <v>0</v>
      </c>
      <c r="N22" s="28">
        <f>IF($C$4="citu pasākumu izmaksas",IF('8a+c+n'!$Q22="C",'8a+c+n'!N22,0))</f>
        <v>0</v>
      </c>
      <c r="O22" s="28">
        <f>IF($C$4="citu pasākumu izmaksas",IF('8a+c+n'!$Q22="C",'8a+c+n'!O22,0))</f>
        <v>0</v>
      </c>
      <c r="P22" s="60">
        <f>IF($C$4="citu pasākumu izmaksas",IF('8a+c+n'!$Q22="C",'8a+c+n'!P22,0))</f>
        <v>0</v>
      </c>
    </row>
    <row r="23" spans="1:16" x14ac:dyDescent="0.2">
      <c r="A23" s="65">
        <f>IF(P23=0,0,IF(COUNTBLANK(P23)=1,0,COUNTA($P$14:P23)))</f>
        <v>0</v>
      </c>
      <c r="B23" s="28">
        <f>IF($C$4="citu pasākumu izmaksas",IF('8a+c+n'!$Q23="C",'8a+c+n'!B23,0))</f>
        <v>0</v>
      </c>
      <c r="C23" s="28" t="str">
        <f>IF($C$4="citu pasākumu izmaksas",IF('8a+c+n'!$Q23="C",'8a+c+n'!C23,0))</f>
        <v>Pašaizvēršanās mehānisms</v>
      </c>
      <c r="D23" s="28" t="str">
        <f>IF($C$4="citu pasākumu izmaksas",IF('8a+c+n'!$Q23="C",'8a+c+n'!D23,0))</f>
        <v>gab</v>
      </c>
      <c r="E23" s="60"/>
      <c r="F23" s="80"/>
      <c r="G23" s="28"/>
      <c r="H23" s="28">
        <f>IF($C$4="citu pasākumu izmaksas",IF('8a+c+n'!$Q23="C",'8a+c+n'!H23,0))</f>
        <v>0</v>
      </c>
      <c r="I23" s="28"/>
      <c r="J23" s="28"/>
      <c r="K23" s="60">
        <f>IF($C$4="citu pasākumu izmaksas",IF('8a+c+n'!$Q23="C",'8a+c+n'!K23,0))</f>
        <v>0</v>
      </c>
      <c r="L23" s="109">
        <f>IF($C$4="citu pasākumu izmaksas",IF('8a+c+n'!$Q23="C",'8a+c+n'!L23,0))</f>
        <v>0</v>
      </c>
      <c r="M23" s="28">
        <f>IF($C$4="citu pasākumu izmaksas",IF('8a+c+n'!$Q23="C",'8a+c+n'!M23,0))</f>
        <v>0</v>
      </c>
      <c r="N23" s="28">
        <f>IF($C$4="citu pasākumu izmaksas",IF('8a+c+n'!$Q23="C",'8a+c+n'!N23,0))</f>
        <v>0</v>
      </c>
      <c r="O23" s="28">
        <f>IF($C$4="citu pasākumu izmaksas",IF('8a+c+n'!$Q23="C",'8a+c+n'!O23,0))</f>
        <v>0</v>
      </c>
      <c r="P23" s="60">
        <f>IF($C$4="citu pasākumu izmaksas",IF('8a+c+n'!$Q23="C",'8a+c+n'!P23,0))</f>
        <v>0</v>
      </c>
    </row>
    <row r="24" spans="1:16" x14ac:dyDescent="0.2">
      <c r="A24" s="65">
        <f>IF(P24=0,0,IF(COUNTBLANK(P24)=1,0,COUNTA($P$14:P24)))</f>
        <v>0</v>
      </c>
      <c r="B24" s="28">
        <f>IF($C$4="citu pasākumu izmaksas",IF('8a+c+n'!$Q24="C",'8a+c+n'!B24,0))</f>
        <v>0</v>
      </c>
      <c r="C24" s="28">
        <f>IF($C$4="citu pasākumu izmaksas",IF('8a+c+n'!$Q24="C",'8a+c+n'!C24,0))</f>
        <v>0</v>
      </c>
      <c r="D24" s="28">
        <f>IF($C$4="citu pasākumu izmaksas",IF('8a+c+n'!$Q24="C",'8a+c+n'!D24,0))</f>
        <v>0</v>
      </c>
      <c r="E24" s="60"/>
      <c r="F24" s="80"/>
      <c r="G24" s="28"/>
      <c r="H24" s="28">
        <f>IF($C$4="citu pasākumu izmaksas",IF('8a+c+n'!$Q24="C",'8a+c+n'!H24,0))</f>
        <v>0</v>
      </c>
      <c r="I24" s="28"/>
      <c r="J24" s="28"/>
      <c r="K24" s="60">
        <f>IF($C$4="citu pasākumu izmaksas",IF('8a+c+n'!$Q24="C",'8a+c+n'!K24,0))</f>
        <v>0</v>
      </c>
      <c r="L24" s="109">
        <f>IF($C$4="citu pasākumu izmaksas",IF('8a+c+n'!$Q24="C",'8a+c+n'!L24,0))</f>
        <v>0</v>
      </c>
      <c r="M24" s="28">
        <f>IF($C$4="citu pasākumu izmaksas",IF('8a+c+n'!$Q24="C",'8a+c+n'!M24,0))</f>
        <v>0</v>
      </c>
      <c r="N24" s="28">
        <f>IF($C$4="citu pasākumu izmaksas",IF('8a+c+n'!$Q24="C",'8a+c+n'!N24,0))</f>
        <v>0</v>
      </c>
      <c r="O24" s="28">
        <f>IF($C$4="citu pasākumu izmaksas",IF('8a+c+n'!$Q24="C",'8a+c+n'!O24,0))</f>
        <v>0</v>
      </c>
      <c r="P24" s="60">
        <f>IF($C$4="citu pasākumu izmaksas",IF('8a+c+n'!$Q24="C",'8a+c+n'!P24,0))</f>
        <v>0</v>
      </c>
    </row>
    <row r="25" spans="1:16" x14ac:dyDescent="0.2">
      <c r="A25" s="65">
        <f>IF(P25=0,0,IF(COUNTBLANK(P25)=1,0,COUNTA($P$14:P25)))</f>
        <v>0</v>
      </c>
      <c r="B25" s="28">
        <f>IF($C$4="citu pasākumu izmaksas",IF('8a+c+n'!$Q25="C",'8a+c+n'!B25,0))</f>
        <v>0</v>
      </c>
      <c r="C25" s="28">
        <f>IF($C$4="citu pasākumu izmaksas",IF('8a+c+n'!$Q25="C",'8a+c+n'!C25,0))</f>
        <v>0</v>
      </c>
      <c r="D25" s="28">
        <f>IF($C$4="citu pasākumu izmaksas",IF('8a+c+n'!$Q25="C",'8a+c+n'!D25,0))</f>
        <v>0</v>
      </c>
      <c r="E25" s="60"/>
      <c r="F25" s="80"/>
      <c r="G25" s="28"/>
      <c r="H25" s="28">
        <f>IF($C$4="citu pasākumu izmaksas",IF('8a+c+n'!$Q25="C",'8a+c+n'!H25,0))</f>
        <v>0</v>
      </c>
      <c r="I25" s="28"/>
      <c r="J25" s="28"/>
      <c r="K25" s="60">
        <f>IF($C$4="citu pasākumu izmaksas",IF('8a+c+n'!$Q25="C",'8a+c+n'!K25,0))</f>
        <v>0</v>
      </c>
      <c r="L25" s="109">
        <f>IF($C$4="citu pasākumu izmaksas",IF('8a+c+n'!$Q25="C",'8a+c+n'!L25,0))</f>
        <v>0</v>
      </c>
      <c r="M25" s="28">
        <f>IF($C$4="citu pasākumu izmaksas",IF('8a+c+n'!$Q25="C",'8a+c+n'!M25,0))</f>
        <v>0</v>
      </c>
      <c r="N25" s="28">
        <f>IF($C$4="citu pasākumu izmaksas",IF('8a+c+n'!$Q25="C",'8a+c+n'!N25,0))</f>
        <v>0</v>
      </c>
      <c r="O25" s="28">
        <f>IF($C$4="citu pasākumu izmaksas",IF('8a+c+n'!$Q25="C",'8a+c+n'!O25,0))</f>
        <v>0</v>
      </c>
      <c r="P25" s="60">
        <f>IF($C$4="citu pasākumu izmaksas",IF('8a+c+n'!$Q25="C",'8a+c+n'!P25,0))</f>
        <v>0</v>
      </c>
    </row>
    <row r="26" spans="1:16" ht="12" thickBot="1" x14ac:dyDescent="0.25">
      <c r="A26" s="159">
        <f>IF(P26=0,0,IF(COUNTBLANK(P26)=1,0,COUNTA($P$14:P26)))</f>
        <v>0</v>
      </c>
      <c r="B26" s="92">
        <f>IF($C$4="citu pasākumu izmaksas",IF('8a+c+n'!$Q26="C",'8a+c+n'!B26,0))</f>
        <v>0</v>
      </c>
      <c r="C26" s="92">
        <f>IF($C$4="citu pasākumu izmaksas",IF('8a+c+n'!$Q26="C",'8a+c+n'!C26,0))</f>
        <v>0</v>
      </c>
      <c r="D26" s="92">
        <f>IF($C$4="citu pasākumu izmaksas",IF('8a+c+n'!$Q26="C",'8a+c+n'!D26,0))</f>
        <v>0</v>
      </c>
      <c r="E26" s="41"/>
      <c r="F26" s="160"/>
      <c r="G26" s="92"/>
      <c r="H26" s="92">
        <f>IF($C$4="citu pasākumu izmaksas",IF('8a+c+n'!$Q26="C",'8a+c+n'!H26,0))</f>
        <v>0</v>
      </c>
      <c r="I26" s="92"/>
      <c r="J26" s="92"/>
      <c r="K26" s="41">
        <f>IF($C$4="citu pasākumu izmaksas",IF('8a+c+n'!$Q26="C",'8a+c+n'!K26,0))</f>
        <v>0</v>
      </c>
      <c r="L26" s="110">
        <f>IF($C$4="citu pasākumu izmaksas",IF('8a+c+n'!$Q26="C",'8a+c+n'!L26,0))</f>
        <v>0</v>
      </c>
      <c r="M26" s="92">
        <f>IF($C$4="citu pasākumu izmaksas",IF('8a+c+n'!$Q26="C",'8a+c+n'!M26,0))</f>
        <v>0</v>
      </c>
      <c r="N26" s="92">
        <f>IF($C$4="citu pasākumu izmaksas",IF('8a+c+n'!$Q26="C",'8a+c+n'!N26,0))</f>
        <v>0</v>
      </c>
      <c r="O26" s="92">
        <f>IF($C$4="citu pasākumu izmaksas",IF('8a+c+n'!$Q26="C",'8a+c+n'!O26,0))</f>
        <v>0</v>
      </c>
      <c r="P26" s="41">
        <f>IF($C$4="citu pasākumu izmaksas",IF('8a+c+n'!$Q26="C",'8a+c+n'!P26,0))</f>
        <v>0</v>
      </c>
    </row>
    <row r="27" spans="1:16" ht="12" customHeight="1" thickBot="1" x14ac:dyDescent="0.25">
      <c r="A27" s="310" t="s">
        <v>62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111">
        <f>SUM(L14:L26)</f>
        <v>0</v>
      </c>
      <c r="M27" s="112">
        <f>SUM(M14:M26)</f>
        <v>0</v>
      </c>
      <c r="N27" s="112">
        <f>SUM(N14:N26)</f>
        <v>0</v>
      </c>
      <c r="O27" s="112">
        <f>SUM(O14:O26)</f>
        <v>0</v>
      </c>
      <c r="P27" s="113">
        <f>SUM(P14:P26)</f>
        <v>0</v>
      </c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1" t="s">
        <v>14</v>
      </c>
      <c r="B30" s="20"/>
      <c r="C30" s="313" t="str">
        <f>'Kops c'!C33:H33</f>
        <v>Armands Ūbelis</v>
      </c>
      <c r="D30" s="313"/>
      <c r="E30" s="313"/>
      <c r="F30" s="313"/>
      <c r="G30" s="313"/>
      <c r="H30" s="313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236" t="s">
        <v>15</v>
      </c>
      <c r="D31" s="236"/>
      <c r="E31" s="236"/>
      <c r="F31" s="236"/>
      <c r="G31" s="236"/>
      <c r="H31" s="236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80" t="str">
        <f>'Kops n'!A36:D36</f>
        <v>Tāme sastādīta 2023. gada 26. jūlijā</v>
      </c>
      <c r="B33" s="281"/>
      <c r="C33" s="281"/>
      <c r="D33" s="2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313">
        <f>'Kops c'!C38:H38</f>
        <v>0</v>
      </c>
      <c r="D35" s="313"/>
      <c r="E35" s="313"/>
      <c r="F35" s="313"/>
      <c r="G35" s="313"/>
      <c r="H35" s="313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236" t="s">
        <v>15</v>
      </c>
      <c r="D36" s="236"/>
      <c r="E36" s="236"/>
      <c r="F36" s="236"/>
      <c r="G36" s="236"/>
      <c r="H36" s="236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3" t="s">
        <v>16</v>
      </c>
      <c r="B38" s="53"/>
      <c r="C38" s="116" t="str">
        <f>'Kops c'!C41</f>
        <v>4-02608</v>
      </c>
      <c r="D38" s="53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36:H36"/>
    <mergeCell ref="L12:P12"/>
    <mergeCell ref="A27:K27"/>
    <mergeCell ref="C30:H30"/>
    <mergeCell ref="C31:H31"/>
    <mergeCell ref="A33:D33"/>
    <mergeCell ref="C35:H35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D7:L7"/>
    <mergeCell ref="C2:I2"/>
    <mergeCell ref="C3:I3"/>
    <mergeCell ref="C4:I4"/>
    <mergeCell ref="D5:L5"/>
    <mergeCell ref="D6:L6"/>
  </mergeCells>
  <conditionalFormatting sqref="A9:F9">
    <cfRule type="containsText" dxfId="36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35" priority="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A14:P26">
    <cfRule type="cellIs" dxfId="34" priority="2" operator="equal">
      <formula>0</formula>
    </cfRule>
  </conditionalFormatting>
  <conditionalFormatting sqref="C2:I2 D5:L8 N9:O9 L27:P27 C30:H30 C35:H35 C38">
    <cfRule type="cellIs" dxfId="33" priority="3" operator="equal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2060"/>
  </sheetPr>
  <dimension ref="A1:P39"/>
  <sheetViews>
    <sheetView workbookViewId="0">
      <selection activeCell="E12" sqref="E12:E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'8a+c+n'!D1</f>
        <v>8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'8a+c+n'!C2:I2</f>
        <v>Logi, durvis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19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136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P27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IF($C$4="Neattiecināmās izmaksas",IF('8a+c+n'!$Q14="N",'8a+c+n'!B14,0))</f>
        <v>0</v>
      </c>
      <c r="C14" s="27">
        <f>IF($C$4="Neattiecināmās izmaksas",IF('8a+c+n'!$Q14="N",'8a+c+n'!C14,0))</f>
        <v>0</v>
      </c>
      <c r="D14" s="27">
        <f>IF($C$4="Neattiecināmās izmaksas",IF('8a+c+n'!$Q14="N",'8a+c+n'!D14,0))</f>
        <v>0</v>
      </c>
      <c r="E14" s="58"/>
      <c r="F14" s="78"/>
      <c r="G14" s="27">
        <f>IF($C$4="Neattiecināmās izmaksas",IF('8a+c+n'!$Q14="N",'8a+c+n'!G14,0))</f>
        <v>0</v>
      </c>
      <c r="H14" s="27">
        <f>IF($C$4="Neattiecināmās izmaksas",IF('8a+c+n'!$Q14="N",'8a+c+n'!H14,0))</f>
        <v>0</v>
      </c>
      <c r="I14" s="27"/>
      <c r="J14" s="27"/>
      <c r="K14" s="58">
        <f>IF($C$4="Neattiecināmās izmaksas",IF('8a+c+n'!$Q14="N",'8a+c+n'!K14,0))</f>
        <v>0</v>
      </c>
      <c r="L14" s="108">
        <f>IF($C$4="Neattiecināmās izmaksas",IF('8a+c+n'!$Q14="N",'8a+c+n'!L14,0))</f>
        <v>0</v>
      </c>
      <c r="M14" s="27">
        <f>IF($C$4="Neattiecināmās izmaksas",IF('8a+c+n'!$Q14="N",'8a+c+n'!M14,0))</f>
        <v>0</v>
      </c>
      <c r="N14" s="27">
        <f>IF($C$4="Neattiecināmās izmaksas",IF('8a+c+n'!$Q14="N",'8a+c+n'!N14,0))</f>
        <v>0</v>
      </c>
      <c r="O14" s="27">
        <f>IF($C$4="Neattiecināmās izmaksas",IF('8a+c+n'!$Q14="N",'8a+c+n'!O14,0))</f>
        <v>0</v>
      </c>
      <c r="P14" s="58">
        <f>IF($C$4="Neattiecināmās izmaksas",IF('8a+c+n'!$Q14="N",'8a+c+n'!P14,0))</f>
        <v>0</v>
      </c>
    </row>
    <row r="15" spans="1:16" x14ac:dyDescent="0.2">
      <c r="A15" s="65">
        <f>IF(P15=0,0,IF(COUNTBLANK(P15)=1,0,COUNTA($P$14:P15)))</f>
        <v>0</v>
      </c>
      <c r="B15" s="28">
        <f>IF($C$4="Neattiecināmās izmaksas",IF('8a+c+n'!$Q15="N",'8a+c+n'!B15,0))</f>
        <v>0</v>
      </c>
      <c r="C15" s="28">
        <f>IF($C$4="Neattiecināmās izmaksas",IF('8a+c+n'!$Q15="N",'8a+c+n'!C15,0))</f>
        <v>0</v>
      </c>
      <c r="D15" s="28">
        <f>IF($C$4="Neattiecināmās izmaksas",IF('8a+c+n'!$Q15="N",'8a+c+n'!D15,0))</f>
        <v>0</v>
      </c>
      <c r="E15" s="60"/>
      <c r="F15" s="80"/>
      <c r="G15" s="28"/>
      <c r="H15" s="28">
        <f>IF($C$4="Neattiecināmās izmaksas",IF('8a+c+n'!$Q15="N",'8a+c+n'!H15,0))</f>
        <v>0</v>
      </c>
      <c r="I15" s="28"/>
      <c r="J15" s="28"/>
      <c r="K15" s="60">
        <f>IF($C$4="Neattiecināmās izmaksas",IF('8a+c+n'!$Q15="N",'8a+c+n'!K15,0))</f>
        <v>0</v>
      </c>
      <c r="L15" s="109">
        <f>IF($C$4="Neattiecināmās izmaksas",IF('8a+c+n'!$Q15="N",'8a+c+n'!L15,0))</f>
        <v>0</v>
      </c>
      <c r="M15" s="28">
        <f>IF($C$4="Neattiecināmās izmaksas",IF('8a+c+n'!$Q15="N",'8a+c+n'!M15,0))</f>
        <v>0</v>
      </c>
      <c r="N15" s="28">
        <f>IF($C$4="Neattiecināmās izmaksas",IF('8a+c+n'!$Q15="N",'8a+c+n'!N15,0))</f>
        <v>0</v>
      </c>
      <c r="O15" s="28">
        <f>IF($C$4="Neattiecināmās izmaksas",IF('8a+c+n'!$Q15="N",'8a+c+n'!O15,0))</f>
        <v>0</v>
      </c>
      <c r="P15" s="60">
        <f>IF($C$4="Neattiecināmās izmaksas",IF('8a+c+n'!$Q15="N",'8a+c+n'!P15,0))</f>
        <v>0</v>
      </c>
    </row>
    <row r="16" spans="1:16" x14ac:dyDescent="0.2">
      <c r="A16" s="65">
        <f>IF(P16=0,0,IF(COUNTBLANK(P16)=1,0,COUNTA($P$14:P16)))</f>
        <v>0</v>
      </c>
      <c r="B16" s="28">
        <f>IF($C$4="Neattiecināmās izmaksas",IF('8a+c+n'!$Q16="N",'8a+c+n'!B16,0))</f>
        <v>0</v>
      </c>
      <c r="C16" s="28">
        <f>IF($C$4="Neattiecināmās izmaksas",IF('8a+c+n'!$Q16="N",'8a+c+n'!C16,0))</f>
        <v>0</v>
      </c>
      <c r="D16" s="28">
        <f>IF($C$4="Neattiecināmās izmaksas",IF('8a+c+n'!$Q16="N",'8a+c+n'!D16,0))</f>
        <v>0</v>
      </c>
      <c r="E16" s="60"/>
      <c r="F16" s="80"/>
      <c r="G16" s="28"/>
      <c r="H16" s="28">
        <f>IF($C$4="Neattiecināmās izmaksas",IF('8a+c+n'!$Q16="N",'8a+c+n'!H16,0))</f>
        <v>0</v>
      </c>
      <c r="I16" s="28"/>
      <c r="J16" s="28"/>
      <c r="K16" s="60">
        <f>IF($C$4="Neattiecināmās izmaksas",IF('8a+c+n'!$Q16="N",'8a+c+n'!K16,0))</f>
        <v>0</v>
      </c>
      <c r="L16" s="109">
        <f>IF($C$4="Neattiecināmās izmaksas",IF('8a+c+n'!$Q16="N",'8a+c+n'!L16,0))</f>
        <v>0</v>
      </c>
      <c r="M16" s="28">
        <f>IF($C$4="Neattiecināmās izmaksas",IF('8a+c+n'!$Q16="N",'8a+c+n'!M16,0))</f>
        <v>0</v>
      </c>
      <c r="N16" s="28">
        <f>IF($C$4="Neattiecināmās izmaksas",IF('8a+c+n'!$Q16="N",'8a+c+n'!N16,0))</f>
        <v>0</v>
      </c>
      <c r="O16" s="28">
        <f>IF($C$4="Neattiecināmās izmaksas",IF('8a+c+n'!$Q16="N",'8a+c+n'!O16,0))</f>
        <v>0</v>
      </c>
      <c r="P16" s="60">
        <f>IF($C$4="Neattiecināmās izmaksas",IF('8a+c+n'!$Q16="N",'8a+c+n'!P16,0))</f>
        <v>0</v>
      </c>
    </row>
    <row r="17" spans="1:16" x14ac:dyDescent="0.2">
      <c r="A17" s="65">
        <f>IF(P17=0,0,IF(COUNTBLANK(P17)=1,0,COUNTA($P$14:P17)))</f>
        <v>0</v>
      </c>
      <c r="B17" s="28">
        <f>IF($C$4="Neattiecināmās izmaksas",IF('8a+c+n'!$Q17="N",'8a+c+n'!B17,0))</f>
        <v>0</v>
      </c>
      <c r="C17" s="28">
        <f>IF($C$4="Neattiecināmās izmaksas",IF('8a+c+n'!$Q17="N",'8a+c+n'!C17,0))</f>
        <v>0</v>
      </c>
      <c r="D17" s="28">
        <f>IF($C$4="Neattiecināmās izmaksas",IF('8a+c+n'!$Q17="N",'8a+c+n'!D17,0))</f>
        <v>0</v>
      </c>
      <c r="E17" s="60"/>
      <c r="F17" s="80"/>
      <c r="G17" s="28"/>
      <c r="H17" s="28">
        <f>IF($C$4="Neattiecināmās izmaksas",IF('8a+c+n'!$Q17="N",'8a+c+n'!H17,0))</f>
        <v>0</v>
      </c>
      <c r="I17" s="28"/>
      <c r="J17" s="28"/>
      <c r="K17" s="60">
        <f>IF($C$4="Neattiecināmās izmaksas",IF('8a+c+n'!$Q17="N",'8a+c+n'!K17,0))</f>
        <v>0</v>
      </c>
      <c r="L17" s="109">
        <f>IF($C$4="Neattiecināmās izmaksas",IF('8a+c+n'!$Q17="N",'8a+c+n'!L17,0))</f>
        <v>0</v>
      </c>
      <c r="M17" s="28">
        <f>IF($C$4="Neattiecināmās izmaksas",IF('8a+c+n'!$Q17="N",'8a+c+n'!M17,0))</f>
        <v>0</v>
      </c>
      <c r="N17" s="28">
        <f>IF($C$4="Neattiecināmās izmaksas",IF('8a+c+n'!$Q17="N",'8a+c+n'!N17,0))</f>
        <v>0</v>
      </c>
      <c r="O17" s="28">
        <f>IF($C$4="Neattiecināmās izmaksas",IF('8a+c+n'!$Q17="N",'8a+c+n'!O17,0))</f>
        <v>0</v>
      </c>
      <c r="P17" s="60">
        <f>IF($C$4="Neattiecināmās izmaksas",IF('8a+c+n'!$Q17="N",'8a+c+n'!P17,0))</f>
        <v>0</v>
      </c>
    </row>
    <row r="18" spans="1:16" x14ac:dyDescent="0.2">
      <c r="A18" s="65"/>
      <c r="B18" s="28"/>
      <c r="C18" s="28"/>
      <c r="D18" s="28"/>
      <c r="E18" s="60"/>
      <c r="F18" s="80"/>
      <c r="G18" s="28"/>
      <c r="H18" s="28"/>
      <c r="I18" s="28"/>
      <c r="J18" s="28"/>
      <c r="K18" s="60"/>
      <c r="L18" s="109"/>
      <c r="M18" s="28"/>
      <c r="N18" s="28"/>
      <c r="O18" s="28"/>
      <c r="P18" s="60"/>
    </row>
    <row r="19" spans="1:16" x14ac:dyDescent="0.2">
      <c r="A19" s="65"/>
      <c r="B19" s="28"/>
      <c r="C19" s="28"/>
      <c r="D19" s="28"/>
      <c r="E19" s="60"/>
      <c r="F19" s="80"/>
      <c r="G19" s="28"/>
      <c r="H19" s="28"/>
      <c r="I19" s="28"/>
      <c r="J19" s="28"/>
      <c r="K19" s="60"/>
      <c r="L19" s="109"/>
      <c r="M19" s="28"/>
      <c r="N19" s="28"/>
      <c r="O19" s="28"/>
      <c r="P19" s="60"/>
    </row>
    <row r="20" spans="1:16" x14ac:dyDescent="0.2">
      <c r="A20" s="65">
        <f>IF(P20=0,0,IF(COUNTBLANK(P20)=1,0,COUNTA($P$14:P20)))</f>
        <v>0</v>
      </c>
      <c r="B20" s="28">
        <f>IF($C$4="Neattiecināmās izmaksas",IF('8a+c+n'!$Q20="N",'8a+c+n'!B20,0))</f>
        <v>0</v>
      </c>
      <c r="C20" s="28">
        <f>IF($C$4="Neattiecināmās izmaksas",IF('8a+c+n'!$Q20="N",'8a+c+n'!C20,0))</f>
        <v>0</v>
      </c>
      <c r="D20" s="28">
        <f>IF($C$4="Neattiecināmās izmaksas",IF('8a+c+n'!$Q20="N",'8a+c+n'!D20,0))</f>
        <v>0</v>
      </c>
      <c r="E20" s="60"/>
      <c r="F20" s="80"/>
      <c r="G20" s="28"/>
      <c r="H20" s="28">
        <f>IF($C$4="Neattiecināmās izmaksas",IF('8a+c+n'!$Q20="N",'8a+c+n'!H20,0))</f>
        <v>0</v>
      </c>
      <c r="I20" s="28"/>
      <c r="J20" s="28"/>
      <c r="K20" s="60">
        <f>IF($C$4="Neattiecināmās izmaksas",IF('8a+c+n'!$Q20="N",'8a+c+n'!K20,0))</f>
        <v>0</v>
      </c>
      <c r="L20" s="109">
        <f>IF($C$4="Neattiecināmās izmaksas",IF('8a+c+n'!$Q20="N",'8a+c+n'!L20,0))</f>
        <v>0</v>
      </c>
      <c r="M20" s="28">
        <f>IF($C$4="Neattiecināmās izmaksas",IF('8a+c+n'!$Q20="N",'8a+c+n'!M20,0))</f>
        <v>0</v>
      </c>
      <c r="N20" s="28">
        <f>IF($C$4="Neattiecināmās izmaksas",IF('8a+c+n'!$Q20="N",'8a+c+n'!N20,0))</f>
        <v>0</v>
      </c>
      <c r="O20" s="28">
        <f>IF($C$4="Neattiecināmās izmaksas",IF('8a+c+n'!$Q20="N",'8a+c+n'!O20,0))</f>
        <v>0</v>
      </c>
      <c r="P20" s="60">
        <f>IF($C$4="Neattiecināmās izmaksas",IF('8a+c+n'!$Q20="N",'8a+c+n'!P20,0))</f>
        <v>0</v>
      </c>
    </row>
    <row r="21" spans="1:16" x14ac:dyDescent="0.2">
      <c r="A21" s="65">
        <f>IF(P21=0,0,IF(COUNTBLANK(P21)=1,0,COUNTA($P$14:P21)))</f>
        <v>0</v>
      </c>
      <c r="B21" s="28">
        <f>IF($C$4="Neattiecināmās izmaksas",IF('8a+c+n'!$Q21="N",'8a+c+n'!B21,0))</f>
        <v>0</v>
      </c>
      <c r="C21" s="28">
        <f>IF($C$4="Neattiecināmās izmaksas",IF('8a+c+n'!$Q21="N",'8a+c+n'!C21,0))</f>
        <v>0</v>
      </c>
      <c r="D21" s="28">
        <f>IF($C$4="Neattiecināmās izmaksas",IF('8a+c+n'!$Q21="N",'8a+c+n'!D21,0))</f>
        <v>0</v>
      </c>
      <c r="E21" s="60"/>
      <c r="F21" s="80"/>
      <c r="G21" s="28"/>
      <c r="H21" s="28">
        <f>IF($C$4="Neattiecināmās izmaksas",IF('8a+c+n'!$Q21="N",'8a+c+n'!H21,0))</f>
        <v>0</v>
      </c>
      <c r="I21" s="28"/>
      <c r="J21" s="28"/>
      <c r="K21" s="60">
        <f>IF($C$4="Neattiecināmās izmaksas",IF('8a+c+n'!$Q21="N",'8a+c+n'!K21,0))</f>
        <v>0</v>
      </c>
      <c r="L21" s="109">
        <f>IF($C$4="Neattiecināmās izmaksas",IF('8a+c+n'!$Q21="N",'8a+c+n'!L21,0))</f>
        <v>0</v>
      </c>
      <c r="M21" s="28">
        <f>IF($C$4="Neattiecināmās izmaksas",IF('8a+c+n'!$Q21="N",'8a+c+n'!M21,0))</f>
        <v>0</v>
      </c>
      <c r="N21" s="28">
        <f>IF($C$4="Neattiecināmās izmaksas",IF('8a+c+n'!$Q21="N",'8a+c+n'!N21,0))</f>
        <v>0</v>
      </c>
      <c r="O21" s="28">
        <f>IF($C$4="Neattiecināmās izmaksas",IF('8a+c+n'!$Q21="N",'8a+c+n'!O21,0))</f>
        <v>0</v>
      </c>
      <c r="P21" s="60">
        <f>IF($C$4="Neattiecināmās izmaksas",IF('8a+c+n'!$Q21="N",'8a+c+n'!P21,0))</f>
        <v>0</v>
      </c>
    </row>
    <row r="22" spans="1:16" x14ac:dyDescent="0.2">
      <c r="A22" s="65"/>
      <c r="B22" s="28"/>
      <c r="C22" s="28"/>
      <c r="D22" s="28"/>
      <c r="E22" s="60"/>
      <c r="F22" s="80"/>
      <c r="G22" s="28"/>
      <c r="H22" s="28"/>
      <c r="I22" s="28"/>
      <c r="J22" s="28"/>
      <c r="K22" s="60"/>
      <c r="L22" s="109"/>
      <c r="M22" s="28"/>
      <c r="N22" s="28"/>
      <c r="O22" s="28"/>
      <c r="P22" s="60"/>
    </row>
    <row r="23" spans="1:16" x14ac:dyDescent="0.2">
      <c r="A23" s="65"/>
      <c r="B23" s="28"/>
      <c r="C23" s="28"/>
      <c r="D23" s="28"/>
      <c r="E23" s="60"/>
      <c r="F23" s="80"/>
      <c r="G23" s="28"/>
      <c r="H23" s="28"/>
      <c r="I23" s="28"/>
      <c r="J23" s="28"/>
      <c r="K23" s="60"/>
      <c r="L23" s="109"/>
      <c r="M23" s="28"/>
      <c r="N23" s="28"/>
      <c r="O23" s="28"/>
      <c r="P23" s="60"/>
    </row>
    <row r="24" spans="1:16" x14ac:dyDescent="0.2">
      <c r="A24" s="65">
        <f>IF(P24=0,0,IF(COUNTBLANK(P24)=1,0,COUNTA($P$14:P24)))</f>
        <v>0</v>
      </c>
      <c r="B24" s="28">
        <f>IF($C$4="Neattiecināmās izmaksas",IF('8a+c+n'!$Q24="N",'8a+c+n'!B24,0))</f>
        <v>0</v>
      </c>
      <c r="C24" s="28">
        <f>IF($C$4="Neattiecināmās izmaksas",IF('8a+c+n'!$Q24="N",'8a+c+n'!C24,0))</f>
        <v>0</v>
      </c>
      <c r="D24" s="28">
        <f>IF($C$4="Neattiecināmās izmaksas",IF('8a+c+n'!$Q24="N",'8a+c+n'!D24,0))</f>
        <v>0</v>
      </c>
      <c r="E24" s="60"/>
      <c r="F24" s="80"/>
      <c r="G24" s="28"/>
      <c r="H24" s="28">
        <f>IF($C$4="Neattiecināmās izmaksas",IF('8a+c+n'!$Q24="N",'8a+c+n'!H24,0))</f>
        <v>0</v>
      </c>
      <c r="I24" s="28"/>
      <c r="J24" s="28"/>
      <c r="K24" s="60">
        <f>IF($C$4="Neattiecināmās izmaksas",IF('8a+c+n'!$Q24="N",'8a+c+n'!K24,0))</f>
        <v>0</v>
      </c>
      <c r="L24" s="109">
        <f>IF($C$4="Neattiecināmās izmaksas",IF('8a+c+n'!$Q24="N",'8a+c+n'!L24,0))</f>
        <v>0</v>
      </c>
      <c r="M24" s="28">
        <f>IF($C$4="Neattiecināmās izmaksas",IF('8a+c+n'!$Q24="N",'8a+c+n'!M24,0))</f>
        <v>0</v>
      </c>
      <c r="N24" s="28">
        <f>IF($C$4="Neattiecināmās izmaksas",IF('8a+c+n'!$Q24="N",'8a+c+n'!N24,0))</f>
        <v>0</v>
      </c>
      <c r="O24" s="28">
        <f>IF($C$4="Neattiecināmās izmaksas",IF('8a+c+n'!$Q24="N",'8a+c+n'!O24,0))</f>
        <v>0</v>
      </c>
      <c r="P24" s="60">
        <f>IF($C$4="Neattiecināmās izmaksas",IF('8a+c+n'!$Q24="N",'8a+c+n'!P24,0))</f>
        <v>0</v>
      </c>
    </row>
    <row r="25" spans="1:16" x14ac:dyDescent="0.2">
      <c r="A25" s="65">
        <f>IF(P25=0,0,IF(COUNTBLANK(P25)=1,0,COUNTA($P$14:P25)))</f>
        <v>0</v>
      </c>
      <c r="B25" s="28">
        <f>IF($C$4="Neattiecināmās izmaksas",IF('8a+c+n'!$Q25="N",'8a+c+n'!B25,0))</f>
        <v>0</v>
      </c>
      <c r="C25" s="28">
        <f>IF($C$4="Neattiecināmās izmaksas",IF('8a+c+n'!$Q25="N",'8a+c+n'!C25,0))</f>
        <v>0</v>
      </c>
      <c r="D25" s="28">
        <f>IF($C$4="Neattiecināmās izmaksas",IF('8a+c+n'!$Q25="N",'8a+c+n'!D25,0))</f>
        <v>0</v>
      </c>
      <c r="E25" s="60"/>
      <c r="F25" s="80"/>
      <c r="G25" s="28"/>
      <c r="H25" s="28">
        <f>IF($C$4="Neattiecināmās izmaksas",IF('8a+c+n'!$Q25="N",'8a+c+n'!H25,0))</f>
        <v>0</v>
      </c>
      <c r="I25" s="28"/>
      <c r="J25" s="28"/>
      <c r="K25" s="60">
        <f>IF($C$4="Neattiecināmās izmaksas",IF('8a+c+n'!$Q25="N",'8a+c+n'!K25,0))</f>
        <v>0</v>
      </c>
      <c r="L25" s="109">
        <f>IF($C$4="Neattiecināmās izmaksas",IF('8a+c+n'!$Q25="N",'8a+c+n'!L25,0))</f>
        <v>0</v>
      </c>
      <c r="M25" s="28">
        <f>IF($C$4="Neattiecināmās izmaksas",IF('8a+c+n'!$Q25="N",'8a+c+n'!M25,0))</f>
        <v>0</v>
      </c>
      <c r="N25" s="28">
        <f>IF($C$4="Neattiecināmās izmaksas",IF('8a+c+n'!$Q25="N",'8a+c+n'!N25,0))</f>
        <v>0</v>
      </c>
      <c r="O25" s="28">
        <f>IF($C$4="Neattiecināmās izmaksas",IF('8a+c+n'!$Q25="N",'8a+c+n'!O25,0))</f>
        <v>0</v>
      </c>
      <c r="P25" s="60">
        <f>IF($C$4="Neattiecināmās izmaksas",IF('8a+c+n'!$Q25="N",'8a+c+n'!P25,0))</f>
        <v>0</v>
      </c>
    </row>
    <row r="26" spans="1:16" ht="12" thickBot="1" x14ac:dyDescent="0.25">
      <c r="A26" s="159">
        <f>IF(P26=0,0,IF(COUNTBLANK(P26)=1,0,COUNTA($P$14:P26)))</f>
        <v>0</v>
      </c>
      <c r="B26" s="92">
        <f>IF($C$4="Neattiecināmās izmaksas",IF('8a+c+n'!$Q26="N",'8a+c+n'!B26,0))</f>
        <v>0</v>
      </c>
      <c r="C26" s="92">
        <f>IF($C$4="Neattiecināmās izmaksas",IF('8a+c+n'!$Q26="N",'8a+c+n'!C26,0))</f>
        <v>0</v>
      </c>
      <c r="D26" s="92">
        <f>IF($C$4="Neattiecināmās izmaksas",IF('8a+c+n'!$Q26="N",'8a+c+n'!D26,0))</f>
        <v>0</v>
      </c>
      <c r="E26" s="41"/>
      <c r="F26" s="160"/>
      <c r="G26" s="92"/>
      <c r="H26" s="92">
        <f>IF($C$4="Neattiecināmās izmaksas",IF('8a+c+n'!$Q26="N",'8a+c+n'!H26,0))</f>
        <v>0</v>
      </c>
      <c r="I26" s="92"/>
      <c r="J26" s="92"/>
      <c r="K26" s="41">
        <f>IF($C$4="Neattiecināmās izmaksas",IF('8a+c+n'!$Q26="N",'8a+c+n'!K26,0))</f>
        <v>0</v>
      </c>
      <c r="L26" s="110">
        <f>IF($C$4="Neattiecināmās izmaksas",IF('8a+c+n'!$Q26="N",'8a+c+n'!L26,0))</f>
        <v>0</v>
      </c>
      <c r="M26" s="92">
        <f>IF($C$4="Neattiecināmās izmaksas",IF('8a+c+n'!$Q26="N",'8a+c+n'!M26,0))</f>
        <v>0</v>
      </c>
      <c r="N26" s="92">
        <f>IF($C$4="Neattiecināmās izmaksas",IF('8a+c+n'!$Q26="N",'8a+c+n'!N26,0))</f>
        <v>0</v>
      </c>
      <c r="O26" s="92">
        <f>IF($C$4="Neattiecināmās izmaksas",IF('8a+c+n'!$Q26="N",'8a+c+n'!O26,0))</f>
        <v>0</v>
      </c>
      <c r="P26" s="41">
        <f>IF($C$4="Neattiecināmās izmaksas",IF('8a+c+n'!$Q26="N",'8a+c+n'!P26,0))</f>
        <v>0</v>
      </c>
    </row>
    <row r="27" spans="1:16" ht="12" customHeight="1" thickBot="1" x14ac:dyDescent="0.25">
      <c r="A27" s="310" t="s">
        <v>62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2"/>
      <c r="L27" s="111">
        <f>SUM(L14:L26)</f>
        <v>0</v>
      </c>
      <c r="M27" s="112">
        <f>SUM(M14:M26)</f>
        <v>0</v>
      </c>
      <c r="N27" s="112">
        <f>SUM(N14:N26)</f>
        <v>0</v>
      </c>
      <c r="O27" s="112">
        <f>SUM(O14:O26)</f>
        <v>0</v>
      </c>
      <c r="P27" s="113">
        <f>SUM(P14:P26)</f>
        <v>0</v>
      </c>
    </row>
    <row r="28" spans="1:16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">
      <c r="A30" s="1" t="s">
        <v>14</v>
      </c>
      <c r="B30" s="20"/>
      <c r="C30" s="313" t="str">
        <f>'Kops n'!C33:H33</f>
        <v>Armands Ūbelis</v>
      </c>
      <c r="D30" s="313"/>
      <c r="E30" s="313"/>
      <c r="F30" s="313"/>
      <c r="G30" s="313"/>
      <c r="H30" s="313"/>
      <c r="I30" s="20"/>
      <c r="J30" s="20"/>
      <c r="K30" s="20"/>
      <c r="L30" s="20"/>
      <c r="M30" s="20"/>
      <c r="N30" s="20"/>
      <c r="O30" s="20"/>
      <c r="P30" s="20"/>
    </row>
    <row r="31" spans="1:16" x14ac:dyDescent="0.2">
      <c r="A31" s="20"/>
      <c r="B31" s="20"/>
      <c r="C31" s="236" t="s">
        <v>15</v>
      </c>
      <c r="D31" s="236"/>
      <c r="E31" s="236"/>
      <c r="F31" s="236"/>
      <c r="G31" s="236"/>
      <c r="H31" s="236"/>
      <c r="I31" s="20"/>
      <c r="J31" s="20"/>
      <c r="K31" s="20"/>
      <c r="L31" s="20"/>
      <c r="M31" s="20"/>
      <c r="N31" s="20"/>
      <c r="O31" s="20"/>
      <c r="P31" s="20"/>
    </row>
    <row r="32" spans="1:16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2">
      <c r="A33" s="280" t="str">
        <f>'Kops n'!A36:D36</f>
        <v>Tāme sastādīta 2023. gada 26. jūlijā</v>
      </c>
      <c r="B33" s="281"/>
      <c r="C33" s="281"/>
      <c r="D33" s="28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">
      <c r="A35" s="1" t="s">
        <v>41</v>
      </c>
      <c r="B35" s="20"/>
      <c r="C35" s="313">
        <f>'Kops n'!C38:H38</f>
        <v>0</v>
      </c>
      <c r="D35" s="313"/>
      <c r="E35" s="313"/>
      <c r="F35" s="313"/>
      <c r="G35" s="313"/>
      <c r="H35" s="313"/>
      <c r="I35" s="20"/>
      <c r="J35" s="20"/>
      <c r="K35" s="20"/>
      <c r="L35" s="20"/>
      <c r="M35" s="20"/>
      <c r="N35" s="20"/>
      <c r="O35" s="20"/>
      <c r="P35" s="20"/>
    </row>
    <row r="36" spans="1:16" x14ac:dyDescent="0.2">
      <c r="A36" s="20"/>
      <c r="B36" s="20"/>
      <c r="C36" s="236" t="s">
        <v>15</v>
      </c>
      <c r="D36" s="236"/>
      <c r="E36" s="236"/>
      <c r="F36" s="236"/>
      <c r="G36" s="236"/>
      <c r="H36" s="236"/>
      <c r="I36" s="20"/>
      <c r="J36" s="20"/>
      <c r="K36" s="20"/>
      <c r="L36" s="20"/>
      <c r="M36" s="20"/>
      <c r="N36" s="20"/>
      <c r="O36" s="20"/>
      <c r="P36" s="20"/>
    </row>
    <row r="37" spans="1:16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2">
      <c r="A38" s="103" t="s">
        <v>16</v>
      </c>
      <c r="B38" s="53"/>
      <c r="C38" s="116" t="str">
        <f>'Kops n'!C41</f>
        <v>4-02608</v>
      </c>
      <c r="D38" s="53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</sheetData>
  <mergeCells count="23">
    <mergeCell ref="C36:H36"/>
    <mergeCell ref="L12:P12"/>
    <mergeCell ref="A27:K27"/>
    <mergeCell ref="C30:H30"/>
    <mergeCell ref="C31:H31"/>
    <mergeCell ref="A33:D33"/>
    <mergeCell ref="C35:H35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32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31" priority="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A14:P26">
    <cfRule type="cellIs" dxfId="30" priority="2" operator="equal">
      <formula>0</formula>
    </cfRule>
  </conditionalFormatting>
  <conditionalFormatting sqref="C2:I2 D5:L8 N9:O9 L27:P27 C30:H30 C35:H35 C38">
    <cfRule type="cellIs" dxfId="29" priority="3" operator="equal">
      <formula>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Q71"/>
  <sheetViews>
    <sheetView workbookViewId="0">
      <selection activeCell="N14" sqref="N1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26"/>
      <c r="B1" s="26"/>
      <c r="C1" s="31" t="s">
        <v>44</v>
      </c>
      <c r="D1" s="105">
        <v>9</v>
      </c>
      <c r="E1" s="26"/>
      <c r="F1" s="26"/>
      <c r="G1" s="26"/>
      <c r="H1" s="26"/>
      <c r="I1" s="26"/>
      <c r="J1" s="26"/>
      <c r="N1" s="30"/>
      <c r="O1" s="31"/>
      <c r="P1" s="32"/>
    </row>
    <row r="2" spans="1:17" x14ac:dyDescent="0.2">
      <c r="A2" s="33"/>
      <c r="B2" s="33"/>
      <c r="C2" s="302" t="s">
        <v>254</v>
      </c>
      <c r="D2" s="302"/>
      <c r="E2" s="302"/>
      <c r="F2" s="302"/>
      <c r="G2" s="302"/>
      <c r="H2" s="302"/>
      <c r="I2" s="302"/>
      <c r="J2" s="33"/>
    </row>
    <row r="3" spans="1:17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7" x14ac:dyDescent="0.2">
      <c r="A4" s="34"/>
      <c r="B4" s="34"/>
      <c r="C4" s="303" t="s">
        <v>63</v>
      </c>
      <c r="D4" s="303"/>
      <c r="E4" s="303"/>
      <c r="F4" s="303"/>
      <c r="G4" s="303"/>
      <c r="H4" s="303"/>
      <c r="I4" s="303"/>
      <c r="J4" s="34"/>
    </row>
    <row r="5" spans="1:17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7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7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7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7" ht="11.25" customHeight="1" x14ac:dyDescent="0.2">
      <c r="A9" s="327" t="s">
        <v>255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P59</f>
        <v>0</v>
      </c>
      <c r="O9" s="306"/>
      <c r="P9" s="35"/>
      <c r="Q9" s="123" t="str">
        <f>""</f>
        <v/>
      </c>
    </row>
    <row r="10" spans="1:17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  <c r="Q10" s="123" t="s">
        <v>46</v>
      </c>
    </row>
    <row r="11" spans="1:17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  <c r="Q11" s="123" t="s">
        <v>47</v>
      </c>
    </row>
    <row r="12" spans="1:17" ht="12" thickBot="1" x14ac:dyDescent="0.25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  <c r="Q12" s="123" t="s">
        <v>54</v>
      </c>
    </row>
    <row r="13" spans="1:17" ht="126.75" customHeight="1" thickBot="1" x14ac:dyDescent="0.25">
      <c r="A13" s="314"/>
      <c r="B13" s="316"/>
      <c r="C13" s="317"/>
      <c r="D13" s="319"/>
      <c r="E13" s="321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74" t="s">
        <v>60</v>
      </c>
      <c r="Q13" s="75" t="s">
        <v>61</v>
      </c>
    </row>
    <row r="14" spans="1:17" ht="45" x14ac:dyDescent="0.2">
      <c r="A14" s="143">
        <v>1</v>
      </c>
      <c r="B14" s="144"/>
      <c r="C14" s="234" t="s">
        <v>256</v>
      </c>
      <c r="D14" s="144" t="s">
        <v>297</v>
      </c>
      <c r="E14" s="146">
        <v>4</v>
      </c>
      <c r="F14" s="88"/>
      <c r="G14" s="89"/>
      <c r="H14" s="89">
        <f>F14*G14</f>
        <v>0</v>
      </c>
      <c r="I14" s="89"/>
      <c r="J14" s="89"/>
      <c r="K14" s="90">
        <f>SUM(H14:J14)</f>
        <v>0</v>
      </c>
      <c r="L14" s="88">
        <f>E14*F14</f>
        <v>0</v>
      </c>
      <c r="M14" s="89">
        <f>H14*E14</f>
        <v>0</v>
      </c>
      <c r="N14" s="89">
        <f>I14*E14</f>
        <v>0</v>
      </c>
      <c r="O14" s="89">
        <f>J14*E14</f>
        <v>0</v>
      </c>
      <c r="P14" s="106">
        <f>SUM(M14:O14)</f>
        <v>0</v>
      </c>
      <c r="Q14" s="71" t="s">
        <v>46</v>
      </c>
    </row>
    <row r="15" spans="1:17" ht="45" x14ac:dyDescent="0.2">
      <c r="A15" s="40">
        <v>2</v>
      </c>
      <c r="B15" s="91"/>
      <c r="C15" s="49" t="s">
        <v>257</v>
      </c>
      <c r="D15" s="28" t="s">
        <v>297</v>
      </c>
      <c r="E15" s="60">
        <v>8</v>
      </c>
      <c r="F15" s="52"/>
      <c r="G15" s="50"/>
      <c r="H15" s="50">
        <f>F15*G15</f>
        <v>0</v>
      </c>
      <c r="I15" s="50"/>
      <c r="J15" s="50"/>
      <c r="K15" s="51">
        <f t="shared" ref="K15:K58" si="0">SUM(H15:J15)</f>
        <v>0</v>
      </c>
      <c r="L15" s="52">
        <f t="shared" ref="L15:L58" si="1">E15*F15</f>
        <v>0</v>
      </c>
      <c r="M15" s="50">
        <f t="shared" ref="M15:M58" si="2">H15*E15</f>
        <v>0</v>
      </c>
      <c r="N15" s="50">
        <f t="shared" ref="N15:N58" si="3">I15*E15</f>
        <v>0</v>
      </c>
      <c r="O15" s="50">
        <f t="shared" ref="O15:O58" si="4">J15*E15</f>
        <v>0</v>
      </c>
      <c r="P15" s="107">
        <f t="shared" ref="P15:P58" si="5">SUM(M15:O15)</f>
        <v>0</v>
      </c>
      <c r="Q15" s="76" t="s">
        <v>46</v>
      </c>
    </row>
    <row r="16" spans="1:17" ht="45" x14ac:dyDescent="0.2">
      <c r="A16" s="40">
        <v>3</v>
      </c>
      <c r="B16" s="91"/>
      <c r="C16" s="49" t="s">
        <v>258</v>
      </c>
      <c r="D16" s="28" t="s">
        <v>297</v>
      </c>
      <c r="E16" s="60">
        <v>1</v>
      </c>
      <c r="F16" s="52"/>
      <c r="G16" s="50"/>
      <c r="H16" s="50">
        <f t="shared" ref="H16:H58" si="6">F16*G16</f>
        <v>0</v>
      </c>
      <c r="I16" s="50"/>
      <c r="J16" s="50"/>
      <c r="K16" s="51">
        <f t="shared" si="0"/>
        <v>0</v>
      </c>
      <c r="L16" s="52">
        <f t="shared" si="1"/>
        <v>0</v>
      </c>
      <c r="M16" s="50">
        <f t="shared" si="2"/>
        <v>0</v>
      </c>
      <c r="N16" s="50">
        <f t="shared" si="3"/>
        <v>0</v>
      </c>
      <c r="O16" s="50">
        <f t="shared" si="4"/>
        <v>0</v>
      </c>
      <c r="P16" s="107">
        <f t="shared" si="5"/>
        <v>0</v>
      </c>
      <c r="Q16" s="76" t="s">
        <v>46</v>
      </c>
    </row>
    <row r="17" spans="1:17" ht="45" x14ac:dyDescent="0.2">
      <c r="A17" s="40">
        <v>4</v>
      </c>
      <c r="B17" s="91"/>
      <c r="C17" s="49" t="s">
        <v>259</v>
      </c>
      <c r="D17" s="28" t="s">
        <v>297</v>
      </c>
      <c r="E17" s="60">
        <v>3</v>
      </c>
      <c r="F17" s="52"/>
      <c r="G17" s="50"/>
      <c r="H17" s="50">
        <f t="shared" si="6"/>
        <v>0</v>
      </c>
      <c r="I17" s="50"/>
      <c r="J17" s="50"/>
      <c r="K17" s="51">
        <f t="shared" si="0"/>
        <v>0</v>
      </c>
      <c r="L17" s="52">
        <f t="shared" si="1"/>
        <v>0</v>
      </c>
      <c r="M17" s="50">
        <f t="shared" si="2"/>
        <v>0</v>
      </c>
      <c r="N17" s="50">
        <f t="shared" si="3"/>
        <v>0</v>
      </c>
      <c r="O17" s="50">
        <f t="shared" si="4"/>
        <v>0</v>
      </c>
      <c r="P17" s="107">
        <f t="shared" si="5"/>
        <v>0</v>
      </c>
      <c r="Q17" s="76" t="s">
        <v>46</v>
      </c>
    </row>
    <row r="18" spans="1:17" ht="45" x14ac:dyDescent="0.2">
      <c r="A18" s="40">
        <v>5</v>
      </c>
      <c r="B18" s="91"/>
      <c r="C18" s="49" t="s">
        <v>260</v>
      </c>
      <c r="D18" s="28" t="s">
        <v>297</v>
      </c>
      <c r="E18" s="60">
        <v>18</v>
      </c>
      <c r="F18" s="52"/>
      <c r="G18" s="50"/>
      <c r="H18" s="50">
        <f t="shared" si="6"/>
        <v>0</v>
      </c>
      <c r="I18" s="50"/>
      <c r="J18" s="50"/>
      <c r="K18" s="51">
        <f t="shared" si="0"/>
        <v>0</v>
      </c>
      <c r="L18" s="52">
        <f t="shared" si="1"/>
        <v>0</v>
      </c>
      <c r="M18" s="50">
        <f t="shared" si="2"/>
        <v>0</v>
      </c>
      <c r="N18" s="50">
        <f t="shared" si="3"/>
        <v>0</v>
      </c>
      <c r="O18" s="50">
        <f t="shared" si="4"/>
        <v>0</v>
      </c>
      <c r="P18" s="107">
        <f t="shared" si="5"/>
        <v>0</v>
      </c>
      <c r="Q18" s="76" t="s">
        <v>46</v>
      </c>
    </row>
    <row r="19" spans="1:17" ht="45" x14ac:dyDescent="0.2">
      <c r="A19" s="40">
        <v>6</v>
      </c>
      <c r="B19" s="91"/>
      <c r="C19" s="49" t="s">
        <v>261</v>
      </c>
      <c r="D19" s="28" t="s">
        <v>297</v>
      </c>
      <c r="E19" s="60">
        <v>10</v>
      </c>
      <c r="F19" s="52"/>
      <c r="G19" s="50"/>
      <c r="H19" s="50">
        <f t="shared" si="6"/>
        <v>0</v>
      </c>
      <c r="I19" s="50"/>
      <c r="J19" s="50"/>
      <c r="K19" s="51">
        <f t="shared" si="0"/>
        <v>0</v>
      </c>
      <c r="L19" s="52">
        <f t="shared" si="1"/>
        <v>0</v>
      </c>
      <c r="M19" s="50">
        <f t="shared" si="2"/>
        <v>0</v>
      </c>
      <c r="N19" s="50">
        <f t="shared" si="3"/>
        <v>0</v>
      </c>
      <c r="O19" s="50">
        <f t="shared" si="4"/>
        <v>0</v>
      </c>
      <c r="P19" s="107">
        <f t="shared" si="5"/>
        <v>0</v>
      </c>
      <c r="Q19" s="76" t="s">
        <v>46</v>
      </c>
    </row>
    <row r="20" spans="1:17" ht="45" x14ac:dyDescent="0.2">
      <c r="A20" s="40">
        <v>7</v>
      </c>
      <c r="B20" s="91"/>
      <c r="C20" s="49" t="s">
        <v>262</v>
      </c>
      <c r="D20" s="28" t="s">
        <v>297</v>
      </c>
      <c r="E20" s="60">
        <v>12</v>
      </c>
      <c r="F20" s="52"/>
      <c r="G20" s="50"/>
      <c r="H20" s="50">
        <f t="shared" si="6"/>
        <v>0</v>
      </c>
      <c r="I20" s="50"/>
      <c r="J20" s="50"/>
      <c r="K20" s="51">
        <f t="shared" si="0"/>
        <v>0</v>
      </c>
      <c r="L20" s="52">
        <f t="shared" si="1"/>
        <v>0</v>
      </c>
      <c r="M20" s="50">
        <f t="shared" si="2"/>
        <v>0</v>
      </c>
      <c r="N20" s="50">
        <f t="shared" si="3"/>
        <v>0</v>
      </c>
      <c r="O20" s="50">
        <f t="shared" si="4"/>
        <v>0</v>
      </c>
      <c r="P20" s="107">
        <f t="shared" si="5"/>
        <v>0</v>
      </c>
      <c r="Q20" s="76" t="s">
        <v>46</v>
      </c>
    </row>
    <row r="21" spans="1:17" ht="45" x14ac:dyDescent="0.2">
      <c r="A21" s="40">
        <v>8</v>
      </c>
      <c r="B21" s="91"/>
      <c r="C21" s="49" t="s">
        <v>263</v>
      </c>
      <c r="D21" s="28" t="s">
        <v>297</v>
      </c>
      <c r="E21" s="60">
        <v>1</v>
      </c>
      <c r="F21" s="52"/>
      <c r="G21" s="50"/>
      <c r="H21" s="50">
        <f t="shared" si="6"/>
        <v>0</v>
      </c>
      <c r="I21" s="50"/>
      <c r="J21" s="50"/>
      <c r="K21" s="51">
        <f t="shared" si="0"/>
        <v>0</v>
      </c>
      <c r="L21" s="52">
        <f t="shared" si="1"/>
        <v>0</v>
      </c>
      <c r="M21" s="50">
        <f t="shared" si="2"/>
        <v>0</v>
      </c>
      <c r="N21" s="50">
        <f t="shared" si="3"/>
        <v>0</v>
      </c>
      <c r="O21" s="50">
        <f t="shared" si="4"/>
        <v>0</v>
      </c>
      <c r="P21" s="107">
        <f t="shared" si="5"/>
        <v>0</v>
      </c>
      <c r="Q21" s="76" t="s">
        <v>46</v>
      </c>
    </row>
    <row r="22" spans="1:17" x14ac:dyDescent="0.2">
      <c r="A22" s="40">
        <v>9</v>
      </c>
      <c r="B22" s="91"/>
      <c r="C22" s="49" t="s">
        <v>264</v>
      </c>
      <c r="D22" s="28" t="s">
        <v>297</v>
      </c>
      <c r="E22" s="60">
        <v>57</v>
      </c>
      <c r="F22" s="52"/>
      <c r="G22" s="50"/>
      <c r="H22" s="50">
        <f t="shared" si="6"/>
        <v>0</v>
      </c>
      <c r="I22" s="50"/>
      <c r="J22" s="50"/>
      <c r="K22" s="51">
        <f t="shared" si="0"/>
        <v>0</v>
      </c>
      <c r="L22" s="52">
        <f t="shared" si="1"/>
        <v>0</v>
      </c>
      <c r="M22" s="50">
        <f t="shared" si="2"/>
        <v>0</v>
      </c>
      <c r="N22" s="50">
        <f t="shared" si="3"/>
        <v>0</v>
      </c>
      <c r="O22" s="50">
        <f t="shared" si="4"/>
        <v>0</v>
      </c>
      <c r="P22" s="107">
        <f t="shared" si="5"/>
        <v>0</v>
      </c>
      <c r="Q22" s="76" t="s">
        <v>46</v>
      </c>
    </row>
    <row r="23" spans="1:17" ht="22.5" x14ac:dyDescent="0.2">
      <c r="A23" s="40">
        <v>10</v>
      </c>
      <c r="B23" s="91"/>
      <c r="C23" s="49" t="s">
        <v>265</v>
      </c>
      <c r="D23" s="28" t="s">
        <v>172</v>
      </c>
      <c r="E23" s="60">
        <v>57</v>
      </c>
      <c r="F23" s="52"/>
      <c r="G23" s="50"/>
      <c r="H23" s="50">
        <f t="shared" si="6"/>
        <v>0</v>
      </c>
      <c r="I23" s="50"/>
      <c r="J23" s="50"/>
      <c r="K23" s="51">
        <f t="shared" si="0"/>
        <v>0</v>
      </c>
      <c r="L23" s="52">
        <f t="shared" si="1"/>
        <v>0</v>
      </c>
      <c r="M23" s="50">
        <f t="shared" si="2"/>
        <v>0</v>
      </c>
      <c r="N23" s="50">
        <f t="shared" si="3"/>
        <v>0</v>
      </c>
      <c r="O23" s="50">
        <f t="shared" si="4"/>
        <v>0</v>
      </c>
      <c r="P23" s="107">
        <f t="shared" si="5"/>
        <v>0</v>
      </c>
      <c r="Q23" s="76" t="s">
        <v>46</v>
      </c>
    </row>
    <row r="24" spans="1:17" ht="22.5" x14ac:dyDescent="0.2">
      <c r="A24" s="40">
        <v>11</v>
      </c>
      <c r="B24" s="91"/>
      <c r="C24" s="49" t="s">
        <v>266</v>
      </c>
      <c r="D24" s="28" t="s">
        <v>172</v>
      </c>
      <c r="E24" s="60">
        <v>57</v>
      </c>
      <c r="F24" s="52"/>
      <c r="G24" s="50"/>
      <c r="H24" s="50">
        <f t="shared" si="6"/>
        <v>0</v>
      </c>
      <c r="I24" s="50"/>
      <c r="J24" s="50"/>
      <c r="K24" s="51">
        <f t="shared" si="0"/>
        <v>0</v>
      </c>
      <c r="L24" s="52">
        <f t="shared" si="1"/>
        <v>0</v>
      </c>
      <c r="M24" s="50">
        <f t="shared" si="2"/>
        <v>0</v>
      </c>
      <c r="N24" s="50">
        <f t="shared" si="3"/>
        <v>0</v>
      </c>
      <c r="O24" s="50">
        <f t="shared" si="4"/>
        <v>0</v>
      </c>
      <c r="P24" s="107">
        <f t="shared" si="5"/>
        <v>0</v>
      </c>
      <c r="Q24" s="76" t="s">
        <v>46</v>
      </c>
    </row>
    <row r="25" spans="1:17" ht="22.5" x14ac:dyDescent="0.2">
      <c r="A25" s="40">
        <v>12</v>
      </c>
      <c r="B25" s="91"/>
      <c r="C25" s="49" t="s">
        <v>267</v>
      </c>
      <c r="D25" s="28" t="s">
        <v>172</v>
      </c>
      <c r="E25" s="60">
        <v>56</v>
      </c>
      <c r="F25" s="52"/>
      <c r="G25" s="50"/>
      <c r="H25" s="50">
        <f t="shared" si="6"/>
        <v>0</v>
      </c>
      <c r="I25" s="50"/>
      <c r="J25" s="50"/>
      <c r="K25" s="51">
        <f t="shared" si="0"/>
        <v>0</v>
      </c>
      <c r="L25" s="52">
        <f t="shared" si="1"/>
        <v>0</v>
      </c>
      <c r="M25" s="50">
        <f t="shared" si="2"/>
        <v>0</v>
      </c>
      <c r="N25" s="50">
        <f t="shared" si="3"/>
        <v>0</v>
      </c>
      <c r="O25" s="50">
        <f t="shared" si="4"/>
        <v>0</v>
      </c>
      <c r="P25" s="107">
        <f t="shared" si="5"/>
        <v>0</v>
      </c>
      <c r="Q25" s="76" t="s">
        <v>46</v>
      </c>
    </row>
    <row r="26" spans="1:17" ht="33.75" x14ac:dyDescent="0.2">
      <c r="A26" s="40">
        <v>13</v>
      </c>
      <c r="B26" s="91"/>
      <c r="C26" s="49" t="s">
        <v>268</v>
      </c>
      <c r="D26" s="28" t="s">
        <v>172</v>
      </c>
      <c r="E26" s="60">
        <v>1</v>
      </c>
      <c r="F26" s="52"/>
      <c r="G26" s="50"/>
      <c r="H26" s="50">
        <f t="shared" si="6"/>
        <v>0</v>
      </c>
      <c r="I26" s="50"/>
      <c r="J26" s="50"/>
      <c r="K26" s="51">
        <f t="shared" si="0"/>
        <v>0</v>
      </c>
      <c r="L26" s="52">
        <f t="shared" si="1"/>
        <v>0</v>
      </c>
      <c r="M26" s="50">
        <f t="shared" si="2"/>
        <v>0</v>
      </c>
      <c r="N26" s="50">
        <f t="shared" si="3"/>
        <v>0</v>
      </c>
      <c r="O26" s="50">
        <f t="shared" si="4"/>
        <v>0</v>
      </c>
      <c r="P26" s="107">
        <f t="shared" si="5"/>
        <v>0</v>
      </c>
      <c r="Q26" s="76" t="s">
        <v>46</v>
      </c>
    </row>
    <row r="27" spans="1:17" x14ac:dyDescent="0.2">
      <c r="A27" s="40">
        <v>14</v>
      </c>
      <c r="B27" s="91"/>
      <c r="C27" s="49" t="s">
        <v>269</v>
      </c>
      <c r="D27" s="28" t="s">
        <v>172</v>
      </c>
      <c r="E27" s="60">
        <v>20</v>
      </c>
      <c r="F27" s="52"/>
      <c r="G27" s="50"/>
      <c r="H27" s="50">
        <f t="shared" si="6"/>
        <v>0</v>
      </c>
      <c r="I27" s="50"/>
      <c r="J27" s="50"/>
      <c r="K27" s="51">
        <f t="shared" si="0"/>
        <v>0</v>
      </c>
      <c r="L27" s="52">
        <f t="shared" si="1"/>
        <v>0</v>
      </c>
      <c r="M27" s="50">
        <f t="shared" si="2"/>
        <v>0</v>
      </c>
      <c r="N27" s="50">
        <f t="shared" si="3"/>
        <v>0</v>
      </c>
      <c r="O27" s="50">
        <f t="shared" si="4"/>
        <v>0</v>
      </c>
      <c r="P27" s="107">
        <f t="shared" si="5"/>
        <v>0</v>
      </c>
      <c r="Q27" s="76" t="s">
        <v>46</v>
      </c>
    </row>
    <row r="28" spans="1:17" x14ac:dyDescent="0.2">
      <c r="A28" s="40">
        <v>15</v>
      </c>
      <c r="B28" s="91"/>
      <c r="C28" s="49" t="s">
        <v>270</v>
      </c>
      <c r="D28" s="28" t="s">
        <v>172</v>
      </c>
      <c r="E28" s="60">
        <v>22</v>
      </c>
      <c r="F28" s="52"/>
      <c r="G28" s="50"/>
      <c r="H28" s="50">
        <f t="shared" si="6"/>
        <v>0</v>
      </c>
      <c r="I28" s="50"/>
      <c r="J28" s="50"/>
      <c r="K28" s="51">
        <f t="shared" si="0"/>
        <v>0</v>
      </c>
      <c r="L28" s="52">
        <f t="shared" si="1"/>
        <v>0</v>
      </c>
      <c r="M28" s="50">
        <f t="shared" si="2"/>
        <v>0</v>
      </c>
      <c r="N28" s="50">
        <f t="shared" si="3"/>
        <v>0</v>
      </c>
      <c r="O28" s="50">
        <f t="shared" si="4"/>
        <v>0</v>
      </c>
      <c r="P28" s="107">
        <f t="shared" si="5"/>
        <v>0</v>
      </c>
      <c r="Q28" s="76" t="s">
        <v>46</v>
      </c>
    </row>
    <row r="29" spans="1:17" x14ac:dyDescent="0.2">
      <c r="A29" s="40">
        <v>16</v>
      </c>
      <c r="B29" s="91"/>
      <c r="C29" s="49" t="s">
        <v>271</v>
      </c>
      <c r="D29" s="28" t="s">
        <v>172</v>
      </c>
      <c r="E29" s="60">
        <v>4</v>
      </c>
      <c r="F29" s="52"/>
      <c r="G29" s="50"/>
      <c r="H29" s="50">
        <f t="shared" si="6"/>
        <v>0</v>
      </c>
      <c r="I29" s="50"/>
      <c r="J29" s="50"/>
      <c r="K29" s="51">
        <f t="shared" si="0"/>
        <v>0</v>
      </c>
      <c r="L29" s="52">
        <f t="shared" si="1"/>
        <v>0</v>
      </c>
      <c r="M29" s="50">
        <f t="shared" si="2"/>
        <v>0</v>
      </c>
      <c r="N29" s="50">
        <f t="shared" si="3"/>
        <v>0</v>
      </c>
      <c r="O29" s="50">
        <f t="shared" si="4"/>
        <v>0</v>
      </c>
      <c r="P29" s="107">
        <f t="shared" si="5"/>
        <v>0</v>
      </c>
      <c r="Q29" s="76" t="s">
        <v>46</v>
      </c>
    </row>
    <row r="30" spans="1:17" x14ac:dyDescent="0.2">
      <c r="A30" s="40">
        <v>17</v>
      </c>
      <c r="B30" s="91"/>
      <c r="C30" s="49" t="s">
        <v>272</v>
      </c>
      <c r="D30" s="28" t="s">
        <v>172</v>
      </c>
      <c r="E30" s="60">
        <v>30</v>
      </c>
      <c r="F30" s="52"/>
      <c r="G30" s="50"/>
      <c r="H30" s="50">
        <f t="shared" si="6"/>
        <v>0</v>
      </c>
      <c r="I30" s="50"/>
      <c r="J30" s="50"/>
      <c r="K30" s="51">
        <f t="shared" si="0"/>
        <v>0</v>
      </c>
      <c r="L30" s="52">
        <f t="shared" si="1"/>
        <v>0</v>
      </c>
      <c r="M30" s="50">
        <f t="shared" si="2"/>
        <v>0</v>
      </c>
      <c r="N30" s="50">
        <f t="shared" si="3"/>
        <v>0</v>
      </c>
      <c r="O30" s="50">
        <f t="shared" si="4"/>
        <v>0</v>
      </c>
      <c r="P30" s="107">
        <f t="shared" si="5"/>
        <v>0</v>
      </c>
      <c r="Q30" s="76" t="s">
        <v>46</v>
      </c>
    </row>
    <row r="31" spans="1:17" x14ac:dyDescent="0.2">
      <c r="A31" s="40">
        <v>18</v>
      </c>
      <c r="B31" s="91"/>
      <c r="C31" s="49" t="s">
        <v>273</v>
      </c>
      <c r="D31" s="28" t="s">
        <v>172</v>
      </c>
      <c r="E31" s="60">
        <v>22</v>
      </c>
      <c r="F31" s="52"/>
      <c r="G31" s="50"/>
      <c r="H31" s="50">
        <f t="shared" si="6"/>
        <v>0</v>
      </c>
      <c r="I31" s="50"/>
      <c r="J31" s="50"/>
      <c r="K31" s="51">
        <f t="shared" si="0"/>
        <v>0</v>
      </c>
      <c r="L31" s="52">
        <f t="shared" si="1"/>
        <v>0</v>
      </c>
      <c r="M31" s="50">
        <f t="shared" si="2"/>
        <v>0</v>
      </c>
      <c r="N31" s="50">
        <f t="shared" si="3"/>
        <v>0</v>
      </c>
      <c r="O31" s="50">
        <f t="shared" si="4"/>
        <v>0</v>
      </c>
      <c r="P31" s="107">
        <f t="shared" si="5"/>
        <v>0</v>
      </c>
      <c r="Q31" s="76" t="s">
        <v>46</v>
      </c>
    </row>
    <row r="32" spans="1:17" x14ac:dyDescent="0.2">
      <c r="A32" s="40">
        <v>19</v>
      </c>
      <c r="B32" s="91"/>
      <c r="C32" s="49" t="s">
        <v>274</v>
      </c>
      <c r="D32" s="28" t="s">
        <v>155</v>
      </c>
      <c r="E32" s="60">
        <v>180</v>
      </c>
      <c r="F32" s="52"/>
      <c r="G32" s="50"/>
      <c r="H32" s="50">
        <f t="shared" si="6"/>
        <v>0</v>
      </c>
      <c r="I32" s="50"/>
      <c r="J32" s="50"/>
      <c r="K32" s="51">
        <f t="shared" si="0"/>
        <v>0</v>
      </c>
      <c r="L32" s="52">
        <f t="shared" si="1"/>
        <v>0</v>
      </c>
      <c r="M32" s="50">
        <f t="shared" si="2"/>
        <v>0</v>
      </c>
      <c r="N32" s="50">
        <f t="shared" si="3"/>
        <v>0</v>
      </c>
      <c r="O32" s="50">
        <f t="shared" si="4"/>
        <v>0</v>
      </c>
      <c r="P32" s="107">
        <f t="shared" si="5"/>
        <v>0</v>
      </c>
      <c r="Q32" s="76" t="s">
        <v>46</v>
      </c>
    </row>
    <row r="33" spans="1:17" x14ac:dyDescent="0.2">
      <c r="A33" s="40">
        <v>20</v>
      </c>
      <c r="B33" s="91"/>
      <c r="C33" s="49" t="s">
        <v>275</v>
      </c>
      <c r="D33" s="28" t="s">
        <v>155</v>
      </c>
      <c r="E33" s="60">
        <v>100</v>
      </c>
      <c r="F33" s="52"/>
      <c r="G33" s="50"/>
      <c r="H33" s="50">
        <f t="shared" si="6"/>
        <v>0</v>
      </c>
      <c r="I33" s="50"/>
      <c r="J33" s="50"/>
      <c r="K33" s="51">
        <f t="shared" si="0"/>
        <v>0</v>
      </c>
      <c r="L33" s="52">
        <f t="shared" si="1"/>
        <v>0</v>
      </c>
      <c r="M33" s="50">
        <f t="shared" si="2"/>
        <v>0</v>
      </c>
      <c r="N33" s="50">
        <f t="shared" si="3"/>
        <v>0</v>
      </c>
      <c r="O33" s="50">
        <f t="shared" si="4"/>
        <v>0</v>
      </c>
      <c r="P33" s="107">
        <f t="shared" si="5"/>
        <v>0</v>
      </c>
      <c r="Q33" s="76" t="s">
        <v>46</v>
      </c>
    </row>
    <row r="34" spans="1:17" x14ac:dyDescent="0.2">
      <c r="A34" s="40">
        <v>21</v>
      </c>
      <c r="B34" s="91"/>
      <c r="C34" s="49" t="s">
        <v>276</v>
      </c>
      <c r="D34" s="28" t="s">
        <v>155</v>
      </c>
      <c r="E34" s="60">
        <v>300</v>
      </c>
      <c r="F34" s="52"/>
      <c r="G34" s="50"/>
      <c r="H34" s="50">
        <f t="shared" si="6"/>
        <v>0</v>
      </c>
      <c r="I34" s="50"/>
      <c r="J34" s="50"/>
      <c r="K34" s="51">
        <f t="shared" si="0"/>
        <v>0</v>
      </c>
      <c r="L34" s="52">
        <f t="shared" si="1"/>
        <v>0</v>
      </c>
      <c r="M34" s="50">
        <f t="shared" si="2"/>
        <v>0</v>
      </c>
      <c r="N34" s="50">
        <f t="shared" si="3"/>
        <v>0</v>
      </c>
      <c r="O34" s="50">
        <f t="shared" si="4"/>
        <v>0</v>
      </c>
      <c r="P34" s="107">
        <f t="shared" si="5"/>
        <v>0</v>
      </c>
      <c r="Q34" s="76" t="s">
        <v>46</v>
      </c>
    </row>
    <row r="35" spans="1:17" x14ac:dyDescent="0.2">
      <c r="A35" s="40">
        <v>22</v>
      </c>
      <c r="B35" s="91"/>
      <c r="C35" s="49" t="s">
        <v>277</v>
      </c>
      <c r="D35" s="28" t="s">
        <v>155</v>
      </c>
      <c r="E35" s="60">
        <v>30</v>
      </c>
      <c r="F35" s="52"/>
      <c r="G35" s="50"/>
      <c r="H35" s="50">
        <f t="shared" si="6"/>
        <v>0</v>
      </c>
      <c r="I35" s="50"/>
      <c r="J35" s="50"/>
      <c r="K35" s="51">
        <f t="shared" si="0"/>
        <v>0</v>
      </c>
      <c r="L35" s="52">
        <f t="shared" si="1"/>
        <v>0</v>
      </c>
      <c r="M35" s="50">
        <f t="shared" si="2"/>
        <v>0</v>
      </c>
      <c r="N35" s="50">
        <f t="shared" si="3"/>
        <v>0</v>
      </c>
      <c r="O35" s="50">
        <f t="shared" si="4"/>
        <v>0</v>
      </c>
      <c r="P35" s="107">
        <f t="shared" si="5"/>
        <v>0</v>
      </c>
      <c r="Q35" s="76" t="s">
        <v>46</v>
      </c>
    </row>
    <row r="36" spans="1:17" x14ac:dyDescent="0.2">
      <c r="A36" s="40">
        <v>23</v>
      </c>
      <c r="B36" s="91"/>
      <c r="C36" s="49" t="s">
        <v>278</v>
      </c>
      <c r="D36" s="28" t="s">
        <v>155</v>
      </c>
      <c r="E36" s="60">
        <v>40</v>
      </c>
      <c r="F36" s="52"/>
      <c r="G36" s="50"/>
      <c r="H36" s="50">
        <f t="shared" si="6"/>
        <v>0</v>
      </c>
      <c r="I36" s="50"/>
      <c r="J36" s="50"/>
      <c r="K36" s="51">
        <f t="shared" si="0"/>
        <v>0</v>
      </c>
      <c r="L36" s="52">
        <f t="shared" si="1"/>
        <v>0</v>
      </c>
      <c r="M36" s="50">
        <f t="shared" si="2"/>
        <v>0</v>
      </c>
      <c r="N36" s="50">
        <f t="shared" si="3"/>
        <v>0</v>
      </c>
      <c r="O36" s="50">
        <f t="shared" si="4"/>
        <v>0</v>
      </c>
      <c r="P36" s="107">
        <f t="shared" si="5"/>
        <v>0</v>
      </c>
      <c r="Q36" s="76" t="s">
        <v>46</v>
      </c>
    </row>
    <row r="37" spans="1:17" ht="22.5" x14ac:dyDescent="0.2">
      <c r="A37" s="40">
        <v>24</v>
      </c>
      <c r="B37" s="91"/>
      <c r="C37" s="49" t="s">
        <v>308</v>
      </c>
      <c r="D37" s="28" t="s">
        <v>155</v>
      </c>
      <c r="E37" s="60">
        <v>10</v>
      </c>
      <c r="F37" s="52"/>
      <c r="G37" s="50"/>
      <c r="H37" s="50">
        <f t="shared" si="6"/>
        <v>0</v>
      </c>
      <c r="I37" s="50"/>
      <c r="J37" s="50"/>
      <c r="K37" s="51">
        <f t="shared" si="0"/>
        <v>0</v>
      </c>
      <c r="L37" s="52">
        <f t="shared" si="1"/>
        <v>0</v>
      </c>
      <c r="M37" s="50">
        <f t="shared" si="2"/>
        <v>0</v>
      </c>
      <c r="N37" s="50">
        <f t="shared" si="3"/>
        <v>0</v>
      </c>
      <c r="O37" s="50">
        <f t="shared" si="4"/>
        <v>0</v>
      </c>
      <c r="P37" s="107">
        <f t="shared" si="5"/>
        <v>0</v>
      </c>
      <c r="Q37" s="76" t="s">
        <v>46</v>
      </c>
    </row>
    <row r="38" spans="1:17" ht="22.5" x14ac:dyDescent="0.2">
      <c r="A38" s="40">
        <v>25</v>
      </c>
      <c r="B38" s="91"/>
      <c r="C38" s="49" t="s">
        <v>309</v>
      </c>
      <c r="D38" s="28" t="s">
        <v>155</v>
      </c>
      <c r="E38" s="60">
        <v>100</v>
      </c>
      <c r="F38" s="52"/>
      <c r="G38" s="50"/>
      <c r="H38" s="50">
        <f t="shared" si="6"/>
        <v>0</v>
      </c>
      <c r="I38" s="50"/>
      <c r="J38" s="50"/>
      <c r="K38" s="51">
        <f t="shared" si="0"/>
        <v>0</v>
      </c>
      <c r="L38" s="52">
        <f t="shared" si="1"/>
        <v>0</v>
      </c>
      <c r="M38" s="50">
        <f t="shared" si="2"/>
        <v>0</v>
      </c>
      <c r="N38" s="50">
        <f t="shared" si="3"/>
        <v>0</v>
      </c>
      <c r="O38" s="50">
        <f t="shared" si="4"/>
        <v>0</v>
      </c>
      <c r="P38" s="107">
        <f t="shared" si="5"/>
        <v>0</v>
      </c>
      <c r="Q38" s="76" t="s">
        <v>46</v>
      </c>
    </row>
    <row r="39" spans="1:17" ht="22.5" x14ac:dyDescent="0.2">
      <c r="A39" s="40">
        <v>26</v>
      </c>
      <c r="B39" s="91"/>
      <c r="C39" s="49" t="s">
        <v>310</v>
      </c>
      <c r="D39" s="28" t="s">
        <v>155</v>
      </c>
      <c r="E39" s="60">
        <v>30</v>
      </c>
      <c r="F39" s="52"/>
      <c r="G39" s="50"/>
      <c r="H39" s="50">
        <f t="shared" si="6"/>
        <v>0</v>
      </c>
      <c r="I39" s="50"/>
      <c r="J39" s="50"/>
      <c r="K39" s="51">
        <f t="shared" si="0"/>
        <v>0</v>
      </c>
      <c r="L39" s="52">
        <f t="shared" si="1"/>
        <v>0</v>
      </c>
      <c r="M39" s="50">
        <f t="shared" si="2"/>
        <v>0</v>
      </c>
      <c r="N39" s="50">
        <f t="shared" si="3"/>
        <v>0</v>
      </c>
      <c r="O39" s="50">
        <f t="shared" si="4"/>
        <v>0</v>
      </c>
      <c r="P39" s="107">
        <f t="shared" si="5"/>
        <v>0</v>
      </c>
      <c r="Q39" s="76" t="s">
        <v>46</v>
      </c>
    </row>
    <row r="40" spans="1:17" ht="22.5" x14ac:dyDescent="0.2">
      <c r="A40" s="40">
        <v>27</v>
      </c>
      <c r="B40" s="91"/>
      <c r="C40" s="49" t="s">
        <v>311</v>
      </c>
      <c r="D40" s="28" t="s">
        <v>155</v>
      </c>
      <c r="E40" s="60">
        <v>40</v>
      </c>
      <c r="F40" s="52"/>
      <c r="G40" s="50"/>
      <c r="H40" s="50">
        <f t="shared" si="6"/>
        <v>0</v>
      </c>
      <c r="I40" s="50"/>
      <c r="J40" s="50"/>
      <c r="K40" s="51">
        <f t="shared" si="0"/>
        <v>0</v>
      </c>
      <c r="L40" s="52">
        <f t="shared" si="1"/>
        <v>0</v>
      </c>
      <c r="M40" s="50">
        <f t="shared" si="2"/>
        <v>0</v>
      </c>
      <c r="N40" s="50">
        <f t="shared" si="3"/>
        <v>0</v>
      </c>
      <c r="O40" s="50">
        <f t="shared" si="4"/>
        <v>0</v>
      </c>
      <c r="P40" s="107">
        <f t="shared" si="5"/>
        <v>0</v>
      </c>
      <c r="Q40" s="76" t="s">
        <v>46</v>
      </c>
    </row>
    <row r="41" spans="1:17" x14ac:dyDescent="0.2">
      <c r="A41" s="40">
        <v>28</v>
      </c>
      <c r="B41" s="91"/>
      <c r="C41" s="49" t="s">
        <v>279</v>
      </c>
      <c r="D41" s="28" t="s">
        <v>297</v>
      </c>
      <c r="E41" s="60">
        <v>1</v>
      </c>
      <c r="F41" s="52"/>
      <c r="G41" s="50"/>
      <c r="H41" s="50">
        <f t="shared" si="6"/>
        <v>0</v>
      </c>
      <c r="I41" s="50"/>
      <c r="J41" s="50"/>
      <c r="K41" s="51">
        <f t="shared" si="0"/>
        <v>0</v>
      </c>
      <c r="L41" s="52">
        <f t="shared" si="1"/>
        <v>0</v>
      </c>
      <c r="M41" s="50">
        <f t="shared" si="2"/>
        <v>0</v>
      </c>
      <c r="N41" s="50">
        <f t="shared" si="3"/>
        <v>0</v>
      </c>
      <c r="O41" s="50">
        <f t="shared" si="4"/>
        <v>0</v>
      </c>
      <c r="P41" s="107">
        <f t="shared" si="5"/>
        <v>0</v>
      </c>
      <c r="Q41" s="76" t="s">
        <v>46</v>
      </c>
    </row>
    <row r="42" spans="1:17" x14ac:dyDescent="0.2">
      <c r="A42" s="40">
        <v>29</v>
      </c>
      <c r="B42" s="91"/>
      <c r="C42" s="49" t="s">
        <v>280</v>
      </c>
      <c r="D42" s="28" t="s">
        <v>297</v>
      </c>
      <c r="E42" s="60">
        <v>1</v>
      </c>
      <c r="F42" s="52"/>
      <c r="G42" s="50"/>
      <c r="H42" s="50">
        <f t="shared" si="6"/>
        <v>0</v>
      </c>
      <c r="I42" s="50"/>
      <c r="J42" s="50"/>
      <c r="K42" s="51">
        <f t="shared" si="0"/>
        <v>0</v>
      </c>
      <c r="L42" s="52">
        <f t="shared" si="1"/>
        <v>0</v>
      </c>
      <c r="M42" s="50">
        <f t="shared" si="2"/>
        <v>0</v>
      </c>
      <c r="N42" s="50">
        <f t="shared" si="3"/>
        <v>0</v>
      </c>
      <c r="O42" s="50">
        <f t="shared" si="4"/>
        <v>0</v>
      </c>
      <c r="P42" s="107">
        <f t="shared" si="5"/>
        <v>0</v>
      </c>
      <c r="Q42" s="76" t="s">
        <v>46</v>
      </c>
    </row>
    <row r="43" spans="1:17" x14ac:dyDescent="0.2">
      <c r="A43" s="40">
        <v>30</v>
      </c>
      <c r="B43" s="91"/>
      <c r="C43" s="49" t="s">
        <v>281</v>
      </c>
      <c r="D43" s="28" t="s">
        <v>297</v>
      </c>
      <c r="E43" s="60">
        <v>1</v>
      </c>
      <c r="F43" s="52"/>
      <c r="G43" s="50"/>
      <c r="H43" s="50">
        <f t="shared" si="6"/>
        <v>0</v>
      </c>
      <c r="I43" s="50"/>
      <c r="J43" s="50"/>
      <c r="K43" s="51">
        <f t="shared" si="0"/>
        <v>0</v>
      </c>
      <c r="L43" s="52">
        <f t="shared" si="1"/>
        <v>0</v>
      </c>
      <c r="M43" s="50">
        <f t="shared" si="2"/>
        <v>0</v>
      </c>
      <c r="N43" s="50">
        <f t="shared" si="3"/>
        <v>0</v>
      </c>
      <c r="O43" s="50">
        <f t="shared" si="4"/>
        <v>0</v>
      </c>
      <c r="P43" s="107">
        <f t="shared" si="5"/>
        <v>0</v>
      </c>
      <c r="Q43" s="76" t="s">
        <v>46</v>
      </c>
    </row>
    <row r="44" spans="1:17" x14ac:dyDescent="0.2">
      <c r="A44" s="40">
        <v>31</v>
      </c>
      <c r="B44" s="91"/>
      <c r="C44" s="49" t="s">
        <v>282</v>
      </c>
      <c r="D44" s="28" t="s">
        <v>297</v>
      </c>
      <c r="E44" s="60">
        <v>1</v>
      </c>
      <c r="F44" s="52"/>
      <c r="G44" s="50"/>
      <c r="H44" s="50">
        <f t="shared" si="6"/>
        <v>0</v>
      </c>
      <c r="I44" s="50"/>
      <c r="J44" s="50"/>
      <c r="K44" s="51">
        <f t="shared" si="0"/>
        <v>0</v>
      </c>
      <c r="L44" s="52">
        <f t="shared" si="1"/>
        <v>0</v>
      </c>
      <c r="M44" s="50">
        <f t="shared" si="2"/>
        <v>0</v>
      </c>
      <c r="N44" s="50">
        <f t="shared" si="3"/>
        <v>0</v>
      </c>
      <c r="O44" s="50">
        <f t="shared" si="4"/>
        <v>0</v>
      </c>
      <c r="P44" s="107">
        <f t="shared" si="5"/>
        <v>0</v>
      </c>
      <c r="Q44" s="76" t="s">
        <v>46</v>
      </c>
    </row>
    <row r="45" spans="1:17" x14ac:dyDescent="0.2">
      <c r="A45" s="40">
        <v>32</v>
      </c>
      <c r="B45" s="91"/>
      <c r="C45" s="49" t="s">
        <v>283</v>
      </c>
      <c r="D45" s="28" t="s">
        <v>297</v>
      </c>
      <c r="E45" s="60">
        <v>1</v>
      </c>
      <c r="F45" s="52"/>
      <c r="G45" s="50"/>
      <c r="H45" s="50">
        <f t="shared" si="6"/>
        <v>0</v>
      </c>
      <c r="I45" s="50"/>
      <c r="J45" s="50"/>
      <c r="K45" s="51">
        <f t="shared" si="0"/>
        <v>0</v>
      </c>
      <c r="L45" s="52">
        <f t="shared" si="1"/>
        <v>0</v>
      </c>
      <c r="M45" s="50">
        <f t="shared" si="2"/>
        <v>0</v>
      </c>
      <c r="N45" s="50">
        <f t="shared" si="3"/>
        <v>0</v>
      </c>
      <c r="O45" s="50">
        <f t="shared" si="4"/>
        <v>0</v>
      </c>
      <c r="P45" s="107">
        <f t="shared" si="5"/>
        <v>0</v>
      </c>
      <c r="Q45" s="76" t="s">
        <v>46</v>
      </c>
    </row>
    <row r="46" spans="1:17" x14ac:dyDescent="0.2">
      <c r="A46" s="40">
        <v>33</v>
      </c>
      <c r="B46" s="91"/>
      <c r="C46" s="49" t="s">
        <v>284</v>
      </c>
      <c r="D46" s="28" t="s">
        <v>297</v>
      </c>
      <c r="E46" s="60">
        <v>1</v>
      </c>
      <c r="F46" s="52"/>
      <c r="G46" s="50"/>
      <c r="H46" s="50">
        <f t="shared" si="6"/>
        <v>0</v>
      </c>
      <c r="I46" s="50"/>
      <c r="J46" s="50"/>
      <c r="K46" s="51">
        <f t="shared" si="0"/>
        <v>0</v>
      </c>
      <c r="L46" s="52">
        <f t="shared" si="1"/>
        <v>0</v>
      </c>
      <c r="M46" s="50">
        <f t="shared" si="2"/>
        <v>0</v>
      </c>
      <c r="N46" s="50">
        <f t="shared" si="3"/>
        <v>0</v>
      </c>
      <c r="O46" s="50">
        <f t="shared" si="4"/>
        <v>0</v>
      </c>
      <c r="P46" s="107">
        <f t="shared" si="5"/>
        <v>0</v>
      </c>
      <c r="Q46" s="76" t="s">
        <v>46</v>
      </c>
    </row>
    <row r="47" spans="1:17" x14ac:dyDescent="0.2">
      <c r="A47" s="40">
        <v>34</v>
      </c>
      <c r="B47" s="91"/>
      <c r="C47" s="49" t="s">
        <v>285</v>
      </c>
      <c r="D47" s="28" t="s">
        <v>297</v>
      </c>
      <c r="E47" s="60">
        <v>1</v>
      </c>
      <c r="F47" s="52"/>
      <c r="G47" s="50"/>
      <c r="H47" s="50">
        <f t="shared" si="6"/>
        <v>0</v>
      </c>
      <c r="I47" s="50"/>
      <c r="J47" s="50"/>
      <c r="K47" s="51">
        <f t="shared" si="0"/>
        <v>0</v>
      </c>
      <c r="L47" s="52">
        <f t="shared" si="1"/>
        <v>0</v>
      </c>
      <c r="M47" s="50">
        <f t="shared" si="2"/>
        <v>0</v>
      </c>
      <c r="N47" s="50">
        <f t="shared" si="3"/>
        <v>0</v>
      </c>
      <c r="O47" s="50">
        <f t="shared" si="4"/>
        <v>0</v>
      </c>
      <c r="P47" s="107">
        <f t="shared" si="5"/>
        <v>0</v>
      </c>
      <c r="Q47" s="76" t="s">
        <v>46</v>
      </c>
    </row>
    <row r="48" spans="1:17" x14ac:dyDescent="0.2">
      <c r="A48" s="40">
        <v>35</v>
      </c>
      <c r="B48" s="91"/>
      <c r="C48" s="49" t="s">
        <v>286</v>
      </c>
      <c r="D48" s="28" t="s">
        <v>297</v>
      </c>
      <c r="E48" s="60">
        <v>1</v>
      </c>
      <c r="F48" s="52"/>
      <c r="G48" s="50"/>
      <c r="H48" s="50">
        <f t="shared" si="6"/>
        <v>0</v>
      </c>
      <c r="I48" s="50"/>
      <c r="J48" s="50"/>
      <c r="K48" s="51">
        <f t="shared" si="0"/>
        <v>0</v>
      </c>
      <c r="L48" s="52">
        <f t="shared" si="1"/>
        <v>0</v>
      </c>
      <c r="M48" s="50">
        <f t="shared" si="2"/>
        <v>0</v>
      </c>
      <c r="N48" s="50">
        <f t="shared" si="3"/>
        <v>0</v>
      </c>
      <c r="O48" s="50">
        <f t="shared" si="4"/>
        <v>0</v>
      </c>
      <c r="P48" s="107">
        <f t="shared" si="5"/>
        <v>0</v>
      </c>
      <c r="Q48" s="76" t="s">
        <v>46</v>
      </c>
    </row>
    <row r="49" spans="1:17" x14ac:dyDescent="0.2">
      <c r="A49" s="40">
        <v>36</v>
      </c>
      <c r="B49" s="91"/>
      <c r="C49" s="49" t="s">
        <v>287</v>
      </c>
      <c r="D49" s="28" t="s">
        <v>297</v>
      </c>
      <c r="E49" s="60">
        <v>1</v>
      </c>
      <c r="F49" s="52"/>
      <c r="G49" s="50"/>
      <c r="H49" s="50">
        <f t="shared" si="6"/>
        <v>0</v>
      </c>
      <c r="I49" s="50"/>
      <c r="J49" s="50"/>
      <c r="K49" s="51">
        <f t="shared" si="0"/>
        <v>0</v>
      </c>
      <c r="L49" s="52">
        <f t="shared" si="1"/>
        <v>0</v>
      </c>
      <c r="M49" s="50">
        <f t="shared" si="2"/>
        <v>0</v>
      </c>
      <c r="N49" s="50">
        <f t="shared" si="3"/>
        <v>0</v>
      </c>
      <c r="O49" s="50">
        <f t="shared" si="4"/>
        <v>0</v>
      </c>
      <c r="P49" s="107">
        <f t="shared" si="5"/>
        <v>0</v>
      </c>
      <c r="Q49" s="76" t="s">
        <v>46</v>
      </c>
    </row>
    <row r="50" spans="1:17" x14ac:dyDescent="0.2">
      <c r="A50" s="40">
        <v>37</v>
      </c>
      <c r="B50" s="91"/>
      <c r="C50" s="49" t="s">
        <v>288</v>
      </c>
      <c r="D50" s="28" t="s">
        <v>297</v>
      </c>
      <c r="E50" s="60">
        <v>1</v>
      </c>
      <c r="F50" s="52"/>
      <c r="G50" s="50"/>
      <c r="H50" s="50">
        <f t="shared" si="6"/>
        <v>0</v>
      </c>
      <c r="I50" s="50"/>
      <c r="J50" s="50"/>
      <c r="K50" s="51">
        <f t="shared" si="0"/>
        <v>0</v>
      </c>
      <c r="L50" s="52">
        <f t="shared" si="1"/>
        <v>0</v>
      </c>
      <c r="M50" s="50">
        <f t="shared" si="2"/>
        <v>0</v>
      </c>
      <c r="N50" s="50">
        <f t="shared" si="3"/>
        <v>0</v>
      </c>
      <c r="O50" s="50">
        <f t="shared" si="4"/>
        <v>0</v>
      </c>
      <c r="P50" s="107">
        <f t="shared" si="5"/>
        <v>0</v>
      </c>
      <c r="Q50" s="76" t="s">
        <v>46</v>
      </c>
    </row>
    <row r="51" spans="1:17" x14ac:dyDescent="0.2">
      <c r="A51" s="40">
        <v>38</v>
      </c>
      <c r="B51" s="91"/>
      <c r="C51" s="49" t="s">
        <v>289</v>
      </c>
      <c r="D51" s="28" t="s">
        <v>297</v>
      </c>
      <c r="E51" s="60">
        <v>1</v>
      </c>
      <c r="F51" s="52"/>
      <c r="G51" s="50"/>
      <c r="H51" s="50">
        <f t="shared" si="6"/>
        <v>0</v>
      </c>
      <c r="I51" s="50"/>
      <c r="J51" s="50"/>
      <c r="K51" s="51">
        <f t="shared" si="0"/>
        <v>0</v>
      </c>
      <c r="L51" s="52">
        <f t="shared" si="1"/>
        <v>0</v>
      </c>
      <c r="M51" s="50">
        <f t="shared" si="2"/>
        <v>0</v>
      </c>
      <c r="N51" s="50">
        <f t="shared" si="3"/>
        <v>0</v>
      </c>
      <c r="O51" s="50">
        <f t="shared" si="4"/>
        <v>0</v>
      </c>
      <c r="P51" s="107">
        <f t="shared" si="5"/>
        <v>0</v>
      </c>
      <c r="Q51" s="76" t="s">
        <v>46</v>
      </c>
    </row>
    <row r="52" spans="1:17" x14ac:dyDescent="0.2">
      <c r="A52" s="40">
        <v>39</v>
      </c>
      <c r="B52" s="91"/>
      <c r="C52" s="49" t="s">
        <v>290</v>
      </c>
      <c r="D52" s="28" t="s">
        <v>297</v>
      </c>
      <c r="E52" s="60">
        <v>1</v>
      </c>
      <c r="F52" s="52"/>
      <c r="G52" s="50"/>
      <c r="H52" s="50">
        <f t="shared" si="6"/>
        <v>0</v>
      </c>
      <c r="I52" s="50"/>
      <c r="J52" s="50"/>
      <c r="K52" s="51">
        <f t="shared" si="0"/>
        <v>0</v>
      </c>
      <c r="L52" s="52">
        <f t="shared" si="1"/>
        <v>0</v>
      </c>
      <c r="M52" s="50">
        <f t="shared" si="2"/>
        <v>0</v>
      </c>
      <c r="N52" s="50">
        <f t="shared" si="3"/>
        <v>0</v>
      </c>
      <c r="O52" s="50">
        <f t="shared" si="4"/>
        <v>0</v>
      </c>
      <c r="P52" s="107">
        <f t="shared" si="5"/>
        <v>0</v>
      </c>
      <c r="Q52" s="76" t="s">
        <v>46</v>
      </c>
    </row>
    <row r="53" spans="1:17" x14ac:dyDescent="0.2">
      <c r="A53" s="40">
        <v>40</v>
      </c>
      <c r="B53" s="91"/>
      <c r="C53" s="49" t="s">
        <v>291</v>
      </c>
      <c r="D53" s="28" t="s">
        <v>297</v>
      </c>
      <c r="E53" s="60">
        <v>1</v>
      </c>
      <c r="F53" s="52"/>
      <c r="G53" s="50"/>
      <c r="H53" s="50">
        <f t="shared" si="6"/>
        <v>0</v>
      </c>
      <c r="I53" s="50"/>
      <c r="J53" s="50"/>
      <c r="K53" s="51">
        <f t="shared" si="0"/>
        <v>0</v>
      </c>
      <c r="L53" s="52">
        <f t="shared" si="1"/>
        <v>0</v>
      </c>
      <c r="M53" s="50">
        <f t="shared" si="2"/>
        <v>0</v>
      </c>
      <c r="N53" s="50">
        <f t="shared" si="3"/>
        <v>0</v>
      </c>
      <c r="O53" s="50">
        <f t="shared" si="4"/>
        <v>0</v>
      </c>
      <c r="P53" s="107">
        <f t="shared" si="5"/>
        <v>0</v>
      </c>
      <c r="Q53" s="76" t="s">
        <v>46</v>
      </c>
    </row>
    <row r="54" spans="1:17" x14ac:dyDescent="0.2">
      <c r="A54" s="40">
        <v>41</v>
      </c>
      <c r="B54" s="91"/>
      <c r="C54" s="49" t="s">
        <v>292</v>
      </c>
      <c r="D54" s="28" t="s">
        <v>297</v>
      </c>
      <c r="E54" s="60">
        <v>1</v>
      </c>
      <c r="F54" s="52"/>
      <c r="G54" s="50"/>
      <c r="H54" s="50">
        <f t="shared" si="6"/>
        <v>0</v>
      </c>
      <c r="I54" s="50"/>
      <c r="J54" s="50"/>
      <c r="K54" s="51">
        <f t="shared" si="0"/>
        <v>0</v>
      </c>
      <c r="L54" s="52">
        <f t="shared" si="1"/>
        <v>0</v>
      </c>
      <c r="M54" s="50">
        <f t="shared" si="2"/>
        <v>0</v>
      </c>
      <c r="N54" s="50">
        <f t="shared" si="3"/>
        <v>0</v>
      </c>
      <c r="O54" s="50">
        <f t="shared" si="4"/>
        <v>0</v>
      </c>
      <c r="P54" s="107">
        <f t="shared" si="5"/>
        <v>0</v>
      </c>
      <c r="Q54" s="76" t="s">
        <v>46</v>
      </c>
    </row>
    <row r="55" spans="1:17" x14ac:dyDescent="0.2">
      <c r="A55" s="40">
        <v>42</v>
      </c>
      <c r="B55" s="91"/>
      <c r="C55" s="49" t="s">
        <v>293</v>
      </c>
      <c r="D55" s="28" t="s">
        <v>297</v>
      </c>
      <c r="E55" s="60">
        <v>1</v>
      </c>
      <c r="F55" s="52"/>
      <c r="G55" s="50"/>
      <c r="H55" s="50">
        <f t="shared" si="6"/>
        <v>0</v>
      </c>
      <c r="I55" s="50"/>
      <c r="J55" s="50"/>
      <c r="K55" s="51">
        <f t="shared" si="0"/>
        <v>0</v>
      </c>
      <c r="L55" s="52">
        <f t="shared" si="1"/>
        <v>0</v>
      </c>
      <c r="M55" s="50">
        <f t="shared" si="2"/>
        <v>0</v>
      </c>
      <c r="N55" s="50">
        <f t="shared" si="3"/>
        <v>0</v>
      </c>
      <c r="O55" s="50">
        <f t="shared" si="4"/>
        <v>0</v>
      </c>
      <c r="P55" s="107">
        <f t="shared" si="5"/>
        <v>0</v>
      </c>
      <c r="Q55" s="76" t="s">
        <v>46</v>
      </c>
    </row>
    <row r="56" spans="1:17" x14ac:dyDescent="0.2">
      <c r="A56" s="40">
        <v>43</v>
      </c>
      <c r="B56" s="91"/>
      <c r="C56" s="49" t="s">
        <v>294</v>
      </c>
      <c r="D56" s="28" t="s">
        <v>297</v>
      </c>
      <c r="E56" s="60">
        <v>1</v>
      </c>
      <c r="F56" s="52"/>
      <c r="G56" s="50"/>
      <c r="H56" s="50">
        <f t="shared" si="6"/>
        <v>0</v>
      </c>
      <c r="I56" s="50"/>
      <c r="J56" s="50"/>
      <c r="K56" s="51">
        <f t="shared" si="0"/>
        <v>0</v>
      </c>
      <c r="L56" s="52">
        <f t="shared" si="1"/>
        <v>0</v>
      </c>
      <c r="M56" s="50">
        <f t="shared" si="2"/>
        <v>0</v>
      </c>
      <c r="N56" s="50">
        <f t="shared" si="3"/>
        <v>0</v>
      </c>
      <c r="O56" s="50">
        <f t="shared" si="4"/>
        <v>0</v>
      </c>
      <c r="P56" s="107">
        <f t="shared" si="5"/>
        <v>0</v>
      </c>
      <c r="Q56" s="76" t="s">
        <v>46</v>
      </c>
    </row>
    <row r="57" spans="1:17" x14ac:dyDescent="0.2">
      <c r="A57" s="40">
        <v>44</v>
      </c>
      <c r="B57" s="91"/>
      <c r="C57" s="49" t="s">
        <v>295</v>
      </c>
      <c r="D57" s="28" t="s">
        <v>297</v>
      </c>
      <c r="E57" s="60">
        <v>1</v>
      </c>
      <c r="F57" s="52"/>
      <c r="G57" s="50"/>
      <c r="H57" s="50">
        <f t="shared" si="6"/>
        <v>0</v>
      </c>
      <c r="I57" s="50"/>
      <c r="J57" s="50"/>
      <c r="K57" s="51">
        <f t="shared" si="0"/>
        <v>0</v>
      </c>
      <c r="L57" s="52">
        <f t="shared" si="1"/>
        <v>0</v>
      </c>
      <c r="M57" s="50">
        <f t="shared" si="2"/>
        <v>0</v>
      </c>
      <c r="N57" s="50">
        <f t="shared" si="3"/>
        <v>0</v>
      </c>
      <c r="O57" s="50">
        <f t="shared" si="4"/>
        <v>0</v>
      </c>
      <c r="P57" s="107">
        <f t="shared" si="5"/>
        <v>0</v>
      </c>
      <c r="Q57" s="76" t="s">
        <v>46</v>
      </c>
    </row>
    <row r="58" spans="1:17" ht="12" thickBot="1" x14ac:dyDescent="0.25">
      <c r="A58" s="152">
        <v>45</v>
      </c>
      <c r="B58" s="153"/>
      <c r="C58" s="154" t="s">
        <v>296</v>
      </c>
      <c r="D58" s="92" t="s">
        <v>297</v>
      </c>
      <c r="E58" s="41">
        <v>1</v>
      </c>
      <c r="F58" s="155"/>
      <c r="G58" s="156"/>
      <c r="H58" s="156">
        <f t="shared" si="6"/>
        <v>0</v>
      </c>
      <c r="I58" s="156"/>
      <c r="J58" s="156"/>
      <c r="K58" s="157">
        <f t="shared" si="0"/>
        <v>0</v>
      </c>
      <c r="L58" s="155">
        <f t="shared" si="1"/>
        <v>0</v>
      </c>
      <c r="M58" s="156">
        <f t="shared" si="2"/>
        <v>0</v>
      </c>
      <c r="N58" s="156">
        <f t="shared" si="3"/>
        <v>0</v>
      </c>
      <c r="O58" s="156">
        <f t="shared" si="4"/>
        <v>0</v>
      </c>
      <c r="P58" s="158">
        <f t="shared" si="5"/>
        <v>0</v>
      </c>
      <c r="Q58" s="72" t="s">
        <v>46</v>
      </c>
    </row>
    <row r="59" spans="1:17" ht="12" customHeight="1" thickBot="1" x14ac:dyDescent="0.25">
      <c r="A59" s="310" t="s">
        <v>62</v>
      </c>
      <c r="B59" s="311"/>
      <c r="C59" s="311"/>
      <c r="D59" s="311"/>
      <c r="E59" s="311"/>
      <c r="F59" s="311"/>
      <c r="G59" s="311"/>
      <c r="H59" s="311"/>
      <c r="I59" s="311"/>
      <c r="J59" s="311"/>
      <c r="K59" s="312"/>
      <c r="L59" s="111">
        <f>SUM(L14:L58)</f>
        <v>0</v>
      </c>
      <c r="M59" s="112">
        <f>SUM(M14:M58)</f>
        <v>0</v>
      </c>
      <c r="N59" s="112">
        <f>SUM(N14:N58)</f>
        <v>0</v>
      </c>
      <c r="O59" s="112">
        <f>SUM(O14:O58)</f>
        <v>0</v>
      </c>
      <c r="P59" s="113">
        <f>SUM(P14:P58)</f>
        <v>0</v>
      </c>
    </row>
    <row r="60" spans="1:17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A62" s="1" t="s">
        <v>14</v>
      </c>
      <c r="B62" s="20"/>
      <c r="C62" s="313" t="str">
        <f>'Kops n'!C33:H33</f>
        <v>Armands Ūbelis</v>
      </c>
      <c r="D62" s="313"/>
      <c r="E62" s="313"/>
      <c r="F62" s="313"/>
      <c r="G62" s="313"/>
      <c r="H62" s="313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A63" s="20"/>
      <c r="B63" s="20"/>
      <c r="C63" s="236" t="s">
        <v>15</v>
      </c>
      <c r="D63" s="236"/>
      <c r="E63" s="236"/>
      <c r="F63" s="236"/>
      <c r="G63" s="236"/>
      <c r="H63" s="236"/>
      <c r="I63" s="20"/>
      <c r="J63" s="20"/>
      <c r="K63" s="20"/>
      <c r="L63" s="20"/>
      <c r="M63" s="20"/>
      <c r="N63" s="20"/>
      <c r="O63" s="20"/>
      <c r="P63" s="20"/>
    </row>
    <row r="64" spans="1:17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80" t="str">
        <f>'Kops n'!A36:D36</f>
        <v>Tāme sastādīta 2023. gada 26. jūlijā</v>
      </c>
      <c r="B65" s="281"/>
      <c r="C65" s="281"/>
      <c r="D65" s="28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1" t="s">
        <v>41</v>
      </c>
      <c r="B67" s="20"/>
      <c r="C67" s="313">
        <f>'Kops n'!C38:H38</f>
        <v>0</v>
      </c>
      <c r="D67" s="313"/>
      <c r="E67" s="313"/>
      <c r="F67" s="313"/>
      <c r="G67" s="313"/>
      <c r="H67" s="313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0"/>
      <c r="C68" s="236" t="s">
        <v>15</v>
      </c>
      <c r="D68" s="236"/>
      <c r="E68" s="236"/>
      <c r="F68" s="236"/>
      <c r="G68" s="236"/>
      <c r="H68" s="236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103" t="s">
        <v>16</v>
      </c>
      <c r="B70" s="53"/>
      <c r="C70" s="116" t="str">
        <f>'Kops n'!C41</f>
        <v>4-02608</v>
      </c>
      <c r="D70" s="53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</sheetData>
  <mergeCells count="23">
    <mergeCell ref="C68:H68"/>
    <mergeCell ref="C4:I4"/>
    <mergeCell ref="F12:K12"/>
    <mergeCell ref="A9:F9"/>
    <mergeCell ref="J9:M9"/>
    <mergeCell ref="D8:L8"/>
    <mergeCell ref="A59:K59"/>
    <mergeCell ref="C62:H62"/>
    <mergeCell ref="C63:H63"/>
    <mergeCell ref="A65:D65"/>
    <mergeCell ref="C67:H6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9:F9">
    <cfRule type="containsText" dxfId="28" priority="2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58">
    <cfRule type="cellIs" dxfId="27" priority="1" operator="equal">
      <formula>0</formula>
    </cfRule>
  </conditionalFormatting>
  <conditionalFormatting sqref="A59:K59">
    <cfRule type="containsText" dxfId="26" priority="6" operator="containsText" text="Tiešās izmaksas kopā, t. sk. darba devēja sociālais nodoklis __.__% ">
      <formula>NOT(ISERROR(SEARCH("Tiešās izmaksas kopā, t. sk. darba devēja sociālais nodoklis __.__% ",A59)))</formula>
    </cfRule>
  </conditionalFormatting>
  <conditionalFormatting sqref="C62:H62">
    <cfRule type="cellIs" dxfId="25" priority="15" operator="equal">
      <formula>0</formula>
    </cfRule>
  </conditionalFormatting>
  <conditionalFormatting sqref="C67:H67">
    <cfRule type="cellIs" dxfId="24" priority="16" operator="equal">
      <formula>0</formula>
    </cfRule>
  </conditionalFormatting>
  <conditionalFormatting sqref="C2:I2">
    <cfRule type="cellIs" dxfId="23" priority="21" operator="equal">
      <formula>0</formula>
    </cfRule>
  </conditionalFormatting>
  <conditionalFormatting sqref="C4:I4">
    <cfRule type="cellIs" dxfId="22" priority="13" operator="equal">
      <formula>0</formula>
    </cfRule>
  </conditionalFormatting>
  <conditionalFormatting sqref="D1">
    <cfRule type="cellIs" dxfId="21" priority="8" operator="equal">
      <formula>0</formula>
    </cfRule>
  </conditionalFormatting>
  <conditionalFormatting sqref="D5:L8">
    <cfRule type="cellIs" dxfId="20" priority="9" operator="equal">
      <formula>0</formula>
    </cfRule>
  </conditionalFormatting>
  <conditionalFormatting sqref="H14:H58">
    <cfRule type="cellIs" dxfId="19" priority="4" operator="equal">
      <formula>0</formula>
    </cfRule>
  </conditionalFormatting>
  <conditionalFormatting sqref="I14:J58">
    <cfRule type="cellIs" dxfId="18" priority="25" operator="equal">
      <formula>0</formula>
    </cfRule>
  </conditionalFormatting>
  <conditionalFormatting sqref="K14:P58">
    <cfRule type="cellIs" dxfId="17" priority="3" operator="equal">
      <formula>0</formula>
    </cfRule>
  </conditionalFormatting>
  <conditionalFormatting sqref="L59:P59">
    <cfRule type="cellIs" dxfId="16" priority="14" operator="equal">
      <formula>0</formula>
    </cfRule>
  </conditionalFormatting>
  <conditionalFormatting sqref="N9:O9">
    <cfRule type="cellIs" dxfId="15" priority="24" operator="equal">
      <formula>0</formula>
    </cfRule>
  </conditionalFormatting>
  <conditionalFormatting sqref="Q14:Q58">
    <cfRule type="cellIs" dxfId="14" priority="2" operator="equal">
      <formula>0</formula>
    </cfRule>
  </conditionalFormatting>
  <dataValidations disablePrompts="1" count="1">
    <dataValidation type="list" allowBlank="1" showInputMessage="1" showErrorMessage="1" sqref="Q14:Q58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CA968219-76FB-4505-92C3-C4DDA46A6362}">
            <xm:f>NOT(ISERROR(SEARCH("Tāme sastādīta ____. gada ___. ______________",A65)))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A65</xm:sqref>
        </x14:conditionalFormatting>
        <x14:conditionalFormatting xmlns:xm="http://schemas.microsoft.com/office/excel/2006/main">
          <x14:cfRule type="containsText" priority="17" operator="containsText" id="{F298470E-59D4-4BDF-88C0-AD8C775F3EA9}">
            <xm:f>NOT(ISERROR(SEARCH("Sertifikāta Nr. _________________________________",A70)))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7030A0"/>
  </sheetPr>
  <dimension ref="A1:P71"/>
  <sheetViews>
    <sheetView workbookViewId="0">
      <selection activeCell="K19" sqref="K1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'9a+c+n'!D1</f>
        <v>9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'9a+c+n'!C2:I2</f>
        <v>Apkure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17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255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P59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07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6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ht="45" x14ac:dyDescent="0.2">
      <c r="A14" s="64">
        <f>IF(P14=0,0,IF(COUNTBLANK(P14)=1,0,COUNTA($P$14:P14)))</f>
        <v>0</v>
      </c>
      <c r="B14" s="27">
        <f>IF($C$4="Attiecināmās izmaksas",IF('9a+c+n'!$Q14="A",'9a+c+n'!B14,0),0)</f>
        <v>0</v>
      </c>
      <c r="C14" s="27" t="str">
        <f>IF($C$4="Attiecināmās izmaksas",IF('9a+c+n'!$Q14="A",'9a+c+n'!C14,0),0)</f>
        <v>Tērauda paneļu radiators Compact ar sānu pieslēgumu, komplektā ar sienas stiprinājuma kronšteiniem, noslēgkorķi un atgaisotāju C11-500-1000 PURMO vai ekv.</v>
      </c>
      <c r="D14" s="27" t="str">
        <f>IF($C$4="Attiecināmās izmaksas",IF('9a+c+n'!$Q14="A",'9a+c+n'!D14,0),0)</f>
        <v>kompl.</v>
      </c>
      <c r="E14" s="58"/>
      <c r="F14" s="78"/>
      <c r="G14" s="27">
        <f>IF($C$4="Attiecināmās izmaksas",IF('9a+c+n'!$Q14="A",'9a+c+n'!G14,0),0)</f>
        <v>0</v>
      </c>
      <c r="H14" s="27">
        <f>IF($C$4="Attiecināmās izmaksas",IF('9a+c+n'!$Q14="A",'9a+c+n'!H14,0),0)</f>
        <v>0</v>
      </c>
      <c r="I14" s="27"/>
      <c r="J14" s="27"/>
      <c r="K14" s="58">
        <f>IF($C$4="Attiecināmās izmaksas",IF('9a+c+n'!$Q14="A",'9a+c+n'!K14,0),0)</f>
        <v>0</v>
      </c>
      <c r="L14" s="78">
        <f>IF($C$4="Attiecināmās izmaksas",IF('9a+c+n'!$Q14="A",'9a+c+n'!L14,0),0)</f>
        <v>0</v>
      </c>
      <c r="M14" s="27">
        <f>IF($C$4="Attiecināmās izmaksas",IF('9a+c+n'!$Q14="A",'9a+c+n'!M14,0),0)</f>
        <v>0</v>
      </c>
      <c r="N14" s="27">
        <f>IF($C$4="Attiecināmās izmaksas",IF('9a+c+n'!$Q14="A",'9a+c+n'!N14,0),0)</f>
        <v>0</v>
      </c>
      <c r="O14" s="27">
        <f>IF($C$4="Attiecināmās izmaksas",IF('9a+c+n'!$Q14="A",'9a+c+n'!O14,0),0)</f>
        <v>0</v>
      </c>
      <c r="P14" s="58">
        <f>IF($C$4="Attiecināmās izmaksas",IF('9a+c+n'!$Q14="A",'9a+c+n'!P14,0),0)</f>
        <v>0</v>
      </c>
    </row>
    <row r="15" spans="1:16" ht="45" x14ac:dyDescent="0.2">
      <c r="A15" s="65">
        <f>IF(P15=0,0,IF(COUNTBLANK(P15)=1,0,COUNTA($P$14:P15)))</f>
        <v>0</v>
      </c>
      <c r="B15" s="28">
        <f>IF($C$4="Attiecināmās izmaksas",IF('9a+c+n'!$Q15="A",'9a+c+n'!B15,0),0)</f>
        <v>0</v>
      </c>
      <c r="C15" s="28" t="str">
        <f>IF($C$4="Attiecināmās izmaksas",IF('9a+c+n'!$Q15="A",'9a+c+n'!C15,0),0)</f>
        <v>Tērauda paneļu radiators Compact ar sānu pieslēgumu, komplektā ar sienas stiprinājuma kronšteiniem, noslēgkorķi un atgaisotāju C22-500-1000 PURMO vai ekv.</v>
      </c>
      <c r="D15" s="28" t="str">
        <f>IF($C$4="Attiecināmās izmaksas",IF('9a+c+n'!$Q15="A",'9a+c+n'!D15,0),0)</f>
        <v>kompl.</v>
      </c>
      <c r="E15" s="60"/>
      <c r="F15" s="80"/>
      <c r="G15" s="28"/>
      <c r="H15" s="28">
        <f>IF($C$4="Attiecināmās izmaksas",IF('9a+c+n'!$Q15="A",'9a+c+n'!H15,0),0)</f>
        <v>0</v>
      </c>
      <c r="I15" s="28"/>
      <c r="J15" s="28"/>
      <c r="K15" s="60">
        <f>IF($C$4="Attiecināmās izmaksas",IF('9a+c+n'!$Q15="A",'9a+c+n'!K15,0),0)</f>
        <v>0</v>
      </c>
      <c r="L15" s="80">
        <f>IF($C$4="Attiecināmās izmaksas",IF('9a+c+n'!$Q15="A",'9a+c+n'!L15,0),0)</f>
        <v>0</v>
      </c>
      <c r="M15" s="28">
        <f>IF($C$4="Attiecināmās izmaksas",IF('9a+c+n'!$Q15="A",'9a+c+n'!M15,0),0)</f>
        <v>0</v>
      </c>
      <c r="N15" s="28">
        <f>IF($C$4="Attiecināmās izmaksas",IF('9a+c+n'!$Q15="A",'9a+c+n'!N15,0),0)</f>
        <v>0</v>
      </c>
      <c r="O15" s="28">
        <f>IF($C$4="Attiecināmās izmaksas",IF('9a+c+n'!$Q15="A",'9a+c+n'!O15,0),0)</f>
        <v>0</v>
      </c>
      <c r="P15" s="60">
        <f>IF($C$4="Attiecināmās izmaksas",IF('9a+c+n'!$Q15="A",'9a+c+n'!P15,0),0)</f>
        <v>0</v>
      </c>
    </row>
    <row r="16" spans="1:16" ht="45" x14ac:dyDescent="0.2">
      <c r="A16" s="65">
        <f>IF(P16=0,0,IF(COUNTBLANK(P16)=1,0,COUNTA($P$14:P16)))</f>
        <v>0</v>
      </c>
      <c r="B16" s="28">
        <f>IF($C$4="Attiecināmās izmaksas",IF('9a+c+n'!$Q16="A",'9a+c+n'!B16,0),0)</f>
        <v>0</v>
      </c>
      <c r="C16" s="28" t="str">
        <f>IF($C$4="Attiecināmās izmaksas",IF('9a+c+n'!$Q16="A",'9a+c+n'!C16,0),0)</f>
        <v>Tērauda paneļu radiators Compact ar sānu pieslēgumu, komplektā ar sienas stiprinājuma kronšteiniem, noslēgkorķi un atgaisotāju C22-500-1200 PURMO vai ekv.</v>
      </c>
      <c r="D16" s="28" t="str">
        <f>IF($C$4="Attiecināmās izmaksas",IF('9a+c+n'!$Q16="A",'9a+c+n'!D16,0),0)</f>
        <v>kompl.</v>
      </c>
      <c r="E16" s="60"/>
      <c r="F16" s="80"/>
      <c r="G16" s="28"/>
      <c r="H16" s="28">
        <f>IF($C$4="Attiecināmās izmaksas",IF('9a+c+n'!$Q16="A",'9a+c+n'!H16,0),0)</f>
        <v>0</v>
      </c>
      <c r="I16" s="28"/>
      <c r="J16" s="28"/>
      <c r="K16" s="60">
        <f>IF($C$4="Attiecināmās izmaksas",IF('9a+c+n'!$Q16="A",'9a+c+n'!K16,0),0)</f>
        <v>0</v>
      </c>
      <c r="L16" s="80">
        <f>IF($C$4="Attiecināmās izmaksas",IF('9a+c+n'!$Q16="A",'9a+c+n'!L16,0),0)</f>
        <v>0</v>
      </c>
      <c r="M16" s="28">
        <f>IF($C$4="Attiecināmās izmaksas",IF('9a+c+n'!$Q16="A",'9a+c+n'!M16,0),0)</f>
        <v>0</v>
      </c>
      <c r="N16" s="28">
        <f>IF($C$4="Attiecināmās izmaksas",IF('9a+c+n'!$Q16="A",'9a+c+n'!N16,0),0)</f>
        <v>0</v>
      </c>
      <c r="O16" s="28">
        <f>IF($C$4="Attiecināmās izmaksas",IF('9a+c+n'!$Q16="A",'9a+c+n'!O16,0),0)</f>
        <v>0</v>
      </c>
      <c r="P16" s="60">
        <f>IF($C$4="Attiecināmās izmaksas",IF('9a+c+n'!$Q16="A",'9a+c+n'!P16,0),0)</f>
        <v>0</v>
      </c>
    </row>
    <row r="17" spans="1:16" ht="45" x14ac:dyDescent="0.2">
      <c r="A17" s="65">
        <f>IF(P17=0,0,IF(COUNTBLANK(P17)=1,0,COUNTA($P$14:P17)))</f>
        <v>0</v>
      </c>
      <c r="B17" s="28">
        <f>IF($C$4="Attiecināmās izmaksas",IF('9a+c+n'!$Q17="A",'9a+c+n'!B17,0),0)</f>
        <v>0</v>
      </c>
      <c r="C17" s="28" t="str">
        <f>IF($C$4="Attiecināmās izmaksas",IF('9a+c+n'!$Q17="A",'9a+c+n'!C17,0),0)</f>
        <v>Tērauda paneļu radiators Compact ar sānu pieslēgumu, komplektā ar sienas stiprinājuma kronšteiniem, noslēgkorķi un atgaisotāju C22-500-1400 PURMO vai ekv.</v>
      </c>
      <c r="D17" s="28" t="str">
        <f>IF($C$4="Attiecināmās izmaksas",IF('9a+c+n'!$Q17="A",'9a+c+n'!D17,0),0)</f>
        <v>kompl.</v>
      </c>
      <c r="E17" s="60"/>
      <c r="F17" s="80"/>
      <c r="G17" s="28"/>
      <c r="H17" s="28">
        <f>IF($C$4="Attiecināmās izmaksas",IF('9a+c+n'!$Q17="A",'9a+c+n'!H17,0),0)</f>
        <v>0</v>
      </c>
      <c r="I17" s="28"/>
      <c r="J17" s="28"/>
      <c r="K17" s="60">
        <f>IF($C$4="Attiecināmās izmaksas",IF('9a+c+n'!$Q17="A",'9a+c+n'!K17,0),0)</f>
        <v>0</v>
      </c>
      <c r="L17" s="80">
        <f>IF($C$4="Attiecināmās izmaksas",IF('9a+c+n'!$Q17="A",'9a+c+n'!L17,0),0)</f>
        <v>0</v>
      </c>
      <c r="M17" s="28">
        <f>IF($C$4="Attiecināmās izmaksas",IF('9a+c+n'!$Q17="A",'9a+c+n'!M17,0),0)</f>
        <v>0</v>
      </c>
      <c r="N17" s="28">
        <f>IF($C$4="Attiecināmās izmaksas",IF('9a+c+n'!$Q17="A",'9a+c+n'!N17,0),0)</f>
        <v>0</v>
      </c>
      <c r="O17" s="28">
        <f>IF($C$4="Attiecināmās izmaksas",IF('9a+c+n'!$Q17="A",'9a+c+n'!O17,0),0)</f>
        <v>0</v>
      </c>
      <c r="P17" s="60">
        <f>IF($C$4="Attiecināmās izmaksas",IF('9a+c+n'!$Q17="A",'9a+c+n'!P17,0),0)</f>
        <v>0</v>
      </c>
    </row>
    <row r="18" spans="1:16" ht="45" x14ac:dyDescent="0.2">
      <c r="A18" s="65">
        <f>IF(P18=0,0,IF(COUNTBLANK(P18)=1,0,COUNTA($P$14:P18)))</f>
        <v>0</v>
      </c>
      <c r="B18" s="28">
        <f>IF($C$4="Attiecināmās izmaksas",IF('9a+c+n'!$Q18="A",'9a+c+n'!B18,0),0)</f>
        <v>0</v>
      </c>
      <c r="C18" s="28" t="str">
        <f>IF($C$4="Attiecināmās izmaksas",IF('9a+c+n'!$Q18="A",'9a+c+n'!C18,0),0)</f>
        <v>Tērauda paneļu radiators Compact ar sānu pieslēgumu, komplektā ar sienas stiprinājuma kronšteiniem, noslēgkorķi un atgaisotāju C22-500-800 PURMO vai ekv.</v>
      </c>
      <c r="D18" s="28" t="str">
        <f>IF($C$4="Attiecināmās izmaksas",IF('9a+c+n'!$Q18="A",'9a+c+n'!D18,0),0)</f>
        <v>kompl.</v>
      </c>
      <c r="E18" s="60"/>
      <c r="F18" s="80"/>
      <c r="G18" s="28"/>
      <c r="H18" s="28">
        <f>IF($C$4="Attiecināmās izmaksas",IF('9a+c+n'!$Q18="A",'9a+c+n'!H18,0),0)</f>
        <v>0</v>
      </c>
      <c r="I18" s="28"/>
      <c r="J18" s="28"/>
      <c r="K18" s="60">
        <f>IF($C$4="Attiecināmās izmaksas",IF('9a+c+n'!$Q18="A",'9a+c+n'!K18,0),0)</f>
        <v>0</v>
      </c>
      <c r="L18" s="80">
        <f>IF($C$4="Attiecināmās izmaksas",IF('9a+c+n'!$Q18="A",'9a+c+n'!L18,0),0)</f>
        <v>0</v>
      </c>
      <c r="M18" s="28">
        <f>IF($C$4="Attiecināmās izmaksas",IF('9a+c+n'!$Q18="A",'9a+c+n'!M18,0),0)</f>
        <v>0</v>
      </c>
      <c r="N18" s="28">
        <f>IF($C$4="Attiecināmās izmaksas",IF('9a+c+n'!$Q18="A",'9a+c+n'!N18,0),0)</f>
        <v>0</v>
      </c>
      <c r="O18" s="28">
        <f>IF($C$4="Attiecināmās izmaksas",IF('9a+c+n'!$Q18="A",'9a+c+n'!O18,0),0)</f>
        <v>0</v>
      </c>
      <c r="P18" s="60">
        <f>IF($C$4="Attiecināmās izmaksas",IF('9a+c+n'!$Q18="A",'9a+c+n'!P18,0),0)</f>
        <v>0</v>
      </c>
    </row>
    <row r="19" spans="1:16" ht="45" x14ac:dyDescent="0.2">
      <c r="A19" s="65">
        <f>IF(P19=0,0,IF(COUNTBLANK(P19)=1,0,COUNTA($P$14:P19)))</f>
        <v>0</v>
      </c>
      <c r="B19" s="28">
        <f>IF($C$4="Attiecināmās izmaksas",IF('9a+c+n'!$Q19="A",'9a+c+n'!B19,0),0)</f>
        <v>0</v>
      </c>
      <c r="C19" s="28" t="str">
        <f>IF($C$4="Attiecināmās izmaksas",IF('9a+c+n'!$Q19="A",'9a+c+n'!C19,0),0)</f>
        <v>Tērauda paneļu radiators Compact ar sānu pieslēgumu, komplektā ar sienas stiprinājuma kronšteiniem, noslēgkorķi un atgaisotāju C22-500-600 PURMO vai ekv.</v>
      </c>
      <c r="D19" s="28" t="str">
        <f>IF($C$4="Attiecināmās izmaksas",IF('9a+c+n'!$Q19="A",'9a+c+n'!D19,0),0)</f>
        <v>kompl.</v>
      </c>
      <c r="E19" s="60"/>
      <c r="F19" s="80"/>
      <c r="G19" s="28"/>
      <c r="H19" s="28">
        <f>IF($C$4="Attiecināmās izmaksas",IF('9a+c+n'!$Q19="A",'9a+c+n'!H19,0),0)</f>
        <v>0</v>
      </c>
      <c r="I19" s="28"/>
      <c r="J19" s="28"/>
      <c r="K19" s="60">
        <f>IF($C$4="Attiecināmās izmaksas",IF('9a+c+n'!$Q19="A",'9a+c+n'!K19,0),0)</f>
        <v>0</v>
      </c>
      <c r="L19" s="80">
        <f>IF($C$4="Attiecināmās izmaksas",IF('9a+c+n'!$Q19="A",'9a+c+n'!L19,0),0)</f>
        <v>0</v>
      </c>
      <c r="M19" s="28">
        <f>IF($C$4="Attiecināmās izmaksas",IF('9a+c+n'!$Q19="A",'9a+c+n'!M19,0),0)</f>
        <v>0</v>
      </c>
      <c r="N19" s="28">
        <f>IF($C$4="Attiecināmās izmaksas",IF('9a+c+n'!$Q19="A",'9a+c+n'!N19,0),0)</f>
        <v>0</v>
      </c>
      <c r="O19" s="28">
        <f>IF($C$4="Attiecināmās izmaksas",IF('9a+c+n'!$Q19="A",'9a+c+n'!O19,0),0)</f>
        <v>0</v>
      </c>
      <c r="P19" s="60">
        <f>IF($C$4="Attiecināmās izmaksas",IF('9a+c+n'!$Q19="A",'9a+c+n'!P19,0),0)</f>
        <v>0</v>
      </c>
    </row>
    <row r="20" spans="1:16" ht="45" x14ac:dyDescent="0.2">
      <c r="A20" s="65">
        <f>IF(P20=0,0,IF(COUNTBLANK(P20)=1,0,COUNTA($P$14:P20)))</f>
        <v>0</v>
      </c>
      <c r="B20" s="28">
        <f>IF($C$4="Attiecināmās izmaksas",IF('9a+c+n'!$Q20="A",'9a+c+n'!B20,0),0)</f>
        <v>0</v>
      </c>
      <c r="C20" s="28" t="str">
        <f>IF($C$4="Attiecināmās izmaksas",IF('9a+c+n'!$Q20="A",'9a+c+n'!C20,0),0)</f>
        <v>Tērauda paneļu radiators Compact ar sānu pieslēgumu, komplektā ar sienas stiprinājuma kronšteiniem, noslēgkorķi un atgaisotāju C22-500-500 PURMO vai ekv.</v>
      </c>
      <c r="D20" s="28" t="str">
        <f>IF($C$4="Attiecināmās izmaksas",IF('9a+c+n'!$Q20="A",'9a+c+n'!D20,0),0)</f>
        <v>kompl.</v>
      </c>
      <c r="E20" s="60"/>
      <c r="F20" s="80"/>
      <c r="G20" s="28"/>
      <c r="H20" s="28">
        <f>IF($C$4="Attiecināmās izmaksas",IF('9a+c+n'!$Q20="A",'9a+c+n'!H20,0),0)</f>
        <v>0</v>
      </c>
      <c r="I20" s="28"/>
      <c r="J20" s="28"/>
      <c r="K20" s="60">
        <f>IF($C$4="Attiecināmās izmaksas",IF('9a+c+n'!$Q20="A",'9a+c+n'!K20,0),0)</f>
        <v>0</v>
      </c>
      <c r="L20" s="80">
        <f>IF($C$4="Attiecināmās izmaksas",IF('9a+c+n'!$Q20="A",'9a+c+n'!L20,0),0)</f>
        <v>0</v>
      </c>
      <c r="M20" s="28">
        <f>IF($C$4="Attiecināmās izmaksas",IF('9a+c+n'!$Q20="A",'9a+c+n'!M20,0),0)</f>
        <v>0</v>
      </c>
      <c r="N20" s="28">
        <f>IF($C$4="Attiecināmās izmaksas",IF('9a+c+n'!$Q20="A",'9a+c+n'!N20,0),0)</f>
        <v>0</v>
      </c>
      <c r="O20" s="28">
        <f>IF($C$4="Attiecināmās izmaksas",IF('9a+c+n'!$Q20="A",'9a+c+n'!O20,0),0)</f>
        <v>0</v>
      </c>
      <c r="P20" s="60">
        <f>IF($C$4="Attiecināmās izmaksas",IF('9a+c+n'!$Q20="A",'9a+c+n'!P20,0),0)</f>
        <v>0</v>
      </c>
    </row>
    <row r="21" spans="1:16" ht="45" x14ac:dyDescent="0.2">
      <c r="A21" s="65">
        <f>IF(P21=0,0,IF(COUNTBLANK(P21)=1,0,COUNTA($P$14:P21)))</f>
        <v>0</v>
      </c>
      <c r="B21" s="28">
        <f>IF($C$4="Attiecināmās izmaksas",IF('9a+c+n'!$Q21="A",'9a+c+n'!B21,0),0)</f>
        <v>0</v>
      </c>
      <c r="C21" s="28" t="str">
        <f>IF($C$4="Attiecināmās izmaksas",IF('9a+c+n'!$Q21="A",'9a+c+n'!C21,0),0)</f>
        <v>Tērauda paneļu radiators Compact ar sānu pieslēgumu, komplektā ar sienas stiprinājuma kronšteiniem, noslēgkorķi un atgaisotāju C22-600-1200 PURMO vai ekv.</v>
      </c>
      <c r="D21" s="28" t="str">
        <f>IF($C$4="Attiecināmās izmaksas",IF('9a+c+n'!$Q21="A",'9a+c+n'!D21,0),0)</f>
        <v>kompl.</v>
      </c>
      <c r="E21" s="60"/>
      <c r="F21" s="80"/>
      <c r="G21" s="28"/>
      <c r="H21" s="28">
        <f>IF($C$4="Attiecināmās izmaksas",IF('9a+c+n'!$Q21="A",'9a+c+n'!H21,0),0)</f>
        <v>0</v>
      </c>
      <c r="I21" s="28"/>
      <c r="J21" s="28"/>
      <c r="K21" s="60">
        <f>IF($C$4="Attiecināmās izmaksas",IF('9a+c+n'!$Q21="A",'9a+c+n'!K21,0),0)</f>
        <v>0</v>
      </c>
      <c r="L21" s="80">
        <f>IF($C$4="Attiecināmās izmaksas",IF('9a+c+n'!$Q21="A",'9a+c+n'!L21,0),0)</f>
        <v>0</v>
      </c>
      <c r="M21" s="28">
        <f>IF($C$4="Attiecināmās izmaksas",IF('9a+c+n'!$Q21="A",'9a+c+n'!M21,0),0)</f>
        <v>0</v>
      </c>
      <c r="N21" s="28">
        <f>IF($C$4="Attiecināmās izmaksas",IF('9a+c+n'!$Q21="A",'9a+c+n'!N21,0),0)</f>
        <v>0</v>
      </c>
      <c r="O21" s="28">
        <f>IF($C$4="Attiecināmās izmaksas",IF('9a+c+n'!$Q21="A",'9a+c+n'!O21,0),0)</f>
        <v>0</v>
      </c>
      <c r="P21" s="60">
        <f>IF($C$4="Attiecināmās izmaksas",IF('9a+c+n'!$Q21="A",'9a+c+n'!P21,0),0)</f>
        <v>0</v>
      </c>
    </row>
    <row r="22" spans="1:16" x14ac:dyDescent="0.2">
      <c r="A22" s="65">
        <f>IF(P22=0,0,IF(COUNTBLANK(P22)=1,0,COUNTA($P$14:P22)))</f>
        <v>0</v>
      </c>
      <c r="B22" s="28">
        <f>IF($C$4="Attiecināmās izmaksas",IF('9a+c+n'!$Q22="A",'9a+c+n'!B22,0),0)</f>
        <v>0</v>
      </c>
      <c r="C22" s="28" t="str">
        <f>IF($C$4="Attiecināmās izmaksas",IF('9a+c+n'!$Q22="A",'9a+c+n'!C22,0),0)</f>
        <v>Siltuma maksas sadalītājs (alokators)</v>
      </c>
      <c r="D22" s="28" t="str">
        <f>IF($C$4="Attiecināmās izmaksas",IF('9a+c+n'!$Q22="A",'9a+c+n'!D22,0),0)</f>
        <v>kompl.</v>
      </c>
      <c r="E22" s="60"/>
      <c r="F22" s="80"/>
      <c r="G22" s="28"/>
      <c r="H22" s="28">
        <f>IF($C$4="Attiecināmās izmaksas",IF('9a+c+n'!$Q22="A",'9a+c+n'!H22,0),0)</f>
        <v>0</v>
      </c>
      <c r="I22" s="28"/>
      <c r="J22" s="28"/>
      <c r="K22" s="60">
        <f>IF($C$4="Attiecināmās izmaksas",IF('9a+c+n'!$Q22="A",'9a+c+n'!K22,0),0)</f>
        <v>0</v>
      </c>
      <c r="L22" s="80">
        <f>IF($C$4="Attiecināmās izmaksas",IF('9a+c+n'!$Q22="A",'9a+c+n'!L22,0),0)</f>
        <v>0</v>
      </c>
      <c r="M22" s="28">
        <f>IF($C$4="Attiecināmās izmaksas",IF('9a+c+n'!$Q22="A",'9a+c+n'!M22,0),0)</f>
        <v>0</v>
      </c>
      <c r="N22" s="28">
        <f>IF($C$4="Attiecināmās izmaksas",IF('9a+c+n'!$Q22="A",'9a+c+n'!N22,0),0)</f>
        <v>0</v>
      </c>
      <c r="O22" s="28">
        <f>IF($C$4="Attiecināmās izmaksas",IF('9a+c+n'!$Q22="A",'9a+c+n'!O22,0),0)</f>
        <v>0</v>
      </c>
      <c r="P22" s="60">
        <f>IF($C$4="Attiecināmās izmaksas",IF('9a+c+n'!$Q22="A",'9a+c+n'!P22,0),0)</f>
        <v>0</v>
      </c>
    </row>
    <row r="23" spans="1:16" ht="22.5" x14ac:dyDescent="0.2">
      <c r="A23" s="65">
        <f>IF(P23=0,0,IF(COUNTBLANK(P23)=1,0,COUNTA($P$14:P23)))</f>
        <v>0</v>
      </c>
      <c r="B23" s="28">
        <f>IF($C$4="Attiecināmās izmaksas",IF('9a+c+n'!$Q23="A",'9a+c+n'!B23,0),0)</f>
        <v>0</v>
      </c>
      <c r="C23" s="28" t="str">
        <f>IF($C$4="Attiecināmās izmaksas",IF('9a+c+n'!$Q23="A",'9a+c+n'!C23,0),0)</f>
        <v>No spiediena neatkarīgs radiatora vārsts RA-DV DANFOSS vai ekv.</v>
      </c>
      <c r="D23" s="28" t="str">
        <f>IF($C$4="Attiecināmās izmaksas",IF('9a+c+n'!$Q23="A",'9a+c+n'!D23,0),0)</f>
        <v>gab.</v>
      </c>
      <c r="E23" s="60"/>
      <c r="F23" s="80"/>
      <c r="G23" s="28"/>
      <c r="H23" s="28">
        <f>IF($C$4="Attiecināmās izmaksas",IF('9a+c+n'!$Q23="A",'9a+c+n'!H23,0),0)</f>
        <v>0</v>
      </c>
      <c r="I23" s="28"/>
      <c r="J23" s="28"/>
      <c r="K23" s="60">
        <f>IF($C$4="Attiecināmās izmaksas",IF('9a+c+n'!$Q23="A",'9a+c+n'!K23,0),0)</f>
        <v>0</v>
      </c>
      <c r="L23" s="80">
        <f>IF($C$4="Attiecināmās izmaksas",IF('9a+c+n'!$Q23="A",'9a+c+n'!L23,0),0)</f>
        <v>0</v>
      </c>
      <c r="M23" s="28">
        <f>IF($C$4="Attiecināmās izmaksas",IF('9a+c+n'!$Q23="A",'9a+c+n'!M23,0),0)</f>
        <v>0</v>
      </c>
      <c r="N23" s="28">
        <f>IF($C$4="Attiecināmās izmaksas",IF('9a+c+n'!$Q23="A",'9a+c+n'!N23,0),0)</f>
        <v>0</v>
      </c>
      <c r="O23" s="28">
        <f>IF($C$4="Attiecināmās izmaksas",IF('9a+c+n'!$Q23="A",'9a+c+n'!O23,0),0)</f>
        <v>0</v>
      </c>
      <c r="P23" s="60">
        <f>IF($C$4="Attiecināmās izmaksas",IF('9a+c+n'!$Q23="A",'9a+c+n'!P23,0),0)</f>
        <v>0</v>
      </c>
    </row>
    <row r="24" spans="1:16" ht="22.5" x14ac:dyDescent="0.2">
      <c r="A24" s="65">
        <f>IF(P24=0,0,IF(COUNTBLANK(P24)=1,0,COUNTA($P$14:P24)))</f>
        <v>0</v>
      </c>
      <c r="B24" s="28">
        <f>IF($C$4="Attiecināmās izmaksas",IF('9a+c+n'!$Q24="A",'9a+c+n'!B24,0),0)</f>
        <v>0</v>
      </c>
      <c r="C24" s="28" t="str">
        <f>IF($C$4="Attiecināmās izmaksas",IF('9a+c+n'!$Q24="A",'9a+c+n'!C24,0),0)</f>
        <v>Atpakaļgaitas radiatora ventilis RLV-S DANFOSS vai ekv.</v>
      </c>
      <c r="D24" s="28" t="str">
        <f>IF($C$4="Attiecināmās izmaksas",IF('9a+c+n'!$Q24="A",'9a+c+n'!D24,0),0)</f>
        <v>gab.</v>
      </c>
      <c r="E24" s="60"/>
      <c r="F24" s="80"/>
      <c r="G24" s="28"/>
      <c r="H24" s="28">
        <f>IF($C$4="Attiecināmās izmaksas",IF('9a+c+n'!$Q24="A",'9a+c+n'!H24,0),0)</f>
        <v>0</v>
      </c>
      <c r="I24" s="28"/>
      <c r="J24" s="28"/>
      <c r="K24" s="60">
        <f>IF($C$4="Attiecināmās izmaksas",IF('9a+c+n'!$Q24="A",'9a+c+n'!K24,0),0)</f>
        <v>0</v>
      </c>
      <c r="L24" s="80">
        <f>IF($C$4="Attiecināmās izmaksas",IF('9a+c+n'!$Q24="A",'9a+c+n'!L24,0),0)</f>
        <v>0</v>
      </c>
      <c r="M24" s="28">
        <f>IF($C$4="Attiecināmās izmaksas",IF('9a+c+n'!$Q24="A",'9a+c+n'!M24,0),0)</f>
        <v>0</v>
      </c>
      <c r="N24" s="28">
        <f>IF($C$4="Attiecināmās izmaksas",IF('9a+c+n'!$Q24="A",'9a+c+n'!N24,0),0)</f>
        <v>0</v>
      </c>
      <c r="O24" s="28">
        <f>IF($C$4="Attiecināmās izmaksas",IF('9a+c+n'!$Q24="A",'9a+c+n'!O24,0),0)</f>
        <v>0</v>
      </c>
      <c r="P24" s="60">
        <f>IF($C$4="Attiecināmās izmaksas",IF('9a+c+n'!$Q24="A",'9a+c+n'!P24,0),0)</f>
        <v>0</v>
      </c>
    </row>
    <row r="25" spans="1:16" ht="22.5" x14ac:dyDescent="0.2">
      <c r="A25" s="65">
        <f>IF(P25=0,0,IF(COUNTBLANK(P25)=1,0,COUNTA($P$14:P25)))</f>
        <v>0</v>
      </c>
      <c r="B25" s="28">
        <f>IF($C$4="Attiecināmās izmaksas",IF('9a+c+n'!$Q25="A",'9a+c+n'!B25,0),0)</f>
        <v>0</v>
      </c>
      <c r="C25" s="28" t="str">
        <f>IF($C$4="Attiecināmās izmaksas",IF('9a+c+n'!$Q25="A",'9a+c+n'!C25,0),0)</f>
        <v>Termostatiskais sensors ar ierobežotu minimālo temp. 16°C RA2000 DANFOSS vai ekv.</v>
      </c>
      <c r="D25" s="28" t="str">
        <f>IF($C$4="Attiecināmās izmaksas",IF('9a+c+n'!$Q25="A",'9a+c+n'!D25,0),0)</f>
        <v>gab.</v>
      </c>
      <c r="E25" s="60"/>
      <c r="F25" s="80"/>
      <c r="G25" s="28"/>
      <c r="H25" s="28">
        <f>IF($C$4="Attiecināmās izmaksas",IF('9a+c+n'!$Q25="A",'9a+c+n'!H25,0),0)</f>
        <v>0</v>
      </c>
      <c r="I25" s="28"/>
      <c r="J25" s="28"/>
      <c r="K25" s="60">
        <f>IF($C$4="Attiecināmās izmaksas",IF('9a+c+n'!$Q25="A",'9a+c+n'!K25,0),0)</f>
        <v>0</v>
      </c>
      <c r="L25" s="80">
        <f>IF($C$4="Attiecināmās izmaksas",IF('9a+c+n'!$Q25="A",'9a+c+n'!L25,0),0)</f>
        <v>0</v>
      </c>
      <c r="M25" s="28">
        <f>IF($C$4="Attiecināmās izmaksas",IF('9a+c+n'!$Q25="A",'9a+c+n'!M25,0),0)</f>
        <v>0</v>
      </c>
      <c r="N25" s="28">
        <f>IF($C$4="Attiecināmās izmaksas",IF('9a+c+n'!$Q25="A",'9a+c+n'!N25,0),0)</f>
        <v>0</v>
      </c>
      <c r="O25" s="28">
        <f>IF($C$4="Attiecināmās izmaksas",IF('9a+c+n'!$Q25="A",'9a+c+n'!O25,0),0)</f>
        <v>0</v>
      </c>
      <c r="P25" s="60">
        <f>IF($C$4="Attiecināmās izmaksas",IF('9a+c+n'!$Q25="A",'9a+c+n'!P25,0),0)</f>
        <v>0</v>
      </c>
    </row>
    <row r="26" spans="1:16" ht="33.75" x14ac:dyDescent="0.2">
      <c r="A26" s="65">
        <f>IF(P26=0,0,IF(COUNTBLANK(P26)=1,0,COUNTA($P$14:P26)))</f>
        <v>0</v>
      </c>
      <c r="B26" s="28">
        <f>IF($C$4="Attiecināmās izmaksas",IF('9a+c+n'!$Q26="A",'9a+c+n'!B26,0),0)</f>
        <v>0</v>
      </c>
      <c r="C26" s="28" t="str">
        <f>IF($C$4="Attiecināmās izmaksas",IF('9a+c+n'!$Q26="A",'9a+c+n'!C26,0),0)</f>
        <v>Termostatiskais sensors ar trieciendrošu korpusu un aizsardzību pret zādzību RA 2920 DANFOSS vai ekv.</v>
      </c>
      <c r="D26" s="28" t="str">
        <f>IF($C$4="Attiecināmās izmaksas",IF('9a+c+n'!$Q26="A",'9a+c+n'!D26,0),0)</f>
        <v>gab.</v>
      </c>
      <c r="E26" s="60"/>
      <c r="F26" s="80"/>
      <c r="G26" s="28"/>
      <c r="H26" s="28">
        <f>IF($C$4="Attiecināmās izmaksas",IF('9a+c+n'!$Q26="A",'9a+c+n'!H26,0),0)</f>
        <v>0</v>
      </c>
      <c r="I26" s="28"/>
      <c r="J26" s="28"/>
      <c r="K26" s="60">
        <f>IF($C$4="Attiecināmās izmaksas",IF('9a+c+n'!$Q26="A",'9a+c+n'!K26,0),0)</f>
        <v>0</v>
      </c>
      <c r="L26" s="80">
        <f>IF($C$4="Attiecināmās izmaksas",IF('9a+c+n'!$Q26="A",'9a+c+n'!L26,0),0)</f>
        <v>0</v>
      </c>
      <c r="M26" s="28">
        <f>IF($C$4="Attiecināmās izmaksas",IF('9a+c+n'!$Q26="A",'9a+c+n'!M26,0),0)</f>
        <v>0</v>
      </c>
      <c r="N26" s="28">
        <f>IF($C$4="Attiecināmās izmaksas",IF('9a+c+n'!$Q26="A",'9a+c+n'!N26,0),0)</f>
        <v>0</v>
      </c>
      <c r="O26" s="28">
        <f>IF($C$4="Attiecināmās izmaksas",IF('9a+c+n'!$Q26="A",'9a+c+n'!O26,0),0)</f>
        <v>0</v>
      </c>
      <c r="P26" s="60">
        <f>IF($C$4="Attiecināmās izmaksas",IF('9a+c+n'!$Q26="A",'9a+c+n'!P26,0),0)</f>
        <v>0</v>
      </c>
    </row>
    <row r="27" spans="1:16" x14ac:dyDescent="0.2">
      <c r="A27" s="65">
        <f>IF(P27=0,0,IF(COUNTBLANK(P27)=1,0,COUNTA($P$14:P27)))</f>
        <v>0</v>
      </c>
      <c r="B27" s="28">
        <f>IF($C$4="Attiecināmās izmaksas",IF('9a+c+n'!$Q27="A",'9a+c+n'!B27,0),0)</f>
        <v>0</v>
      </c>
      <c r="C27" s="28" t="str">
        <f>IF($C$4="Attiecināmās izmaksas",IF('9a+c+n'!$Q27="A",'9a+c+n'!C27,0),0)</f>
        <v>Automātiskais atgaisotājs ar pretvārstu</v>
      </c>
      <c r="D27" s="28" t="str">
        <f>IF($C$4="Attiecināmās izmaksas",IF('9a+c+n'!$Q27="A",'9a+c+n'!D27,0),0)</f>
        <v>gab.</v>
      </c>
      <c r="E27" s="60"/>
      <c r="F27" s="80"/>
      <c r="G27" s="28"/>
      <c r="H27" s="28">
        <f>IF($C$4="Attiecināmās izmaksas",IF('9a+c+n'!$Q27="A",'9a+c+n'!H27,0),0)</f>
        <v>0</v>
      </c>
      <c r="I27" s="28"/>
      <c r="J27" s="28"/>
      <c r="K27" s="60">
        <f>IF($C$4="Attiecināmās izmaksas",IF('9a+c+n'!$Q27="A",'9a+c+n'!K27,0),0)</f>
        <v>0</v>
      </c>
      <c r="L27" s="80">
        <f>IF($C$4="Attiecināmās izmaksas",IF('9a+c+n'!$Q27="A",'9a+c+n'!L27,0),0)</f>
        <v>0</v>
      </c>
      <c r="M27" s="28">
        <f>IF($C$4="Attiecināmās izmaksas",IF('9a+c+n'!$Q27="A",'9a+c+n'!M27,0),0)</f>
        <v>0</v>
      </c>
      <c r="N27" s="28">
        <f>IF($C$4="Attiecināmās izmaksas",IF('9a+c+n'!$Q27="A",'9a+c+n'!N27,0),0)</f>
        <v>0</v>
      </c>
      <c r="O27" s="28">
        <f>IF($C$4="Attiecināmās izmaksas",IF('9a+c+n'!$Q27="A",'9a+c+n'!O27,0),0)</f>
        <v>0</v>
      </c>
      <c r="P27" s="60">
        <f>IF($C$4="Attiecināmās izmaksas",IF('9a+c+n'!$Q27="A",'9a+c+n'!P27,0),0)</f>
        <v>0</v>
      </c>
    </row>
    <row r="28" spans="1:16" x14ac:dyDescent="0.2">
      <c r="A28" s="65">
        <f>IF(P28=0,0,IF(COUNTBLANK(P28)=1,0,COUNTA($P$14:P28)))</f>
        <v>0</v>
      </c>
      <c r="B28" s="28">
        <f>IF($C$4="Attiecināmās izmaksas",IF('9a+c+n'!$Q28="A",'9a+c+n'!B28,0),0)</f>
        <v>0</v>
      </c>
      <c r="C28" s="28" t="str">
        <f>IF($C$4="Attiecināmās izmaksas",IF('9a+c+n'!$Q28="A",'9a+c+n'!C28,0),0)</f>
        <v>Lodveida ventilis  DN20</v>
      </c>
      <c r="D28" s="28" t="str">
        <f>IF($C$4="Attiecināmās izmaksas",IF('9a+c+n'!$Q28="A",'9a+c+n'!D28,0),0)</f>
        <v>gab.</v>
      </c>
      <c r="E28" s="60"/>
      <c r="F28" s="80"/>
      <c r="G28" s="28"/>
      <c r="H28" s="28">
        <f>IF($C$4="Attiecināmās izmaksas",IF('9a+c+n'!$Q28="A",'9a+c+n'!H28,0),0)</f>
        <v>0</v>
      </c>
      <c r="I28" s="28"/>
      <c r="J28" s="28"/>
      <c r="K28" s="60">
        <f>IF($C$4="Attiecināmās izmaksas",IF('9a+c+n'!$Q28="A",'9a+c+n'!K28,0),0)</f>
        <v>0</v>
      </c>
      <c r="L28" s="80">
        <f>IF($C$4="Attiecināmās izmaksas",IF('9a+c+n'!$Q28="A",'9a+c+n'!L28,0),0)</f>
        <v>0</v>
      </c>
      <c r="M28" s="28">
        <f>IF($C$4="Attiecināmās izmaksas",IF('9a+c+n'!$Q28="A",'9a+c+n'!M28,0),0)</f>
        <v>0</v>
      </c>
      <c r="N28" s="28">
        <f>IF($C$4="Attiecināmās izmaksas",IF('9a+c+n'!$Q28="A",'9a+c+n'!N28,0),0)</f>
        <v>0</v>
      </c>
      <c r="O28" s="28">
        <f>IF($C$4="Attiecināmās izmaksas",IF('9a+c+n'!$Q28="A",'9a+c+n'!O28,0),0)</f>
        <v>0</v>
      </c>
      <c r="P28" s="60">
        <f>IF($C$4="Attiecināmās izmaksas",IF('9a+c+n'!$Q28="A",'9a+c+n'!P28,0),0)</f>
        <v>0</v>
      </c>
    </row>
    <row r="29" spans="1:16" x14ac:dyDescent="0.2">
      <c r="A29" s="65">
        <f>IF(P29=0,0,IF(COUNTBLANK(P29)=1,0,COUNTA($P$14:P29)))</f>
        <v>0</v>
      </c>
      <c r="B29" s="28">
        <f>IF($C$4="Attiecināmās izmaksas",IF('9a+c+n'!$Q29="A",'9a+c+n'!B29,0),0)</f>
        <v>0</v>
      </c>
      <c r="C29" s="28" t="str">
        <f>IF($C$4="Attiecināmās izmaksas",IF('9a+c+n'!$Q29="A",'9a+c+n'!C29,0),0)</f>
        <v>Lodveida ventilis  DN32</v>
      </c>
      <c r="D29" s="28" t="str">
        <f>IF($C$4="Attiecināmās izmaksas",IF('9a+c+n'!$Q29="A",'9a+c+n'!D29,0),0)</f>
        <v>gab.</v>
      </c>
      <c r="E29" s="60"/>
      <c r="F29" s="80"/>
      <c r="G29" s="28"/>
      <c r="H29" s="28">
        <f>IF($C$4="Attiecināmās izmaksas",IF('9a+c+n'!$Q29="A",'9a+c+n'!H29,0),0)</f>
        <v>0</v>
      </c>
      <c r="I29" s="28"/>
      <c r="J29" s="28"/>
      <c r="K29" s="60">
        <f>IF($C$4="Attiecināmās izmaksas",IF('9a+c+n'!$Q29="A",'9a+c+n'!K29,0),0)</f>
        <v>0</v>
      </c>
      <c r="L29" s="80">
        <f>IF($C$4="Attiecināmās izmaksas",IF('9a+c+n'!$Q29="A",'9a+c+n'!L29,0),0)</f>
        <v>0</v>
      </c>
      <c r="M29" s="28">
        <f>IF($C$4="Attiecināmās izmaksas",IF('9a+c+n'!$Q29="A",'9a+c+n'!M29,0),0)</f>
        <v>0</v>
      </c>
      <c r="N29" s="28">
        <f>IF($C$4="Attiecināmās izmaksas",IF('9a+c+n'!$Q29="A",'9a+c+n'!N29,0),0)</f>
        <v>0</v>
      </c>
      <c r="O29" s="28">
        <f>IF($C$4="Attiecināmās izmaksas",IF('9a+c+n'!$Q29="A",'9a+c+n'!O29,0),0)</f>
        <v>0</v>
      </c>
      <c r="P29" s="60">
        <f>IF($C$4="Attiecināmās izmaksas",IF('9a+c+n'!$Q29="A",'9a+c+n'!P29,0),0)</f>
        <v>0</v>
      </c>
    </row>
    <row r="30" spans="1:16" x14ac:dyDescent="0.2">
      <c r="A30" s="65">
        <f>IF(P30=0,0,IF(COUNTBLANK(P30)=1,0,COUNTA($P$14:P30)))</f>
        <v>0</v>
      </c>
      <c r="B30" s="28">
        <f>IF($C$4="Attiecināmās izmaksas",IF('9a+c+n'!$Q30="A",'9a+c+n'!B30,0),0)</f>
        <v>0</v>
      </c>
      <c r="C30" s="28" t="str">
        <f>IF($C$4="Attiecināmās izmaksas",IF('9a+c+n'!$Q30="A",'9a+c+n'!C30,0),0)</f>
        <v>Lodveida ventilis  DN15</v>
      </c>
      <c r="D30" s="28" t="str">
        <f>IF($C$4="Attiecināmās izmaksas",IF('9a+c+n'!$Q30="A",'9a+c+n'!D30,0),0)</f>
        <v>gab.</v>
      </c>
      <c r="E30" s="60"/>
      <c r="F30" s="80"/>
      <c r="G30" s="28"/>
      <c r="H30" s="28">
        <f>IF($C$4="Attiecināmās izmaksas",IF('9a+c+n'!$Q30="A",'9a+c+n'!H30,0),0)</f>
        <v>0</v>
      </c>
      <c r="I30" s="28"/>
      <c r="J30" s="28"/>
      <c r="K30" s="60">
        <f>IF($C$4="Attiecināmās izmaksas",IF('9a+c+n'!$Q30="A",'9a+c+n'!K30,0),0)</f>
        <v>0</v>
      </c>
      <c r="L30" s="80">
        <f>IF($C$4="Attiecināmās izmaksas",IF('9a+c+n'!$Q30="A",'9a+c+n'!L30,0),0)</f>
        <v>0</v>
      </c>
      <c r="M30" s="28">
        <f>IF($C$4="Attiecināmās izmaksas",IF('9a+c+n'!$Q30="A",'9a+c+n'!M30,0),0)</f>
        <v>0</v>
      </c>
      <c r="N30" s="28">
        <f>IF($C$4="Attiecināmās izmaksas",IF('9a+c+n'!$Q30="A",'9a+c+n'!N30,0),0)</f>
        <v>0</v>
      </c>
      <c r="O30" s="28">
        <f>IF($C$4="Attiecināmās izmaksas",IF('9a+c+n'!$Q30="A",'9a+c+n'!O30,0),0)</f>
        <v>0</v>
      </c>
      <c r="P30" s="60">
        <f>IF($C$4="Attiecināmās izmaksas",IF('9a+c+n'!$Q30="A",'9a+c+n'!P30,0),0)</f>
        <v>0</v>
      </c>
    </row>
    <row r="31" spans="1:16" x14ac:dyDescent="0.2">
      <c r="A31" s="65">
        <f>IF(P31=0,0,IF(COUNTBLANK(P31)=1,0,COUNTA($P$14:P31)))</f>
        <v>0</v>
      </c>
      <c r="B31" s="28">
        <f>IF($C$4="Attiecināmās izmaksas",IF('9a+c+n'!$Q31="A",'9a+c+n'!B31,0),0)</f>
        <v>0</v>
      </c>
      <c r="C31" s="28" t="str">
        <f>IF($C$4="Attiecināmās izmaksas",IF('9a+c+n'!$Q31="A",'9a+c+n'!C31,0),0)</f>
        <v>Sistēmas tukšošanas komplekts DN15</v>
      </c>
      <c r="D31" s="28" t="str">
        <f>IF($C$4="Attiecināmās izmaksas",IF('9a+c+n'!$Q31="A",'9a+c+n'!D31,0),0)</f>
        <v>gab.</v>
      </c>
      <c r="E31" s="60"/>
      <c r="F31" s="80"/>
      <c r="G31" s="28"/>
      <c r="H31" s="28">
        <f>IF($C$4="Attiecināmās izmaksas",IF('9a+c+n'!$Q31="A",'9a+c+n'!H31,0),0)</f>
        <v>0</v>
      </c>
      <c r="I31" s="28"/>
      <c r="J31" s="28"/>
      <c r="K31" s="60">
        <f>IF($C$4="Attiecināmās izmaksas",IF('9a+c+n'!$Q31="A",'9a+c+n'!K31,0),0)</f>
        <v>0</v>
      </c>
      <c r="L31" s="80">
        <f>IF($C$4="Attiecināmās izmaksas",IF('9a+c+n'!$Q31="A",'9a+c+n'!L31,0),0)</f>
        <v>0</v>
      </c>
      <c r="M31" s="28">
        <f>IF($C$4="Attiecināmās izmaksas",IF('9a+c+n'!$Q31="A",'9a+c+n'!M31,0),0)</f>
        <v>0</v>
      </c>
      <c r="N31" s="28">
        <f>IF($C$4="Attiecināmās izmaksas",IF('9a+c+n'!$Q31="A",'9a+c+n'!N31,0),0)</f>
        <v>0</v>
      </c>
      <c r="O31" s="28">
        <f>IF($C$4="Attiecināmās izmaksas",IF('9a+c+n'!$Q31="A",'9a+c+n'!O31,0),0)</f>
        <v>0</v>
      </c>
      <c r="P31" s="60">
        <f>IF($C$4="Attiecināmās izmaksas",IF('9a+c+n'!$Q31="A",'9a+c+n'!P31,0),0)</f>
        <v>0</v>
      </c>
    </row>
    <row r="32" spans="1:16" x14ac:dyDescent="0.2">
      <c r="A32" s="65">
        <f>IF(P32=0,0,IF(COUNTBLANK(P32)=1,0,COUNTA($P$14:P32)))</f>
        <v>0</v>
      </c>
      <c r="B32" s="28">
        <f>IF($C$4="Attiecināmās izmaksas",IF('9a+c+n'!$Q32="A",'9a+c+n'!B32,0),0)</f>
        <v>0</v>
      </c>
      <c r="C32" s="28" t="str">
        <f>IF($C$4="Attiecināmās izmaksas",IF('9a+c+n'!$Q32="A",'9a+c+n'!C32,0),0)</f>
        <v>Cinkota tērauda caurule D15x1,2</v>
      </c>
      <c r="D32" s="28" t="str">
        <f>IF($C$4="Attiecināmās izmaksas",IF('9a+c+n'!$Q32="A",'9a+c+n'!D32,0),0)</f>
        <v>m</v>
      </c>
      <c r="E32" s="60"/>
      <c r="F32" s="80"/>
      <c r="G32" s="28"/>
      <c r="H32" s="28">
        <f>IF($C$4="Attiecināmās izmaksas",IF('9a+c+n'!$Q32="A",'9a+c+n'!H32,0),0)</f>
        <v>0</v>
      </c>
      <c r="I32" s="28"/>
      <c r="J32" s="28"/>
      <c r="K32" s="60">
        <f>IF($C$4="Attiecināmās izmaksas",IF('9a+c+n'!$Q32="A",'9a+c+n'!K32,0),0)</f>
        <v>0</v>
      </c>
      <c r="L32" s="80">
        <f>IF($C$4="Attiecināmās izmaksas",IF('9a+c+n'!$Q32="A",'9a+c+n'!L32,0),0)</f>
        <v>0</v>
      </c>
      <c r="M32" s="28">
        <f>IF($C$4="Attiecināmās izmaksas",IF('9a+c+n'!$Q32="A",'9a+c+n'!M32,0),0)</f>
        <v>0</v>
      </c>
      <c r="N32" s="28">
        <f>IF($C$4="Attiecināmās izmaksas",IF('9a+c+n'!$Q32="A",'9a+c+n'!N32,0),0)</f>
        <v>0</v>
      </c>
      <c r="O32" s="28">
        <f>IF($C$4="Attiecināmās izmaksas",IF('9a+c+n'!$Q32="A",'9a+c+n'!O32,0),0)</f>
        <v>0</v>
      </c>
      <c r="P32" s="60">
        <f>IF($C$4="Attiecināmās izmaksas",IF('9a+c+n'!$Q32="A",'9a+c+n'!P32,0),0)</f>
        <v>0</v>
      </c>
    </row>
    <row r="33" spans="1:16" x14ac:dyDescent="0.2">
      <c r="A33" s="65">
        <f>IF(P33=0,0,IF(COUNTBLANK(P33)=1,0,COUNTA($P$14:P33)))</f>
        <v>0</v>
      </c>
      <c r="B33" s="28">
        <f>IF($C$4="Attiecināmās izmaksas",IF('9a+c+n'!$Q33="A",'9a+c+n'!B33,0),0)</f>
        <v>0</v>
      </c>
      <c r="C33" s="28" t="str">
        <f>IF($C$4="Attiecināmās izmaksas",IF('9a+c+n'!$Q33="A",'9a+c+n'!C33,0),0)</f>
        <v>Cinkota tērauda caurule D18x1,2</v>
      </c>
      <c r="D33" s="28" t="str">
        <f>IF($C$4="Attiecināmās izmaksas",IF('9a+c+n'!$Q33="A",'9a+c+n'!D33,0),0)</f>
        <v>m</v>
      </c>
      <c r="E33" s="60"/>
      <c r="F33" s="80"/>
      <c r="G33" s="28"/>
      <c r="H33" s="28">
        <f>IF($C$4="Attiecināmās izmaksas",IF('9a+c+n'!$Q33="A",'9a+c+n'!H33,0),0)</f>
        <v>0</v>
      </c>
      <c r="I33" s="28"/>
      <c r="J33" s="28"/>
      <c r="K33" s="60">
        <f>IF($C$4="Attiecināmās izmaksas",IF('9a+c+n'!$Q33="A",'9a+c+n'!K33,0),0)</f>
        <v>0</v>
      </c>
      <c r="L33" s="80">
        <f>IF($C$4="Attiecināmās izmaksas",IF('9a+c+n'!$Q33="A",'9a+c+n'!L33,0),0)</f>
        <v>0</v>
      </c>
      <c r="M33" s="28">
        <f>IF($C$4="Attiecināmās izmaksas",IF('9a+c+n'!$Q33="A",'9a+c+n'!M33,0),0)</f>
        <v>0</v>
      </c>
      <c r="N33" s="28">
        <f>IF($C$4="Attiecināmās izmaksas",IF('9a+c+n'!$Q33="A",'9a+c+n'!N33,0),0)</f>
        <v>0</v>
      </c>
      <c r="O33" s="28">
        <f>IF($C$4="Attiecināmās izmaksas",IF('9a+c+n'!$Q33="A",'9a+c+n'!O33,0),0)</f>
        <v>0</v>
      </c>
      <c r="P33" s="60">
        <f>IF($C$4="Attiecināmās izmaksas",IF('9a+c+n'!$Q33="A",'9a+c+n'!P33,0),0)</f>
        <v>0</v>
      </c>
    </row>
    <row r="34" spans="1:16" x14ac:dyDescent="0.2">
      <c r="A34" s="65">
        <f>IF(P34=0,0,IF(COUNTBLANK(P34)=1,0,COUNTA($P$14:P34)))</f>
        <v>0</v>
      </c>
      <c r="B34" s="28">
        <f>IF($C$4="Attiecināmās izmaksas",IF('9a+c+n'!$Q34="A",'9a+c+n'!B34,0),0)</f>
        <v>0</v>
      </c>
      <c r="C34" s="28" t="str">
        <f>IF($C$4="Attiecināmās izmaksas",IF('9a+c+n'!$Q34="A",'9a+c+n'!C34,0),0)</f>
        <v>Cinkota tērauda caurule D22x1,5</v>
      </c>
      <c r="D34" s="28" t="str">
        <f>IF($C$4="Attiecināmās izmaksas",IF('9a+c+n'!$Q34="A",'9a+c+n'!D34,0),0)</f>
        <v>m</v>
      </c>
      <c r="E34" s="60"/>
      <c r="F34" s="80"/>
      <c r="G34" s="28"/>
      <c r="H34" s="28">
        <f>IF($C$4="Attiecināmās izmaksas",IF('9a+c+n'!$Q34="A",'9a+c+n'!H34,0),0)</f>
        <v>0</v>
      </c>
      <c r="I34" s="28"/>
      <c r="J34" s="28"/>
      <c r="K34" s="60">
        <f>IF($C$4="Attiecināmās izmaksas",IF('9a+c+n'!$Q34="A",'9a+c+n'!K34,0),0)</f>
        <v>0</v>
      </c>
      <c r="L34" s="80">
        <f>IF($C$4="Attiecināmās izmaksas",IF('9a+c+n'!$Q34="A",'9a+c+n'!L34,0),0)</f>
        <v>0</v>
      </c>
      <c r="M34" s="28">
        <f>IF($C$4="Attiecināmās izmaksas",IF('9a+c+n'!$Q34="A",'9a+c+n'!M34,0),0)</f>
        <v>0</v>
      </c>
      <c r="N34" s="28">
        <f>IF($C$4="Attiecināmās izmaksas",IF('9a+c+n'!$Q34="A",'9a+c+n'!N34,0),0)</f>
        <v>0</v>
      </c>
      <c r="O34" s="28">
        <f>IF($C$4="Attiecināmās izmaksas",IF('9a+c+n'!$Q34="A",'9a+c+n'!O34,0),0)</f>
        <v>0</v>
      </c>
      <c r="P34" s="60">
        <f>IF($C$4="Attiecināmās izmaksas",IF('9a+c+n'!$Q34="A",'9a+c+n'!P34,0),0)</f>
        <v>0</v>
      </c>
    </row>
    <row r="35" spans="1:16" x14ac:dyDescent="0.2">
      <c r="A35" s="65">
        <f>IF(P35=0,0,IF(COUNTBLANK(P35)=1,0,COUNTA($P$14:P35)))</f>
        <v>0</v>
      </c>
      <c r="B35" s="28">
        <f>IF($C$4="Attiecināmās izmaksas",IF('9a+c+n'!$Q35="A",'9a+c+n'!B35,0),0)</f>
        <v>0</v>
      </c>
      <c r="C35" s="28" t="str">
        <f>IF($C$4="Attiecināmās izmaksas",IF('9a+c+n'!$Q35="A",'9a+c+n'!C35,0),0)</f>
        <v>Cinkota tērauda caurule D28x1,5</v>
      </c>
      <c r="D35" s="28" t="str">
        <f>IF($C$4="Attiecināmās izmaksas",IF('9a+c+n'!$Q35="A",'9a+c+n'!D35,0),0)</f>
        <v>m</v>
      </c>
      <c r="E35" s="60"/>
      <c r="F35" s="80"/>
      <c r="G35" s="28"/>
      <c r="H35" s="28">
        <f>IF($C$4="Attiecināmās izmaksas",IF('9a+c+n'!$Q35="A",'9a+c+n'!H35,0),0)</f>
        <v>0</v>
      </c>
      <c r="I35" s="28"/>
      <c r="J35" s="28"/>
      <c r="K35" s="60">
        <f>IF($C$4="Attiecināmās izmaksas",IF('9a+c+n'!$Q35="A",'9a+c+n'!K35,0),0)</f>
        <v>0</v>
      </c>
      <c r="L35" s="80">
        <f>IF($C$4="Attiecināmās izmaksas",IF('9a+c+n'!$Q35="A",'9a+c+n'!L35,0),0)</f>
        <v>0</v>
      </c>
      <c r="M35" s="28">
        <f>IF($C$4="Attiecināmās izmaksas",IF('9a+c+n'!$Q35="A",'9a+c+n'!M35,0),0)</f>
        <v>0</v>
      </c>
      <c r="N35" s="28">
        <f>IF($C$4="Attiecināmās izmaksas",IF('9a+c+n'!$Q35="A",'9a+c+n'!N35,0),0)</f>
        <v>0</v>
      </c>
      <c r="O35" s="28">
        <f>IF($C$4="Attiecināmās izmaksas",IF('9a+c+n'!$Q35="A",'9a+c+n'!O35,0),0)</f>
        <v>0</v>
      </c>
      <c r="P35" s="60">
        <f>IF($C$4="Attiecināmās izmaksas",IF('9a+c+n'!$Q35="A",'9a+c+n'!P35,0),0)</f>
        <v>0</v>
      </c>
    </row>
    <row r="36" spans="1:16" x14ac:dyDescent="0.2">
      <c r="A36" s="65">
        <f>IF(P36=0,0,IF(COUNTBLANK(P36)=1,0,COUNTA($P$14:P36)))</f>
        <v>0</v>
      </c>
      <c r="B36" s="28">
        <f>IF($C$4="Attiecināmās izmaksas",IF('9a+c+n'!$Q36="A",'9a+c+n'!B36,0),0)</f>
        <v>0</v>
      </c>
      <c r="C36" s="28" t="str">
        <f>IF($C$4="Attiecināmās izmaksas",IF('9a+c+n'!$Q36="A",'9a+c+n'!C36,0),0)</f>
        <v>Cinkota tērauda caurule D35x1,5</v>
      </c>
      <c r="D36" s="28" t="str">
        <f>IF($C$4="Attiecināmās izmaksas",IF('9a+c+n'!$Q36="A",'9a+c+n'!D36,0),0)</f>
        <v>m</v>
      </c>
      <c r="E36" s="60"/>
      <c r="F36" s="80"/>
      <c r="G36" s="28"/>
      <c r="H36" s="28">
        <f>IF($C$4="Attiecināmās izmaksas",IF('9a+c+n'!$Q36="A",'9a+c+n'!H36,0),0)</f>
        <v>0</v>
      </c>
      <c r="I36" s="28"/>
      <c r="J36" s="28"/>
      <c r="K36" s="60">
        <f>IF($C$4="Attiecināmās izmaksas",IF('9a+c+n'!$Q36="A",'9a+c+n'!K36,0),0)</f>
        <v>0</v>
      </c>
      <c r="L36" s="80">
        <f>IF($C$4="Attiecināmās izmaksas",IF('9a+c+n'!$Q36="A",'9a+c+n'!L36,0),0)</f>
        <v>0</v>
      </c>
      <c r="M36" s="28">
        <f>IF($C$4="Attiecināmās izmaksas",IF('9a+c+n'!$Q36="A",'9a+c+n'!M36,0),0)</f>
        <v>0</v>
      </c>
      <c r="N36" s="28">
        <f>IF($C$4="Attiecināmās izmaksas",IF('9a+c+n'!$Q36="A",'9a+c+n'!N36,0),0)</f>
        <v>0</v>
      </c>
      <c r="O36" s="28">
        <f>IF($C$4="Attiecināmās izmaksas",IF('9a+c+n'!$Q36="A",'9a+c+n'!O36,0),0)</f>
        <v>0</v>
      </c>
      <c r="P36" s="60">
        <f>IF($C$4="Attiecināmās izmaksas",IF('9a+c+n'!$Q36="A",'9a+c+n'!P36,0),0)</f>
        <v>0</v>
      </c>
    </row>
    <row r="37" spans="1:16" ht="22.5" x14ac:dyDescent="0.2">
      <c r="A37" s="65">
        <f>IF(P37=0,0,IF(COUNTBLANK(P37)=1,0,COUNTA($P$14:P37)))</f>
        <v>0</v>
      </c>
      <c r="B37" s="28">
        <f>IF($C$4="Attiecināmās izmaksas",IF('9a+c+n'!$Q37="A",'9a+c+n'!B37,0),0)</f>
        <v>0</v>
      </c>
      <c r="C37" s="28" t="str">
        <f>IF($C$4="Attiecināmās izmaksas",IF('9a+c+n'!$Q37="A",'9a+c+n'!C37,0),0)</f>
        <v>Cauruļvadu siltumizolācijas čaulas Hvac Section AluCoat T, b=80mm 15x50 PAROC vai ekv.</v>
      </c>
      <c r="D37" s="28" t="str">
        <f>IF($C$4="Attiecināmās izmaksas",IF('9a+c+n'!$Q37="A",'9a+c+n'!D37,0),0)</f>
        <v>m</v>
      </c>
      <c r="E37" s="60"/>
      <c r="F37" s="80"/>
      <c r="G37" s="28"/>
      <c r="H37" s="28">
        <f>IF($C$4="Attiecināmās izmaksas",IF('9a+c+n'!$Q37="A",'9a+c+n'!H37,0),0)</f>
        <v>0</v>
      </c>
      <c r="I37" s="28"/>
      <c r="J37" s="28"/>
      <c r="K37" s="60">
        <f>IF($C$4="Attiecināmās izmaksas",IF('9a+c+n'!$Q37="A",'9a+c+n'!K37,0),0)</f>
        <v>0</v>
      </c>
      <c r="L37" s="80">
        <f>IF($C$4="Attiecināmās izmaksas",IF('9a+c+n'!$Q37="A",'9a+c+n'!L37,0),0)</f>
        <v>0</v>
      </c>
      <c r="M37" s="28">
        <f>IF($C$4="Attiecināmās izmaksas",IF('9a+c+n'!$Q37="A",'9a+c+n'!M37,0),0)</f>
        <v>0</v>
      </c>
      <c r="N37" s="28">
        <f>IF($C$4="Attiecināmās izmaksas",IF('9a+c+n'!$Q37="A",'9a+c+n'!N37,0),0)</f>
        <v>0</v>
      </c>
      <c r="O37" s="28">
        <f>IF($C$4="Attiecināmās izmaksas",IF('9a+c+n'!$Q37="A",'9a+c+n'!O37,0),0)</f>
        <v>0</v>
      </c>
      <c r="P37" s="60">
        <f>IF($C$4="Attiecināmās izmaksas",IF('9a+c+n'!$Q37="A",'9a+c+n'!P37,0),0)</f>
        <v>0</v>
      </c>
    </row>
    <row r="38" spans="1:16" ht="22.5" x14ac:dyDescent="0.2">
      <c r="A38" s="65">
        <f>IF(P38=0,0,IF(COUNTBLANK(P38)=1,0,COUNTA($P$14:P38)))</f>
        <v>0</v>
      </c>
      <c r="B38" s="28">
        <f>IF($C$4="Attiecināmās izmaksas",IF('9a+c+n'!$Q38="A",'9a+c+n'!B38,0),0)</f>
        <v>0</v>
      </c>
      <c r="C38" s="28" t="str">
        <f>IF($C$4="Attiecināmās izmaksas",IF('9a+c+n'!$Q38="A",'9a+c+n'!C38,0),0)</f>
        <v>Cauruļvadu siltumizolācijas čaulas Hvac Section AluCoat T, b=80mm 22x50 PAROC vai ekv.</v>
      </c>
      <c r="D38" s="28" t="str">
        <f>IF($C$4="Attiecināmās izmaksas",IF('9a+c+n'!$Q38="A",'9a+c+n'!D38,0),0)</f>
        <v>m</v>
      </c>
      <c r="E38" s="60"/>
      <c r="F38" s="80"/>
      <c r="G38" s="28"/>
      <c r="H38" s="28">
        <f>IF($C$4="Attiecināmās izmaksas",IF('9a+c+n'!$Q38="A",'9a+c+n'!H38,0),0)</f>
        <v>0</v>
      </c>
      <c r="I38" s="28"/>
      <c r="J38" s="28"/>
      <c r="K38" s="60">
        <f>IF($C$4="Attiecināmās izmaksas",IF('9a+c+n'!$Q38="A",'9a+c+n'!K38,0),0)</f>
        <v>0</v>
      </c>
      <c r="L38" s="80">
        <f>IF($C$4="Attiecināmās izmaksas",IF('9a+c+n'!$Q38="A",'9a+c+n'!L38,0),0)</f>
        <v>0</v>
      </c>
      <c r="M38" s="28">
        <f>IF($C$4="Attiecināmās izmaksas",IF('9a+c+n'!$Q38="A",'9a+c+n'!M38,0),0)</f>
        <v>0</v>
      </c>
      <c r="N38" s="28">
        <f>IF($C$4="Attiecināmās izmaksas",IF('9a+c+n'!$Q38="A",'9a+c+n'!N38,0),0)</f>
        <v>0</v>
      </c>
      <c r="O38" s="28">
        <f>IF($C$4="Attiecināmās izmaksas",IF('9a+c+n'!$Q38="A",'9a+c+n'!O38,0),0)</f>
        <v>0</v>
      </c>
      <c r="P38" s="60">
        <f>IF($C$4="Attiecināmās izmaksas",IF('9a+c+n'!$Q38="A",'9a+c+n'!P38,0),0)</f>
        <v>0</v>
      </c>
    </row>
    <row r="39" spans="1:16" ht="22.5" x14ac:dyDescent="0.2">
      <c r="A39" s="65">
        <f>IF(P39=0,0,IF(COUNTBLANK(P39)=1,0,COUNTA($P$14:P39)))</f>
        <v>0</v>
      </c>
      <c r="B39" s="28">
        <f>IF($C$4="Attiecināmās izmaksas",IF('9a+c+n'!$Q39="A",'9a+c+n'!B39,0),0)</f>
        <v>0</v>
      </c>
      <c r="C39" s="28" t="str">
        <f>IF($C$4="Attiecināmās izmaksas",IF('9a+c+n'!$Q39="A",'9a+c+n'!C39,0),0)</f>
        <v>Cauruļvadu siltumizolācijas čaulas Hvac Section AluCoat T, b=80mm 28x50 PAROC vai ekv.</v>
      </c>
      <c r="D39" s="28" t="str">
        <f>IF($C$4="Attiecināmās izmaksas",IF('9a+c+n'!$Q39="A",'9a+c+n'!D39,0),0)</f>
        <v>m</v>
      </c>
      <c r="E39" s="60"/>
      <c r="F39" s="80"/>
      <c r="G39" s="28"/>
      <c r="H39" s="28">
        <f>IF($C$4="Attiecināmās izmaksas",IF('9a+c+n'!$Q39="A",'9a+c+n'!H39,0),0)</f>
        <v>0</v>
      </c>
      <c r="I39" s="28"/>
      <c r="J39" s="28"/>
      <c r="K39" s="60">
        <f>IF($C$4="Attiecināmās izmaksas",IF('9a+c+n'!$Q39="A",'9a+c+n'!K39,0),0)</f>
        <v>0</v>
      </c>
      <c r="L39" s="80">
        <f>IF($C$4="Attiecināmās izmaksas",IF('9a+c+n'!$Q39="A",'9a+c+n'!L39,0),0)</f>
        <v>0</v>
      </c>
      <c r="M39" s="28">
        <f>IF($C$4="Attiecināmās izmaksas",IF('9a+c+n'!$Q39="A",'9a+c+n'!M39,0),0)</f>
        <v>0</v>
      </c>
      <c r="N39" s="28">
        <f>IF($C$4="Attiecināmās izmaksas",IF('9a+c+n'!$Q39="A",'9a+c+n'!N39,0),0)</f>
        <v>0</v>
      </c>
      <c r="O39" s="28">
        <f>IF($C$4="Attiecināmās izmaksas",IF('9a+c+n'!$Q39="A",'9a+c+n'!O39,0),0)</f>
        <v>0</v>
      </c>
      <c r="P39" s="60">
        <f>IF($C$4="Attiecināmās izmaksas",IF('9a+c+n'!$Q39="A",'9a+c+n'!P39,0),0)</f>
        <v>0</v>
      </c>
    </row>
    <row r="40" spans="1:16" ht="22.5" x14ac:dyDescent="0.2">
      <c r="A40" s="65">
        <f>IF(P40=0,0,IF(COUNTBLANK(P40)=1,0,COUNTA($P$14:P40)))</f>
        <v>0</v>
      </c>
      <c r="B40" s="28">
        <f>IF($C$4="Attiecināmās izmaksas",IF('9a+c+n'!$Q40="A",'9a+c+n'!B40,0),0)</f>
        <v>0</v>
      </c>
      <c r="C40" s="28" t="str">
        <f>IF($C$4="Attiecināmās izmaksas",IF('9a+c+n'!$Q40="A",'9a+c+n'!C40,0),0)</f>
        <v>Cauruļvadu siltumizolācijas čaulas Hvac Section AluCoat T, b=80mm 35x50 PAROC vai ekv.</v>
      </c>
      <c r="D40" s="28" t="str">
        <f>IF($C$4="Attiecināmās izmaksas",IF('9a+c+n'!$Q40="A",'9a+c+n'!D40,0),0)</f>
        <v>m</v>
      </c>
      <c r="E40" s="60"/>
      <c r="F40" s="80"/>
      <c r="G40" s="28"/>
      <c r="H40" s="28">
        <f>IF($C$4="Attiecināmās izmaksas",IF('9a+c+n'!$Q40="A",'9a+c+n'!H40,0),0)</f>
        <v>0</v>
      </c>
      <c r="I40" s="28"/>
      <c r="J40" s="28"/>
      <c r="K40" s="60">
        <f>IF($C$4="Attiecināmās izmaksas",IF('9a+c+n'!$Q40="A",'9a+c+n'!K40,0),0)</f>
        <v>0</v>
      </c>
      <c r="L40" s="80">
        <f>IF($C$4="Attiecināmās izmaksas",IF('9a+c+n'!$Q40="A",'9a+c+n'!L40,0),0)</f>
        <v>0</v>
      </c>
      <c r="M40" s="28">
        <f>IF($C$4="Attiecināmās izmaksas",IF('9a+c+n'!$Q40="A",'9a+c+n'!M40,0),0)</f>
        <v>0</v>
      </c>
      <c r="N40" s="28">
        <f>IF($C$4="Attiecināmās izmaksas",IF('9a+c+n'!$Q40="A",'9a+c+n'!N40,0),0)</f>
        <v>0</v>
      </c>
      <c r="O40" s="28">
        <f>IF($C$4="Attiecināmās izmaksas",IF('9a+c+n'!$Q40="A",'9a+c+n'!O40,0),0)</f>
        <v>0</v>
      </c>
      <c r="P40" s="60">
        <f>IF($C$4="Attiecināmās izmaksas",IF('9a+c+n'!$Q40="A",'9a+c+n'!P40,0),0)</f>
        <v>0</v>
      </c>
    </row>
    <row r="41" spans="1:16" x14ac:dyDescent="0.2">
      <c r="A41" s="65">
        <f>IF(P41=0,0,IF(COUNTBLANK(P41)=1,0,COUNTA($P$14:P41)))</f>
        <v>0</v>
      </c>
      <c r="B41" s="28">
        <f>IF($C$4="Attiecināmās izmaksas",IF('9a+c+n'!$Q41="A",'9a+c+n'!B41,0),0)</f>
        <v>0</v>
      </c>
      <c r="C41" s="28" t="str">
        <f>IF($C$4="Attiecināmās izmaksas",IF('9a+c+n'!$Q41="A",'9a+c+n'!C41,0),0)</f>
        <v>Esošo sildķermeņu demontāža un utilizācija</v>
      </c>
      <c r="D41" s="28" t="str">
        <f>IF($C$4="Attiecināmās izmaksas",IF('9a+c+n'!$Q41="A",'9a+c+n'!D41,0),0)</f>
        <v>kompl.</v>
      </c>
      <c r="E41" s="60"/>
      <c r="F41" s="80"/>
      <c r="G41" s="28"/>
      <c r="H41" s="28">
        <f>IF($C$4="Attiecināmās izmaksas",IF('9a+c+n'!$Q41="A",'9a+c+n'!H41,0),0)</f>
        <v>0</v>
      </c>
      <c r="I41" s="28"/>
      <c r="J41" s="28"/>
      <c r="K41" s="60">
        <f>IF($C$4="Attiecināmās izmaksas",IF('9a+c+n'!$Q41="A",'9a+c+n'!K41,0),0)</f>
        <v>0</v>
      </c>
      <c r="L41" s="80">
        <f>IF($C$4="Attiecināmās izmaksas",IF('9a+c+n'!$Q41="A",'9a+c+n'!L41,0),0)</f>
        <v>0</v>
      </c>
      <c r="M41" s="28">
        <f>IF($C$4="Attiecināmās izmaksas",IF('9a+c+n'!$Q41="A",'9a+c+n'!M41,0),0)</f>
        <v>0</v>
      </c>
      <c r="N41" s="28">
        <f>IF($C$4="Attiecināmās izmaksas",IF('9a+c+n'!$Q41="A",'9a+c+n'!N41,0),0)</f>
        <v>0</v>
      </c>
      <c r="O41" s="28">
        <f>IF($C$4="Attiecināmās izmaksas",IF('9a+c+n'!$Q41="A",'9a+c+n'!O41,0),0)</f>
        <v>0</v>
      </c>
      <c r="P41" s="60">
        <f>IF($C$4="Attiecināmās izmaksas",IF('9a+c+n'!$Q41="A",'9a+c+n'!P41,0),0)</f>
        <v>0</v>
      </c>
    </row>
    <row r="42" spans="1:16" x14ac:dyDescent="0.2">
      <c r="A42" s="65">
        <f>IF(P42=0,0,IF(COUNTBLANK(P42)=1,0,COUNTA($P$14:P42)))</f>
        <v>0</v>
      </c>
      <c r="B42" s="28">
        <f>IF($C$4="Attiecināmās izmaksas",IF('9a+c+n'!$Q42="A",'9a+c+n'!B42,0),0)</f>
        <v>0</v>
      </c>
      <c r="C42" s="28" t="str">
        <f>IF($C$4="Attiecināmās izmaksas",IF('9a+c+n'!$Q42="A",'9a+c+n'!C42,0),0)</f>
        <v>Cauruļvadu demontāža un utilizācija</v>
      </c>
      <c r="D42" s="28" t="str">
        <f>IF($C$4="Attiecināmās izmaksas",IF('9a+c+n'!$Q42="A",'9a+c+n'!D42,0),0)</f>
        <v>kompl.</v>
      </c>
      <c r="E42" s="60"/>
      <c r="F42" s="80"/>
      <c r="G42" s="28"/>
      <c r="H42" s="28">
        <f>IF($C$4="Attiecināmās izmaksas",IF('9a+c+n'!$Q42="A",'9a+c+n'!H42,0),0)</f>
        <v>0</v>
      </c>
      <c r="I42" s="28"/>
      <c r="J42" s="28"/>
      <c r="K42" s="60">
        <f>IF($C$4="Attiecināmās izmaksas",IF('9a+c+n'!$Q42="A",'9a+c+n'!K42,0),0)</f>
        <v>0</v>
      </c>
      <c r="L42" s="80">
        <f>IF($C$4="Attiecināmās izmaksas",IF('9a+c+n'!$Q42="A",'9a+c+n'!L42,0),0)</f>
        <v>0</v>
      </c>
      <c r="M42" s="28">
        <f>IF($C$4="Attiecināmās izmaksas",IF('9a+c+n'!$Q42="A",'9a+c+n'!M42,0),0)</f>
        <v>0</v>
      </c>
      <c r="N42" s="28">
        <f>IF($C$4="Attiecināmās izmaksas",IF('9a+c+n'!$Q42="A",'9a+c+n'!N42,0),0)</f>
        <v>0</v>
      </c>
      <c r="O42" s="28">
        <f>IF($C$4="Attiecināmās izmaksas",IF('9a+c+n'!$Q42="A",'9a+c+n'!O42,0),0)</f>
        <v>0</v>
      </c>
      <c r="P42" s="60">
        <f>IF($C$4="Attiecināmās izmaksas",IF('9a+c+n'!$Q42="A",'9a+c+n'!P42,0),0)</f>
        <v>0</v>
      </c>
    </row>
    <row r="43" spans="1:16" x14ac:dyDescent="0.2">
      <c r="A43" s="65">
        <f>IF(P43=0,0,IF(COUNTBLANK(P43)=1,0,COUNTA($P$14:P43)))</f>
        <v>0</v>
      </c>
      <c r="B43" s="28">
        <f>IF($C$4="Attiecināmās izmaksas",IF('9a+c+n'!$Q43="A",'9a+c+n'!B43,0),0)</f>
        <v>0</v>
      </c>
      <c r="C43" s="28" t="str">
        <f>IF($C$4="Attiecināmās izmaksas",IF('9a+c+n'!$Q43="A",'9a+c+n'!C43,0),0)</f>
        <v>Siltumizolācijas demontāža un utilizācija</v>
      </c>
      <c r="D43" s="28" t="str">
        <f>IF($C$4="Attiecināmās izmaksas",IF('9a+c+n'!$Q43="A",'9a+c+n'!D43,0),0)</f>
        <v>kompl.</v>
      </c>
      <c r="E43" s="60"/>
      <c r="F43" s="80"/>
      <c r="G43" s="28"/>
      <c r="H43" s="28">
        <f>IF($C$4="Attiecināmās izmaksas",IF('9a+c+n'!$Q43="A",'9a+c+n'!H43,0),0)</f>
        <v>0</v>
      </c>
      <c r="I43" s="28"/>
      <c r="J43" s="28"/>
      <c r="K43" s="60">
        <f>IF($C$4="Attiecināmās izmaksas",IF('9a+c+n'!$Q43="A",'9a+c+n'!K43,0),0)</f>
        <v>0</v>
      </c>
      <c r="L43" s="80">
        <f>IF($C$4="Attiecināmās izmaksas",IF('9a+c+n'!$Q43="A",'9a+c+n'!L43,0),0)</f>
        <v>0</v>
      </c>
      <c r="M43" s="28">
        <f>IF($C$4="Attiecināmās izmaksas",IF('9a+c+n'!$Q43="A",'9a+c+n'!M43,0),0)</f>
        <v>0</v>
      </c>
      <c r="N43" s="28">
        <f>IF($C$4="Attiecināmās izmaksas",IF('9a+c+n'!$Q43="A",'9a+c+n'!N43,0),0)</f>
        <v>0</v>
      </c>
      <c r="O43" s="28">
        <f>IF($C$4="Attiecināmās izmaksas",IF('9a+c+n'!$Q43="A",'9a+c+n'!O43,0),0)</f>
        <v>0</v>
      </c>
      <c r="P43" s="60">
        <f>IF($C$4="Attiecināmās izmaksas",IF('9a+c+n'!$Q43="A",'9a+c+n'!P43,0),0)</f>
        <v>0</v>
      </c>
    </row>
    <row r="44" spans="1:16" x14ac:dyDescent="0.2">
      <c r="A44" s="65">
        <f>IF(P44=0,0,IF(COUNTBLANK(P44)=1,0,COUNTA($P$14:P44)))</f>
        <v>0</v>
      </c>
      <c r="B44" s="28">
        <f>IF($C$4="Attiecināmās izmaksas",IF('9a+c+n'!$Q44="A",'9a+c+n'!B44,0),0)</f>
        <v>0</v>
      </c>
      <c r="C44" s="28" t="str">
        <f>IF($C$4="Attiecināmās izmaksas",IF('9a+c+n'!$Q44="A",'9a+c+n'!C44,0),0)</f>
        <v>Cinkotā tērauda cauruļvadu presējamās fasondaļas</v>
      </c>
      <c r="D44" s="28" t="str">
        <f>IF($C$4="Attiecināmās izmaksas",IF('9a+c+n'!$Q44="A",'9a+c+n'!D44,0),0)</f>
        <v>kompl.</v>
      </c>
      <c r="E44" s="60"/>
      <c r="F44" s="80"/>
      <c r="G44" s="28"/>
      <c r="H44" s="28">
        <f>IF($C$4="Attiecināmās izmaksas",IF('9a+c+n'!$Q44="A",'9a+c+n'!H44,0),0)</f>
        <v>0</v>
      </c>
      <c r="I44" s="28"/>
      <c r="J44" s="28"/>
      <c r="K44" s="60">
        <f>IF($C$4="Attiecināmās izmaksas",IF('9a+c+n'!$Q44="A",'9a+c+n'!K44,0),0)</f>
        <v>0</v>
      </c>
      <c r="L44" s="80">
        <f>IF($C$4="Attiecināmās izmaksas",IF('9a+c+n'!$Q44="A",'9a+c+n'!L44,0),0)</f>
        <v>0</v>
      </c>
      <c r="M44" s="28">
        <f>IF($C$4="Attiecināmās izmaksas",IF('9a+c+n'!$Q44="A",'9a+c+n'!M44,0),0)</f>
        <v>0</v>
      </c>
      <c r="N44" s="28">
        <f>IF($C$4="Attiecināmās izmaksas",IF('9a+c+n'!$Q44="A",'9a+c+n'!N44,0),0)</f>
        <v>0</v>
      </c>
      <c r="O44" s="28">
        <f>IF($C$4="Attiecināmās izmaksas",IF('9a+c+n'!$Q44="A",'9a+c+n'!O44,0),0)</f>
        <v>0</v>
      </c>
      <c r="P44" s="60">
        <f>IF($C$4="Attiecināmās izmaksas",IF('9a+c+n'!$Q44="A",'9a+c+n'!P44,0),0)</f>
        <v>0</v>
      </c>
    </row>
    <row r="45" spans="1:16" x14ac:dyDescent="0.2">
      <c r="A45" s="65">
        <f>IF(P45=0,0,IF(COUNTBLANK(P45)=1,0,COUNTA($P$14:P45)))</f>
        <v>0</v>
      </c>
      <c r="B45" s="28">
        <f>IF($C$4="Attiecināmās izmaksas",IF('9a+c+n'!$Q45="A",'9a+c+n'!B45,0),0)</f>
        <v>0</v>
      </c>
      <c r="C45" s="28" t="str">
        <f>IF($C$4="Attiecināmās izmaksas",IF('9a+c+n'!$Q45="A",'9a+c+n'!C45,0),0)</f>
        <v>Cinkotā tērauda cauruļu montāžas materiāli</v>
      </c>
      <c r="D45" s="28" t="str">
        <f>IF($C$4="Attiecināmās izmaksas",IF('9a+c+n'!$Q45="A",'9a+c+n'!D45,0),0)</f>
        <v>kompl.</v>
      </c>
      <c r="E45" s="60"/>
      <c r="F45" s="80"/>
      <c r="G45" s="28"/>
      <c r="H45" s="28">
        <f>IF($C$4="Attiecināmās izmaksas",IF('9a+c+n'!$Q45="A",'9a+c+n'!H45,0),0)</f>
        <v>0</v>
      </c>
      <c r="I45" s="28"/>
      <c r="J45" s="28"/>
      <c r="K45" s="60">
        <f>IF($C$4="Attiecināmās izmaksas",IF('9a+c+n'!$Q45="A",'9a+c+n'!K45,0),0)</f>
        <v>0</v>
      </c>
      <c r="L45" s="80">
        <f>IF($C$4="Attiecināmās izmaksas",IF('9a+c+n'!$Q45="A",'9a+c+n'!L45,0),0)</f>
        <v>0</v>
      </c>
      <c r="M45" s="28">
        <f>IF($C$4="Attiecināmās izmaksas",IF('9a+c+n'!$Q45="A",'9a+c+n'!M45,0),0)</f>
        <v>0</v>
      </c>
      <c r="N45" s="28">
        <f>IF($C$4="Attiecināmās izmaksas",IF('9a+c+n'!$Q45="A",'9a+c+n'!N45,0),0)</f>
        <v>0</v>
      </c>
      <c r="O45" s="28">
        <f>IF($C$4="Attiecināmās izmaksas",IF('9a+c+n'!$Q45="A",'9a+c+n'!O45,0),0)</f>
        <v>0</v>
      </c>
      <c r="P45" s="60">
        <f>IF($C$4="Attiecināmās izmaksas",IF('9a+c+n'!$Q45="A",'9a+c+n'!P45,0),0)</f>
        <v>0</v>
      </c>
    </row>
    <row r="46" spans="1:16" x14ac:dyDescent="0.2">
      <c r="A46" s="65">
        <f>IF(P46=0,0,IF(COUNTBLANK(P46)=1,0,COUNTA($P$14:P46)))</f>
        <v>0</v>
      </c>
      <c r="B46" s="28">
        <f>IF($C$4="Attiecināmās izmaksas",IF('9a+c+n'!$Q46="A",'9a+c+n'!B46,0),0)</f>
        <v>0</v>
      </c>
      <c r="C46" s="28" t="str">
        <f>IF($C$4="Attiecināmās izmaksas",IF('9a+c+n'!$Q46="A",'9a+c+n'!C46,0),0)</f>
        <v>Siltumizolācijas montāža</v>
      </c>
      <c r="D46" s="28" t="str">
        <f>IF($C$4="Attiecināmās izmaksas",IF('9a+c+n'!$Q46="A",'9a+c+n'!D46,0),0)</f>
        <v>kompl.</v>
      </c>
      <c r="E46" s="60"/>
      <c r="F46" s="80"/>
      <c r="G46" s="28"/>
      <c r="H46" s="28">
        <f>IF($C$4="Attiecināmās izmaksas",IF('9a+c+n'!$Q46="A",'9a+c+n'!H46,0),0)</f>
        <v>0</v>
      </c>
      <c r="I46" s="28"/>
      <c r="J46" s="28"/>
      <c r="K46" s="60">
        <f>IF($C$4="Attiecināmās izmaksas",IF('9a+c+n'!$Q46="A",'9a+c+n'!K46,0),0)</f>
        <v>0</v>
      </c>
      <c r="L46" s="80">
        <f>IF($C$4="Attiecināmās izmaksas",IF('9a+c+n'!$Q46="A",'9a+c+n'!L46,0),0)</f>
        <v>0</v>
      </c>
      <c r="M46" s="28">
        <f>IF($C$4="Attiecināmās izmaksas",IF('9a+c+n'!$Q46="A",'9a+c+n'!M46,0),0)</f>
        <v>0</v>
      </c>
      <c r="N46" s="28">
        <f>IF($C$4="Attiecināmās izmaksas",IF('9a+c+n'!$Q46="A",'9a+c+n'!N46,0),0)</f>
        <v>0</v>
      </c>
      <c r="O46" s="28">
        <f>IF($C$4="Attiecināmās izmaksas",IF('9a+c+n'!$Q46="A",'9a+c+n'!O46,0),0)</f>
        <v>0</v>
      </c>
      <c r="P46" s="60">
        <f>IF($C$4="Attiecināmās izmaksas",IF('9a+c+n'!$Q46="A",'9a+c+n'!P46,0),0)</f>
        <v>0</v>
      </c>
    </row>
    <row r="47" spans="1:16" x14ac:dyDescent="0.2">
      <c r="A47" s="65">
        <f>IF(P47=0,0,IF(COUNTBLANK(P47)=1,0,COUNTA($P$14:P47)))</f>
        <v>0</v>
      </c>
      <c r="B47" s="28">
        <f>IF($C$4="Attiecināmās izmaksas",IF('9a+c+n'!$Q47="A",'9a+c+n'!B47,0),0)</f>
        <v>0</v>
      </c>
      <c r="C47" s="28" t="str">
        <f>IF($C$4="Attiecināmās izmaksas",IF('9a+c+n'!$Q47="A",'9a+c+n'!C47,0),0)</f>
        <v>Armētā siltumizolācijas līmlenta</v>
      </c>
      <c r="D47" s="28" t="str">
        <f>IF($C$4="Attiecināmās izmaksas",IF('9a+c+n'!$Q47="A",'9a+c+n'!D47,0),0)</f>
        <v>kompl.</v>
      </c>
      <c r="E47" s="60"/>
      <c r="F47" s="80"/>
      <c r="G47" s="28"/>
      <c r="H47" s="28">
        <f>IF($C$4="Attiecināmās izmaksas",IF('9a+c+n'!$Q47="A",'9a+c+n'!H47,0),0)</f>
        <v>0</v>
      </c>
      <c r="I47" s="28"/>
      <c r="J47" s="28"/>
      <c r="K47" s="60">
        <f>IF($C$4="Attiecināmās izmaksas",IF('9a+c+n'!$Q47="A",'9a+c+n'!K47,0),0)</f>
        <v>0</v>
      </c>
      <c r="L47" s="80">
        <f>IF($C$4="Attiecināmās izmaksas",IF('9a+c+n'!$Q47="A",'9a+c+n'!L47,0),0)</f>
        <v>0</v>
      </c>
      <c r="M47" s="28">
        <f>IF($C$4="Attiecināmās izmaksas",IF('9a+c+n'!$Q47="A",'9a+c+n'!M47,0),0)</f>
        <v>0</v>
      </c>
      <c r="N47" s="28">
        <f>IF($C$4="Attiecināmās izmaksas",IF('9a+c+n'!$Q47="A",'9a+c+n'!N47,0),0)</f>
        <v>0</v>
      </c>
      <c r="O47" s="28">
        <f>IF($C$4="Attiecināmās izmaksas",IF('9a+c+n'!$Q47="A",'9a+c+n'!O47,0),0)</f>
        <v>0</v>
      </c>
      <c r="P47" s="60">
        <f>IF($C$4="Attiecināmās izmaksas",IF('9a+c+n'!$Q47="A",'9a+c+n'!P47,0),0)</f>
        <v>0</v>
      </c>
    </row>
    <row r="48" spans="1:16" x14ac:dyDescent="0.2">
      <c r="A48" s="65">
        <f>IF(P48=0,0,IF(COUNTBLANK(P48)=1,0,COUNTA($P$14:P48)))</f>
        <v>0</v>
      </c>
      <c r="B48" s="28">
        <f>IF($C$4="Attiecināmās izmaksas",IF('9a+c+n'!$Q48="A",'9a+c+n'!B48,0),0)</f>
        <v>0</v>
      </c>
      <c r="C48" s="28" t="str">
        <f>IF($C$4="Attiecināmās izmaksas",IF('9a+c+n'!$Q48="A",'9a+c+n'!C48,0),0)</f>
        <v>PVC pārklājs</v>
      </c>
      <c r="D48" s="28" t="str">
        <f>IF($C$4="Attiecināmās izmaksas",IF('9a+c+n'!$Q48="A",'9a+c+n'!D48,0),0)</f>
        <v>kompl.</v>
      </c>
      <c r="E48" s="60"/>
      <c r="F48" s="80"/>
      <c r="G48" s="28"/>
      <c r="H48" s="28">
        <f>IF($C$4="Attiecināmās izmaksas",IF('9a+c+n'!$Q48="A",'9a+c+n'!H48,0),0)</f>
        <v>0</v>
      </c>
      <c r="I48" s="28"/>
      <c r="J48" s="28"/>
      <c r="K48" s="60">
        <f>IF($C$4="Attiecināmās izmaksas",IF('9a+c+n'!$Q48="A",'9a+c+n'!K48,0),0)</f>
        <v>0</v>
      </c>
      <c r="L48" s="80">
        <f>IF($C$4="Attiecināmās izmaksas",IF('9a+c+n'!$Q48="A",'9a+c+n'!L48,0),0)</f>
        <v>0</v>
      </c>
      <c r="M48" s="28">
        <f>IF($C$4="Attiecināmās izmaksas",IF('9a+c+n'!$Q48="A",'9a+c+n'!M48,0),0)</f>
        <v>0</v>
      </c>
      <c r="N48" s="28">
        <f>IF($C$4="Attiecināmās izmaksas",IF('9a+c+n'!$Q48="A",'9a+c+n'!N48,0),0)</f>
        <v>0</v>
      </c>
      <c r="O48" s="28">
        <f>IF($C$4="Attiecināmās izmaksas",IF('9a+c+n'!$Q48="A",'9a+c+n'!O48,0),0)</f>
        <v>0</v>
      </c>
      <c r="P48" s="60">
        <f>IF($C$4="Attiecināmās izmaksas",IF('9a+c+n'!$Q48="A",'9a+c+n'!P48,0),0)</f>
        <v>0</v>
      </c>
    </row>
    <row r="49" spans="1:16" x14ac:dyDescent="0.2">
      <c r="A49" s="65">
        <f>IF(P49=0,0,IF(COUNTBLANK(P49)=1,0,COUNTA($P$14:P49)))</f>
        <v>0</v>
      </c>
      <c r="B49" s="28">
        <f>IF($C$4="Attiecināmās izmaksas",IF('9a+c+n'!$Q49="A",'9a+c+n'!B49,0),0)</f>
        <v>0</v>
      </c>
      <c r="C49" s="28" t="str">
        <f>IF($C$4="Attiecināmās izmaksas",IF('9a+c+n'!$Q49="A",'9a+c+n'!C49,0),0)</f>
        <v>Cauruļu stiprinājumi</v>
      </c>
      <c r="D49" s="28" t="str">
        <f>IF($C$4="Attiecināmās izmaksas",IF('9a+c+n'!$Q49="A",'9a+c+n'!D49,0),0)</f>
        <v>kompl.</v>
      </c>
      <c r="E49" s="60"/>
      <c r="F49" s="80"/>
      <c r="G49" s="28"/>
      <c r="H49" s="28">
        <f>IF($C$4="Attiecināmās izmaksas",IF('9a+c+n'!$Q49="A",'9a+c+n'!H49,0),0)</f>
        <v>0</v>
      </c>
      <c r="I49" s="28"/>
      <c r="J49" s="28"/>
      <c r="K49" s="60">
        <f>IF($C$4="Attiecināmās izmaksas",IF('9a+c+n'!$Q49="A",'9a+c+n'!K49,0),0)</f>
        <v>0</v>
      </c>
      <c r="L49" s="80">
        <f>IF($C$4="Attiecināmās izmaksas",IF('9a+c+n'!$Q49="A",'9a+c+n'!L49,0),0)</f>
        <v>0</v>
      </c>
      <c r="M49" s="28">
        <f>IF($C$4="Attiecināmās izmaksas",IF('9a+c+n'!$Q49="A",'9a+c+n'!M49,0),0)</f>
        <v>0</v>
      </c>
      <c r="N49" s="28">
        <f>IF($C$4="Attiecināmās izmaksas",IF('9a+c+n'!$Q49="A",'9a+c+n'!N49,0),0)</f>
        <v>0</v>
      </c>
      <c r="O49" s="28">
        <f>IF($C$4="Attiecināmās izmaksas",IF('9a+c+n'!$Q49="A",'9a+c+n'!O49,0),0)</f>
        <v>0</v>
      </c>
      <c r="P49" s="60">
        <f>IF($C$4="Attiecināmās izmaksas",IF('9a+c+n'!$Q49="A",'9a+c+n'!P49,0),0)</f>
        <v>0</v>
      </c>
    </row>
    <row r="50" spans="1:16" x14ac:dyDescent="0.2">
      <c r="A50" s="65">
        <f>IF(P50=0,0,IF(COUNTBLANK(P50)=1,0,COUNTA($P$14:P50)))</f>
        <v>0</v>
      </c>
      <c r="B50" s="28">
        <f>IF($C$4="Attiecināmās izmaksas",IF('9a+c+n'!$Q50="A",'9a+c+n'!B50,0),0)</f>
        <v>0</v>
      </c>
      <c r="C50" s="28" t="str">
        <f>IF($C$4="Attiecināmās izmaksas",IF('9a+c+n'!$Q50="A",'9a+c+n'!C50,0),0)</f>
        <v>Izolācijas stiprinājumi</v>
      </c>
      <c r="D50" s="28" t="str">
        <f>IF($C$4="Attiecināmās izmaksas",IF('9a+c+n'!$Q50="A",'9a+c+n'!D50,0),0)</f>
        <v>kompl.</v>
      </c>
      <c r="E50" s="60"/>
      <c r="F50" s="80"/>
      <c r="G50" s="28"/>
      <c r="H50" s="28">
        <f>IF($C$4="Attiecināmās izmaksas",IF('9a+c+n'!$Q50="A",'9a+c+n'!H50,0),0)</f>
        <v>0</v>
      </c>
      <c r="I50" s="28"/>
      <c r="J50" s="28"/>
      <c r="K50" s="60">
        <f>IF($C$4="Attiecināmās izmaksas",IF('9a+c+n'!$Q50="A",'9a+c+n'!K50,0),0)</f>
        <v>0</v>
      </c>
      <c r="L50" s="80">
        <f>IF($C$4="Attiecināmās izmaksas",IF('9a+c+n'!$Q50="A",'9a+c+n'!L50,0),0)</f>
        <v>0</v>
      </c>
      <c r="M50" s="28">
        <f>IF($C$4="Attiecināmās izmaksas",IF('9a+c+n'!$Q50="A",'9a+c+n'!M50,0),0)</f>
        <v>0</v>
      </c>
      <c r="N50" s="28">
        <f>IF($C$4="Attiecināmās izmaksas",IF('9a+c+n'!$Q50="A",'9a+c+n'!N50,0),0)</f>
        <v>0</v>
      </c>
      <c r="O50" s="28">
        <f>IF($C$4="Attiecināmās izmaksas",IF('9a+c+n'!$Q50="A",'9a+c+n'!O50,0),0)</f>
        <v>0</v>
      </c>
      <c r="P50" s="60">
        <f>IF($C$4="Attiecināmās izmaksas",IF('9a+c+n'!$Q50="A",'9a+c+n'!P50,0),0)</f>
        <v>0</v>
      </c>
    </row>
    <row r="51" spans="1:16" x14ac:dyDescent="0.2">
      <c r="A51" s="65">
        <f>IF(P51=0,0,IF(COUNTBLANK(P51)=1,0,COUNTA($P$14:P51)))</f>
        <v>0</v>
      </c>
      <c r="B51" s="28">
        <f>IF($C$4="Attiecināmās izmaksas",IF('9a+c+n'!$Q51="A",'9a+c+n'!B51,0),0)</f>
        <v>0</v>
      </c>
      <c r="C51" s="28" t="str">
        <f>IF($C$4="Attiecināmās izmaksas",IF('9a+c+n'!$Q51="A",'9a+c+n'!C51,0),0)</f>
        <v>Sistēmas hidrauliskā pārbaude</v>
      </c>
      <c r="D51" s="28" t="str">
        <f>IF($C$4="Attiecināmās izmaksas",IF('9a+c+n'!$Q51="A",'9a+c+n'!D51,0),0)</f>
        <v>kompl.</v>
      </c>
      <c r="E51" s="60"/>
      <c r="F51" s="80"/>
      <c r="G51" s="28"/>
      <c r="H51" s="28">
        <f>IF($C$4="Attiecināmās izmaksas",IF('9a+c+n'!$Q51="A",'9a+c+n'!H51,0),0)</f>
        <v>0</v>
      </c>
      <c r="I51" s="28"/>
      <c r="J51" s="28"/>
      <c r="K51" s="60">
        <f>IF($C$4="Attiecināmās izmaksas",IF('9a+c+n'!$Q51="A",'9a+c+n'!K51,0),0)</f>
        <v>0</v>
      </c>
      <c r="L51" s="80">
        <f>IF($C$4="Attiecināmās izmaksas",IF('9a+c+n'!$Q51="A",'9a+c+n'!L51,0),0)</f>
        <v>0</v>
      </c>
      <c r="M51" s="28">
        <f>IF($C$4="Attiecināmās izmaksas",IF('9a+c+n'!$Q51="A",'9a+c+n'!M51,0),0)</f>
        <v>0</v>
      </c>
      <c r="N51" s="28">
        <f>IF($C$4="Attiecināmās izmaksas",IF('9a+c+n'!$Q51="A",'9a+c+n'!N51,0),0)</f>
        <v>0</v>
      </c>
      <c r="O51" s="28">
        <f>IF($C$4="Attiecināmās izmaksas",IF('9a+c+n'!$Q51="A",'9a+c+n'!O51,0),0)</f>
        <v>0</v>
      </c>
      <c r="P51" s="60">
        <f>IF($C$4="Attiecināmās izmaksas",IF('9a+c+n'!$Q51="A",'9a+c+n'!P51,0),0)</f>
        <v>0</v>
      </c>
    </row>
    <row r="52" spans="1:16" x14ac:dyDescent="0.2">
      <c r="A52" s="65">
        <f>IF(P52=0,0,IF(COUNTBLANK(P52)=1,0,COUNTA($P$14:P52)))</f>
        <v>0</v>
      </c>
      <c r="B52" s="28">
        <f>IF($C$4="Attiecināmās izmaksas",IF('9a+c+n'!$Q52="A",'9a+c+n'!B52,0),0)</f>
        <v>0</v>
      </c>
      <c r="C52" s="28" t="str">
        <f>IF($C$4="Attiecināmās izmaksas",IF('9a+c+n'!$Q52="A",'9a+c+n'!C52,0),0)</f>
        <v>Sistēmas ieregulēšanas darbi</v>
      </c>
      <c r="D52" s="28" t="str">
        <f>IF($C$4="Attiecināmās izmaksas",IF('9a+c+n'!$Q52="A",'9a+c+n'!D52,0),0)</f>
        <v>kompl.</v>
      </c>
      <c r="E52" s="60"/>
      <c r="F52" s="80"/>
      <c r="G52" s="28"/>
      <c r="H52" s="28">
        <f>IF($C$4="Attiecināmās izmaksas",IF('9a+c+n'!$Q52="A",'9a+c+n'!H52,0),0)</f>
        <v>0</v>
      </c>
      <c r="I52" s="28"/>
      <c r="J52" s="28"/>
      <c r="K52" s="60">
        <f>IF($C$4="Attiecināmās izmaksas",IF('9a+c+n'!$Q52="A",'9a+c+n'!K52,0),0)</f>
        <v>0</v>
      </c>
      <c r="L52" s="80">
        <f>IF($C$4="Attiecināmās izmaksas",IF('9a+c+n'!$Q52="A",'9a+c+n'!L52,0),0)</f>
        <v>0</v>
      </c>
      <c r="M52" s="28">
        <f>IF($C$4="Attiecināmās izmaksas",IF('9a+c+n'!$Q52="A",'9a+c+n'!M52,0),0)</f>
        <v>0</v>
      </c>
      <c r="N52" s="28">
        <f>IF($C$4="Attiecināmās izmaksas",IF('9a+c+n'!$Q52="A",'9a+c+n'!N52,0),0)</f>
        <v>0</v>
      </c>
      <c r="O52" s="28">
        <f>IF($C$4="Attiecināmās izmaksas",IF('9a+c+n'!$Q52="A",'9a+c+n'!O52,0),0)</f>
        <v>0</v>
      </c>
      <c r="P52" s="60">
        <f>IF($C$4="Attiecināmās izmaksas",IF('9a+c+n'!$Q52="A",'9a+c+n'!P52,0),0)</f>
        <v>0</v>
      </c>
    </row>
    <row r="53" spans="1:16" x14ac:dyDescent="0.2">
      <c r="A53" s="65">
        <f>IF(P53=0,0,IF(COUNTBLANK(P53)=1,0,COUNTA($P$14:P53)))</f>
        <v>0</v>
      </c>
      <c r="B53" s="28">
        <f>IF($C$4="Attiecināmās izmaksas",IF('9a+c+n'!$Q53="A",'9a+c+n'!B53,0),0)</f>
        <v>0</v>
      </c>
      <c r="C53" s="28" t="str">
        <f>IF($C$4="Attiecināmās izmaksas",IF('9a+c+n'!$Q53="A",'9a+c+n'!C53,0),0)</f>
        <v>Sistēmas marķēšanas materiāli</v>
      </c>
      <c r="D53" s="28" t="str">
        <f>IF($C$4="Attiecināmās izmaksas",IF('9a+c+n'!$Q53="A",'9a+c+n'!D53,0),0)</f>
        <v>kompl.</v>
      </c>
      <c r="E53" s="60"/>
      <c r="F53" s="80"/>
      <c r="G53" s="28"/>
      <c r="H53" s="28">
        <f>IF($C$4="Attiecināmās izmaksas",IF('9a+c+n'!$Q53="A",'9a+c+n'!H53,0),0)</f>
        <v>0</v>
      </c>
      <c r="I53" s="28"/>
      <c r="J53" s="28"/>
      <c r="K53" s="60">
        <f>IF($C$4="Attiecināmās izmaksas",IF('9a+c+n'!$Q53="A",'9a+c+n'!K53,0),0)</f>
        <v>0</v>
      </c>
      <c r="L53" s="80">
        <f>IF($C$4="Attiecināmās izmaksas",IF('9a+c+n'!$Q53="A",'9a+c+n'!L53,0),0)</f>
        <v>0</v>
      </c>
      <c r="M53" s="28">
        <f>IF($C$4="Attiecināmās izmaksas",IF('9a+c+n'!$Q53="A",'9a+c+n'!M53,0),0)</f>
        <v>0</v>
      </c>
      <c r="N53" s="28">
        <f>IF($C$4="Attiecināmās izmaksas",IF('9a+c+n'!$Q53="A",'9a+c+n'!N53,0),0)</f>
        <v>0</v>
      </c>
      <c r="O53" s="28">
        <f>IF($C$4="Attiecināmās izmaksas",IF('9a+c+n'!$Q53="A",'9a+c+n'!O53,0),0)</f>
        <v>0</v>
      </c>
      <c r="P53" s="60">
        <f>IF($C$4="Attiecināmās izmaksas",IF('9a+c+n'!$Q53="A",'9a+c+n'!P53,0),0)</f>
        <v>0</v>
      </c>
    </row>
    <row r="54" spans="1:16" x14ac:dyDescent="0.2">
      <c r="A54" s="65">
        <f>IF(P54=0,0,IF(COUNTBLANK(P54)=1,0,COUNTA($P$14:P54)))</f>
        <v>0</v>
      </c>
      <c r="B54" s="28">
        <f>IF($C$4="Attiecināmās izmaksas",IF('9a+c+n'!$Q54="A",'9a+c+n'!B54,0),0)</f>
        <v>0</v>
      </c>
      <c r="C54" s="28" t="str">
        <f>IF($C$4="Attiecināmās izmaksas",IF('9a+c+n'!$Q54="A",'9a+c+n'!C54,0),0)</f>
        <v>Montāžas palīgmateriāli</v>
      </c>
      <c r="D54" s="28" t="str">
        <f>IF($C$4="Attiecināmās izmaksas",IF('9a+c+n'!$Q54="A",'9a+c+n'!D54,0),0)</f>
        <v>kompl.</v>
      </c>
      <c r="E54" s="60"/>
      <c r="F54" s="80"/>
      <c r="G54" s="28"/>
      <c r="H54" s="28">
        <f>IF($C$4="Attiecināmās izmaksas",IF('9a+c+n'!$Q54="A",'9a+c+n'!H54,0),0)</f>
        <v>0</v>
      </c>
      <c r="I54" s="28"/>
      <c r="J54" s="28"/>
      <c r="K54" s="60">
        <f>IF($C$4="Attiecināmās izmaksas",IF('9a+c+n'!$Q54="A",'9a+c+n'!K54,0),0)</f>
        <v>0</v>
      </c>
      <c r="L54" s="80">
        <f>IF($C$4="Attiecināmās izmaksas",IF('9a+c+n'!$Q54="A",'9a+c+n'!L54,0),0)</f>
        <v>0</v>
      </c>
      <c r="M54" s="28">
        <f>IF($C$4="Attiecināmās izmaksas",IF('9a+c+n'!$Q54="A",'9a+c+n'!M54,0),0)</f>
        <v>0</v>
      </c>
      <c r="N54" s="28">
        <f>IF($C$4="Attiecināmās izmaksas",IF('9a+c+n'!$Q54="A",'9a+c+n'!N54,0),0)</f>
        <v>0</v>
      </c>
      <c r="O54" s="28">
        <f>IF($C$4="Attiecināmās izmaksas",IF('9a+c+n'!$Q54="A",'9a+c+n'!O54,0),0)</f>
        <v>0</v>
      </c>
      <c r="P54" s="60">
        <f>IF($C$4="Attiecināmās izmaksas",IF('9a+c+n'!$Q54="A",'9a+c+n'!P54,0),0)</f>
        <v>0</v>
      </c>
    </row>
    <row r="55" spans="1:16" x14ac:dyDescent="0.2">
      <c r="A55" s="65">
        <f>IF(P55=0,0,IF(COUNTBLANK(P55)=1,0,COUNTA($P$14:P55)))</f>
        <v>0</v>
      </c>
      <c r="B55" s="28">
        <f>IF($C$4="Attiecināmās izmaksas",IF('9a+c+n'!$Q55="A",'9a+c+n'!B55,0),0)</f>
        <v>0</v>
      </c>
      <c r="C55" s="28" t="str">
        <f>IF($C$4="Attiecināmās izmaksas",IF('9a+c+n'!$Q55="A",'9a+c+n'!C55,0),0)</f>
        <v>Atvērumu izveide stāvu pārsegumos</v>
      </c>
      <c r="D55" s="28" t="str">
        <f>IF($C$4="Attiecināmās izmaksas",IF('9a+c+n'!$Q55="A",'9a+c+n'!D55,0),0)</f>
        <v>kompl.</v>
      </c>
      <c r="E55" s="60"/>
      <c r="F55" s="80"/>
      <c r="G55" s="28"/>
      <c r="H55" s="28">
        <f>IF($C$4="Attiecināmās izmaksas",IF('9a+c+n'!$Q55="A",'9a+c+n'!H55,0),0)</f>
        <v>0</v>
      </c>
      <c r="I55" s="28"/>
      <c r="J55" s="28"/>
      <c r="K55" s="60">
        <f>IF($C$4="Attiecināmās izmaksas",IF('9a+c+n'!$Q55="A",'9a+c+n'!K55,0),0)</f>
        <v>0</v>
      </c>
      <c r="L55" s="80">
        <f>IF($C$4="Attiecināmās izmaksas",IF('9a+c+n'!$Q55="A",'9a+c+n'!L55,0),0)</f>
        <v>0</v>
      </c>
      <c r="M55" s="28">
        <f>IF($C$4="Attiecināmās izmaksas",IF('9a+c+n'!$Q55="A",'9a+c+n'!M55,0),0)</f>
        <v>0</v>
      </c>
      <c r="N55" s="28">
        <f>IF($C$4="Attiecināmās izmaksas",IF('9a+c+n'!$Q55="A",'9a+c+n'!N55,0),0)</f>
        <v>0</v>
      </c>
      <c r="O55" s="28">
        <f>IF($C$4="Attiecināmās izmaksas",IF('9a+c+n'!$Q55="A",'9a+c+n'!O55,0),0)</f>
        <v>0</v>
      </c>
      <c r="P55" s="60">
        <f>IF($C$4="Attiecināmās izmaksas",IF('9a+c+n'!$Q55="A",'9a+c+n'!P55,0),0)</f>
        <v>0</v>
      </c>
    </row>
    <row r="56" spans="1:16" x14ac:dyDescent="0.2">
      <c r="A56" s="65">
        <f>IF(P56=0,0,IF(COUNTBLANK(P56)=1,0,COUNTA($P$14:P56)))</f>
        <v>0</v>
      </c>
      <c r="B56" s="28">
        <f>IF($C$4="Attiecināmās izmaksas",IF('9a+c+n'!$Q56="A",'9a+c+n'!B56,0),0)</f>
        <v>0</v>
      </c>
      <c r="C56" s="28" t="str">
        <f>IF($C$4="Attiecināmās izmaksas",IF('9a+c+n'!$Q56="A",'9a+c+n'!C56,0),0)</f>
        <v>Atvēruma izveide pagraba sienās</v>
      </c>
      <c r="D56" s="28" t="str">
        <f>IF($C$4="Attiecināmās izmaksas",IF('9a+c+n'!$Q56="A",'9a+c+n'!D56,0),0)</f>
        <v>kompl.</v>
      </c>
      <c r="E56" s="60"/>
      <c r="F56" s="80"/>
      <c r="G56" s="28"/>
      <c r="H56" s="28">
        <f>IF($C$4="Attiecināmās izmaksas",IF('9a+c+n'!$Q56="A",'9a+c+n'!H56,0),0)</f>
        <v>0</v>
      </c>
      <c r="I56" s="28"/>
      <c r="J56" s="28"/>
      <c r="K56" s="60">
        <f>IF($C$4="Attiecināmās izmaksas",IF('9a+c+n'!$Q56="A",'9a+c+n'!K56,0),0)</f>
        <v>0</v>
      </c>
      <c r="L56" s="80">
        <f>IF($C$4="Attiecināmās izmaksas",IF('9a+c+n'!$Q56="A",'9a+c+n'!L56,0),0)</f>
        <v>0</v>
      </c>
      <c r="M56" s="28">
        <f>IF($C$4="Attiecināmās izmaksas",IF('9a+c+n'!$Q56="A",'9a+c+n'!M56,0),0)</f>
        <v>0</v>
      </c>
      <c r="N56" s="28">
        <f>IF($C$4="Attiecināmās izmaksas",IF('9a+c+n'!$Q56="A",'9a+c+n'!N56,0),0)</f>
        <v>0</v>
      </c>
      <c r="O56" s="28">
        <f>IF($C$4="Attiecināmās izmaksas",IF('9a+c+n'!$Q56="A",'9a+c+n'!O56,0),0)</f>
        <v>0</v>
      </c>
      <c r="P56" s="60">
        <f>IF($C$4="Attiecināmās izmaksas",IF('9a+c+n'!$Q56="A",'9a+c+n'!P56,0),0)</f>
        <v>0</v>
      </c>
    </row>
    <row r="57" spans="1:16" x14ac:dyDescent="0.2">
      <c r="A57" s="65">
        <f>IF(P57=0,0,IF(COUNTBLANK(P57)=1,0,COUNTA($P$14:P57)))</f>
        <v>0</v>
      </c>
      <c r="B57" s="28">
        <f>IF($C$4="Attiecināmās izmaksas",IF('9a+c+n'!$Q57="A",'9a+c+n'!B57,0),0)</f>
        <v>0</v>
      </c>
      <c r="C57" s="28" t="str">
        <f>IF($C$4="Attiecināmās izmaksas",IF('9a+c+n'!$Q57="A",'9a+c+n'!C57,0),0)</f>
        <v>Saskaņošanas darbi ar BK</v>
      </c>
      <c r="D57" s="28" t="str">
        <f>IF($C$4="Attiecināmās izmaksas",IF('9a+c+n'!$Q57="A",'9a+c+n'!D57,0),0)</f>
        <v>kompl.</v>
      </c>
      <c r="E57" s="60"/>
      <c r="F57" s="80"/>
      <c r="G57" s="28"/>
      <c r="H57" s="28">
        <f>IF($C$4="Attiecināmās izmaksas",IF('9a+c+n'!$Q57="A",'9a+c+n'!H57,0),0)</f>
        <v>0</v>
      </c>
      <c r="I57" s="28"/>
      <c r="J57" s="28"/>
      <c r="K57" s="60">
        <f>IF($C$4="Attiecināmās izmaksas",IF('9a+c+n'!$Q57="A",'9a+c+n'!K57,0),0)</f>
        <v>0</v>
      </c>
      <c r="L57" s="80">
        <f>IF($C$4="Attiecināmās izmaksas",IF('9a+c+n'!$Q57="A",'9a+c+n'!L57,0),0)</f>
        <v>0</v>
      </c>
      <c r="M57" s="28">
        <f>IF($C$4="Attiecināmās izmaksas",IF('9a+c+n'!$Q57="A",'9a+c+n'!M57,0),0)</f>
        <v>0</v>
      </c>
      <c r="N57" s="28">
        <f>IF($C$4="Attiecināmās izmaksas",IF('9a+c+n'!$Q57="A",'9a+c+n'!N57,0),0)</f>
        <v>0</v>
      </c>
      <c r="O57" s="28">
        <f>IF($C$4="Attiecināmās izmaksas",IF('9a+c+n'!$Q57="A",'9a+c+n'!O57,0),0)</f>
        <v>0</v>
      </c>
      <c r="P57" s="60">
        <f>IF($C$4="Attiecināmās izmaksas",IF('9a+c+n'!$Q57="A",'9a+c+n'!P57,0),0)</f>
        <v>0</v>
      </c>
    </row>
    <row r="58" spans="1:16" ht="12" thickBot="1" x14ac:dyDescent="0.25">
      <c r="A58" s="159">
        <f>IF(P58=0,0,IF(COUNTBLANK(P58)=1,0,COUNTA($P$14:P58)))</f>
        <v>0</v>
      </c>
      <c r="B58" s="92">
        <f>IF($C$4="Attiecināmās izmaksas",IF('9a+c+n'!$Q58="A",'9a+c+n'!B58,0),0)</f>
        <v>0</v>
      </c>
      <c r="C58" s="92" t="str">
        <f>IF($C$4="Attiecināmās izmaksas",IF('9a+c+n'!$Q58="A",'9a+c+n'!C58,0),0)</f>
        <v>Apdares atjaunošanas dzīvokļos</v>
      </c>
      <c r="D58" s="92" t="str">
        <f>IF($C$4="Attiecināmās izmaksas",IF('9a+c+n'!$Q58="A",'9a+c+n'!D58,0),0)</f>
        <v>kompl.</v>
      </c>
      <c r="E58" s="41"/>
      <c r="F58" s="160"/>
      <c r="G58" s="92"/>
      <c r="H58" s="92">
        <f>IF($C$4="Attiecināmās izmaksas",IF('9a+c+n'!$Q58="A",'9a+c+n'!H58,0),0)</f>
        <v>0</v>
      </c>
      <c r="I58" s="92"/>
      <c r="J58" s="92"/>
      <c r="K58" s="41">
        <f>IF($C$4="Attiecināmās izmaksas",IF('9a+c+n'!$Q58="A",'9a+c+n'!K58,0),0)</f>
        <v>0</v>
      </c>
      <c r="L58" s="160">
        <f>IF($C$4="Attiecināmās izmaksas",IF('9a+c+n'!$Q58="A",'9a+c+n'!L58,0),0)</f>
        <v>0</v>
      </c>
      <c r="M58" s="92">
        <f>IF($C$4="Attiecināmās izmaksas",IF('9a+c+n'!$Q58="A",'9a+c+n'!M58,0),0)</f>
        <v>0</v>
      </c>
      <c r="N58" s="92">
        <f>IF($C$4="Attiecināmās izmaksas",IF('9a+c+n'!$Q58="A",'9a+c+n'!N58,0),0)</f>
        <v>0</v>
      </c>
      <c r="O58" s="92">
        <f>IF($C$4="Attiecināmās izmaksas",IF('9a+c+n'!$Q58="A",'9a+c+n'!O58,0),0)</f>
        <v>0</v>
      </c>
      <c r="P58" s="41">
        <f>IF($C$4="Attiecināmās izmaksas",IF('9a+c+n'!$Q58="A",'9a+c+n'!P58,0),0)</f>
        <v>0</v>
      </c>
    </row>
    <row r="59" spans="1:16" ht="12" customHeight="1" thickBot="1" x14ac:dyDescent="0.25">
      <c r="A59" s="310" t="s">
        <v>62</v>
      </c>
      <c r="B59" s="311"/>
      <c r="C59" s="311"/>
      <c r="D59" s="311"/>
      <c r="E59" s="311"/>
      <c r="F59" s="311"/>
      <c r="G59" s="311"/>
      <c r="H59" s="311"/>
      <c r="I59" s="311"/>
      <c r="J59" s="311"/>
      <c r="K59" s="312"/>
      <c r="L59" s="111">
        <f>SUM(L14:L58)</f>
        <v>0</v>
      </c>
      <c r="M59" s="112">
        <f>SUM(M14:M58)</f>
        <v>0</v>
      </c>
      <c r="N59" s="112">
        <f>SUM(N14:N58)</f>
        <v>0</v>
      </c>
      <c r="O59" s="112">
        <f>SUM(O14:O58)</f>
        <v>0</v>
      </c>
      <c r="P59" s="113">
        <f>SUM(P14:P58)</f>
        <v>0</v>
      </c>
    </row>
    <row r="60" spans="1:1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A62" s="1" t="s">
        <v>14</v>
      </c>
      <c r="B62" s="20"/>
      <c r="C62" s="313" t="str">
        <f>'Kops n'!C33:H33</f>
        <v>Armands Ūbelis</v>
      </c>
      <c r="D62" s="313"/>
      <c r="E62" s="313"/>
      <c r="F62" s="313"/>
      <c r="G62" s="313"/>
      <c r="H62" s="313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A63" s="20"/>
      <c r="B63" s="20"/>
      <c r="C63" s="236" t="s">
        <v>15</v>
      </c>
      <c r="D63" s="236"/>
      <c r="E63" s="236"/>
      <c r="F63" s="236"/>
      <c r="G63" s="236"/>
      <c r="H63" s="236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80" t="str">
        <f>'Kops n'!A36:D36</f>
        <v>Tāme sastādīta 2023. gada 26. jūlijā</v>
      </c>
      <c r="B65" s="281"/>
      <c r="C65" s="281"/>
      <c r="D65" s="28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1" t="s">
        <v>41</v>
      </c>
      <c r="B67" s="20"/>
      <c r="C67" s="313">
        <f>'Kops n'!C38:H38</f>
        <v>0</v>
      </c>
      <c r="D67" s="313"/>
      <c r="E67" s="313"/>
      <c r="F67" s="313"/>
      <c r="G67" s="313"/>
      <c r="H67" s="313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0"/>
      <c r="C68" s="236" t="s">
        <v>15</v>
      </c>
      <c r="D68" s="236"/>
      <c r="E68" s="236"/>
      <c r="F68" s="236"/>
      <c r="G68" s="236"/>
      <c r="H68" s="236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103" t="s">
        <v>16</v>
      </c>
      <c r="B70" s="53"/>
      <c r="C70" s="116" t="str">
        <f>'Kops n'!C41</f>
        <v>4-02608</v>
      </c>
      <c r="D70" s="53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</sheetData>
  <mergeCells count="23">
    <mergeCell ref="C68:H68"/>
    <mergeCell ref="L12:P12"/>
    <mergeCell ref="A59:K59"/>
    <mergeCell ref="C62:H62"/>
    <mergeCell ref="C63:H63"/>
    <mergeCell ref="A65:D65"/>
    <mergeCell ref="C67:H67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11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59:K59">
    <cfRule type="containsText" dxfId="10" priority="4" operator="containsText" text="Tiešās izmaksas kopā, t. sk. darba devēja sociālais nodoklis __.__% ">
      <formula>NOT(ISERROR(SEARCH("Tiešās izmaksas kopā, t. sk. darba devēja sociālais nodoklis __.__% ",A59)))</formula>
    </cfRule>
  </conditionalFormatting>
  <conditionalFormatting sqref="A14:P58">
    <cfRule type="cellIs" dxfId="9" priority="2" operator="equal">
      <formula>0</formula>
    </cfRule>
  </conditionalFormatting>
  <conditionalFormatting sqref="C2:I2 D5:L8 N9:O9 L59:P59 C62:H62 C67:H67 C70">
    <cfRule type="cellIs" dxfId="8" priority="3" operator="equal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71"/>
  <sheetViews>
    <sheetView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'9a+c+n'!D1</f>
        <v>9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'9a+c+n'!C2:I2</f>
        <v>Apkure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18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255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P59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IF($C$4="citu pasākumu izmaksas",IF('9a+c+n'!$Q14="C",'9a+c+n'!B14,0))</f>
        <v>0</v>
      </c>
      <c r="C14" s="27">
        <f>IF($C$4="citu pasākumu izmaksas",IF('9a+c+n'!$Q14="C",'9a+c+n'!C14,0))</f>
        <v>0</v>
      </c>
      <c r="D14" s="27">
        <f>IF($C$4="citu pasākumu izmaksas",IF('9a+c+n'!$Q14="C",'9a+c+n'!D14,0))</f>
        <v>0</v>
      </c>
      <c r="E14" s="58"/>
      <c r="F14" s="78"/>
      <c r="G14" s="27">
        <f>IF($C$4="citu pasākumu izmaksas",IF('9a+c+n'!$Q14="C",'9a+c+n'!G14,0))</f>
        <v>0</v>
      </c>
      <c r="H14" s="27">
        <f>IF($C$4="citu pasākumu izmaksas",IF('9a+c+n'!$Q14="C",'9a+c+n'!H14,0))</f>
        <v>0</v>
      </c>
      <c r="I14" s="27"/>
      <c r="J14" s="27"/>
      <c r="K14" s="58">
        <f>IF($C$4="citu pasākumu izmaksas",IF('9a+c+n'!$Q14="C",'9a+c+n'!K14,0))</f>
        <v>0</v>
      </c>
      <c r="L14" s="108">
        <f>IF($C$4="citu pasākumu izmaksas",IF('9a+c+n'!$Q14="C",'9a+c+n'!L14,0))</f>
        <v>0</v>
      </c>
      <c r="M14" s="27">
        <f>IF($C$4="citu pasākumu izmaksas",IF('9a+c+n'!$Q14="C",'9a+c+n'!M14,0))</f>
        <v>0</v>
      </c>
      <c r="N14" s="27">
        <f>IF($C$4="citu pasākumu izmaksas",IF('9a+c+n'!$Q14="C",'9a+c+n'!N14,0))</f>
        <v>0</v>
      </c>
      <c r="O14" s="27">
        <f>IF($C$4="citu pasākumu izmaksas",IF('9a+c+n'!$Q14="C",'9a+c+n'!O14,0))</f>
        <v>0</v>
      </c>
      <c r="P14" s="58">
        <f>IF($C$4="citu pasākumu izmaksas",IF('9a+c+n'!$Q14="C",'9a+c+n'!P14,0))</f>
        <v>0</v>
      </c>
    </row>
    <row r="15" spans="1:16" x14ac:dyDescent="0.2">
      <c r="A15" s="65">
        <f>IF(P15=0,0,IF(COUNTBLANK(P15)=1,0,COUNTA($P$14:P15)))</f>
        <v>0</v>
      </c>
      <c r="B15" s="28">
        <f>IF($C$4="citu pasākumu izmaksas",IF('9a+c+n'!$Q15="C",'9a+c+n'!B15,0))</f>
        <v>0</v>
      </c>
      <c r="C15" s="28">
        <f>IF($C$4="citu pasākumu izmaksas",IF('9a+c+n'!$Q15="C",'9a+c+n'!C15,0))</f>
        <v>0</v>
      </c>
      <c r="D15" s="28">
        <f>IF($C$4="citu pasākumu izmaksas",IF('9a+c+n'!$Q15="C",'9a+c+n'!D15,0))</f>
        <v>0</v>
      </c>
      <c r="E15" s="60"/>
      <c r="F15" s="80"/>
      <c r="G15" s="28"/>
      <c r="H15" s="28">
        <f>IF($C$4="citu pasākumu izmaksas",IF('9a+c+n'!$Q15="C",'9a+c+n'!H15,0))</f>
        <v>0</v>
      </c>
      <c r="I15" s="28"/>
      <c r="J15" s="28"/>
      <c r="K15" s="60">
        <f>IF($C$4="citu pasākumu izmaksas",IF('9a+c+n'!$Q15="C",'9a+c+n'!K15,0))</f>
        <v>0</v>
      </c>
      <c r="L15" s="109">
        <f>IF($C$4="citu pasākumu izmaksas",IF('9a+c+n'!$Q15="C",'9a+c+n'!L15,0))</f>
        <v>0</v>
      </c>
      <c r="M15" s="28">
        <f>IF($C$4="citu pasākumu izmaksas",IF('9a+c+n'!$Q15="C",'9a+c+n'!M15,0))</f>
        <v>0</v>
      </c>
      <c r="N15" s="28">
        <f>IF($C$4="citu pasākumu izmaksas",IF('9a+c+n'!$Q15="C",'9a+c+n'!N15,0))</f>
        <v>0</v>
      </c>
      <c r="O15" s="28">
        <f>IF($C$4="citu pasākumu izmaksas",IF('9a+c+n'!$Q15="C",'9a+c+n'!O15,0))</f>
        <v>0</v>
      </c>
      <c r="P15" s="60">
        <f>IF($C$4="citu pasākumu izmaksas",IF('9a+c+n'!$Q15="C",'9a+c+n'!P15,0))</f>
        <v>0</v>
      </c>
    </row>
    <row r="16" spans="1:16" x14ac:dyDescent="0.2">
      <c r="A16" s="65">
        <f>IF(P16=0,0,IF(COUNTBLANK(P16)=1,0,COUNTA($P$14:P16)))</f>
        <v>0</v>
      </c>
      <c r="B16" s="28">
        <f>IF($C$4="citu pasākumu izmaksas",IF('9a+c+n'!$Q16="C",'9a+c+n'!B16,0))</f>
        <v>0</v>
      </c>
      <c r="C16" s="28">
        <f>IF($C$4="citu pasākumu izmaksas",IF('9a+c+n'!$Q16="C",'9a+c+n'!C16,0))</f>
        <v>0</v>
      </c>
      <c r="D16" s="28">
        <f>IF($C$4="citu pasākumu izmaksas",IF('9a+c+n'!$Q16="C",'9a+c+n'!D16,0))</f>
        <v>0</v>
      </c>
      <c r="E16" s="60"/>
      <c r="F16" s="80"/>
      <c r="G16" s="28"/>
      <c r="H16" s="28">
        <f>IF($C$4="citu pasākumu izmaksas",IF('9a+c+n'!$Q16="C",'9a+c+n'!H16,0))</f>
        <v>0</v>
      </c>
      <c r="I16" s="28"/>
      <c r="J16" s="28"/>
      <c r="K16" s="60">
        <f>IF($C$4="citu pasākumu izmaksas",IF('9a+c+n'!$Q16="C",'9a+c+n'!K16,0))</f>
        <v>0</v>
      </c>
      <c r="L16" s="109">
        <f>IF($C$4="citu pasākumu izmaksas",IF('9a+c+n'!$Q16="C",'9a+c+n'!L16,0))</f>
        <v>0</v>
      </c>
      <c r="M16" s="28">
        <f>IF($C$4="citu pasākumu izmaksas",IF('9a+c+n'!$Q16="C",'9a+c+n'!M16,0))</f>
        <v>0</v>
      </c>
      <c r="N16" s="28">
        <f>IF($C$4="citu pasākumu izmaksas",IF('9a+c+n'!$Q16="C",'9a+c+n'!N16,0))</f>
        <v>0</v>
      </c>
      <c r="O16" s="28">
        <f>IF($C$4="citu pasākumu izmaksas",IF('9a+c+n'!$Q16="C",'9a+c+n'!O16,0))</f>
        <v>0</v>
      </c>
      <c r="P16" s="60">
        <f>IF($C$4="citu pasākumu izmaksas",IF('9a+c+n'!$Q16="C",'9a+c+n'!P16,0))</f>
        <v>0</v>
      </c>
    </row>
    <row r="17" spans="1:16" x14ac:dyDescent="0.2">
      <c r="A17" s="65">
        <f>IF(P17=0,0,IF(COUNTBLANK(P17)=1,0,COUNTA($P$14:P17)))</f>
        <v>0</v>
      </c>
      <c r="B17" s="28">
        <f>IF($C$4="citu pasākumu izmaksas",IF('9a+c+n'!$Q17="C",'9a+c+n'!B17,0))</f>
        <v>0</v>
      </c>
      <c r="C17" s="28">
        <f>IF($C$4="citu pasākumu izmaksas",IF('9a+c+n'!$Q17="C",'9a+c+n'!C17,0))</f>
        <v>0</v>
      </c>
      <c r="D17" s="28">
        <f>IF($C$4="citu pasākumu izmaksas",IF('9a+c+n'!$Q17="C",'9a+c+n'!D17,0))</f>
        <v>0</v>
      </c>
      <c r="E17" s="60"/>
      <c r="F17" s="80"/>
      <c r="G17" s="28"/>
      <c r="H17" s="28">
        <f>IF($C$4="citu pasākumu izmaksas",IF('9a+c+n'!$Q17="C",'9a+c+n'!H17,0))</f>
        <v>0</v>
      </c>
      <c r="I17" s="28"/>
      <c r="J17" s="28"/>
      <c r="K17" s="60">
        <f>IF($C$4="citu pasākumu izmaksas",IF('9a+c+n'!$Q17="C",'9a+c+n'!K17,0))</f>
        <v>0</v>
      </c>
      <c r="L17" s="109">
        <f>IF($C$4="citu pasākumu izmaksas",IF('9a+c+n'!$Q17="C",'9a+c+n'!L17,0))</f>
        <v>0</v>
      </c>
      <c r="M17" s="28">
        <f>IF($C$4="citu pasākumu izmaksas",IF('9a+c+n'!$Q17="C",'9a+c+n'!M17,0))</f>
        <v>0</v>
      </c>
      <c r="N17" s="28">
        <f>IF($C$4="citu pasākumu izmaksas",IF('9a+c+n'!$Q17="C",'9a+c+n'!N17,0))</f>
        <v>0</v>
      </c>
      <c r="O17" s="28">
        <f>IF($C$4="citu pasākumu izmaksas",IF('9a+c+n'!$Q17="C",'9a+c+n'!O17,0))</f>
        <v>0</v>
      </c>
      <c r="P17" s="60">
        <f>IF($C$4="citu pasākumu izmaksas",IF('9a+c+n'!$Q17="C",'9a+c+n'!P17,0))</f>
        <v>0</v>
      </c>
    </row>
    <row r="18" spans="1:16" x14ac:dyDescent="0.2">
      <c r="A18" s="65">
        <f>IF(P18=0,0,IF(COUNTBLANK(P18)=1,0,COUNTA($P$14:P18)))</f>
        <v>0</v>
      </c>
      <c r="B18" s="28">
        <f>IF($C$4="citu pasākumu izmaksas",IF('9a+c+n'!$Q18="C",'9a+c+n'!B18,0))</f>
        <v>0</v>
      </c>
      <c r="C18" s="28">
        <f>IF($C$4="citu pasākumu izmaksas",IF('9a+c+n'!$Q18="C",'9a+c+n'!C18,0))</f>
        <v>0</v>
      </c>
      <c r="D18" s="28">
        <f>IF($C$4="citu pasākumu izmaksas",IF('9a+c+n'!$Q18="C",'9a+c+n'!D18,0))</f>
        <v>0</v>
      </c>
      <c r="E18" s="60"/>
      <c r="F18" s="80"/>
      <c r="G18" s="28"/>
      <c r="H18" s="28">
        <f>IF($C$4="citu pasākumu izmaksas",IF('9a+c+n'!$Q18="C",'9a+c+n'!H18,0))</f>
        <v>0</v>
      </c>
      <c r="I18" s="28"/>
      <c r="J18" s="28"/>
      <c r="K18" s="60">
        <f>IF($C$4="citu pasākumu izmaksas",IF('9a+c+n'!$Q18="C",'9a+c+n'!K18,0))</f>
        <v>0</v>
      </c>
      <c r="L18" s="109">
        <f>IF($C$4="citu pasākumu izmaksas",IF('9a+c+n'!$Q18="C",'9a+c+n'!L18,0))</f>
        <v>0</v>
      </c>
      <c r="M18" s="28">
        <f>IF($C$4="citu pasākumu izmaksas",IF('9a+c+n'!$Q18="C",'9a+c+n'!M18,0))</f>
        <v>0</v>
      </c>
      <c r="N18" s="28">
        <f>IF($C$4="citu pasākumu izmaksas",IF('9a+c+n'!$Q18="C",'9a+c+n'!N18,0))</f>
        <v>0</v>
      </c>
      <c r="O18" s="28">
        <f>IF($C$4="citu pasākumu izmaksas",IF('9a+c+n'!$Q18="C",'9a+c+n'!O18,0))</f>
        <v>0</v>
      </c>
      <c r="P18" s="60">
        <f>IF($C$4="citu pasākumu izmaksas",IF('9a+c+n'!$Q18="C",'9a+c+n'!P18,0))</f>
        <v>0</v>
      </c>
    </row>
    <row r="19" spans="1:16" x14ac:dyDescent="0.2">
      <c r="A19" s="65">
        <f>IF(P19=0,0,IF(COUNTBLANK(P19)=1,0,COUNTA($P$14:P19)))</f>
        <v>0</v>
      </c>
      <c r="B19" s="28">
        <f>IF($C$4="citu pasākumu izmaksas",IF('9a+c+n'!$Q19="C",'9a+c+n'!B19,0))</f>
        <v>0</v>
      </c>
      <c r="C19" s="28">
        <f>IF($C$4="citu pasākumu izmaksas",IF('9a+c+n'!$Q19="C",'9a+c+n'!C19,0))</f>
        <v>0</v>
      </c>
      <c r="D19" s="28">
        <f>IF($C$4="citu pasākumu izmaksas",IF('9a+c+n'!$Q19="C",'9a+c+n'!D19,0))</f>
        <v>0</v>
      </c>
      <c r="E19" s="60"/>
      <c r="F19" s="80"/>
      <c r="G19" s="28"/>
      <c r="H19" s="28">
        <f>IF($C$4="citu pasākumu izmaksas",IF('9a+c+n'!$Q19="C",'9a+c+n'!H19,0))</f>
        <v>0</v>
      </c>
      <c r="I19" s="28"/>
      <c r="J19" s="28"/>
      <c r="K19" s="60">
        <f>IF($C$4="citu pasākumu izmaksas",IF('9a+c+n'!$Q19="C",'9a+c+n'!K19,0))</f>
        <v>0</v>
      </c>
      <c r="L19" s="109">
        <f>IF($C$4="citu pasākumu izmaksas",IF('9a+c+n'!$Q19="C",'9a+c+n'!L19,0))</f>
        <v>0</v>
      </c>
      <c r="M19" s="28">
        <f>IF($C$4="citu pasākumu izmaksas",IF('9a+c+n'!$Q19="C",'9a+c+n'!M19,0))</f>
        <v>0</v>
      </c>
      <c r="N19" s="28">
        <f>IF($C$4="citu pasākumu izmaksas",IF('9a+c+n'!$Q19="C",'9a+c+n'!N19,0))</f>
        <v>0</v>
      </c>
      <c r="O19" s="28">
        <f>IF($C$4="citu pasākumu izmaksas",IF('9a+c+n'!$Q19="C",'9a+c+n'!O19,0))</f>
        <v>0</v>
      </c>
      <c r="P19" s="60">
        <f>IF($C$4="citu pasākumu izmaksas",IF('9a+c+n'!$Q19="C",'9a+c+n'!P19,0))</f>
        <v>0</v>
      </c>
    </row>
    <row r="20" spans="1:16" x14ac:dyDescent="0.2">
      <c r="A20" s="65">
        <f>IF(P20=0,0,IF(COUNTBLANK(P20)=1,0,COUNTA($P$14:P20)))</f>
        <v>0</v>
      </c>
      <c r="B20" s="28">
        <f>IF($C$4="citu pasākumu izmaksas",IF('9a+c+n'!$Q20="C",'9a+c+n'!B20,0))</f>
        <v>0</v>
      </c>
      <c r="C20" s="28">
        <f>IF($C$4="citu pasākumu izmaksas",IF('9a+c+n'!$Q20="C",'9a+c+n'!C20,0))</f>
        <v>0</v>
      </c>
      <c r="D20" s="28">
        <f>IF($C$4="citu pasākumu izmaksas",IF('9a+c+n'!$Q20="C",'9a+c+n'!D20,0))</f>
        <v>0</v>
      </c>
      <c r="E20" s="60"/>
      <c r="F20" s="80"/>
      <c r="G20" s="28"/>
      <c r="H20" s="28">
        <f>IF($C$4="citu pasākumu izmaksas",IF('9a+c+n'!$Q20="C",'9a+c+n'!H20,0))</f>
        <v>0</v>
      </c>
      <c r="I20" s="28"/>
      <c r="J20" s="28"/>
      <c r="K20" s="60">
        <f>IF($C$4="citu pasākumu izmaksas",IF('9a+c+n'!$Q20="C",'9a+c+n'!K20,0))</f>
        <v>0</v>
      </c>
      <c r="L20" s="109">
        <f>IF($C$4="citu pasākumu izmaksas",IF('9a+c+n'!$Q20="C",'9a+c+n'!L20,0))</f>
        <v>0</v>
      </c>
      <c r="M20" s="28">
        <f>IF($C$4="citu pasākumu izmaksas",IF('9a+c+n'!$Q20="C",'9a+c+n'!M20,0))</f>
        <v>0</v>
      </c>
      <c r="N20" s="28">
        <f>IF($C$4="citu pasākumu izmaksas",IF('9a+c+n'!$Q20="C",'9a+c+n'!N20,0))</f>
        <v>0</v>
      </c>
      <c r="O20" s="28">
        <f>IF($C$4="citu pasākumu izmaksas",IF('9a+c+n'!$Q20="C",'9a+c+n'!O20,0))</f>
        <v>0</v>
      </c>
      <c r="P20" s="60">
        <f>IF($C$4="citu pasākumu izmaksas",IF('9a+c+n'!$Q20="C",'9a+c+n'!P20,0))</f>
        <v>0</v>
      </c>
    </row>
    <row r="21" spans="1:16" x14ac:dyDescent="0.2">
      <c r="A21" s="65">
        <f>IF(P21=0,0,IF(COUNTBLANK(P21)=1,0,COUNTA($P$14:P21)))</f>
        <v>0</v>
      </c>
      <c r="B21" s="28">
        <f>IF($C$4="citu pasākumu izmaksas",IF('9a+c+n'!$Q21="C",'9a+c+n'!B21,0))</f>
        <v>0</v>
      </c>
      <c r="C21" s="28">
        <f>IF($C$4="citu pasākumu izmaksas",IF('9a+c+n'!$Q21="C",'9a+c+n'!C21,0))</f>
        <v>0</v>
      </c>
      <c r="D21" s="28">
        <f>IF($C$4="citu pasākumu izmaksas",IF('9a+c+n'!$Q21="C",'9a+c+n'!D21,0))</f>
        <v>0</v>
      </c>
      <c r="E21" s="60"/>
      <c r="F21" s="80"/>
      <c r="G21" s="28"/>
      <c r="H21" s="28">
        <f>IF($C$4="citu pasākumu izmaksas",IF('9a+c+n'!$Q21="C",'9a+c+n'!H21,0))</f>
        <v>0</v>
      </c>
      <c r="I21" s="28"/>
      <c r="J21" s="28"/>
      <c r="K21" s="60">
        <f>IF($C$4="citu pasākumu izmaksas",IF('9a+c+n'!$Q21="C",'9a+c+n'!K21,0))</f>
        <v>0</v>
      </c>
      <c r="L21" s="109">
        <f>IF($C$4="citu pasākumu izmaksas",IF('9a+c+n'!$Q21="C",'9a+c+n'!L21,0))</f>
        <v>0</v>
      </c>
      <c r="M21" s="28">
        <f>IF($C$4="citu pasākumu izmaksas",IF('9a+c+n'!$Q21="C",'9a+c+n'!M21,0))</f>
        <v>0</v>
      </c>
      <c r="N21" s="28">
        <f>IF($C$4="citu pasākumu izmaksas",IF('9a+c+n'!$Q21="C",'9a+c+n'!N21,0))</f>
        <v>0</v>
      </c>
      <c r="O21" s="28">
        <f>IF($C$4="citu pasākumu izmaksas",IF('9a+c+n'!$Q21="C",'9a+c+n'!O21,0))</f>
        <v>0</v>
      </c>
      <c r="P21" s="60">
        <f>IF($C$4="citu pasākumu izmaksas",IF('9a+c+n'!$Q21="C",'9a+c+n'!P21,0))</f>
        <v>0</v>
      </c>
    </row>
    <row r="22" spans="1:16" x14ac:dyDescent="0.2">
      <c r="A22" s="65">
        <f>IF(P22=0,0,IF(COUNTBLANK(P22)=1,0,COUNTA($P$14:P22)))</f>
        <v>0</v>
      </c>
      <c r="B22" s="28">
        <f>IF($C$4="citu pasākumu izmaksas",IF('9a+c+n'!$Q22="C",'9a+c+n'!B22,0))</f>
        <v>0</v>
      </c>
      <c r="C22" s="28">
        <f>IF($C$4="citu pasākumu izmaksas",IF('9a+c+n'!$Q22="C",'9a+c+n'!C22,0))</f>
        <v>0</v>
      </c>
      <c r="D22" s="28">
        <f>IF($C$4="citu pasākumu izmaksas",IF('9a+c+n'!$Q22="C",'9a+c+n'!D22,0))</f>
        <v>0</v>
      </c>
      <c r="E22" s="60"/>
      <c r="F22" s="80"/>
      <c r="G22" s="28"/>
      <c r="H22" s="28">
        <f>IF($C$4="citu pasākumu izmaksas",IF('9a+c+n'!$Q22="C",'9a+c+n'!H22,0))</f>
        <v>0</v>
      </c>
      <c r="I22" s="28"/>
      <c r="J22" s="28"/>
      <c r="K22" s="60">
        <f>IF($C$4="citu pasākumu izmaksas",IF('9a+c+n'!$Q22="C",'9a+c+n'!K22,0))</f>
        <v>0</v>
      </c>
      <c r="L22" s="109">
        <f>IF($C$4="citu pasākumu izmaksas",IF('9a+c+n'!$Q22="C",'9a+c+n'!L22,0))</f>
        <v>0</v>
      </c>
      <c r="M22" s="28">
        <f>IF($C$4="citu pasākumu izmaksas",IF('9a+c+n'!$Q22="C",'9a+c+n'!M22,0))</f>
        <v>0</v>
      </c>
      <c r="N22" s="28">
        <f>IF($C$4="citu pasākumu izmaksas",IF('9a+c+n'!$Q22="C",'9a+c+n'!N22,0))</f>
        <v>0</v>
      </c>
      <c r="O22" s="28">
        <f>IF($C$4="citu pasākumu izmaksas",IF('9a+c+n'!$Q22="C",'9a+c+n'!O22,0))</f>
        <v>0</v>
      </c>
      <c r="P22" s="60">
        <f>IF($C$4="citu pasākumu izmaksas",IF('9a+c+n'!$Q22="C",'9a+c+n'!P22,0))</f>
        <v>0</v>
      </c>
    </row>
    <row r="23" spans="1:16" x14ac:dyDescent="0.2">
      <c r="A23" s="65">
        <f>IF(P23=0,0,IF(COUNTBLANK(P23)=1,0,COUNTA($P$14:P23)))</f>
        <v>0</v>
      </c>
      <c r="B23" s="28">
        <f>IF($C$4="citu pasākumu izmaksas",IF('9a+c+n'!$Q23="C",'9a+c+n'!B23,0))</f>
        <v>0</v>
      </c>
      <c r="C23" s="28">
        <f>IF($C$4="citu pasākumu izmaksas",IF('9a+c+n'!$Q23="C",'9a+c+n'!C23,0))</f>
        <v>0</v>
      </c>
      <c r="D23" s="28">
        <f>IF($C$4="citu pasākumu izmaksas",IF('9a+c+n'!$Q23="C",'9a+c+n'!D23,0))</f>
        <v>0</v>
      </c>
      <c r="E23" s="60"/>
      <c r="F23" s="80"/>
      <c r="G23" s="28"/>
      <c r="H23" s="28">
        <f>IF($C$4="citu pasākumu izmaksas",IF('9a+c+n'!$Q23="C",'9a+c+n'!H23,0))</f>
        <v>0</v>
      </c>
      <c r="I23" s="28"/>
      <c r="J23" s="28"/>
      <c r="K23" s="60">
        <f>IF($C$4="citu pasākumu izmaksas",IF('9a+c+n'!$Q23="C",'9a+c+n'!K23,0))</f>
        <v>0</v>
      </c>
      <c r="L23" s="109">
        <f>IF($C$4="citu pasākumu izmaksas",IF('9a+c+n'!$Q23="C",'9a+c+n'!L23,0))</f>
        <v>0</v>
      </c>
      <c r="M23" s="28">
        <f>IF($C$4="citu pasākumu izmaksas",IF('9a+c+n'!$Q23="C",'9a+c+n'!M23,0))</f>
        <v>0</v>
      </c>
      <c r="N23" s="28">
        <f>IF($C$4="citu pasākumu izmaksas",IF('9a+c+n'!$Q23="C",'9a+c+n'!N23,0))</f>
        <v>0</v>
      </c>
      <c r="O23" s="28">
        <f>IF($C$4="citu pasākumu izmaksas",IF('9a+c+n'!$Q23="C",'9a+c+n'!O23,0))</f>
        <v>0</v>
      </c>
      <c r="P23" s="60">
        <f>IF($C$4="citu pasākumu izmaksas",IF('9a+c+n'!$Q23="C",'9a+c+n'!P23,0))</f>
        <v>0</v>
      </c>
    </row>
    <row r="24" spans="1:16" x14ac:dyDescent="0.2">
      <c r="A24" s="65">
        <f>IF(P24=0,0,IF(COUNTBLANK(P24)=1,0,COUNTA($P$14:P24)))</f>
        <v>0</v>
      </c>
      <c r="B24" s="28">
        <f>IF($C$4="citu pasākumu izmaksas",IF('9a+c+n'!$Q24="C",'9a+c+n'!B24,0))</f>
        <v>0</v>
      </c>
      <c r="C24" s="28">
        <f>IF($C$4="citu pasākumu izmaksas",IF('9a+c+n'!$Q24="C",'9a+c+n'!C24,0))</f>
        <v>0</v>
      </c>
      <c r="D24" s="28">
        <f>IF($C$4="citu pasākumu izmaksas",IF('9a+c+n'!$Q24="C",'9a+c+n'!D24,0))</f>
        <v>0</v>
      </c>
      <c r="E24" s="60"/>
      <c r="F24" s="80"/>
      <c r="G24" s="28"/>
      <c r="H24" s="28">
        <f>IF($C$4="citu pasākumu izmaksas",IF('9a+c+n'!$Q24="C",'9a+c+n'!H24,0))</f>
        <v>0</v>
      </c>
      <c r="I24" s="28"/>
      <c r="J24" s="28"/>
      <c r="K24" s="60">
        <f>IF($C$4="citu pasākumu izmaksas",IF('9a+c+n'!$Q24="C",'9a+c+n'!K24,0))</f>
        <v>0</v>
      </c>
      <c r="L24" s="109">
        <f>IF($C$4="citu pasākumu izmaksas",IF('9a+c+n'!$Q24="C",'9a+c+n'!L24,0))</f>
        <v>0</v>
      </c>
      <c r="M24" s="28">
        <f>IF($C$4="citu pasākumu izmaksas",IF('9a+c+n'!$Q24="C",'9a+c+n'!M24,0))</f>
        <v>0</v>
      </c>
      <c r="N24" s="28">
        <f>IF($C$4="citu pasākumu izmaksas",IF('9a+c+n'!$Q24="C",'9a+c+n'!N24,0))</f>
        <v>0</v>
      </c>
      <c r="O24" s="28">
        <f>IF($C$4="citu pasākumu izmaksas",IF('9a+c+n'!$Q24="C",'9a+c+n'!O24,0))</f>
        <v>0</v>
      </c>
      <c r="P24" s="60">
        <f>IF($C$4="citu pasākumu izmaksas",IF('9a+c+n'!$Q24="C",'9a+c+n'!P24,0))</f>
        <v>0</v>
      </c>
    </row>
    <row r="25" spans="1:16" x14ac:dyDescent="0.2">
      <c r="A25" s="65">
        <f>IF(P25=0,0,IF(COUNTBLANK(P25)=1,0,COUNTA($P$14:P25)))</f>
        <v>0</v>
      </c>
      <c r="B25" s="28">
        <f>IF($C$4="citu pasākumu izmaksas",IF('9a+c+n'!$Q25="C",'9a+c+n'!B25,0))</f>
        <v>0</v>
      </c>
      <c r="C25" s="28">
        <f>IF($C$4="citu pasākumu izmaksas",IF('9a+c+n'!$Q25="C",'9a+c+n'!C25,0))</f>
        <v>0</v>
      </c>
      <c r="D25" s="28">
        <f>IF($C$4="citu pasākumu izmaksas",IF('9a+c+n'!$Q25="C",'9a+c+n'!D25,0))</f>
        <v>0</v>
      </c>
      <c r="E25" s="60"/>
      <c r="F25" s="80"/>
      <c r="G25" s="28"/>
      <c r="H25" s="28">
        <f>IF($C$4="citu pasākumu izmaksas",IF('9a+c+n'!$Q25="C",'9a+c+n'!H25,0))</f>
        <v>0</v>
      </c>
      <c r="I25" s="28"/>
      <c r="J25" s="28"/>
      <c r="K25" s="60">
        <f>IF($C$4="citu pasākumu izmaksas",IF('9a+c+n'!$Q25="C",'9a+c+n'!K25,0))</f>
        <v>0</v>
      </c>
      <c r="L25" s="109">
        <f>IF($C$4="citu pasākumu izmaksas",IF('9a+c+n'!$Q25="C",'9a+c+n'!L25,0))</f>
        <v>0</v>
      </c>
      <c r="M25" s="28">
        <f>IF($C$4="citu pasākumu izmaksas",IF('9a+c+n'!$Q25="C",'9a+c+n'!M25,0))</f>
        <v>0</v>
      </c>
      <c r="N25" s="28">
        <f>IF($C$4="citu pasākumu izmaksas",IF('9a+c+n'!$Q25="C",'9a+c+n'!N25,0))</f>
        <v>0</v>
      </c>
      <c r="O25" s="28">
        <f>IF($C$4="citu pasākumu izmaksas",IF('9a+c+n'!$Q25="C",'9a+c+n'!O25,0))</f>
        <v>0</v>
      </c>
      <c r="P25" s="60">
        <f>IF($C$4="citu pasākumu izmaksas",IF('9a+c+n'!$Q25="C",'9a+c+n'!P25,0))</f>
        <v>0</v>
      </c>
    </row>
    <row r="26" spans="1:16" x14ac:dyDescent="0.2">
      <c r="A26" s="65">
        <f>IF(P26=0,0,IF(COUNTBLANK(P26)=1,0,COUNTA($P$14:P26)))</f>
        <v>0</v>
      </c>
      <c r="B26" s="28">
        <f>IF($C$4="citu pasākumu izmaksas",IF('9a+c+n'!$Q26="C",'9a+c+n'!B26,0))</f>
        <v>0</v>
      </c>
      <c r="C26" s="28">
        <f>IF($C$4="citu pasākumu izmaksas",IF('9a+c+n'!$Q26="C",'9a+c+n'!C26,0))</f>
        <v>0</v>
      </c>
      <c r="D26" s="28">
        <f>IF($C$4="citu pasākumu izmaksas",IF('9a+c+n'!$Q26="C",'9a+c+n'!D26,0))</f>
        <v>0</v>
      </c>
      <c r="E26" s="60"/>
      <c r="F26" s="80"/>
      <c r="G26" s="28"/>
      <c r="H26" s="28">
        <f>IF($C$4="citu pasākumu izmaksas",IF('9a+c+n'!$Q26="C",'9a+c+n'!H26,0))</f>
        <v>0</v>
      </c>
      <c r="I26" s="28"/>
      <c r="J26" s="28"/>
      <c r="K26" s="60">
        <f>IF($C$4="citu pasākumu izmaksas",IF('9a+c+n'!$Q26="C",'9a+c+n'!K26,0))</f>
        <v>0</v>
      </c>
      <c r="L26" s="109">
        <f>IF($C$4="citu pasākumu izmaksas",IF('9a+c+n'!$Q26="C",'9a+c+n'!L26,0))</f>
        <v>0</v>
      </c>
      <c r="M26" s="28">
        <f>IF($C$4="citu pasākumu izmaksas",IF('9a+c+n'!$Q26="C",'9a+c+n'!M26,0))</f>
        <v>0</v>
      </c>
      <c r="N26" s="28">
        <f>IF($C$4="citu pasākumu izmaksas",IF('9a+c+n'!$Q26="C",'9a+c+n'!N26,0))</f>
        <v>0</v>
      </c>
      <c r="O26" s="28">
        <f>IF($C$4="citu pasākumu izmaksas",IF('9a+c+n'!$Q26="C",'9a+c+n'!O26,0))</f>
        <v>0</v>
      </c>
      <c r="P26" s="60">
        <f>IF($C$4="citu pasākumu izmaksas",IF('9a+c+n'!$Q26="C",'9a+c+n'!P26,0))</f>
        <v>0</v>
      </c>
    </row>
    <row r="27" spans="1:16" x14ac:dyDescent="0.2">
      <c r="A27" s="65">
        <f>IF(P27=0,0,IF(COUNTBLANK(P27)=1,0,COUNTA($P$14:P27)))</f>
        <v>0</v>
      </c>
      <c r="B27" s="28">
        <f>IF($C$4="citu pasākumu izmaksas",IF('9a+c+n'!$Q27="C",'9a+c+n'!B27,0))</f>
        <v>0</v>
      </c>
      <c r="C27" s="28">
        <f>IF($C$4="citu pasākumu izmaksas",IF('9a+c+n'!$Q27="C",'9a+c+n'!C27,0))</f>
        <v>0</v>
      </c>
      <c r="D27" s="28">
        <f>IF($C$4="citu pasākumu izmaksas",IF('9a+c+n'!$Q27="C",'9a+c+n'!D27,0))</f>
        <v>0</v>
      </c>
      <c r="E27" s="60"/>
      <c r="F27" s="80"/>
      <c r="G27" s="28"/>
      <c r="H27" s="28">
        <f>IF($C$4="citu pasākumu izmaksas",IF('9a+c+n'!$Q27="C",'9a+c+n'!H27,0))</f>
        <v>0</v>
      </c>
      <c r="I27" s="28"/>
      <c r="J27" s="28"/>
      <c r="K27" s="60">
        <f>IF($C$4="citu pasākumu izmaksas",IF('9a+c+n'!$Q27="C",'9a+c+n'!K27,0))</f>
        <v>0</v>
      </c>
      <c r="L27" s="109">
        <f>IF($C$4="citu pasākumu izmaksas",IF('9a+c+n'!$Q27="C",'9a+c+n'!L27,0))</f>
        <v>0</v>
      </c>
      <c r="M27" s="28">
        <f>IF($C$4="citu pasākumu izmaksas",IF('9a+c+n'!$Q27="C",'9a+c+n'!M27,0))</f>
        <v>0</v>
      </c>
      <c r="N27" s="28">
        <f>IF($C$4="citu pasākumu izmaksas",IF('9a+c+n'!$Q27="C",'9a+c+n'!N27,0))</f>
        <v>0</v>
      </c>
      <c r="O27" s="28">
        <f>IF($C$4="citu pasākumu izmaksas",IF('9a+c+n'!$Q27="C",'9a+c+n'!O27,0))</f>
        <v>0</v>
      </c>
      <c r="P27" s="60">
        <f>IF($C$4="citu pasākumu izmaksas",IF('9a+c+n'!$Q27="C",'9a+c+n'!P27,0))</f>
        <v>0</v>
      </c>
    </row>
    <row r="28" spans="1:16" x14ac:dyDescent="0.2">
      <c r="A28" s="65">
        <f>IF(P28=0,0,IF(COUNTBLANK(P28)=1,0,COUNTA($P$14:P28)))</f>
        <v>0</v>
      </c>
      <c r="B28" s="28">
        <f>IF($C$4="citu pasākumu izmaksas",IF('9a+c+n'!$Q28="C",'9a+c+n'!B28,0))</f>
        <v>0</v>
      </c>
      <c r="C28" s="28">
        <f>IF($C$4="citu pasākumu izmaksas",IF('9a+c+n'!$Q28="C",'9a+c+n'!C28,0))</f>
        <v>0</v>
      </c>
      <c r="D28" s="28">
        <f>IF($C$4="citu pasākumu izmaksas",IF('9a+c+n'!$Q28="C",'9a+c+n'!D28,0))</f>
        <v>0</v>
      </c>
      <c r="E28" s="60"/>
      <c r="F28" s="80"/>
      <c r="G28" s="28"/>
      <c r="H28" s="28">
        <f>IF($C$4="citu pasākumu izmaksas",IF('9a+c+n'!$Q28="C",'9a+c+n'!H28,0))</f>
        <v>0</v>
      </c>
      <c r="I28" s="28"/>
      <c r="J28" s="28"/>
      <c r="K28" s="60">
        <f>IF($C$4="citu pasākumu izmaksas",IF('9a+c+n'!$Q28="C",'9a+c+n'!K28,0))</f>
        <v>0</v>
      </c>
      <c r="L28" s="109">
        <f>IF($C$4="citu pasākumu izmaksas",IF('9a+c+n'!$Q28="C",'9a+c+n'!L28,0))</f>
        <v>0</v>
      </c>
      <c r="M28" s="28">
        <f>IF($C$4="citu pasākumu izmaksas",IF('9a+c+n'!$Q28="C",'9a+c+n'!M28,0))</f>
        <v>0</v>
      </c>
      <c r="N28" s="28">
        <f>IF($C$4="citu pasākumu izmaksas",IF('9a+c+n'!$Q28="C",'9a+c+n'!N28,0))</f>
        <v>0</v>
      </c>
      <c r="O28" s="28">
        <f>IF($C$4="citu pasākumu izmaksas",IF('9a+c+n'!$Q28="C",'9a+c+n'!O28,0))</f>
        <v>0</v>
      </c>
      <c r="P28" s="60">
        <f>IF($C$4="citu pasākumu izmaksas",IF('9a+c+n'!$Q28="C",'9a+c+n'!P28,0))</f>
        <v>0</v>
      </c>
    </row>
    <row r="29" spans="1:16" x14ac:dyDescent="0.2">
      <c r="A29" s="65">
        <f>IF(P29=0,0,IF(COUNTBLANK(P29)=1,0,COUNTA($P$14:P29)))</f>
        <v>0</v>
      </c>
      <c r="B29" s="28">
        <f>IF($C$4="citu pasākumu izmaksas",IF('9a+c+n'!$Q29="C",'9a+c+n'!B29,0))</f>
        <v>0</v>
      </c>
      <c r="C29" s="28">
        <f>IF($C$4="citu pasākumu izmaksas",IF('9a+c+n'!$Q29="C",'9a+c+n'!C29,0))</f>
        <v>0</v>
      </c>
      <c r="D29" s="28">
        <f>IF($C$4="citu pasākumu izmaksas",IF('9a+c+n'!$Q29="C",'9a+c+n'!D29,0))</f>
        <v>0</v>
      </c>
      <c r="E29" s="60"/>
      <c r="F29" s="80"/>
      <c r="G29" s="28"/>
      <c r="H29" s="28">
        <f>IF($C$4="citu pasākumu izmaksas",IF('9a+c+n'!$Q29="C",'9a+c+n'!H29,0))</f>
        <v>0</v>
      </c>
      <c r="I29" s="28"/>
      <c r="J29" s="28"/>
      <c r="K29" s="60">
        <f>IF($C$4="citu pasākumu izmaksas",IF('9a+c+n'!$Q29="C",'9a+c+n'!K29,0))</f>
        <v>0</v>
      </c>
      <c r="L29" s="109">
        <f>IF($C$4="citu pasākumu izmaksas",IF('9a+c+n'!$Q29="C",'9a+c+n'!L29,0))</f>
        <v>0</v>
      </c>
      <c r="M29" s="28">
        <f>IF($C$4="citu pasākumu izmaksas",IF('9a+c+n'!$Q29="C",'9a+c+n'!M29,0))</f>
        <v>0</v>
      </c>
      <c r="N29" s="28">
        <f>IF($C$4="citu pasākumu izmaksas",IF('9a+c+n'!$Q29="C",'9a+c+n'!N29,0))</f>
        <v>0</v>
      </c>
      <c r="O29" s="28">
        <f>IF($C$4="citu pasākumu izmaksas",IF('9a+c+n'!$Q29="C",'9a+c+n'!O29,0))</f>
        <v>0</v>
      </c>
      <c r="P29" s="60">
        <f>IF($C$4="citu pasākumu izmaksas",IF('9a+c+n'!$Q29="C",'9a+c+n'!P29,0))</f>
        <v>0</v>
      </c>
    </row>
    <row r="30" spans="1:16" x14ac:dyDescent="0.2">
      <c r="A30" s="65">
        <f>IF(P30=0,0,IF(COUNTBLANK(P30)=1,0,COUNTA($P$14:P30)))</f>
        <v>0</v>
      </c>
      <c r="B30" s="28">
        <f>IF($C$4="citu pasākumu izmaksas",IF('9a+c+n'!$Q30="C",'9a+c+n'!B30,0))</f>
        <v>0</v>
      </c>
      <c r="C30" s="28">
        <f>IF($C$4="citu pasākumu izmaksas",IF('9a+c+n'!$Q30="C",'9a+c+n'!C30,0))</f>
        <v>0</v>
      </c>
      <c r="D30" s="28">
        <f>IF($C$4="citu pasākumu izmaksas",IF('9a+c+n'!$Q30="C",'9a+c+n'!D30,0))</f>
        <v>0</v>
      </c>
      <c r="E30" s="60"/>
      <c r="F30" s="80"/>
      <c r="G30" s="28"/>
      <c r="H30" s="28">
        <f>IF($C$4="citu pasākumu izmaksas",IF('9a+c+n'!$Q30="C",'9a+c+n'!H30,0))</f>
        <v>0</v>
      </c>
      <c r="I30" s="28"/>
      <c r="J30" s="28"/>
      <c r="K30" s="60">
        <f>IF($C$4="citu pasākumu izmaksas",IF('9a+c+n'!$Q30="C",'9a+c+n'!K30,0))</f>
        <v>0</v>
      </c>
      <c r="L30" s="109">
        <f>IF($C$4="citu pasākumu izmaksas",IF('9a+c+n'!$Q30="C",'9a+c+n'!L30,0))</f>
        <v>0</v>
      </c>
      <c r="M30" s="28">
        <f>IF($C$4="citu pasākumu izmaksas",IF('9a+c+n'!$Q30="C",'9a+c+n'!M30,0))</f>
        <v>0</v>
      </c>
      <c r="N30" s="28">
        <f>IF($C$4="citu pasākumu izmaksas",IF('9a+c+n'!$Q30="C",'9a+c+n'!N30,0))</f>
        <v>0</v>
      </c>
      <c r="O30" s="28">
        <f>IF($C$4="citu pasākumu izmaksas",IF('9a+c+n'!$Q30="C",'9a+c+n'!O30,0))</f>
        <v>0</v>
      </c>
      <c r="P30" s="60">
        <f>IF($C$4="citu pasākumu izmaksas",IF('9a+c+n'!$Q30="C",'9a+c+n'!P30,0))</f>
        <v>0</v>
      </c>
    </row>
    <row r="31" spans="1:16" x14ac:dyDescent="0.2">
      <c r="A31" s="65">
        <f>IF(P31=0,0,IF(COUNTBLANK(P31)=1,0,COUNTA($P$14:P31)))</f>
        <v>0</v>
      </c>
      <c r="B31" s="28">
        <f>IF($C$4="citu pasākumu izmaksas",IF('9a+c+n'!$Q31="C",'9a+c+n'!B31,0))</f>
        <v>0</v>
      </c>
      <c r="C31" s="28">
        <f>IF($C$4="citu pasākumu izmaksas",IF('9a+c+n'!$Q31="C",'9a+c+n'!C31,0))</f>
        <v>0</v>
      </c>
      <c r="D31" s="28">
        <f>IF($C$4="citu pasākumu izmaksas",IF('9a+c+n'!$Q31="C",'9a+c+n'!D31,0))</f>
        <v>0</v>
      </c>
      <c r="E31" s="60"/>
      <c r="F31" s="80"/>
      <c r="G31" s="28"/>
      <c r="H31" s="28">
        <f>IF($C$4="citu pasākumu izmaksas",IF('9a+c+n'!$Q31="C",'9a+c+n'!H31,0))</f>
        <v>0</v>
      </c>
      <c r="I31" s="28"/>
      <c r="J31" s="28"/>
      <c r="K31" s="60">
        <f>IF($C$4="citu pasākumu izmaksas",IF('9a+c+n'!$Q31="C",'9a+c+n'!K31,0))</f>
        <v>0</v>
      </c>
      <c r="L31" s="109">
        <f>IF($C$4="citu pasākumu izmaksas",IF('9a+c+n'!$Q31="C",'9a+c+n'!L31,0))</f>
        <v>0</v>
      </c>
      <c r="M31" s="28">
        <f>IF($C$4="citu pasākumu izmaksas",IF('9a+c+n'!$Q31="C",'9a+c+n'!M31,0))</f>
        <v>0</v>
      </c>
      <c r="N31" s="28">
        <f>IF($C$4="citu pasākumu izmaksas",IF('9a+c+n'!$Q31="C",'9a+c+n'!N31,0))</f>
        <v>0</v>
      </c>
      <c r="O31" s="28">
        <f>IF($C$4="citu pasākumu izmaksas",IF('9a+c+n'!$Q31="C",'9a+c+n'!O31,0))</f>
        <v>0</v>
      </c>
      <c r="P31" s="60">
        <f>IF($C$4="citu pasākumu izmaksas",IF('9a+c+n'!$Q31="C",'9a+c+n'!P31,0))</f>
        <v>0</v>
      </c>
    </row>
    <row r="32" spans="1:16" x14ac:dyDescent="0.2">
      <c r="A32" s="65">
        <f>IF(P32=0,0,IF(COUNTBLANK(P32)=1,0,COUNTA($P$14:P32)))</f>
        <v>0</v>
      </c>
      <c r="B32" s="28">
        <f>IF($C$4="citu pasākumu izmaksas",IF('9a+c+n'!$Q32="C",'9a+c+n'!B32,0))</f>
        <v>0</v>
      </c>
      <c r="C32" s="28">
        <f>IF($C$4="citu pasākumu izmaksas",IF('9a+c+n'!$Q32="C",'9a+c+n'!C32,0))</f>
        <v>0</v>
      </c>
      <c r="D32" s="28">
        <f>IF($C$4="citu pasākumu izmaksas",IF('9a+c+n'!$Q32="C",'9a+c+n'!D32,0))</f>
        <v>0</v>
      </c>
      <c r="E32" s="60"/>
      <c r="F32" s="80"/>
      <c r="G32" s="28"/>
      <c r="H32" s="28">
        <f>IF($C$4="citu pasākumu izmaksas",IF('9a+c+n'!$Q32="C",'9a+c+n'!H32,0))</f>
        <v>0</v>
      </c>
      <c r="I32" s="28"/>
      <c r="J32" s="28"/>
      <c r="K32" s="60">
        <f>IF($C$4="citu pasākumu izmaksas",IF('9a+c+n'!$Q32="C",'9a+c+n'!K32,0))</f>
        <v>0</v>
      </c>
      <c r="L32" s="109">
        <f>IF($C$4="citu pasākumu izmaksas",IF('9a+c+n'!$Q32="C",'9a+c+n'!L32,0))</f>
        <v>0</v>
      </c>
      <c r="M32" s="28">
        <f>IF($C$4="citu pasākumu izmaksas",IF('9a+c+n'!$Q32="C",'9a+c+n'!M32,0))</f>
        <v>0</v>
      </c>
      <c r="N32" s="28">
        <f>IF($C$4="citu pasākumu izmaksas",IF('9a+c+n'!$Q32="C",'9a+c+n'!N32,0))</f>
        <v>0</v>
      </c>
      <c r="O32" s="28">
        <f>IF($C$4="citu pasākumu izmaksas",IF('9a+c+n'!$Q32="C",'9a+c+n'!O32,0))</f>
        <v>0</v>
      </c>
      <c r="P32" s="60">
        <f>IF($C$4="citu pasākumu izmaksas",IF('9a+c+n'!$Q32="C",'9a+c+n'!P32,0))</f>
        <v>0</v>
      </c>
    </row>
    <row r="33" spans="1:16" x14ac:dyDescent="0.2">
      <c r="A33" s="65">
        <f>IF(P33=0,0,IF(COUNTBLANK(P33)=1,0,COUNTA($P$14:P33)))</f>
        <v>0</v>
      </c>
      <c r="B33" s="28">
        <f>IF($C$4="citu pasākumu izmaksas",IF('9a+c+n'!$Q33="C",'9a+c+n'!B33,0))</f>
        <v>0</v>
      </c>
      <c r="C33" s="28">
        <f>IF($C$4="citu pasākumu izmaksas",IF('9a+c+n'!$Q33="C",'9a+c+n'!C33,0))</f>
        <v>0</v>
      </c>
      <c r="D33" s="28">
        <f>IF($C$4="citu pasākumu izmaksas",IF('9a+c+n'!$Q33="C",'9a+c+n'!D33,0))</f>
        <v>0</v>
      </c>
      <c r="E33" s="60"/>
      <c r="F33" s="80"/>
      <c r="G33" s="28"/>
      <c r="H33" s="28">
        <f>IF($C$4="citu pasākumu izmaksas",IF('9a+c+n'!$Q33="C",'9a+c+n'!H33,0))</f>
        <v>0</v>
      </c>
      <c r="I33" s="28"/>
      <c r="J33" s="28"/>
      <c r="K33" s="60">
        <f>IF($C$4="citu pasākumu izmaksas",IF('9a+c+n'!$Q33="C",'9a+c+n'!K33,0))</f>
        <v>0</v>
      </c>
      <c r="L33" s="109">
        <f>IF($C$4="citu pasākumu izmaksas",IF('9a+c+n'!$Q33="C",'9a+c+n'!L33,0))</f>
        <v>0</v>
      </c>
      <c r="M33" s="28">
        <f>IF($C$4="citu pasākumu izmaksas",IF('9a+c+n'!$Q33="C",'9a+c+n'!M33,0))</f>
        <v>0</v>
      </c>
      <c r="N33" s="28">
        <f>IF($C$4="citu pasākumu izmaksas",IF('9a+c+n'!$Q33="C",'9a+c+n'!N33,0))</f>
        <v>0</v>
      </c>
      <c r="O33" s="28">
        <f>IF($C$4="citu pasākumu izmaksas",IF('9a+c+n'!$Q33="C",'9a+c+n'!O33,0))</f>
        <v>0</v>
      </c>
      <c r="P33" s="60">
        <f>IF($C$4="citu pasākumu izmaksas",IF('9a+c+n'!$Q33="C",'9a+c+n'!P33,0))</f>
        <v>0</v>
      </c>
    </row>
    <row r="34" spans="1:16" x14ac:dyDescent="0.2">
      <c r="A34" s="65">
        <f>IF(P34=0,0,IF(COUNTBLANK(P34)=1,0,COUNTA($P$14:P34)))</f>
        <v>0</v>
      </c>
      <c r="B34" s="28">
        <f>IF($C$4="citu pasākumu izmaksas",IF('9a+c+n'!$Q34="C",'9a+c+n'!B34,0))</f>
        <v>0</v>
      </c>
      <c r="C34" s="28">
        <f>IF($C$4="citu pasākumu izmaksas",IF('9a+c+n'!$Q34="C",'9a+c+n'!C34,0))</f>
        <v>0</v>
      </c>
      <c r="D34" s="28">
        <f>IF($C$4="citu pasākumu izmaksas",IF('9a+c+n'!$Q34="C",'9a+c+n'!D34,0))</f>
        <v>0</v>
      </c>
      <c r="E34" s="60"/>
      <c r="F34" s="80"/>
      <c r="G34" s="28"/>
      <c r="H34" s="28">
        <f>IF($C$4="citu pasākumu izmaksas",IF('9a+c+n'!$Q34="C",'9a+c+n'!H34,0))</f>
        <v>0</v>
      </c>
      <c r="I34" s="28"/>
      <c r="J34" s="28"/>
      <c r="K34" s="60">
        <f>IF($C$4="citu pasākumu izmaksas",IF('9a+c+n'!$Q34="C",'9a+c+n'!K34,0))</f>
        <v>0</v>
      </c>
      <c r="L34" s="109">
        <f>IF($C$4="citu pasākumu izmaksas",IF('9a+c+n'!$Q34="C",'9a+c+n'!L34,0))</f>
        <v>0</v>
      </c>
      <c r="M34" s="28">
        <f>IF($C$4="citu pasākumu izmaksas",IF('9a+c+n'!$Q34="C",'9a+c+n'!M34,0))</f>
        <v>0</v>
      </c>
      <c r="N34" s="28">
        <f>IF($C$4="citu pasākumu izmaksas",IF('9a+c+n'!$Q34="C",'9a+c+n'!N34,0))</f>
        <v>0</v>
      </c>
      <c r="O34" s="28">
        <f>IF($C$4="citu pasākumu izmaksas",IF('9a+c+n'!$Q34="C",'9a+c+n'!O34,0))</f>
        <v>0</v>
      </c>
      <c r="P34" s="60">
        <f>IF($C$4="citu pasākumu izmaksas",IF('9a+c+n'!$Q34="C",'9a+c+n'!P34,0))</f>
        <v>0</v>
      </c>
    </row>
    <row r="35" spans="1:16" x14ac:dyDescent="0.2">
      <c r="A35" s="65">
        <f>IF(P35=0,0,IF(COUNTBLANK(P35)=1,0,COUNTA($P$14:P35)))</f>
        <v>0</v>
      </c>
      <c r="B35" s="28">
        <f>IF($C$4="citu pasākumu izmaksas",IF('9a+c+n'!$Q35="C",'9a+c+n'!B35,0))</f>
        <v>0</v>
      </c>
      <c r="C35" s="28">
        <f>IF($C$4="citu pasākumu izmaksas",IF('9a+c+n'!$Q35="C",'9a+c+n'!C35,0))</f>
        <v>0</v>
      </c>
      <c r="D35" s="28">
        <f>IF($C$4="citu pasākumu izmaksas",IF('9a+c+n'!$Q35="C",'9a+c+n'!D35,0))</f>
        <v>0</v>
      </c>
      <c r="E35" s="60"/>
      <c r="F35" s="80"/>
      <c r="G35" s="28"/>
      <c r="H35" s="28">
        <f>IF($C$4="citu pasākumu izmaksas",IF('9a+c+n'!$Q35="C",'9a+c+n'!H35,0))</f>
        <v>0</v>
      </c>
      <c r="I35" s="28"/>
      <c r="J35" s="28"/>
      <c r="K35" s="60">
        <f>IF($C$4="citu pasākumu izmaksas",IF('9a+c+n'!$Q35="C",'9a+c+n'!K35,0))</f>
        <v>0</v>
      </c>
      <c r="L35" s="109">
        <f>IF($C$4="citu pasākumu izmaksas",IF('9a+c+n'!$Q35="C",'9a+c+n'!L35,0))</f>
        <v>0</v>
      </c>
      <c r="M35" s="28">
        <f>IF($C$4="citu pasākumu izmaksas",IF('9a+c+n'!$Q35="C",'9a+c+n'!M35,0))</f>
        <v>0</v>
      </c>
      <c r="N35" s="28">
        <f>IF($C$4="citu pasākumu izmaksas",IF('9a+c+n'!$Q35="C",'9a+c+n'!N35,0))</f>
        <v>0</v>
      </c>
      <c r="O35" s="28">
        <f>IF($C$4="citu pasākumu izmaksas",IF('9a+c+n'!$Q35="C",'9a+c+n'!O35,0))</f>
        <v>0</v>
      </c>
      <c r="P35" s="60">
        <f>IF($C$4="citu pasākumu izmaksas",IF('9a+c+n'!$Q35="C",'9a+c+n'!P35,0))</f>
        <v>0</v>
      </c>
    </row>
    <row r="36" spans="1:16" x14ac:dyDescent="0.2">
      <c r="A36" s="65">
        <f>IF(P36=0,0,IF(COUNTBLANK(P36)=1,0,COUNTA($P$14:P36)))</f>
        <v>0</v>
      </c>
      <c r="B36" s="28">
        <f>IF($C$4="citu pasākumu izmaksas",IF('9a+c+n'!$Q36="C",'9a+c+n'!B36,0))</f>
        <v>0</v>
      </c>
      <c r="C36" s="28">
        <f>IF($C$4="citu pasākumu izmaksas",IF('9a+c+n'!$Q36="C",'9a+c+n'!C36,0))</f>
        <v>0</v>
      </c>
      <c r="D36" s="28">
        <f>IF($C$4="citu pasākumu izmaksas",IF('9a+c+n'!$Q36="C",'9a+c+n'!D36,0))</f>
        <v>0</v>
      </c>
      <c r="E36" s="60"/>
      <c r="F36" s="80"/>
      <c r="G36" s="28"/>
      <c r="H36" s="28">
        <f>IF($C$4="citu pasākumu izmaksas",IF('9a+c+n'!$Q36="C",'9a+c+n'!H36,0))</f>
        <v>0</v>
      </c>
      <c r="I36" s="28"/>
      <c r="J36" s="28"/>
      <c r="K36" s="60">
        <f>IF($C$4="citu pasākumu izmaksas",IF('9a+c+n'!$Q36="C",'9a+c+n'!K36,0))</f>
        <v>0</v>
      </c>
      <c r="L36" s="109">
        <f>IF($C$4="citu pasākumu izmaksas",IF('9a+c+n'!$Q36="C",'9a+c+n'!L36,0))</f>
        <v>0</v>
      </c>
      <c r="M36" s="28">
        <f>IF($C$4="citu pasākumu izmaksas",IF('9a+c+n'!$Q36="C",'9a+c+n'!M36,0))</f>
        <v>0</v>
      </c>
      <c r="N36" s="28">
        <f>IF($C$4="citu pasākumu izmaksas",IF('9a+c+n'!$Q36="C",'9a+c+n'!N36,0))</f>
        <v>0</v>
      </c>
      <c r="O36" s="28">
        <f>IF($C$4="citu pasākumu izmaksas",IF('9a+c+n'!$Q36="C",'9a+c+n'!O36,0))</f>
        <v>0</v>
      </c>
      <c r="P36" s="60">
        <f>IF($C$4="citu pasākumu izmaksas",IF('9a+c+n'!$Q36="C",'9a+c+n'!P36,0))</f>
        <v>0</v>
      </c>
    </row>
    <row r="37" spans="1:16" x14ac:dyDescent="0.2">
      <c r="A37" s="65">
        <f>IF(P37=0,0,IF(COUNTBLANK(P37)=1,0,COUNTA($P$14:P37)))</f>
        <v>0</v>
      </c>
      <c r="B37" s="28">
        <f>IF($C$4="citu pasākumu izmaksas",IF('9a+c+n'!$Q37="C",'9a+c+n'!B37,0))</f>
        <v>0</v>
      </c>
      <c r="C37" s="28">
        <f>IF($C$4="citu pasākumu izmaksas",IF('9a+c+n'!$Q37="C",'9a+c+n'!C37,0))</f>
        <v>0</v>
      </c>
      <c r="D37" s="28">
        <f>IF($C$4="citu pasākumu izmaksas",IF('9a+c+n'!$Q37="C",'9a+c+n'!D37,0))</f>
        <v>0</v>
      </c>
      <c r="E37" s="60"/>
      <c r="F37" s="80"/>
      <c r="G37" s="28"/>
      <c r="H37" s="28">
        <f>IF($C$4="citu pasākumu izmaksas",IF('9a+c+n'!$Q37="C",'9a+c+n'!H37,0))</f>
        <v>0</v>
      </c>
      <c r="I37" s="28"/>
      <c r="J37" s="28"/>
      <c r="K37" s="60">
        <f>IF($C$4="citu pasākumu izmaksas",IF('9a+c+n'!$Q37="C",'9a+c+n'!K37,0))</f>
        <v>0</v>
      </c>
      <c r="L37" s="109">
        <f>IF($C$4="citu pasākumu izmaksas",IF('9a+c+n'!$Q37="C",'9a+c+n'!L37,0))</f>
        <v>0</v>
      </c>
      <c r="M37" s="28">
        <f>IF($C$4="citu pasākumu izmaksas",IF('9a+c+n'!$Q37="C",'9a+c+n'!M37,0))</f>
        <v>0</v>
      </c>
      <c r="N37" s="28">
        <f>IF($C$4="citu pasākumu izmaksas",IF('9a+c+n'!$Q37="C",'9a+c+n'!N37,0))</f>
        <v>0</v>
      </c>
      <c r="O37" s="28">
        <f>IF($C$4="citu pasākumu izmaksas",IF('9a+c+n'!$Q37="C",'9a+c+n'!O37,0))</f>
        <v>0</v>
      </c>
      <c r="P37" s="60">
        <f>IF($C$4="citu pasākumu izmaksas",IF('9a+c+n'!$Q37="C",'9a+c+n'!P37,0))</f>
        <v>0</v>
      </c>
    </row>
    <row r="38" spans="1:16" x14ac:dyDescent="0.2">
      <c r="A38" s="65">
        <f>IF(P38=0,0,IF(COUNTBLANK(P38)=1,0,COUNTA($P$14:P38)))</f>
        <v>0</v>
      </c>
      <c r="B38" s="28">
        <f>IF($C$4="citu pasākumu izmaksas",IF('9a+c+n'!$Q38="C",'9a+c+n'!B38,0))</f>
        <v>0</v>
      </c>
      <c r="C38" s="28">
        <f>IF($C$4="citu pasākumu izmaksas",IF('9a+c+n'!$Q38="C",'9a+c+n'!C38,0))</f>
        <v>0</v>
      </c>
      <c r="D38" s="28">
        <f>IF($C$4="citu pasākumu izmaksas",IF('9a+c+n'!$Q38="C",'9a+c+n'!D38,0))</f>
        <v>0</v>
      </c>
      <c r="E38" s="60"/>
      <c r="F38" s="80"/>
      <c r="G38" s="28"/>
      <c r="H38" s="28">
        <f>IF($C$4="citu pasākumu izmaksas",IF('9a+c+n'!$Q38="C",'9a+c+n'!H38,0))</f>
        <v>0</v>
      </c>
      <c r="I38" s="28"/>
      <c r="J38" s="28"/>
      <c r="K38" s="60">
        <f>IF($C$4="citu pasākumu izmaksas",IF('9a+c+n'!$Q38="C",'9a+c+n'!K38,0))</f>
        <v>0</v>
      </c>
      <c r="L38" s="109">
        <f>IF($C$4="citu pasākumu izmaksas",IF('9a+c+n'!$Q38="C",'9a+c+n'!L38,0))</f>
        <v>0</v>
      </c>
      <c r="M38" s="28">
        <f>IF($C$4="citu pasākumu izmaksas",IF('9a+c+n'!$Q38="C",'9a+c+n'!M38,0))</f>
        <v>0</v>
      </c>
      <c r="N38" s="28">
        <f>IF($C$4="citu pasākumu izmaksas",IF('9a+c+n'!$Q38="C",'9a+c+n'!N38,0))</f>
        <v>0</v>
      </c>
      <c r="O38" s="28">
        <f>IF($C$4="citu pasākumu izmaksas",IF('9a+c+n'!$Q38="C",'9a+c+n'!O38,0))</f>
        <v>0</v>
      </c>
      <c r="P38" s="60">
        <f>IF($C$4="citu pasākumu izmaksas",IF('9a+c+n'!$Q38="C",'9a+c+n'!P38,0))</f>
        <v>0</v>
      </c>
    </row>
    <row r="39" spans="1:16" x14ac:dyDescent="0.2">
      <c r="A39" s="65">
        <f>IF(P39=0,0,IF(COUNTBLANK(P39)=1,0,COUNTA($P$14:P39)))</f>
        <v>0</v>
      </c>
      <c r="B39" s="28">
        <f>IF($C$4="citu pasākumu izmaksas",IF('9a+c+n'!$Q39="C",'9a+c+n'!B39,0))</f>
        <v>0</v>
      </c>
      <c r="C39" s="28">
        <f>IF($C$4="citu pasākumu izmaksas",IF('9a+c+n'!$Q39="C",'9a+c+n'!C39,0))</f>
        <v>0</v>
      </c>
      <c r="D39" s="28">
        <f>IF($C$4="citu pasākumu izmaksas",IF('9a+c+n'!$Q39="C",'9a+c+n'!D39,0))</f>
        <v>0</v>
      </c>
      <c r="E39" s="60"/>
      <c r="F39" s="80"/>
      <c r="G39" s="28"/>
      <c r="H39" s="28">
        <f>IF($C$4="citu pasākumu izmaksas",IF('9a+c+n'!$Q39="C",'9a+c+n'!H39,0))</f>
        <v>0</v>
      </c>
      <c r="I39" s="28"/>
      <c r="J39" s="28"/>
      <c r="K39" s="60">
        <f>IF($C$4="citu pasākumu izmaksas",IF('9a+c+n'!$Q39="C",'9a+c+n'!K39,0))</f>
        <v>0</v>
      </c>
      <c r="L39" s="109">
        <f>IF($C$4="citu pasākumu izmaksas",IF('9a+c+n'!$Q39="C",'9a+c+n'!L39,0))</f>
        <v>0</v>
      </c>
      <c r="M39" s="28">
        <f>IF($C$4="citu pasākumu izmaksas",IF('9a+c+n'!$Q39="C",'9a+c+n'!M39,0))</f>
        <v>0</v>
      </c>
      <c r="N39" s="28">
        <f>IF($C$4="citu pasākumu izmaksas",IF('9a+c+n'!$Q39="C",'9a+c+n'!N39,0))</f>
        <v>0</v>
      </c>
      <c r="O39" s="28">
        <f>IF($C$4="citu pasākumu izmaksas",IF('9a+c+n'!$Q39="C",'9a+c+n'!O39,0))</f>
        <v>0</v>
      </c>
      <c r="P39" s="60">
        <f>IF($C$4="citu pasākumu izmaksas",IF('9a+c+n'!$Q39="C",'9a+c+n'!P39,0))</f>
        <v>0</v>
      </c>
    </row>
    <row r="40" spans="1:16" x14ac:dyDescent="0.2">
      <c r="A40" s="65">
        <f>IF(P40=0,0,IF(COUNTBLANK(P40)=1,0,COUNTA($P$14:P40)))</f>
        <v>0</v>
      </c>
      <c r="B40" s="28">
        <f>IF($C$4="citu pasākumu izmaksas",IF('9a+c+n'!$Q40="C",'9a+c+n'!B40,0))</f>
        <v>0</v>
      </c>
      <c r="C40" s="28">
        <f>IF($C$4="citu pasākumu izmaksas",IF('9a+c+n'!$Q40="C",'9a+c+n'!C40,0))</f>
        <v>0</v>
      </c>
      <c r="D40" s="28">
        <f>IF($C$4="citu pasākumu izmaksas",IF('9a+c+n'!$Q40="C",'9a+c+n'!D40,0))</f>
        <v>0</v>
      </c>
      <c r="E40" s="60"/>
      <c r="F40" s="80"/>
      <c r="G40" s="28"/>
      <c r="H40" s="28">
        <f>IF($C$4="citu pasākumu izmaksas",IF('9a+c+n'!$Q40="C",'9a+c+n'!H40,0))</f>
        <v>0</v>
      </c>
      <c r="I40" s="28"/>
      <c r="J40" s="28"/>
      <c r="K40" s="60">
        <f>IF($C$4="citu pasākumu izmaksas",IF('9a+c+n'!$Q40="C",'9a+c+n'!K40,0))</f>
        <v>0</v>
      </c>
      <c r="L40" s="109">
        <f>IF($C$4="citu pasākumu izmaksas",IF('9a+c+n'!$Q40="C",'9a+c+n'!L40,0))</f>
        <v>0</v>
      </c>
      <c r="M40" s="28">
        <f>IF($C$4="citu pasākumu izmaksas",IF('9a+c+n'!$Q40="C",'9a+c+n'!M40,0))</f>
        <v>0</v>
      </c>
      <c r="N40" s="28">
        <f>IF($C$4="citu pasākumu izmaksas",IF('9a+c+n'!$Q40="C",'9a+c+n'!N40,0))</f>
        <v>0</v>
      </c>
      <c r="O40" s="28">
        <f>IF($C$4="citu pasākumu izmaksas",IF('9a+c+n'!$Q40="C",'9a+c+n'!O40,0))</f>
        <v>0</v>
      </c>
      <c r="P40" s="60">
        <f>IF($C$4="citu pasākumu izmaksas",IF('9a+c+n'!$Q40="C",'9a+c+n'!P40,0))</f>
        <v>0</v>
      </c>
    </row>
    <row r="41" spans="1:16" x14ac:dyDescent="0.2">
      <c r="A41" s="65">
        <f>IF(P41=0,0,IF(COUNTBLANK(P41)=1,0,COUNTA($P$14:P41)))</f>
        <v>0</v>
      </c>
      <c r="B41" s="28">
        <f>IF($C$4="citu pasākumu izmaksas",IF('9a+c+n'!$Q41="C",'9a+c+n'!B41,0))</f>
        <v>0</v>
      </c>
      <c r="C41" s="28">
        <f>IF($C$4="citu pasākumu izmaksas",IF('9a+c+n'!$Q41="C",'9a+c+n'!C41,0))</f>
        <v>0</v>
      </c>
      <c r="D41" s="28">
        <f>IF($C$4="citu pasākumu izmaksas",IF('9a+c+n'!$Q41="C",'9a+c+n'!D41,0))</f>
        <v>0</v>
      </c>
      <c r="E41" s="60"/>
      <c r="F41" s="80"/>
      <c r="G41" s="28"/>
      <c r="H41" s="28">
        <f>IF($C$4="citu pasākumu izmaksas",IF('9a+c+n'!$Q41="C",'9a+c+n'!H41,0))</f>
        <v>0</v>
      </c>
      <c r="I41" s="28"/>
      <c r="J41" s="28"/>
      <c r="K41" s="60">
        <f>IF($C$4="citu pasākumu izmaksas",IF('9a+c+n'!$Q41="C",'9a+c+n'!K41,0))</f>
        <v>0</v>
      </c>
      <c r="L41" s="109">
        <f>IF($C$4="citu pasākumu izmaksas",IF('9a+c+n'!$Q41="C",'9a+c+n'!L41,0))</f>
        <v>0</v>
      </c>
      <c r="M41" s="28">
        <f>IF($C$4="citu pasākumu izmaksas",IF('9a+c+n'!$Q41="C",'9a+c+n'!M41,0))</f>
        <v>0</v>
      </c>
      <c r="N41" s="28">
        <f>IF($C$4="citu pasākumu izmaksas",IF('9a+c+n'!$Q41="C",'9a+c+n'!N41,0))</f>
        <v>0</v>
      </c>
      <c r="O41" s="28">
        <f>IF($C$4="citu pasākumu izmaksas",IF('9a+c+n'!$Q41="C",'9a+c+n'!O41,0))</f>
        <v>0</v>
      </c>
      <c r="P41" s="60">
        <f>IF($C$4="citu pasākumu izmaksas",IF('9a+c+n'!$Q41="C",'9a+c+n'!P41,0))</f>
        <v>0</v>
      </c>
    </row>
    <row r="42" spans="1:16" x14ac:dyDescent="0.2">
      <c r="A42" s="65">
        <f>IF(P42=0,0,IF(COUNTBLANK(P42)=1,0,COUNTA($P$14:P42)))</f>
        <v>0</v>
      </c>
      <c r="B42" s="28">
        <f>IF($C$4="citu pasākumu izmaksas",IF('9a+c+n'!$Q42="C",'9a+c+n'!B42,0))</f>
        <v>0</v>
      </c>
      <c r="C42" s="28">
        <f>IF($C$4="citu pasākumu izmaksas",IF('9a+c+n'!$Q42="C",'9a+c+n'!C42,0))</f>
        <v>0</v>
      </c>
      <c r="D42" s="28">
        <f>IF($C$4="citu pasākumu izmaksas",IF('9a+c+n'!$Q42="C",'9a+c+n'!D42,0))</f>
        <v>0</v>
      </c>
      <c r="E42" s="60"/>
      <c r="F42" s="80"/>
      <c r="G42" s="28"/>
      <c r="H42" s="28">
        <f>IF($C$4="citu pasākumu izmaksas",IF('9a+c+n'!$Q42="C",'9a+c+n'!H42,0))</f>
        <v>0</v>
      </c>
      <c r="I42" s="28"/>
      <c r="J42" s="28"/>
      <c r="K42" s="60">
        <f>IF($C$4="citu pasākumu izmaksas",IF('9a+c+n'!$Q42="C",'9a+c+n'!K42,0))</f>
        <v>0</v>
      </c>
      <c r="L42" s="109">
        <f>IF($C$4="citu pasākumu izmaksas",IF('9a+c+n'!$Q42="C",'9a+c+n'!L42,0))</f>
        <v>0</v>
      </c>
      <c r="M42" s="28">
        <f>IF($C$4="citu pasākumu izmaksas",IF('9a+c+n'!$Q42="C",'9a+c+n'!M42,0))</f>
        <v>0</v>
      </c>
      <c r="N42" s="28">
        <f>IF($C$4="citu pasākumu izmaksas",IF('9a+c+n'!$Q42="C",'9a+c+n'!N42,0))</f>
        <v>0</v>
      </c>
      <c r="O42" s="28">
        <f>IF($C$4="citu pasākumu izmaksas",IF('9a+c+n'!$Q42="C",'9a+c+n'!O42,0))</f>
        <v>0</v>
      </c>
      <c r="P42" s="60">
        <f>IF($C$4="citu pasākumu izmaksas",IF('9a+c+n'!$Q42="C",'9a+c+n'!P42,0))</f>
        <v>0</v>
      </c>
    </row>
    <row r="43" spans="1:16" x14ac:dyDescent="0.2">
      <c r="A43" s="65">
        <f>IF(P43=0,0,IF(COUNTBLANK(P43)=1,0,COUNTA($P$14:P43)))</f>
        <v>0</v>
      </c>
      <c r="B43" s="28">
        <f>IF($C$4="citu pasākumu izmaksas",IF('9a+c+n'!$Q43="C",'9a+c+n'!B43,0))</f>
        <v>0</v>
      </c>
      <c r="C43" s="28">
        <f>IF($C$4="citu pasākumu izmaksas",IF('9a+c+n'!$Q43="C",'9a+c+n'!C43,0))</f>
        <v>0</v>
      </c>
      <c r="D43" s="28">
        <f>IF($C$4="citu pasākumu izmaksas",IF('9a+c+n'!$Q43="C",'9a+c+n'!D43,0))</f>
        <v>0</v>
      </c>
      <c r="E43" s="60"/>
      <c r="F43" s="80"/>
      <c r="G43" s="28"/>
      <c r="H43" s="28">
        <f>IF($C$4="citu pasākumu izmaksas",IF('9a+c+n'!$Q43="C",'9a+c+n'!H43,0))</f>
        <v>0</v>
      </c>
      <c r="I43" s="28"/>
      <c r="J43" s="28"/>
      <c r="K43" s="60">
        <f>IF($C$4="citu pasākumu izmaksas",IF('9a+c+n'!$Q43="C",'9a+c+n'!K43,0))</f>
        <v>0</v>
      </c>
      <c r="L43" s="109">
        <f>IF($C$4="citu pasākumu izmaksas",IF('9a+c+n'!$Q43="C",'9a+c+n'!L43,0))</f>
        <v>0</v>
      </c>
      <c r="M43" s="28">
        <f>IF($C$4="citu pasākumu izmaksas",IF('9a+c+n'!$Q43="C",'9a+c+n'!M43,0))</f>
        <v>0</v>
      </c>
      <c r="N43" s="28">
        <f>IF($C$4="citu pasākumu izmaksas",IF('9a+c+n'!$Q43="C",'9a+c+n'!N43,0))</f>
        <v>0</v>
      </c>
      <c r="O43" s="28">
        <f>IF($C$4="citu pasākumu izmaksas",IF('9a+c+n'!$Q43="C",'9a+c+n'!O43,0))</f>
        <v>0</v>
      </c>
      <c r="P43" s="60">
        <f>IF($C$4="citu pasākumu izmaksas",IF('9a+c+n'!$Q43="C",'9a+c+n'!P43,0))</f>
        <v>0</v>
      </c>
    </row>
    <row r="44" spans="1:16" x14ac:dyDescent="0.2">
      <c r="A44" s="65">
        <f>IF(P44=0,0,IF(COUNTBLANK(P44)=1,0,COUNTA($P$14:P44)))</f>
        <v>0</v>
      </c>
      <c r="B44" s="28">
        <f>IF($C$4="citu pasākumu izmaksas",IF('9a+c+n'!$Q44="C",'9a+c+n'!B44,0))</f>
        <v>0</v>
      </c>
      <c r="C44" s="28">
        <f>IF($C$4="citu pasākumu izmaksas",IF('9a+c+n'!$Q44="C",'9a+c+n'!C44,0))</f>
        <v>0</v>
      </c>
      <c r="D44" s="28">
        <f>IF($C$4="citu pasākumu izmaksas",IF('9a+c+n'!$Q44="C",'9a+c+n'!D44,0))</f>
        <v>0</v>
      </c>
      <c r="E44" s="60"/>
      <c r="F44" s="80"/>
      <c r="G44" s="28"/>
      <c r="H44" s="28">
        <f>IF($C$4="citu pasākumu izmaksas",IF('9a+c+n'!$Q44="C",'9a+c+n'!H44,0))</f>
        <v>0</v>
      </c>
      <c r="I44" s="28"/>
      <c r="J44" s="28"/>
      <c r="K44" s="60">
        <f>IF($C$4="citu pasākumu izmaksas",IF('9a+c+n'!$Q44="C",'9a+c+n'!K44,0))</f>
        <v>0</v>
      </c>
      <c r="L44" s="109">
        <f>IF($C$4="citu pasākumu izmaksas",IF('9a+c+n'!$Q44="C",'9a+c+n'!L44,0))</f>
        <v>0</v>
      </c>
      <c r="M44" s="28">
        <f>IF($C$4="citu pasākumu izmaksas",IF('9a+c+n'!$Q44="C",'9a+c+n'!M44,0))</f>
        <v>0</v>
      </c>
      <c r="N44" s="28">
        <f>IF($C$4="citu pasākumu izmaksas",IF('9a+c+n'!$Q44="C",'9a+c+n'!N44,0))</f>
        <v>0</v>
      </c>
      <c r="O44" s="28">
        <f>IF($C$4="citu pasākumu izmaksas",IF('9a+c+n'!$Q44="C",'9a+c+n'!O44,0))</f>
        <v>0</v>
      </c>
      <c r="P44" s="60">
        <f>IF($C$4="citu pasākumu izmaksas",IF('9a+c+n'!$Q44="C",'9a+c+n'!P44,0))</f>
        <v>0</v>
      </c>
    </row>
    <row r="45" spans="1:16" x14ac:dyDescent="0.2">
      <c r="A45" s="65">
        <f>IF(P45=0,0,IF(COUNTBLANK(P45)=1,0,COUNTA($P$14:P45)))</f>
        <v>0</v>
      </c>
      <c r="B45" s="28">
        <f>IF($C$4="citu pasākumu izmaksas",IF('9a+c+n'!$Q45="C",'9a+c+n'!B45,0))</f>
        <v>0</v>
      </c>
      <c r="C45" s="28">
        <f>IF($C$4="citu pasākumu izmaksas",IF('9a+c+n'!$Q45="C",'9a+c+n'!C45,0))</f>
        <v>0</v>
      </c>
      <c r="D45" s="28">
        <f>IF($C$4="citu pasākumu izmaksas",IF('9a+c+n'!$Q45="C",'9a+c+n'!D45,0))</f>
        <v>0</v>
      </c>
      <c r="E45" s="60"/>
      <c r="F45" s="80"/>
      <c r="G45" s="28"/>
      <c r="H45" s="28">
        <f>IF($C$4="citu pasākumu izmaksas",IF('9a+c+n'!$Q45="C",'9a+c+n'!H45,0))</f>
        <v>0</v>
      </c>
      <c r="I45" s="28"/>
      <c r="J45" s="28"/>
      <c r="K45" s="60">
        <f>IF($C$4="citu pasākumu izmaksas",IF('9a+c+n'!$Q45="C",'9a+c+n'!K45,0))</f>
        <v>0</v>
      </c>
      <c r="L45" s="109">
        <f>IF($C$4="citu pasākumu izmaksas",IF('9a+c+n'!$Q45="C",'9a+c+n'!L45,0))</f>
        <v>0</v>
      </c>
      <c r="M45" s="28">
        <f>IF($C$4="citu pasākumu izmaksas",IF('9a+c+n'!$Q45="C",'9a+c+n'!M45,0))</f>
        <v>0</v>
      </c>
      <c r="N45" s="28">
        <f>IF($C$4="citu pasākumu izmaksas",IF('9a+c+n'!$Q45="C",'9a+c+n'!N45,0))</f>
        <v>0</v>
      </c>
      <c r="O45" s="28">
        <f>IF($C$4="citu pasākumu izmaksas",IF('9a+c+n'!$Q45="C",'9a+c+n'!O45,0))</f>
        <v>0</v>
      </c>
      <c r="P45" s="60">
        <f>IF($C$4="citu pasākumu izmaksas",IF('9a+c+n'!$Q45="C",'9a+c+n'!P45,0))</f>
        <v>0</v>
      </c>
    </row>
    <row r="46" spans="1:16" x14ac:dyDescent="0.2">
      <c r="A46" s="65">
        <f>IF(P46=0,0,IF(COUNTBLANK(P46)=1,0,COUNTA($P$14:P46)))</f>
        <v>0</v>
      </c>
      <c r="B46" s="28">
        <f>IF($C$4="citu pasākumu izmaksas",IF('9a+c+n'!$Q46="C",'9a+c+n'!B46,0))</f>
        <v>0</v>
      </c>
      <c r="C46" s="28">
        <f>IF($C$4="citu pasākumu izmaksas",IF('9a+c+n'!$Q46="C",'9a+c+n'!C46,0))</f>
        <v>0</v>
      </c>
      <c r="D46" s="28">
        <f>IF($C$4="citu pasākumu izmaksas",IF('9a+c+n'!$Q46="C",'9a+c+n'!D46,0))</f>
        <v>0</v>
      </c>
      <c r="E46" s="60"/>
      <c r="F46" s="80"/>
      <c r="G46" s="28"/>
      <c r="H46" s="28">
        <f>IF($C$4="citu pasākumu izmaksas",IF('9a+c+n'!$Q46="C",'9a+c+n'!H46,0))</f>
        <v>0</v>
      </c>
      <c r="I46" s="28"/>
      <c r="J46" s="28"/>
      <c r="K46" s="60">
        <f>IF($C$4="citu pasākumu izmaksas",IF('9a+c+n'!$Q46="C",'9a+c+n'!K46,0))</f>
        <v>0</v>
      </c>
      <c r="L46" s="109">
        <f>IF($C$4="citu pasākumu izmaksas",IF('9a+c+n'!$Q46="C",'9a+c+n'!L46,0))</f>
        <v>0</v>
      </c>
      <c r="M46" s="28">
        <f>IF($C$4="citu pasākumu izmaksas",IF('9a+c+n'!$Q46="C",'9a+c+n'!M46,0))</f>
        <v>0</v>
      </c>
      <c r="N46" s="28">
        <f>IF($C$4="citu pasākumu izmaksas",IF('9a+c+n'!$Q46="C",'9a+c+n'!N46,0))</f>
        <v>0</v>
      </c>
      <c r="O46" s="28">
        <f>IF($C$4="citu pasākumu izmaksas",IF('9a+c+n'!$Q46="C",'9a+c+n'!O46,0))</f>
        <v>0</v>
      </c>
      <c r="P46" s="60">
        <f>IF($C$4="citu pasākumu izmaksas",IF('9a+c+n'!$Q46="C",'9a+c+n'!P46,0))</f>
        <v>0</v>
      </c>
    </row>
    <row r="47" spans="1:16" x14ac:dyDescent="0.2">
      <c r="A47" s="65">
        <f>IF(P47=0,0,IF(COUNTBLANK(P47)=1,0,COUNTA($P$14:P47)))</f>
        <v>0</v>
      </c>
      <c r="B47" s="28">
        <f>IF($C$4="citu pasākumu izmaksas",IF('9a+c+n'!$Q47="C",'9a+c+n'!B47,0))</f>
        <v>0</v>
      </c>
      <c r="C47" s="28">
        <f>IF($C$4="citu pasākumu izmaksas",IF('9a+c+n'!$Q47="C",'9a+c+n'!C47,0))</f>
        <v>0</v>
      </c>
      <c r="D47" s="28">
        <f>IF($C$4="citu pasākumu izmaksas",IF('9a+c+n'!$Q47="C",'9a+c+n'!D47,0))</f>
        <v>0</v>
      </c>
      <c r="E47" s="60"/>
      <c r="F47" s="80"/>
      <c r="G47" s="28"/>
      <c r="H47" s="28">
        <f>IF($C$4="citu pasākumu izmaksas",IF('9a+c+n'!$Q47="C",'9a+c+n'!H47,0))</f>
        <v>0</v>
      </c>
      <c r="I47" s="28"/>
      <c r="J47" s="28"/>
      <c r="K47" s="60">
        <f>IF($C$4="citu pasākumu izmaksas",IF('9a+c+n'!$Q47="C",'9a+c+n'!K47,0))</f>
        <v>0</v>
      </c>
      <c r="L47" s="109">
        <f>IF($C$4="citu pasākumu izmaksas",IF('9a+c+n'!$Q47="C",'9a+c+n'!L47,0))</f>
        <v>0</v>
      </c>
      <c r="M47" s="28">
        <f>IF($C$4="citu pasākumu izmaksas",IF('9a+c+n'!$Q47="C",'9a+c+n'!M47,0))</f>
        <v>0</v>
      </c>
      <c r="N47" s="28">
        <f>IF($C$4="citu pasākumu izmaksas",IF('9a+c+n'!$Q47="C",'9a+c+n'!N47,0))</f>
        <v>0</v>
      </c>
      <c r="O47" s="28">
        <f>IF($C$4="citu pasākumu izmaksas",IF('9a+c+n'!$Q47="C",'9a+c+n'!O47,0))</f>
        <v>0</v>
      </c>
      <c r="P47" s="60">
        <f>IF($C$4="citu pasākumu izmaksas",IF('9a+c+n'!$Q47="C",'9a+c+n'!P47,0))</f>
        <v>0</v>
      </c>
    </row>
    <row r="48" spans="1:16" x14ac:dyDescent="0.2">
      <c r="A48" s="65">
        <f>IF(P48=0,0,IF(COUNTBLANK(P48)=1,0,COUNTA($P$14:P48)))</f>
        <v>0</v>
      </c>
      <c r="B48" s="28">
        <f>IF($C$4="citu pasākumu izmaksas",IF('9a+c+n'!$Q48="C",'9a+c+n'!B48,0))</f>
        <v>0</v>
      </c>
      <c r="C48" s="28">
        <f>IF($C$4="citu pasākumu izmaksas",IF('9a+c+n'!$Q48="C",'9a+c+n'!C48,0))</f>
        <v>0</v>
      </c>
      <c r="D48" s="28">
        <f>IF($C$4="citu pasākumu izmaksas",IF('9a+c+n'!$Q48="C",'9a+c+n'!D48,0))</f>
        <v>0</v>
      </c>
      <c r="E48" s="60"/>
      <c r="F48" s="80"/>
      <c r="G48" s="28"/>
      <c r="H48" s="28">
        <f>IF($C$4="citu pasākumu izmaksas",IF('9a+c+n'!$Q48="C",'9a+c+n'!H48,0))</f>
        <v>0</v>
      </c>
      <c r="I48" s="28"/>
      <c r="J48" s="28"/>
      <c r="K48" s="60">
        <f>IF($C$4="citu pasākumu izmaksas",IF('9a+c+n'!$Q48="C",'9a+c+n'!K48,0))</f>
        <v>0</v>
      </c>
      <c r="L48" s="109">
        <f>IF($C$4="citu pasākumu izmaksas",IF('9a+c+n'!$Q48="C",'9a+c+n'!L48,0))</f>
        <v>0</v>
      </c>
      <c r="M48" s="28">
        <f>IF($C$4="citu pasākumu izmaksas",IF('9a+c+n'!$Q48="C",'9a+c+n'!M48,0))</f>
        <v>0</v>
      </c>
      <c r="N48" s="28">
        <f>IF($C$4="citu pasākumu izmaksas",IF('9a+c+n'!$Q48="C",'9a+c+n'!N48,0))</f>
        <v>0</v>
      </c>
      <c r="O48" s="28">
        <f>IF($C$4="citu pasākumu izmaksas",IF('9a+c+n'!$Q48="C",'9a+c+n'!O48,0))</f>
        <v>0</v>
      </c>
      <c r="P48" s="60">
        <f>IF($C$4="citu pasākumu izmaksas",IF('9a+c+n'!$Q48="C",'9a+c+n'!P48,0))</f>
        <v>0</v>
      </c>
    </row>
    <row r="49" spans="1:16" x14ac:dyDescent="0.2">
      <c r="A49" s="65">
        <f>IF(P49=0,0,IF(COUNTBLANK(P49)=1,0,COUNTA($P$14:P49)))</f>
        <v>0</v>
      </c>
      <c r="B49" s="28">
        <f>IF($C$4="citu pasākumu izmaksas",IF('9a+c+n'!$Q49="C",'9a+c+n'!B49,0))</f>
        <v>0</v>
      </c>
      <c r="C49" s="28">
        <f>IF($C$4="citu pasākumu izmaksas",IF('9a+c+n'!$Q49="C",'9a+c+n'!C49,0))</f>
        <v>0</v>
      </c>
      <c r="D49" s="28">
        <f>IF($C$4="citu pasākumu izmaksas",IF('9a+c+n'!$Q49="C",'9a+c+n'!D49,0))</f>
        <v>0</v>
      </c>
      <c r="E49" s="60"/>
      <c r="F49" s="80"/>
      <c r="G49" s="28"/>
      <c r="H49" s="28">
        <f>IF($C$4="citu pasākumu izmaksas",IF('9a+c+n'!$Q49="C",'9a+c+n'!H49,0))</f>
        <v>0</v>
      </c>
      <c r="I49" s="28"/>
      <c r="J49" s="28"/>
      <c r="K49" s="60">
        <f>IF($C$4="citu pasākumu izmaksas",IF('9a+c+n'!$Q49="C",'9a+c+n'!K49,0))</f>
        <v>0</v>
      </c>
      <c r="L49" s="109">
        <f>IF($C$4="citu pasākumu izmaksas",IF('9a+c+n'!$Q49="C",'9a+c+n'!L49,0))</f>
        <v>0</v>
      </c>
      <c r="M49" s="28">
        <f>IF($C$4="citu pasākumu izmaksas",IF('9a+c+n'!$Q49="C",'9a+c+n'!M49,0))</f>
        <v>0</v>
      </c>
      <c r="N49" s="28">
        <f>IF($C$4="citu pasākumu izmaksas",IF('9a+c+n'!$Q49="C",'9a+c+n'!N49,0))</f>
        <v>0</v>
      </c>
      <c r="O49" s="28">
        <f>IF($C$4="citu pasākumu izmaksas",IF('9a+c+n'!$Q49="C",'9a+c+n'!O49,0))</f>
        <v>0</v>
      </c>
      <c r="P49" s="60">
        <f>IF($C$4="citu pasākumu izmaksas",IF('9a+c+n'!$Q49="C",'9a+c+n'!P49,0))</f>
        <v>0</v>
      </c>
    </row>
    <row r="50" spans="1:16" x14ac:dyDescent="0.2">
      <c r="A50" s="65">
        <f>IF(P50=0,0,IF(COUNTBLANK(P50)=1,0,COUNTA($P$14:P50)))</f>
        <v>0</v>
      </c>
      <c r="B50" s="28">
        <f>IF($C$4="citu pasākumu izmaksas",IF('9a+c+n'!$Q50="C",'9a+c+n'!B50,0))</f>
        <v>0</v>
      </c>
      <c r="C50" s="28">
        <f>IF($C$4="citu pasākumu izmaksas",IF('9a+c+n'!$Q50="C",'9a+c+n'!C50,0))</f>
        <v>0</v>
      </c>
      <c r="D50" s="28">
        <f>IF($C$4="citu pasākumu izmaksas",IF('9a+c+n'!$Q50="C",'9a+c+n'!D50,0))</f>
        <v>0</v>
      </c>
      <c r="E50" s="60"/>
      <c r="F50" s="80"/>
      <c r="G50" s="28"/>
      <c r="H50" s="28">
        <f>IF($C$4="citu pasākumu izmaksas",IF('9a+c+n'!$Q50="C",'9a+c+n'!H50,0))</f>
        <v>0</v>
      </c>
      <c r="I50" s="28"/>
      <c r="J50" s="28"/>
      <c r="K50" s="60">
        <f>IF($C$4="citu pasākumu izmaksas",IF('9a+c+n'!$Q50="C",'9a+c+n'!K50,0))</f>
        <v>0</v>
      </c>
      <c r="L50" s="109">
        <f>IF($C$4="citu pasākumu izmaksas",IF('9a+c+n'!$Q50="C",'9a+c+n'!L50,0))</f>
        <v>0</v>
      </c>
      <c r="M50" s="28">
        <f>IF($C$4="citu pasākumu izmaksas",IF('9a+c+n'!$Q50="C",'9a+c+n'!M50,0))</f>
        <v>0</v>
      </c>
      <c r="N50" s="28">
        <f>IF($C$4="citu pasākumu izmaksas",IF('9a+c+n'!$Q50="C",'9a+c+n'!N50,0))</f>
        <v>0</v>
      </c>
      <c r="O50" s="28">
        <f>IF($C$4="citu pasākumu izmaksas",IF('9a+c+n'!$Q50="C",'9a+c+n'!O50,0))</f>
        <v>0</v>
      </c>
      <c r="P50" s="60">
        <f>IF($C$4="citu pasākumu izmaksas",IF('9a+c+n'!$Q50="C",'9a+c+n'!P50,0))</f>
        <v>0</v>
      </c>
    </row>
    <row r="51" spans="1:16" x14ac:dyDescent="0.2">
      <c r="A51" s="65">
        <f>IF(P51=0,0,IF(COUNTBLANK(P51)=1,0,COUNTA($P$14:P51)))</f>
        <v>0</v>
      </c>
      <c r="B51" s="28">
        <f>IF($C$4="citu pasākumu izmaksas",IF('9a+c+n'!$Q51="C",'9a+c+n'!B51,0))</f>
        <v>0</v>
      </c>
      <c r="C51" s="28">
        <f>IF($C$4="citu pasākumu izmaksas",IF('9a+c+n'!$Q51="C",'9a+c+n'!C51,0))</f>
        <v>0</v>
      </c>
      <c r="D51" s="28">
        <f>IF($C$4="citu pasākumu izmaksas",IF('9a+c+n'!$Q51="C",'9a+c+n'!D51,0))</f>
        <v>0</v>
      </c>
      <c r="E51" s="60"/>
      <c r="F51" s="80"/>
      <c r="G51" s="28"/>
      <c r="H51" s="28">
        <f>IF($C$4="citu pasākumu izmaksas",IF('9a+c+n'!$Q51="C",'9a+c+n'!H51,0))</f>
        <v>0</v>
      </c>
      <c r="I51" s="28"/>
      <c r="J51" s="28"/>
      <c r="K51" s="60">
        <f>IF($C$4="citu pasākumu izmaksas",IF('9a+c+n'!$Q51="C",'9a+c+n'!K51,0))</f>
        <v>0</v>
      </c>
      <c r="L51" s="109">
        <f>IF($C$4="citu pasākumu izmaksas",IF('9a+c+n'!$Q51="C",'9a+c+n'!L51,0))</f>
        <v>0</v>
      </c>
      <c r="M51" s="28">
        <f>IF($C$4="citu pasākumu izmaksas",IF('9a+c+n'!$Q51="C",'9a+c+n'!M51,0))</f>
        <v>0</v>
      </c>
      <c r="N51" s="28">
        <f>IF($C$4="citu pasākumu izmaksas",IF('9a+c+n'!$Q51="C",'9a+c+n'!N51,0))</f>
        <v>0</v>
      </c>
      <c r="O51" s="28">
        <f>IF($C$4="citu pasākumu izmaksas",IF('9a+c+n'!$Q51="C",'9a+c+n'!O51,0))</f>
        <v>0</v>
      </c>
      <c r="P51" s="60">
        <f>IF($C$4="citu pasākumu izmaksas",IF('9a+c+n'!$Q51="C",'9a+c+n'!P51,0))</f>
        <v>0</v>
      </c>
    </row>
    <row r="52" spans="1:16" x14ac:dyDescent="0.2">
      <c r="A52" s="65">
        <f>IF(P52=0,0,IF(COUNTBLANK(P52)=1,0,COUNTA($P$14:P52)))</f>
        <v>0</v>
      </c>
      <c r="B52" s="28">
        <f>IF($C$4="citu pasākumu izmaksas",IF('9a+c+n'!$Q52="C",'9a+c+n'!B52,0))</f>
        <v>0</v>
      </c>
      <c r="C52" s="28">
        <f>IF($C$4="citu pasākumu izmaksas",IF('9a+c+n'!$Q52="C",'9a+c+n'!C52,0))</f>
        <v>0</v>
      </c>
      <c r="D52" s="28">
        <f>IF($C$4="citu pasākumu izmaksas",IF('9a+c+n'!$Q52="C",'9a+c+n'!D52,0))</f>
        <v>0</v>
      </c>
      <c r="E52" s="60"/>
      <c r="F52" s="80"/>
      <c r="G52" s="28"/>
      <c r="H52" s="28">
        <f>IF($C$4="citu pasākumu izmaksas",IF('9a+c+n'!$Q52="C",'9a+c+n'!H52,0))</f>
        <v>0</v>
      </c>
      <c r="I52" s="28"/>
      <c r="J52" s="28"/>
      <c r="K52" s="60">
        <f>IF($C$4="citu pasākumu izmaksas",IF('9a+c+n'!$Q52="C",'9a+c+n'!K52,0))</f>
        <v>0</v>
      </c>
      <c r="L52" s="109">
        <f>IF($C$4="citu pasākumu izmaksas",IF('9a+c+n'!$Q52="C",'9a+c+n'!L52,0))</f>
        <v>0</v>
      </c>
      <c r="M52" s="28">
        <f>IF($C$4="citu pasākumu izmaksas",IF('9a+c+n'!$Q52="C",'9a+c+n'!M52,0))</f>
        <v>0</v>
      </c>
      <c r="N52" s="28">
        <f>IF($C$4="citu pasākumu izmaksas",IF('9a+c+n'!$Q52="C",'9a+c+n'!N52,0))</f>
        <v>0</v>
      </c>
      <c r="O52" s="28">
        <f>IF($C$4="citu pasākumu izmaksas",IF('9a+c+n'!$Q52="C",'9a+c+n'!O52,0))</f>
        <v>0</v>
      </c>
      <c r="P52" s="60">
        <f>IF($C$4="citu pasākumu izmaksas",IF('9a+c+n'!$Q52="C",'9a+c+n'!P52,0))</f>
        <v>0</v>
      </c>
    </row>
    <row r="53" spans="1:16" x14ac:dyDescent="0.2">
      <c r="A53" s="65">
        <f>IF(P53=0,0,IF(COUNTBLANK(P53)=1,0,COUNTA($P$14:P53)))</f>
        <v>0</v>
      </c>
      <c r="B53" s="28">
        <f>IF($C$4="citu pasākumu izmaksas",IF('9a+c+n'!$Q53="C",'9a+c+n'!B53,0))</f>
        <v>0</v>
      </c>
      <c r="C53" s="28">
        <f>IF($C$4="citu pasākumu izmaksas",IF('9a+c+n'!$Q53="C",'9a+c+n'!C53,0))</f>
        <v>0</v>
      </c>
      <c r="D53" s="28">
        <f>IF($C$4="citu pasākumu izmaksas",IF('9a+c+n'!$Q53="C",'9a+c+n'!D53,0))</f>
        <v>0</v>
      </c>
      <c r="E53" s="60"/>
      <c r="F53" s="80"/>
      <c r="G53" s="28"/>
      <c r="H53" s="28">
        <f>IF($C$4="citu pasākumu izmaksas",IF('9a+c+n'!$Q53="C",'9a+c+n'!H53,0))</f>
        <v>0</v>
      </c>
      <c r="I53" s="28"/>
      <c r="J53" s="28"/>
      <c r="K53" s="60">
        <f>IF($C$4="citu pasākumu izmaksas",IF('9a+c+n'!$Q53="C",'9a+c+n'!K53,0))</f>
        <v>0</v>
      </c>
      <c r="L53" s="109">
        <f>IF($C$4="citu pasākumu izmaksas",IF('9a+c+n'!$Q53="C",'9a+c+n'!L53,0))</f>
        <v>0</v>
      </c>
      <c r="M53" s="28">
        <f>IF($C$4="citu pasākumu izmaksas",IF('9a+c+n'!$Q53="C",'9a+c+n'!M53,0))</f>
        <v>0</v>
      </c>
      <c r="N53" s="28">
        <f>IF($C$4="citu pasākumu izmaksas",IF('9a+c+n'!$Q53="C",'9a+c+n'!N53,0))</f>
        <v>0</v>
      </c>
      <c r="O53" s="28">
        <f>IF($C$4="citu pasākumu izmaksas",IF('9a+c+n'!$Q53="C",'9a+c+n'!O53,0))</f>
        <v>0</v>
      </c>
      <c r="P53" s="60">
        <f>IF($C$4="citu pasākumu izmaksas",IF('9a+c+n'!$Q53="C",'9a+c+n'!P53,0))</f>
        <v>0</v>
      </c>
    </row>
    <row r="54" spans="1:16" x14ac:dyDescent="0.2">
      <c r="A54" s="65">
        <f>IF(P54=0,0,IF(COUNTBLANK(P54)=1,0,COUNTA($P$14:P54)))</f>
        <v>0</v>
      </c>
      <c r="B54" s="28">
        <f>IF($C$4="citu pasākumu izmaksas",IF('9a+c+n'!$Q54="C",'9a+c+n'!B54,0))</f>
        <v>0</v>
      </c>
      <c r="C54" s="28">
        <f>IF($C$4="citu pasākumu izmaksas",IF('9a+c+n'!$Q54="C",'9a+c+n'!C54,0))</f>
        <v>0</v>
      </c>
      <c r="D54" s="28">
        <f>IF($C$4="citu pasākumu izmaksas",IF('9a+c+n'!$Q54="C",'9a+c+n'!D54,0))</f>
        <v>0</v>
      </c>
      <c r="E54" s="60"/>
      <c r="F54" s="80"/>
      <c r="G54" s="28"/>
      <c r="H54" s="28">
        <f>IF($C$4="citu pasākumu izmaksas",IF('9a+c+n'!$Q54="C",'9a+c+n'!H54,0))</f>
        <v>0</v>
      </c>
      <c r="I54" s="28"/>
      <c r="J54" s="28"/>
      <c r="K54" s="60">
        <f>IF($C$4="citu pasākumu izmaksas",IF('9a+c+n'!$Q54="C",'9a+c+n'!K54,0))</f>
        <v>0</v>
      </c>
      <c r="L54" s="109">
        <f>IF($C$4="citu pasākumu izmaksas",IF('9a+c+n'!$Q54="C",'9a+c+n'!L54,0))</f>
        <v>0</v>
      </c>
      <c r="M54" s="28">
        <f>IF($C$4="citu pasākumu izmaksas",IF('9a+c+n'!$Q54="C",'9a+c+n'!M54,0))</f>
        <v>0</v>
      </c>
      <c r="N54" s="28">
        <f>IF($C$4="citu pasākumu izmaksas",IF('9a+c+n'!$Q54="C",'9a+c+n'!N54,0))</f>
        <v>0</v>
      </c>
      <c r="O54" s="28">
        <f>IF($C$4="citu pasākumu izmaksas",IF('9a+c+n'!$Q54="C",'9a+c+n'!O54,0))</f>
        <v>0</v>
      </c>
      <c r="P54" s="60">
        <f>IF($C$4="citu pasākumu izmaksas",IF('9a+c+n'!$Q54="C",'9a+c+n'!P54,0))</f>
        <v>0</v>
      </c>
    </row>
    <row r="55" spans="1:16" x14ac:dyDescent="0.2">
      <c r="A55" s="65">
        <f>IF(P55=0,0,IF(COUNTBLANK(P55)=1,0,COUNTA($P$14:P55)))</f>
        <v>0</v>
      </c>
      <c r="B55" s="28">
        <f>IF($C$4="citu pasākumu izmaksas",IF('9a+c+n'!$Q55="C",'9a+c+n'!B55,0))</f>
        <v>0</v>
      </c>
      <c r="C55" s="28">
        <f>IF($C$4="citu pasākumu izmaksas",IF('9a+c+n'!$Q55="C",'9a+c+n'!C55,0))</f>
        <v>0</v>
      </c>
      <c r="D55" s="28">
        <f>IF($C$4="citu pasākumu izmaksas",IF('9a+c+n'!$Q55="C",'9a+c+n'!D55,0))</f>
        <v>0</v>
      </c>
      <c r="E55" s="60"/>
      <c r="F55" s="80"/>
      <c r="G55" s="28"/>
      <c r="H55" s="28">
        <f>IF($C$4="citu pasākumu izmaksas",IF('9a+c+n'!$Q55="C",'9a+c+n'!H55,0))</f>
        <v>0</v>
      </c>
      <c r="I55" s="28"/>
      <c r="J55" s="28"/>
      <c r="K55" s="60">
        <f>IF($C$4="citu pasākumu izmaksas",IF('9a+c+n'!$Q55="C",'9a+c+n'!K55,0))</f>
        <v>0</v>
      </c>
      <c r="L55" s="109">
        <f>IF($C$4="citu pasākumu izmaksas",IF('9a+c+n'!$Q55="C",'9a+c+n'!L55,0))</f>
        <v>0</v>
      </c>
      <c r="M55" s="28">
        <f>IF($C$4="citu pasākumu izmaksas",IF('9a+c+n'!$Q55="C",'9a+c+n'!M55,0))</f>
        <v>0</v>
      </c>
      <c r="N55" s="28">
        <f>IF($C$4="citu pasākumu izmaksas",IF('9a+c+n'!$Q55="C",'9a+c+n'!N55,0))</f>
        <v>0</v>
      </c>
      <c r="O55" s="28">
        <f>IF($C$4="citu pasākumu izmaksas",IF('9a+c+n'!$Q55="C",'9a+c+n'!O55,0))</f>
        <v>0</v>
      </c>
      <c r="P55" s="60">
        <f>IF($C$4="citu pasākumu izmaksas",IF('9a+c+n'!$Q55="C",'9a+c+n'!P55,0))</f>
        <v>0</v>
      </c>
    </row>
    <row r="56" spans="1:16" x14ac:dyDescent="0.2">
      <c r="A56" s="65">
        <f>IF(P56=0,0,IF(COUNTBLANK(P56)=1,0,COUNTA($P$14:P56)))</f>
        <v>0</v>
      </c>
      <c r="B56" s="28">
        <f>IF($C$4="citu pasākumu izmaksas",IF('9a+c+n'!$Q56="C",'9a+c+n'!B56,0))</f>
        <v>0</v>
      </c>
      <c r="C56" s="28">
        <f>IF($C$4="citu pasākumu izmaksas",IF('9a+c+n'!$Q56="C",'9a+c+n'!C56,0))</f>
        <v>0</v>
      </c>
      <c r="D56" s="28">
        <f>IF($C$4="citu pasākumu izmaksas",IF('9a+c+n'!$Q56="C",'9a+c+n'!D56,0))</f>
        <v>0</v>
      </c>
      <c r="E56" s="60"/>
      <c r="F56" s="80"/>
      <c r="G56" s="28"/>
      <c r="H56" s="28">
        <f>IF($C$4="citu pasākumu izmaksas",IF('9a+c+n'!$Q56="C",'9a+c+n'!H56,0))</f>
        <v>0</v>
      </c>
      <c r="I56" s="28"/>
      <c r="J56" s="28"/>
      <c r="K56" s="60">
        <f>IF($C$4="citu pasākumu izmaksas",IF('9a+c+n'!$Q56="C",'9a+c+n'!K56,0))</f>
        <v>0</v>
      </c>
      <c r="L56" s="109">
        <f>IF($C$4="citu pasākumu izmaksas",IF('9a+c+n'!$Q56="C",'9a+c+n'!L56,0))</f>
        <v>0</v>
      </c>
      <c r="M56" s="28">
        <f>IF($C$4="citu pasākumu izmaksas",IF('9a+c+n'!$Q56="C",'9a+c+n'!M56,0))</f>
        <v>0</v>
      </c>
      <c r="N56" s="28">
        <f>IF($C$4="citu pasākumu izmaksas",IF('9a+c+n'!$Q56="C",'9a+c+n'!N56,0))</f>
        <v>0</v>
      </c>
      <c r="O56" s="28">
        <f>IF($C$4="citu pasākumu izmaksas",IF('9a+c+n'!$Q56="C",'9a+c+n'!O56,0))</f>
        <v>0</v>
      </c>
      <c r="P56" s="60">
        <f>IF($C$4="citu pasākumu izmaksas",IF('9a+c+n'!$Q56="C",'9a+c+n'!P56,0))</f>
        <v>0</v>
      </c>
    </row>
    <row r="57" spans="1:16" x14ac:dyDescent="0.2">
      <c r="A57" s="65">
        <f>IF(P57=0,0,IF(COUNTBLANK(P57)=1,0,COUNTA($P$14:P57)))</f>
        <v>0</v>
      </c>
      <c r="B57" s="28">
        <f>IF($C$4="citu pasākumu izmaksas",IF('9a+c+n'!$Q57="C",'9a+c+n'!B57,0))</f>
        <v>0</v>
      </c>
      <c r="C57" s="28">
        <f>IF($C$4="citu pasākumu izmaksas",IF('9a+c+n'!$Q57="C",'9a+c+n'!C57,0))</f>
        <v>0</v>
      </c>
      <c r="D57" s="28">
        <f>IF($C$4="citu pasākumu izmaksas",IF('9a+c+n'!$Q57="C",'9a+c+n'!D57,0))</f>
        <v>0</v>
      </c>
      <c r="E57" s="60"/>
      <c r="F57" s="80"/>
      <c r="G57" s="28"/>
      <c r="H57" s="28">
        <f>IF($C$4="citu pasākumu izmaksas",IF('9a+c+n'!$Q57="C",'9a+c+n'!H57,0))</f>
        <v>0</v>
      </c>
      <c r="I57" s="28"/>
      <c r="J57" s="28"/>
      <c r="K57" s="60">
        <f>IF($C$4="citu pasākumu izmaksas",IF('9a+c+n'!$Q57="C",'9a+c+n'!K57,0))</f>
        <v>0</v>
      </c>
      <c r="L57" s="109">
        <f>IF($C$4="citu pasākumu izmaksas",IF('9a+c+n'!$Q57="C",'9a+c+n'!L57,0))</f>
        <v>0</v>
      </c>
      <c r="M57" s="28">
        <f>IF($C$4="citu pasākumu izmaksas",IF('9a+c+n'!$Q57="C",'9a+c+n'!M57,0))</f>
        <v>0</v>
      </c>
      <c r="N57" s="28">
        <f>IF($C$4="citu pasākumu izmaksas",IF('9a+c+n'!$Q57="C",'9a+c+n'!N57,0))</f>
        <v>0</v>
      </c>
      <c r="O57" s="28">
        <f>IF($C$4="citu pasākumu izmaksas",IF('9a+c+n'!$Q57="C",'9a+c+n'!O57,0))</f>
        <v>0</v>
      </c>
      <c r="P57" s="60">
        <f>IF($C$4="citu pasākumu izmaksas",IF('9a+c+n'!$Q57="C",'9a+c+n'!P57,0))</f>
        <v>0</v>
      </c>
    </row>
    <row r="58" spans="1:16" ht="12" thickBot="1" x14ac:dyDescent="0.25">
      <c r="A58" s="159">
        <f>IF(P58=0,0,IF(COUNTBLANK(P58)=1,0,COUNTA($P$14:P58)))</f>
        <v>0</v>
      </c>
      <c r="B58" s="92">
        <f>IF($C$4="citu pasākumu izmaksas",IF('9a+c+n'!$Q58="C",'9a+c+n'!B58,0))</f>
        <v>0</v>
      </c>
      <c r="C58" s="92">
        <f>IF($C$4="citu pasākumu izmaksas",IF('9a+c+n'!$Q58="C",'9a+c+n'!C58,0))</f>
        <v>0</v>
      </c>
      <c r="D58" s="92">
        <f>IF($C$4="citu pasākumu izmaksas",IF('9a+c+n'!$Q58="C",'9a+c+n'!D58,0))</f>
        <v>0</v>
      </c>
      <c r="E58" s="41"/>
      <c r="F58" s="160"/>
      <c r="G58" s="92"/>
      <c r="H58" s="92">
        <f>IF($C$4="citu pasākumu izmaksas",IF('9a+c+n'!$Q58="C",'9a+c+n'!H58,0))</f>
        <v>0</v>
      </c>
      <c r="I58" s="92"/>
      <c r="J58" s="92"/>
      <c r="K58" s="41">
        <f>IF($C$4="citu pasākumu izmaksas",IF('9a+c+n'!$Q58="C",'9a+c+n'!K58,0))</f>
        <v>0</v>
      </c>
      <c r="L58" s="110">
        <f>IF($C$4="citu pasākumu izmaksas",IF('9a+c+n'!$Q58="C",'9a+c+n'!L58,0))</f>
        <v>0</v>
      </c>
      <c r="M58" s="92">
        <f>IF($C$4="citu pasākumu izmaksas",IF('9a+c+n'!$Q58="C",'9a+c+n'!M58,0))</f>
        <v>0</v>
      </c>
      <c r="N58" s="92">
        <f>IF($C$4="citu pasākumu izmaksas",IF('9a+c+n'!$Q58="C",'9a+c+n'!N58,0))</f>
        <v>0</v>
      </c>
      <c r="O58" s="92">
        <f>IF($C$4="citu pasākumu izmaksas",IF('9a+c+n'!$Q58="C",'9a+c+n'!O58,0))</f>
        <v>0</v>
      </c>
      <c r="P58" s="41">
        <f>IF($C$4="citu pasākumu izmaksas",IF('9a+c+n'!$Q58="C",'9a+c+n'!P58,0))</f>
        <v>0</v>
      </c>
    </row>
    <row r="59" spans="1:16" ht="12" customHeight="1" thickBot="1" x14ac:dyDescent="0.25">
      <c r="A59" s="310" t="s">
        <v>62</v>
      </c>
      <c r="B59" s="311"/>
      <c r="C59" s="311"/>
      <c r="D59" s="311"/>
      <c r="E59" s="311"/>
      <c r="F59" s="311"/>
      <c r="G59" s="311"/>
      <c r="H59" s="311"/>
      <c r="I59" s="311"/>
      <c r="J59" s="311"/>
      <c r="K59" s="312"/>
      <c r="L59" s="111">
        <f>SUM(L14:L58)</f>
        <v>0</v>
      </c>
      <c r="M59" s="112">
        <f>SUM(M14:M58)</f>
        <v>0</v>
      </c>
      <c r="N59" s="112">
        <f>SUM(N14:N58)</f>
        <v>0</v>
      </c>
      <c r="O59" s="112">
        <f>SUM(O14:O58)</f>
        <v>0</v>
      </c>
      <c r="P59" s="113">
        <f>SUM(P14:P58)</f>
        <v>0</v>
      </c>
    </row>
    <row r="60" spans="1:1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A62" s="1" t="s">
        <v>14</v>
      </c>
      <c r="B62" s="20"/>
      <c r="C62" s="313" t="str">
        <f>'Kops c'!C33:H33</f>
        <v>Armands Ūbelis</v>
      </c>
      <c r="D62" s="313"/>
      <c r="E62" s="313"/>
      <c r="F62" s="313"/>
      <c r="G62" s="313"/>
      <c r="H62" s="313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A63" s="20"/>
      <c r="B63" s="20"/>
      <c r="C63" s="236" t="s">
        <v>15</v>
      </c>
      <c r="D63" s="236"/>
      <c r="E63" s="236"/>
      <c r="F63" s="236"/>
      <c r="G63" s="236"/>
      <c r="H63" s="236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80" t="str">
        <f>'Kops n'!A36:D36</f>
        <v>Tāme sastādīta 2023. gada 26. jūlijā</v>
      </c>
      <c r="B65" s="281"/>
      <c r="C65" s="281"/>
      <c r="D65" s="28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1" t="s">
        <v>41</v>
      </c>
      <c r="B67" s="20"/>
      <c r="C67" s="313">
        <f>'Kops c'!C38:H38</f>
        <v>0</v>
      </c>
      <c r="D67" s="313"/>
      <c r="E67" s="313"/>
      <c r="F67" s="313"/>
      <c r="G67" s="313"/>
      <c r="H67" s="313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0"/>
      <c r="C68" s="236" t="s">
        <v>15</v>
      </c>
      <c r="D68" s="236"/>
      <c r="E68" s="236"/>
      <c r="F68" s="236"/>
      <c r="G68" s="236"/>
      <c r="H68" s="236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103" t="s">
        <v>16</v>
      </c>
      <c r="B70" s="53"/>
      <c r="C70" s="116" t="str">
        <f>'Kops c'!C41</f>
        <v>4-02608</v>
      </c>
      <c r="D70" s="53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</sheetData>
  <mergeCells count="23">
    <mergeCell ref="C68:H68"/>
    <mergeCell ref="L12:P12"/>
    <mergeCell ref="A59:K59"/>
    <mergeCell ref="C62:H62"/>
    <mergeCell ref="C63:H63"/>
    <mergeCell ref="A65:D65"/>
    <mergeCell ref="C67:H67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D7:L7"/>
    <mergeCell ref="C2:I2"/>
    <mergeCell ref="C3:I3"/>
    <mergeCell ref="C4:I4"/>
    <mergeCell ref="D5:L5"/>
    <mergeCell ref="D6:L6"/>
  </mergeCells>
  <conditionalFormatting sqref="A9:F9">
    <cfRule type="containsText" dxfId="7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59:K59">
    <cfRule type="containsText" dxfId="6" priority="4" operator="containsText" text="Tiešās izmaksas kopā, t. sk. darba devēja sociālais nodoklis __.__% ">
      <formula>NOT(ISERROR(SEARCH("Tiešās izmaksas kopā, t. sk. darba devēja sociālais nodoklis __.__% ",A59)))</formula>
    </cfRule>
  </conditionalFormatting>
  <conditionalFormatting sqref="A14:P58">
    <cfRule type="cellIs" dxfId="5" priority="2" operator="equal">
      <formula>0</formula>
    </cfRule>
  </conditionalFormatting>
  <conditionalFormatting sqref="C2:I2 D5:L8 N9:O9 L59:P59 C62:H62 C67:H67 C70">
    <cfRule type="cellIs" dxfId="4" priority="3" operator="equal">
      <formula>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7030A0"/>
  </sheetPr>
  <dimension ref="A1:P71"/>
  <sheetViews>
    <sheetView workbookViewId="0">
      <selection activeCell="J27" sqref="J27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6"/>
      <c r="B1" s="26"/>
      <c r="C1" s="31" t="s">
        <v>44</v>
      </c>
      <c r="D1" s="105">
        <f>'9a+c+n'!D1</f>
        <v>9</v>
      </c>
      <c r="E1" s="26"/>
      <c r="F1" s="26"/>
      <c r="G1" s="26"/>
      <c r="H1" s="26"/>
      <c r="I1" s="26"/>
      <c r="J1" s="26"/>
      <c r="N1" s="30"/>
      <c r="O1" s="31"/>
      <c r="P1" s="32"/>
    </row>
    <row r="2" spans="1:16" x14ac:dyDescent="0.2">
      <c r="A2" s="33"/>
      <c r="B2" s="33"/>
      <c r="C2" s="302" t="str">
        <f>'9a+c+n'!C2:I2</f>
        <v>Apkure</v>
      </c>
      <c r="D2" s="302"/>
      <c r="E2" s="302"/>
      <c r="F2" s="302"/>
      <c r="G2" s="302"/>
      <c r="H2" s="302"/>
      <c r="I2" s="302"/>
      <c r="J2" s="33"/>
    </row>
    <row r="3" spans="1:16" x14ac:dyDescent="0.2">
      <c r="A3" s="34"/>
      <c r="B3" s="34"/>
      <c r="C3" s="268" t="s">
        <v>21</v>
      </c>
      <c r="D3" s="268"/>
      <c r="E3" s="268"/>
      <c r="F3" s="268"/>
      <c r="G3" s="268"/>
      <c r="H3" s="268"/>
      <c r="I3" s="268"/>
      <c r="J3" s="34"/>
    </row>
    <row r="4" spans="1:16" x14ac:dyDescent="0.2">
      <c r="A4" s="34"/>
      <c r="B4" s="34"/>
      <c r="C4" s="303" t="s">
        <v>19</v>
      </c>
      <c r="D4" s="303"/>
      <c r="E4" s="303"/>
      <c r="F4" s="303"/>
      <c r="G4" s="303"/>
      <c r="H4" s="303"/>
      <c r="I4" s="303"/>
      <c r="J4" s="34"/>
    </row>
    <row r="5" spans="1:16" ht="15" customHeight="1" x14ac:dyDescent="0.2">
      <c r="A5" s="26"/>
      <c r="B5" s="26"/>
      <c r="C5" s="31" t="s">
        <v>5</v>
      </c>
      <c r="D5" s="304" t="str">
        <f>'Kops a+c+n'!D6</f>
        <v>Daudzdzīvokļu dzīvojamā ēka</v>
      </c>
      <c r="E5" s="304"/>
      <c r="F5" s="304"/>
      <c r="G5" s="304"/>
      <c r="H5" s="304"/>
      <c r="I5" s="304"/>
      <c r="J5" s="304"/>
      <c r="K5" s="304"/>
      <c r="L5" s="304"/>
      <c r="M5" s="20"/>
      <c r="N5" s="20"/>
      <c r="O5" s="20"/>
      <c r="P5" s="20"/>
    </row>
    <row r="6" spans="1:16" x14ac:dyDescent="0.2">
      <c r="A6" s="26"/>
      <c r="B6" s="26"/>
      <c r="C6" s="31" t="s">
        <v>6</v>
      </c>
      <c r="D6" s="304" t="str">
        <f>'Kops a+c+n'!D7</f>
        <v>Daudzdzīvokļu dzīvojamās ēkas vienkāršota fasādes atjaunošana</v>
      </c>
      <c r="E6" s="304"/>
      <c r="F6" s="304"/>
      <c r="G6" s="304"/>
      <c r="H6" s="304"/>
      <c r="I6" s="304"/>
      <c r="J6" s="304"/>
      <c r="K6" s="304"/>
      <c r="L6" s="304"/>
      <c r="M6" s="20"/>
      <c r="N6" s="20"/>
      <c r="O6" s="20"/>
      <c r="P6" s="20"/>
    </row>
    <row r="7" spans="1:16" x14ac:dyDescent="0.2">
      <c r="A7" s="26"/>
      <c r="B7" s="26"/>
      <c r="C7" s="31" t="s">
        <v>7</v>
      </c>
      <c r="D7" s="304" t="str">
        <f>'Kops a+c+n'!D8</f>
        <v>Smārdes iela 2C, Tukums</v>
      </c>
      <c r="E7" s="304"/>
      <c r="F7" s="304"/>
      <c r="G7" s="304"/>
      <c r="H7" s="304"/>
      <c r="I7" s="304"/>
      <c r="J7" s="304"/>
      <c r="K7" s="304"/>
      <c r="L7" s="304"/>
      <c r="M7" s="20"/>
      <c r="N7" s="20"/>
      <c r="O7" s="20"/>
      <c r="P7" s="20"/>
    </row>
    <row r="8" spans="1:16" x14ac:dyDescent="0.2">
      <c r="A8" s="26"/>
      <c r="B8" s="26"/>
      <c r="C8" s="4" t="s">
        <v>24</v>
      </c>
      <c r="D8" s="304" t="str">
        <f>'Kops a+c+n'!D9</f>
        <v>11/02/2022-3</v>
      </c>
      <c r="E8" s="304"/>
      <c r="F8" s="304"/>
      <c r="G8" s="304"/>
      <c r="H8" s="304"/>
      <c r="I8" s="304"/>
      <c r="J8" s="304"/>
      <c r="K8" s="304"/>
      <c r="L8" s="304"/>
      <c r="M8" s="20"/>
      <c r="N8" s="20"/>
      <c r="O8" s="20"/>
      <c r="P8" s="20"/>
    </row>
    <row r="9" spans="1:16" ht="11.25" customHeight="1" x14ac:dyDescent="0.2">
      <c r="A9" s="327" t="s">
        <v>255</v>
      </c>
      <c r="B9" s="327"/>
      <c r="C9" s="327"/>
      <c r="D9" s="327"/>
      <c r="E9" s="327"/>
      <c r="F9" s="327"/>
      <c r="G9" s="35"/>
      <c r="H9" s="35"/>
      <c r="I9" s="35"/>
      <c r="J9" s="305" t="s">
        <v>45</v>
      </c>
      <c r="K9" s="305"/>
      <c r="L9" s="305"/>
      <c r="M9" s="305"/>
      <c r="N9" s="306">
        <f>P59</f>
        <v>0</v>
      </c>
      <c r="O9" s="306"/>
      <c r="P9" s="35"/>
    </row>
    <row r="10" spans="1:16" ht="15" customHeight="1" x14ac:dyDescent="0.2">
      <c r="A10" s="36"/>
      <c r="B10" s="37"/>
      <c r="C10" s="4"/>
      <c r="D10" s="26"/>
      <c r="E10" s="26"/>
      <c r="F10" s="26"/>
      <c r="G10" s="26"/>
      <c r="H10" s="26"/>
      <c r="I10" s="26"/>
      <c r="J10" s="26"/>
      <c r="K10" s="26"/>
      <c r="L10" s="117"/>
      <c r="M10" s="117"/>
      <c r="N10" s="117"/>
      <c r="O10" s="117"/>
      <c r="P10" s="31" t="str">
        <f>'Kopt a+c+n'!A36</f>
        <v>Tāme sastādīta 2023. gada 26. jūlijā</v>
      </c>
    </row>
    <row r="11" spans="1:16" ht="12" thickBot="1" x14ac:dyDescent="0.25">
      <c r="A11" s="36"/>
      <c r="B11" s="37"/>
      <c r="C11" s="4"/>
      <c r="D11" s="26"/>
      <c r="E11" s="26"/>
      <c r="F11" s="26"/>
      <c r="G11" s="26"/>
      <c r="H11" s="26"/>
      <c r="I11" s="26"/>
      <c r="J11" s="26"/>
      <c r="K11" s="26"/>
      <c r="L11" s="38"/>
      <c r="M11" s="38"/>
      <c r="N11" s="39"/>
      <c r="O11" s="30"/>
      <c r="P11" s="26"/>
    </row>
    <row r="12" spans="1:16" x14ac:dyDescent="0.2">
      <c r="A12" s="259" t="s">
        <v>27</v>
      </c>
      <c r="B12" s="315" t="s">
        <v>48</v>
      </c>
      <c r="C12" s="308" t="s">
        <v>49</v>
      </c>
      <c r="D12" s="318" t="s">
        <v>50</v>
      </c>
      <c r="E12" s="320" t="s">
        <v>51</v>
      </c>
      <c r="F12" s="307" t="s">
        <v>52</v>
      </c>
      <c r="G12" s="308"/>
      <c r="H12" s="308"/>
      <c r="I12" s="308"/>
      <c r="J12" s="308"/>
      <c r="K12" s="309"/>
      <c r="L12" s="326" t="s">
        <v>53</v>
      </c>
      <c r="M12" s="308"/>
      <c r="N12" s="308"/>
      <c r="O12" s="308"/>
      <c r="P12" s="309"/>
    </row>
    <row r="13" spans="1:16" ht="126.75" customHeight="1" thickBot="1" x14ac:dyDescent="0.25">
      <c r="A13" s="260"/>
      <c r="B13" s="322"/>
      <c r="C13" s="323"/>
      <c r="D13" s="324"/>
      <c r="E13" s="325"/>
      <c r="F13" s="67" t="s">
        <v>55</v>
      </c>
      <c r="G13" s="70" t="s">
        <v>56</v>
      </c>
      <c r="H13" s="70" t="s">
        <v>57</v>
      </c>
      <c r="I13" s="70" t="s">
        <v>58</v>
      </c>
      <c r="J13" s="70" t="s">
        <v>59</v>
      </c>
      <c r="K13" s="73" t="s">
        <v>60</v>
      </c>
      <c r="L13" s="87" t="s">
        <v>55</v>
      </c>
      <c r="M13" s="70" t="s">
        <v>57</v>
      </c>
      <c r="N13" s="70" t="s">
        <v>58</v>
      </c>
      <c r="O13" s="70" t="s">
        <v>59</v>
      </c>
      <c r="P13" s="129" t="s">
        <v>60</v>
      </c>
    </row>
    <row r="14" spans="1:16" x14ac:dyDescent="0.2">
      <c r="A14" s="64">
        <f>IF(P14=0,0,IF(COUNTBLANK(P14)=1,0,COUNTA($P$14:P14)))</f>
        <v>0</v>
      </c>
      <c r="B14" s="27">
        <f>IF($C$4="Neattiecināmās izmaksas",IF('9a+c+n'!$Q14="N",'9a+c+n'!B14,0))</f>
        <v>0</v>
      </c>
      <c r="C14" s="27">
        <f>IF($C$4="Neattiecināmās izmaksas",IF('9a+c+n'!$Q14="N",'9a+c+n'!C14,0))</f>
        <v>0</v>
      </c>
      <c r="D14" s="27">
        <f>IF($C$4="Neattiecināmās izmaksas",IF('9a+c+n'!$Q14="N",'9a+c+n'!D14,0))</f>
        <v>0</v>
      </c>
      <c r="E14" s="58"/>
      <c r="F14" s="78"/>
      <c r="G14" s="27">
        <f>IF($C$4="Neattiecināmās izmaksas",IF('9a+c+n'!$Q14="N",'9a+c+n'!G14,0))</f>
        <v>0</v>
      </c>
      <c r="H14" s="27">
        <f>IF($C$4="Neattiecināmās izmaksas",IF('9a+c+n'!$Q14="N",'9a+c+n'!H14,0))</f>
        <v>0</v>
      </c>
      <c r="I14" s="27"/>
      <c r="J14" s="27"/>
      <c r="K14" s="58">
        <f>IF($C$4="Neattiecināmās izmaksas",IF('9a+c+n'!$Q14="N",'9a+c+n'!K14,0))</f>
        <v>0</v>
      </c>
      <c r="L14" s="108">
        <f>IF($C$4="Neattiecināmās izmaksas",IF('9a+c+n'!$Q14="N",'9a+c+n'!L14,0))</f>
        <v>0</v>
      </c>
      <c r="M14" s="27">
        <f>IF($C$4="Neattiecināmās izmaksas",IF('9a+c+n'!$Q14="N",'9a+c+n'!M14,0))</f>
        <v>0</v>
      </c>
      <c r="N14" s="27">
        <f>IF($C$4="Neattiecināmās izmaksas",IF('9a+c+n'!$Q14="N",'9a+c+n'!N14,0))</f>
        <v>0</v>
      </c>
      <c r="O14" s="27">
        <f>IF($C$4="Neattiecināmās izmaksas",IF('9a+c+n'!$Q14="N",'9a+c+n'!O14,0))</f>
        <v>0</v>
      </c>
      <c r="P14" s="58">
        <f>IF($C$4="Neattiecināmās izmaksas",IF('9a+c+n'!$Q14="N",'9a+c+n'!P14,0))</f>
        <v>0</v>
      </c>
    </row>
    <row r="15" spans="1:16" x14ac:dyDescent="0.2">
      <c r="A15" s="65">
        <f>IF(P15=0,0,IF(COUNTBLANK(P15)=1,0,COUNTA($P$14:P15)))</f>
        <v>0</v>
      </c>
      <c r="B15" s="28">
        <f>IF($C$4="Neattiecināmās izmaksas",IF('9a+c+n'!$Q15="N",'9a+c+n'!B15,0))</f>
        <v>0</v>
      </c>
      <c r="C15" s="28">
        <f>IF($C$4="Neattiecināmās izmaksas",IF('9a+c+n'!$Q15="N",'9a+c+n'!C15,0))</f>
        <v>0</v>
      </c>
      <c r="D15" s="28">
        <f>IF($C$4="Neattiecināmās izmaksas",IF('9a+c+n'!$Q15="N",'9a+c+n'!D15,0))</f>
        <v>0</v>
      </c>
      <c r="E15" s="60"/>
      <c r="F15" s="80"/>
      <c r="G15" s="28"/>
      <c r="H15" s="28">
        <f>IF($C$4="Neattiecināmās izmaksas",IF('9a+c+n'!$Q15="N",'9a+c+n'!H15,0))</f>
        <v>0</v>
      </c>
      <c r="I15" s="28"/>
      <c r="J15" s="28"/>
      <c r="K15" s="60">
        <f>IF($C$4="Neattiecināmās izmaksas",IF('9a+c+n'!$Q15="N",'9a+c+n'!K15,0))</f>
        <v>0</v>
      </c>
      <c r="L15" s="109">
        <f>IF($C$4="Neattiecināmās izmaksas",IF('9a+c+n'!$Q15="N",'9a+c+n'!L15,0))</f>
        <v>0</v>
      </c>
      <c r="M15" s="28">
        <f>IF($C$4="Neattiecināmās izmaksas",IF('9a+c+n'!$Q15="N",'9a+c+n'!M15,0))</f>
        <v>0</v>
      </c>
      <c r="N15" s="28">
        <f>IF($C$4="Neattiecināmās izmaksas",IF('9a+c+n'!$Q15="N",'9a+c+n'!N15,0))</f>
        <v>0</v>
      </c>
      <c r="O15" s="28">
        <f>IF($C$4="Neattiecināmās izmaksas",IF('9a+c+n'!$Q15="N",'9a+c+n'!O15,0))</f>
        <v>0</v>
      </c>
      <c r="P15" s="60">
        <f>IF($C$4="Neattiecināmās izmaksas",IF('9a+c+n'!$Q15="N",'9a+c+n'!P15,0))</f>
        <v>0</v>
      </c>
    </row>
    <row r="16" spans="1:16" x14ac:dyDescent="0.2">
      <c r="A16" s="65">
        <f>IF(P16=0,0,IF(COUNTBLANK(P16)=1,0,COUNTA($P$14:P16)))</f>
        <v>0</v>
      </c>
      <c r="B16" s="28">
        <f>IF($C$4="Neattiecināmās izmaksas",IF('9a+c+n'!$Q16="N",'9a+c+n'!B16,0))</f>
        <v>0</v>
      </c>
      <c r="C16" s="28">
        <f>IF($C$4="Neattiecināmās izmaksas",IF('9a+c+n'!$Q16="N",'9a+c+n'!C16,0))</f>
        <v>0</v>
      </c>
      <c r="D16" s="28">
        <f>IF($C$4="Neattiecināmās izmaksas",IF('9a+c+n'!$Q16="N",'9a+c+n'!D16,0))</f>
        <v>0</v>
      </c>
      <c r="E16" s="60"/>
      <c r="F16" s="80"/>
      <c r="G16" s="28"/>
      <c r="H16" s="28">
        <f>IF($C$4="Neattiecināmās izmaksas",IF('9a+c+n'!$Q16="N",'9a+c+n'!H16,0))</f>
        <v>0</v>
      </c>
      <c r="I16" s="28"/>
      <c r="J16" s="28"/>
      <c r="K16" s="60">
        <f>IF($C$4="Neattiecināmās izmaksas",IF('9a+c+n'!$Q16="N",'9a+c+n'!K16,0))</f>
        <v>0</v>
      </c>
      <c r="L16" s="109">
        <f>IF($C$4="Neattiecināmās izmaksas",IF('9a+c+n'!$Q16="N",'9a+c+n'!L16,0))</f>
        <v>0</v>
      </c>
      <c r="M16" s="28">
        <f>IF($C$4="Neattiecināmās izmaksas",IF('9a+c+n'!$Q16="N",'9a+c+n'!M16,0))</f>
        <v>0</v>
      </c>
      <c r="N16" s="28">
        <f>IF($C$4="Neattiecināmās izmaksas",IF('9a+c+n'!$Q16="N",'9a+c+n'!N16,0))</f>
        <v>0</v>
      </c>
      <c r="O16" s="28">
        <f>IF($C$4="Neattiecināmās izmaksas",IF('9a+c+n'!$Q16="N",'9a+c+n'!O16,0))</f>
        <v>0</v>
      </c>
      <c r="P16" s="60">
        <f>IF($C$4="Neattiecināmās izmaksas",IF('9a+c+n'!$Q16="N",'9a+c+n'!P16,0))</f>
        <v>0</v>
      </c>
    </row>
    <row r="17" spans="1:16" x14ac:dyDescent="0.2">
      <c r="A17" s="65">
        <f>IF(P17=0,0,IF(COUNTBLANK(P17)=1,0,COUNTA($P$14:P17)))</f>
        <v>0</v>
      </c>
      <c r="B17" s="28">
        <f>IF($C$4="Neattiecināmās izmaksas",IF('9a+c+n'!$Q17="N",'9a+c+n'!B17,0))</f>
        <v>0</v>
      </c>
      <c r="C17" s="28">
        <f>IF($C$4="Neattiecināmās izmaksas",IF('9a+c+n'!$Q17="N",'9a+c+n'!C17,0))</f>
        <v>0</v>
      </c>
      <c r="D17" s="28">
        <f>IF($C$4="Neattiecināmās izmaksas",IF('9a+c+n'!$Q17="N",'9a+c+n'!D17,0))</f>
        <v>0</v>
      </c>
      <c r="E17" s="60"/>
      <c r="F17" s="80"/>
      <c r="G17" s="28"/>
      <c r="H17" s="28">
        <f>IF($C$4="Neattiecināmās izmaksas",IF('9a+c+n'!$Q17="N",'9a+c+n'!H17,0))</f>
        <v>0</v>
      </c>
      <c r="I17" s="28"/>
      <c r="J17" s="28"/>
      <c r="K17" s="60">
        <f>IF($C$4="Neattiecināmās izmaksas",IF('9a+c+n'!$Q17="N",'9a+c+n'!K17,0))</f>
        <v>0</v>
      </c>
      <c r="L17" s="109">
        <f>IF($C$4="Neattiecināmās izmaksas",IF('9a+c+n'!$Q17="N",'9a+c+n'!L17,0))</f>
        <v>0</v>
      </c>
      <c r="M17" s="28">
        <f>IF($C$4="Neattiecināmās izmaksas",IF('9a+c+n'!$Q17="N",'9a+c+n'!M17,0))</f>
        <v>0</v>
      </c>
      <c r="N17" s="28">
        <f>IF($C$4="Neattiecināmās izmaksas",IF('9a+c+n'!$Q17="N",'9a+c+n'!N17,0))</f>
        <v>0</v>
      </c>
      <c r="O17" s="28">
        <f>IF($C$4="Neattiecināmās izmaksas",IF('9a+c+n'!$Q17="N",'9a+c+n'!O17,0))</f>
        <v>0</v>
      </c>
      <c r="P17" s="60">
        <f>IF($C$4="Neattiecināmās izmaksas",IF('9a+c+n'!$Q17="N",'9a+c+n'!P17,0))</f>
        <v>0</v>
      </c>
    </row>
    <row r="18" spans="1:16" x14ac:dyDescent="0.2">
      <c r="A18" s="65">
        <f>IF(P18=0,0,IF(COUNTBLANK(P18)=1,0,COUNTA($P$14:P18)))</f>
        <v>0</v>
      </c>
      <c r="B18" s="28">
        <f>IF($C$4="Neattiecināmās izmaksas",IF('9a+c+n'!$Q18="N",'9a+c+n'!B18,0))</f>
        <v>0</v>
      </c>
      <c r="C18" s="28">
        <f>IF($C$4="Neattiecināmās izmaksas",IF('9a+c+n'!$Q18="N",'9a+c+n'!C18,0))</f>
        <v>0</v>
      </c>
      <c r="D18" s="28">
        <f>IF($C$4="Neattiecināmās izmaksas",IF('9a+c+n'!$Q18="N",'9a+c+n'!D18,0))</f>
        <v>0</v>
      </c>
      <c r="E18" s="60"/>
      <c r="F18" s="80"/>
      <c r="G18" s="28"/>
      <c r="H18" s="28">
        <f>IF($C$4="Neattiecināmās izmaksas",IF('9a+c+n'!$Q18="N",'9a+c+n'!H18,0))</f>
        <v>0</v>
      </c>
      <c r="I18" s="28"/>
      <c r="J18" s="28"/>
      <c r="K18" s="60">
        <f>IF($C$4="Neattiecināmās izmaksas",IF('9a+c+n'!$Q18="N",'9a+c+n'!K18,0))</f>
        <v>0</v>
      </c>
      <c r="L18" s="109">
        <f>IF($C$4="Neattiecināmās izmaksas",IF('9a+c+n'!$Q18="N",'9a+c+n'!L18,0))</f>
        <v>0</v>
      </c>
      <c r="M18" s="28">
        <f>IF($C$4="Neattiecināmās izmaksas",IF('9a+c+n'!$Q18="N",'9a+c+n'!M18,0))</f>
        <v>0</v>
      </c>
      <c r="N18" s="28">
        <f>IF($C$4="Neattiecināmās izmaksas",IF('9a+c+n'!$Q18="N",'9a+c+n'!N18,0))</f>
        <v>0</v>
      </c>
      <c r="O18" s="28">
        <f>IF($C$4="Neattiecināmās izmaksas",IF('9a+c+n'!$Q18="N",'9a+c+n'!O18,0))</f>
        <v>0</v>
      </c>
      <c r="P18" s="60">
        <f>IF($C$4="Neattiecināmās izmaksas",IF('9a+c+n'!$Q18="N",'9a+c+n'!P18,0))</f>
        <v>0</v>
      </c>
    </row>
    <row r="19" spans="1:16" x14ac:dyDescent="0.2">
      <c r="A19" s="65">
        <f>IF(P19=0,0,IF(COUNTBLANK(P19)=1,0,COUNTA($P$14:P19)))</f>
        <v>0</v>
      </c>
      <c r="B19" s="28">
        <f>IF($C$4="Neattiecināmās izmaksas",IF('9a+c+n'!$Q19="N",'9a+c+n'!B19,0))</f>
        <v>0</v>
      </c>
      <c r="C19" s="28">
        <f>IF($C$4="Neattiecināmās izmaksas",IF('9a+c+n'!$Q19="N",'9a+c+n'!C19,0))</f>
        <v>0</v>
      </c>
      <c r="D19" s="28">
        <f>IF($C$4="Neattiecināmās izmaksas",IF('9a+c+n'!$Q19="N",'9a+c+n'!D19,0))</f>
        <v>0</v>
      </c>
      <c r="E19" s="60"/>
      <c r="F19" s="80"/>
      <c r="G19" s="28"/>
      <c r="H19" s="28">
        <f>IF($C$4="Neattiecināmās izmaksas",IF('9a+c+n'!$Q19="N",'9a+c+n'!H19,0))</f>
        <v>0</v>
      </c>
      <c r="I19" s="28"/>
      <c r="J19" s="28"/>
      <c r="K19" s="60">
        <f>IF($C$4="Neattiecināmās izmaksas",IF('9a+c+n'!$Q19="N",'9a+c+n'!K19,0))</f>
        <v>0</v>
      </c>
      <c r="L19" s="109">
        <f>IF($C$4="Neattiecināmās izmaksas",IF('9a+c+n'!$Q19="N",'9a+c+n'!L19,0))</f>
        <v>0</v>
      </c>
      <c r="M19" s="28">
        <f>IF($C$4="Neattiecināmās izmaksas",IF('9a+c+n'!$Q19="N",'9a+c+n'!M19,0))</f>
        <v>0</v>
      </c>
      <c r="N19" s="28">
        <f>IF($C$4="Neattiecināmās izmaksas",IF('9a+c+n'!$Q19="N",'9a+c+n'!N19,0))</f>
        <v>0</v>
      </c>
      <c r="O19" s="28">
        <f>IF($C$4="Neattiecināmās izmaksas",IF('9a+c+n'!$Q19="N",'9a+c+n'!O19,0))</f>
        <v>0</v>
      </c>
      <c r="P19" s="60">
        <f>IF($C$4="Neattiecināmās izmaksas",IF('9a+c+n'!$Q19="N",'9a+c+n'!P19,0))</f>
        <v>0</v>
      </c>
    </row>
    <row r="20" spans="1:16" x14ac:dyDescent="0.2">
      <c r="A20" s="65">
        <f>IF(P20=0,0,IF(COUNTBLANK(P20)=1,0,COUNTA($P$14:P20)))</f>
        <v>0</v>
      </c>
      <c r="B20" s="28">
        <f>IF($C$4="Neattiecināmās izmaksas",IF('9a+c+n'!$Q20="N",'9a+c+n'!B20,0))</f>
        <v>0</v>
      </c>
      <c r="C20" s="28">
        <f>IF($C$4="Neattiecināmās izmaksas",IF('9a+c+n'!$Q20="N",'9a+c+n'!C20,0))</f>
        <v>0</v>
      </c>
      <c r="D20" s="28">
        <f>IF($C$4="Neattiecināmās izmaksas",IF('9a+c+n'!$Q20="N",'9a+c+n'!D20,0))</f>
        <v>0</v>
      </c>
      <c r="E20" s="60"/>
      <c r="F20" s="80"/>
      <c r="G20" s="28"/>
      <c r="H20" s="28">
        <f>IF($C$4="Neattiecināmās izmaksas",IF('9a+c+n'!$Q20="N",'9a+c+n'!H20,0))</f>
        <v>0</v>
      </c>
      <c r="I20" s="28"/>
      <c r="J20" s="28"/>
      <c r="K20" s="60">
        <f>IF($C$4="Neattiecināmās izmaksas",IF('9a+c+n'!$Q20="N",'9a+c+n'!K20,0))</f>
        <v>0</v>
      </c>
      <c r="L20" s="109">
        <f>IF($C$4="Neattiecināmās izmaksas",IF('9a+c+n'!$Q20="N",'9a+c+n'!L20,0))</f>
        <v>0</v>
      </c>
      <c r="M20" s="28">
        <f>IF($C$4="Neattiecināmās izmaksas",IF('9a+c+n'!$Q20="N",'9a+c+n'!M20,0))</f>
        <v>0</v>
      </c>
      <c r="N20" s="28">
        <f>IF($C$4="Neattiecināmās izmaksas",IF('9a+c+n'!$Q20="N",'9a+c+n'!N20,0))</f>
        <v>0</v>
      </c>
      <c r="O20" s="28">
        <f>IF($C$4="Neattiecināmās izmaksas",IF('9a+c+n'!$Q20="N",'9a+c+n'!O20,0))</f>
        <v>0</v>
      </c>
      <c r="P20" s="60">
        <f>IF($C$4="Neattiecināmās izmaksas",IF('9a+c+n'!$Q20="N",'9a+c+n'!P20,0))</f>
        <v>0</v>
      </c>
    </row>
    <row r="21" spans="1:16" x14ac:dyDescent="0.2">
      <c r="A21" s="65">
        <f>IF(P21=0,0,IF(COUNTBLANK(P21)=1,0,COUNTA($P$14:P21)))</f>
        <v>0</v>
      </c>
      <c r="B21" s="28">
        <f>IF($C$4="Neattiecināmās izmaksas",IF('9a+c+n'!$Q21="N",'9a+c+n'!B21,0))</f>
        <v>0</v>
      </c>
      <c r="C21" s="28">
        <f>IF($C$4="Neattiecināmās izmaksas",IF('9a+c+n'!$Q21="N",'9a+c+n'!C21,0))</f>
        <v>0</v>
      </c>
      <c r="D21" s="28">
        <f>IF($C$4="Neattiecināmās izmaksas",IF('9a+c+n'!$Q21="N",'9a+c+n'!D21,0))</f>
        <v>0</v>
      </c>
      <c r="E21" s="60"/>
      <c r="F21" s="80"/>
      <c r="G21" s="28"/>
      <c r="H21" s="28">
        <f>IF($C$4="Neattiecināmās izmaksas",IF('9a+c+n'!$Q21="N",'9a+c+n'!H21,0))</f>
        <v>0</v>
      </c>
      <c r="I21" s="28"/>
      <c r="J21" s="28"/>
      <c r="K21" s="60">
        <f>IF($C$4="Neattiecināmās izmaksas",IF('9a+c+n'!$Q21="N",'9a+c+n'!K21,0))</f>
        <v>0</v>
      </c>
      <c r="L21" s="109">
        <f>IF($C$4="Neattiecināmās izmaksas",IF('9a+c+n'!$Q21="N",'9a+c+n'!L21,0))</f>
        <v>0</v>
      </c>
      <c r="M21" s="28">
        <f>IF($C$4="Neattiecināmās izmaksas",IF('9a+c+n'!$Q21="N",'9a+c+n'!M21,0))</f>
        <v>0</v>
      </c>
      <c r="N21" s="28">
        <f>IF($C$4="Neattiecināmās izmaksas",IF('9a+c+n'!$Q21="N",'9a+c+n'!N21,0))</f>
        <v>0</v>
      </c>
      <c r="O21" s="28">
        <f>IF($C$4="Neattiecināmās izmaksas",IF('9a+c+n'!$Q21="N",'9a+c+n'!O21,0))</f>
        <v>0</v>
      </c>
      <c r="P21" s="60">
        <f>IF($C$4="Neattiecināmās izmaksas",IF('9a+c+n'!$Q21="N",'9a+c+n'!P21,0))</f>
        <v>0</v>
      </c>
    </row>
    <row r="22" spans="1:16" x14ac:dyDescent="0.2">
      <c r="A22" s="65">
        <f>IF(P22=0,0,IF(COUNTBLANK(P22)=1,0,COUNTA($P$14:P22)))</f>
        <v>0</v>
      </c>
      <c r="B22" s="28">
        <f>IF($C$4="Neattiecināmās izmaksas",IF('9a+c+n'!$Q22="N",'9a+c+n'!B22,0))</f>
        <v>0</v>
      </c>
      <c r="C22" s="28">
        <f>IF($C$4="Neattiecināmās izmaksas",IF('9a+c+n'!$Q22="N",'9a+c+n'!C22,0))</f>
        <v>0</v>
      </c>
      <c r="D22" s="28">
        <f>IF($C$4="Neattiecināmās izmaksas",IF('9a+c+n'!$Q22="N",'9a+c+n'!D22,0))</f>
        <v>0</v>
      </c>
      <c r="E22" s="60"/>
      <c r="F22" s="80"/>
      <c r="G22" s="28"/>
      <c r="H22" s="28">
        <f>IF($C$4="Neattiecināmās izmaksas",IF('9a+c+n'!$Q22="N",'9a+c+n'!H22,0))</f>
        <v>0</v>
      </c>
      <c r="I22" s="28"/>
      <c r="J22" s="28"/>
      <c r="K22" s="60">
        <f>IF($C$4="Neattiecināmās izmaksas",IF('9a+c+n'!$Q22="N",'9a+c+n'!K22,0))</f>
        <v>0</v>
      </c>
      <c r="L22" s="109">
        <f>IF($C$4="Neattiecināmās izmaksas",IF('9a+c+n'!$Q22="N",'9a+c+n'!L22,0))</f>
        <v>0</v>
      </c>
      <c r="M22" s="28">
        <f>IF($C$4="Neattiecināmās izmaksas",IF('9a+c+n'!$Q22="N",'9a+c+n'!M22,0))</f>
        <v>0</v>
      </c>
      <c r="N22" s="28">
        <f>IF($C$4="Neattiecināmās izmaksas",IF('9a+c+n'!$Q22="N",'9a+c+n'!N22,0))</f>
        <v>0</v>
      </c>
      <c r="O22" s="28">
        <f>IF($C$4="Neattiecināmās izmaksas",IF('9a+c+n'!$Q22="N",'9a+c+n'!O22,0))</f>
        <v>0</v>
      </c>
      <c r="P22" s="60">
        <f>IF($C$4="Neattiecināmās izmaksas",IF('9a+c+n'!$Q22="N",'9a+c+n'!P22,0))</f>
        <v>0</v>
      </c>
    </row>
    <row r="23" spans="1:16" x14ac:dyDescent="0.2">
      <c r="A23" s="65">
        <f>IF(P23=0,0,IF(COUNTBLANK(P23)=1,0,COUNTA($P$14:P23)))</f>
        <v>0</v>
      </c>
      <c r="B23" s="28">
        <f>IF($C$4="Neattiecināmās izmaksas",IF('9a+c+n'!$Q23="N",'9a+c+n'!B23,0))</f>
        <v>0</v>
      </c>
      <c r="C23" s="28">
        <f>IF($C$4="Neattiecināmās izmaksas",IF('9a+c+n'!$Q23="N",'9a+c+n'!C23,0))</f>
        <v>0</v>
      </c>
      <c r="D23" s="28">
        <f>IF($C$4="Neattiecināmās izmaksas",IF('9a+c+n'!$Q23="N",'9a+c+n'!D23,0))</f>
        <v>0</v>
      </c>
      <c r="E23" s="60"/>
      <c r="F23" s="80"/>
      <c r="G23" s="28"/>
      <c r="H23" s="28">
        <f>IF($C$4="Neattiecināmās izmaksas",IF('9a+c+n'!$Q23="N",'9a+c+n'!H23,0))</f>
        <v>0</v>
      </c>
      <c r="I23" s="28"/>
      <c r="J23" s="28"/>
      <c r="K23" s="60">
        <f>IF($C$4="Neattiecināmās izmaksas",IF('9a+c+n'!$Q23="N",'9a+c+n'!K23,0))</f>
        <v>0</v>
      </c>
      <c r="L23" s="109">
        <f>IF($C$4="Neattiecināmās izmaksas",IF('9a+c+n'!$Q23="N",'9a+c+n'!L23,0))</f>
        <v>0</v>
      </c>
      <c r="M23" s="28">
        <f>IF($C$4="Neattiecināmās izmaksas",IF('9a+c+n'!$Q23="N",'9a+c+n'!M23,0))</f>
        <v>0</v>
      </c>
      <c r="N23" s="28">
        <f>IF($C$4="Neattiecināmās izmaksas",IF('9a+c+n'!$Q23="N",'9a+c+n'!N23,0))</f>
        <v>0</v>
      </c>
      <c r="O23" s="28">
        <f>IF($C$4="Neattiecināmās izmaksas",IF('9a+c+n'!$Q23="N",'9a+c+n'!O23,0))</f>
        <v>0</v>
      </c>
      <c r="P23" s="60">
        <f>IF($C$4="Neattiecināmās izmaksas",IF('9a+c+n'!$Q23="N",'9a+c+n'!P23,0))</f>
        <v>0</v>
      </c>
    </row>
    <row r="24" spans="1:16" x14ac:dyDescent="0.2">
      <c r="A24" s="65">
        <f>IF(P24=0,0,IF(COUNTBLANK(P24)=1,0,COUNTA($P$14:P24)))</f>
        <v>0</v>
      </c>
      <c r="B24" s="28">
        <f>IF($C$4="Neattiecināmās izmaksas",IF('9a+c+n'!$Q24="N",'9a+c+n'!B24,0))</f>
        <v>0</v>
      </c>
      <c r="C24" s="28">
        <f>IF($C$4="Neattiecināmās izmaksas",IF('9a+c+n'!$Q24="N",'9a+c+n'!C24,0))</f>
        <v>0</v>
      </c>
      <c r="D24" s="28">
        <f>IF($C$4="Neattiecināmās izmaksas",IF('9a+c+n'!$Q24="N",'9a+c+n'!D24,0))</f>
        <v>0</v>
      </c>
      <c r="E24" s="60"/>
      <c r="F24" s="80"/>
      <c r="G24" s="28"/>
      <c r="H24" s="28">
        <f>IF($C$4="Neattiecināmās izmaksas",IF('9a+c+n'!$Q24="N",'9a+c+n'!H24,0))</f>
        <v>0</v>
      </c>
      <c r="I24" s="28"/>
      <c r="J24" s="28"/>
      <c r="K24" s="60">
        <f>IF($C$4="Neattiecināmās izmaksas",IF('9a+c+n'!$Q24="N",'9a+c+n'!K24,0))</f>
        <v>0</v>
      </c>
      <c r="L24" s="109">
        <f>IF($C$4="Neattiecināmās izmaksas",IF('9a+c+n'!$Q24="N",'9a+c+n'!L24,0))</f>
        <v>0</v>
      </c>
      <c r="M24" s="28">
        <f>IF($C$4="Neattiecināmās izmaksas",IF('9a+c+n'!$Q24="N",'9a+c+n'!M24,0))</f>
        <v>0</v>
      </c>
      <c r="N24" s="28">
        <f>IF($C$4="Neattiecināmās izmaksas",IF('9a+c+n'!$Q24="N",'9a+c+n'!N24,0))</f>
        <v>0</v>
      </c>
      <c r="O24" s="28">
        <f>IF($C$4="Neattiecināmās izmaksas",IF('9a+c+n'!$Q24="N",'9a+c+n'!O24,0))</f>
        <v>0</v>
      </c>
      <c r="P24" s="60">
        <f>IF($C$4="Neattiecināmās izmaksas",IF('9a+c+n'!$Q24="N",'9a+c+n'!P24,0))</f>
        <v>0</v>
      </c>
    </row>
    <row r="25" spans="1:16" x14ac:dyDescent="0.2">
      <c r="A25" s="65">
        <f>IF(P25=0,0,IF(COUNTBLANK(P25)=1,0,COUNTA($P$14:P25)))</f>
        <v>0</v>
      </c>
      <c r="B25" s="28">
        <f>IF($C$4="Neattiecināmās izmaksas",IF('9a+c+n'!$Q25="N",'9a+c+n'!B25,0))</f>
        <v>0</v>
      </c>
      <c r="C25" s="28">
        <f>IF($C$4="Neattiecināmās izmaksas",IF('9a+c+n'!$Q25="N",'9a+c+n'!C25,0))</f>
        <v>0</v>
      </c>
      <c r="D25" s="28">
        <f>IF($C$4="Neattiecināmās izmaksas",IF('9a+c+n'!$Q25="N",'9a+c+n'!D25,0))</f>
        <v>0</v>
      </c>
      <c r="E25" s="60"/>
      <c r="F25" s="80"/>
      <c r="G25" s="28"/>
      <c r="H25" s="28">
        <f>IF($C$4="Neattiecināmās izmaksas",IF('9a+c+n'!$Q25="N",'9a+c+n'!H25,0))</f>
        <v>0</v>
      </c>
      <c r="I25" s="28"/>
      <c r="J25" s="28"/>
      <c r="K25" s="60">
        <f>IF($C$4="Neattiecināmās izmaksas",IF('9a+c+n'!$Q25="N",'9a+c+n'!K25,0))</f>
        <v>0</v>
      </c>
      <c r="L25" s="109">
        <f>IF($C$4="Neattiecināmās izmaksas",IF('9a+c+n'!$Q25="N",'9a+c+n'!L25,0))</f>
        <v>0</v>
      </c>
      <c r="M25" s="28">
        <f>IF($C$4="Neattiecināmās izmaksas",IF('9a+c+n'!$Q25="N",'9a+c+n'!M25,0))</f>
        <v>0</v>
      </c>
      <c r="N25" s="28">
        <f>IF($C$4="Neattiecināmās izmaksas",IF('9a+c+n'!$Q25="N",'9a+c+n'!N25,0))</f>
        <v>0</v>
      </c>
      <c r="O25" s="28">
        <f>IF($C$4="Neattiecināmās izmaksas",IF('9a+c+n'!$Q25="N",'9a+c+n'!O25,0))</f>
        <v>0</v>
      </c>
      <c r="P25" s="60">
        <f>IF($C$4="Neattiecināmās izmaksas",IF('9a+c+n'!$Q25="N",'9a+c+n'!P25,0))</f>
        <v>0</v>
      </c>
    </row>
    <row r="26" spans="1:16" x14ac:dyDescent="0.2">
      <c r="A26" s="65">
        <f>IF(P26=0,0,IF(COUNTBLANK(P26)=1,0,COUNTA($P$14:P26)))</f>
        <v>0</v>
      </c>
      <c r="B26" s="28">
        <f>IF($C$4="Neattiecināmās izmaksas",IF('9a+c+n'!$Q26="N",'9a+c+n'!B26,0))</f>
        <v>0</v>
      </c>
      <c r="C26" s="28">
        <f>IF($C$4="Neattiecināmās izmaksas",IF('9a+c+n'!$Q26="N",'9a+c+n'!C26,0))</f>
        <v>0</v>
      </c>
      <c r="D26" s="28">
        <f>IF($C$4="Neattiecināmās izmaksas",IF('9a+c+n'!$Q26="N",'9a+c+n'!D26,0))</f>
        <v>0</v>
      </c>
      <c r="E26" s="60"/>
      <c r="F26" s="80"/>
      <c r="G26" s="28"/>
      <c r="H26" s="28">
        <f>IF($C$4="Neattiecināmās izmaksas",IF('9a+c+n'!$Q26="N",'9a+c+n'!H26,0))</f>
        <v>0</v>
      </c>
      <c r="I26" s="28"/>
      <c r="J26" s="28"/>
      <c r="K26" s="60">
        <f>IF($C$4="Neattiecināmās izmaksas",IF('9a+c+n'!$Q26="N",'9a+c+n'!K26,0))</f>
        <v>0</v>
      </c>
      <c r="L26" s="109">
        <f>IF($C$4="Neattiecināmās izmaksas",IF('9a+c+n'!$Q26="N",'9a+c+n'!L26,0))</f>
        <v>0</v>
      </c>
      <c r="M26" s="28">
        <f>IF($C$4="Neattiecināmās izmaksas",IF('9a+c+n'!$Q26="N",'9a+c+n'!M26,0))</f>
        <v>0</v>
      </c>
      <c r="N26" s="28">
        <f>IF($C$4="Neattiecināmās izmaksas",IF('9a+c+n'!$Q26="N",'9a+c+n'!N26,0))</f>
        <v>0</v>
      </c>
      <c r="O26" s="28">
        <f>IF($C$4="Neattiecināmās izmaksas",IF('9a+c+n'!$Q26="N",'9a+c+n'!O26,0))</f>
        <v>0</v>
      </c>
      <c r="P26" s="60">
        <f>IF($C$4="Neattiecināmās izmaksas",IF('9a+c+n'!$Q26="N",'9a+c+n'!P26,0))</f>
        <v>0</v>
      </c>
    </row>
    <row r="27" spans="1:16" x14ac:dyDescent="0.2">
      <c r="A27" s="65">
        <f>IF(P27=0,0,IF(COUNTBLANK(P27)=1,0,COUNTA($P$14:P27)))</f>
        <v>0</v>
      </c>
      <c r="B27" s="28">
        <f>IF($C$4="Neattiecināmās izmaksas",IF('9a+c+n'!$Q27="N",'9a+c+n'!B27,0))</f>
        <v>0</v>
      </c>
      <c r="C27" s="28">
        <f>IF($C$4="Neattiecināmās izmaksas",IF('9a+c+n'!$Q27="N",'9a+c+n'!C27,0))</f>
        <v>0</v>
      </c>
      <c r="D27" s="28">
        <f>IF($C$4="Neattiecināmās izmaksas",IF('9a+c+n'!$Q27="N",'9a+c+n'!D27,0))</f>
        <v>0</v>
      </c>
      <c r="E27" s="60"/>
      <c r="F27" s="80"/>
      <c r="G27" s="28"/>
      <c r="H27" s="28">
        <f>IF($C$4="Neattiecināmās izmaksas",IF('9a+c+n'!$Q27="N",'9a+c+n'!H27,0))</f>
        <v>0</v>
      </c>
      <c r="I27" s="28"/>
      <c r="J27" s="28"/>
      <c r="K27" s="60">
        <f>IF($C$4="Neattiecināmās izmaksas",IF('9a+c+n'!$Q27="N",'9a+c+n'!K27,0))</f>
        <v>0</v>
      </c>
      <c r="L27" s="109">
        <f>IF($C$4="Neattiecināmās izmaksas",IF('9a+c+n'!$Q27="N",'9a+c+n'!L27,0))</f>
        <v>0</v>
      </c>
      <c r="M27" s="28">
        <f>IF($C$4="Neattiecināmās izmaksas",IF('9a+c+n'!$Q27="N",'9a+c+n'!M27,0))</f>
        <v>0</v>
      </c>
      <c r="N27" s="28">
        <f>IF($C$4="Neattiecināmās izmaksas",IF('9a+c+n'!$Q27="N",'9a+c+n'!N27,0))</f>
        <v>0</v>
      </c>
      <c r="O27" s="28">
        <f>IF($C$4="Neattiecināmās izmaksas",IF('9a+c+n'!$Q27="N",'9a+c+n'!O27,0))</f>
        <v>0</v>
      </c>
      <c r="P27" s="60">
        <f>IF($C$4="Neattiecināmās izmaksas",IF('9a+c+n'!$Q27="N",'9a+c+n'!P27,0))</f>
        <v>0</v>
      </c>
    </row>
    <row r="28" spans="1:16" x14ac:dyDescent="0.2">
      <c r="A28" s="65">
        <f>IF(P28=0,0,IF(COUNTBLANK(P28)=1,0,COUNTA($P$14:P28)))</f>
        <v>0</v>
      </c>
      <c r="B28" s="28">
        <f>IF($C$4="Neattiecināmās izmaksas",IF('9a+c+n'!$Q28="N",'9a+c+n'!B28,0))</f>
        <v>0</v>
      </c>
      <c r="C28" s="28">
        <f>IF($C$4="Neattiecināmās izmaksas",IF('9a+c+n'!$Q28="N",'9a+c+n'!C28,0))</f>
        <v>0</v>
      </c>
      <c r="D28" s="28">
        <f>IF($C$4="Neattiecināmās izmaksas",IF('9a+c+n'!$Q28="N",'9a+c+n'!D28,0))</f>
        <v>0</v>
      </c>
      <c r="E28" s="60"/>
      <c r="F28" s="80"/>
      <c r="G28" s="28"/>
      <c r="H28" s="28">
        <f>IF($C$4="Neattiecināmās izmaksas",IF('9a+c+n'!$Q28="N",'9a+c+n'!H28,0))</f>
        <v>0</v>
      </c>
      <c r="I28" s="28"/>
      <c r="J28" s="28"/>
      <c r="K28" s="60">
        <f>IF($C$4="Neattiecināmās izmaksas",IF('9a+c+n'!$Q28="N",'9a+c+n'!K28,0))</f>
        <v>0</v>
      </c>
      <c r="L28" s="109">
        <f>IF($C$4="Neattiecināmās izmaksas",IF('9a+c+n'!$Q28="N",'9a+c+n'!L28,0))</f>
        <v>0</v>
      </c>
      <c r="M28" s="28">
        <f>IF($C$4="Neattiecināmās izmaksas",IF('9a+c+n'!$Q28="N",'9a+c+n'!M28,0))</f>
        <v>0</v>
      </c>
      <c r="N28" s="28">
        <f>IF($C$4="Neattiecināmās izmaksas",IF('9a+c+n'!$Q28="N",'9a+c+n'!N28,0))</f>
        <v>0</v>
      </c>
      <c r="O28" s="28">
        <f>IF($C$4="Neattiecināmās izmaksas",IF('9a+c+n'!$Q28="N",'9a+c+n'!O28,0))</f>
        <v>0</v>
      </c>
      <c r="P28" s="60">
        <f>IF($C$4="Neattiecināmās izmaksas",IF('9a+c+n'!$Q28="N",'9a+c+n'!P28,0))</f>
        <v>0</v>
      </c>
    </row>
    <row r="29" spans="1:16" x14ac:dyDescent="0.2">
      <c r="A29" s="65">
        <f>IF(P29=0,0,IF(COUNTBLANK(P29)=1,0,COUNTA($P$14:P29)))</f>
        <v>0</v>
      </c>
      <c r="B29" s="28">
        <f>IF($C$4="Neattiecināmās izmaksas",IF('9a+c+n'!$Q29="N",'9a+c+n'!B29,0))</f>
        <v>0</v>
      </c>
      <c r="C29" s="28">
        <f>IF($C$4="Neattiecināmās izmaksas",IF('9a+c+n'!$Q29="N",'9a+c+n'!C29,0))</f>
        <v>0</v>
      </c>
      <c r="D29" s="28">
        <f>IF($C$4="Neattiecināmās izmaksas",IF('9a+c+n'!$Q29="N",'9a+c+n'!D29,0))</f>
        <v>0</v>
      </c>
      <c r="E29" s="60"/>
      <c r="F29" s="80"/>
      <c r="G29" s="28"/>
      <c r="H29" s="28">
        <f>IF($C$4="Neattiecināmās izmaksas",IF('9a+c+n'!$Q29="N",'9a+c+n'!H29,0))</f>
        <v>0</v>
      </c>
      <c r="I29" s="28"/>
      <c r="J29" s="28"/>
      <c r="K29" s="60">
        <f>IF($C$4="Neattiecināmās izmaksas",IF('9a+c+n'!$Q29="N",'9a+c+n'!K29,0))</f>
        <v>0</v>
      </c>
      <c r="L29" s="109">
        <f>IF($C$4="Neattiecināmās izmaksas",IF('9a+c+n'!$Q29="N",'9a+c+n'!L29,0))</f>
        <v>0</v>
      </c>
      <c r="M29" s="28">
        <f>IF($C$4="Neattiecināmās izmaksas",IF('9a+c+n'!$Q29="N",'9a+c+n'!M29,0))</f>
        <v>0</v>
      </c>
      <c r="N29" s="28">
        <f>IF($C$4="Neattiecināmās izmaksas",IF('9a+c+n'!$Q29="N",'9a+c+n'!N29,0))</f>
        <v>0</v>
      </c>
      <c r="O29" s="28">
        <f>IF($C$4="Neattiecināmās izmaksas",IF('9a+c+n'!$Q29="N",'9a+c+n'!O29,0))</f>
        <v>0</v>
      </c>
      <c r="P29" s="60">
        <f>IF($C$4="Neattiecināmās izmaksas",IF('9a+c+n'!$Q29="N",'9a+c+n'!P29,0))</f>
        <v>0</v>
      </c>
    </row>
    <row r="30" spans="1:16" x14ac:dyDescent="0.2">
      <c r="A30" s="65">
        <f>IF(P30=0,0,IF(COUNTBLANK(P30)=1,0,COUNTA($P$14:P30)))</f>
        <v>0</v>
      </c>
      <c r="B30" s="28">
        <f>IF($C$4="Neattiecināmās izmaksas",IF('9a+c+n'!$Q30="N",'9a+c+n'!B30,0))</f>
        <v>0</v>
      </c>
      <c r="C30" s="28">
        <f>IF($C$4="Neattiecināmās izmaksas",IF('9a+c+n'!$Q30="N",'9a+c+n'!C30,0))</f>
        <v>0</v>
      </c>
      <c r="D30" s="28">
        <f>IF($C$4="Neattiecināmās izmaksas",IF('9a+c+n'!$Q30="N",'9a+c+n'!D30,0))</f>
        <v>0</v>
      </c>
      <c r="E30" s="60"/>
      <c r="F30" s="80"/>
      <c r="G30" s="28"/>
      <c r="H30" s="28">
        <f>IF($C$4="Neattiecināmās izmaksas",IF('9a+c+n'!$Q30="N",'9a+c+n'!H30,0))</f>
        <v>0</v>
      </c>
      <c r="I30" s="28"/>
      <c r="J30" s="28"/>
      <c r="K30" s="60">
        <f>IF($C$4="Neattiecināmās izmaksas",IF('9a+c+n'!$Q30="N",'9a+c+n'!K30,0))</f>
        <v>0</v>
      </c>
      <c r="L30" s="109">
        <f>IF($C$4="Neattiecināmās izmaksas",IF('9a+c+n'!$Q30="N",'9a+c+n'!L30,0))</f>
        <v>0</v>
      </c>
      <c r="M30" s="28">
        <f>IF($C$4="Neattiecināmās izmaksas",IF('9a+c+n'!$Q30="N",'9a+c+n'!M30,0))</f>
        <v>0</v>
      </c>
      <c r="N30" s="28">
        <f>IF($C$4="Neattiecināmās izmaksas",IF('9a+c+n'!$Q30="N",'9a+c+n'!N30,0))</f>
        <v>0</v>
      </c>
      <c r="O30" s="28">
        <f>IF($C$4="Neattiecināmās izmaksas",IF('9a+c+n'!$Q30="N",'9a+c+n'!O30,0))</f>
        <v>0</v>
      </c>
      <c r="P30" s="60">
        <f>IF($C$4="Neattiecināmās izmaksas",IF('9a+c+n'!$Q30="N",'9a+c+n'!P30,0))</f>
        <v>0</v>
      </c>
    </row>
    <row r="31" spans="1:16" x14ac:dyDescent="0.2">
      <c r="A31" s="65">
        <f>IF(P31=0,0,IF(COUNTBLANK(P31)=1,0,COUNTA($P$14:P31)))</f>
        <v>0</v>
      </c>
      <c r="B31" s="28">
        <f>IF($C$4="Neattiecināmās izmaksas",IF('9a+c+n'!$Q31="N",'9a+c+n'!B31,0))</f>
        <v>0</v>
      </c>
      <c r="C31" s="28">
        <f>IF($C$4="Neattiecināmās izmaksas",IF('9a+c+n'!$Q31="N",'9a+c+n'!C31,0))</f>
        <v>0</v>
      </c>
      <c r="D31" s="28">
        <f>IF($C$4="Neattiecināmās izmaksas",IF('9a+c+n'!$Q31="N",'9a+c+n'!D31,0))</f>
        <v>0</v>
      </c>
      <c r="E31" s="60"/>
      <c r="F31" s="80"/>
      <c r="G31" s="28"/>
      <c r="H31" s="28">
        <f>IF($C$4="Neattiecināmās izmaksas",IF('9a+c+n'!$Q31="N",'9a+c+n'!H31,0))</f>
        <v>0</v>
      </c>
      <c r="I31" s="28"/>
      <c r="J31" s="28"/>
      <c r="K31" s="60">
        <f>IF($C$4="Neattiecināmās izmaksas",IF('9a+c+n'!$Q31="N",'9a+c+n'!K31,0))</f>
        <v>0</v>
      </c>
      <c r="L31" s="109">
        <f>IF($C$4="Neattiecināmās izmaksas",IF('9a+c+n'!$Q31="N",'9a+c+n'!L31,0))</f>
        <v>0</v>
      </c>
      <c r="M31" s="28">
        <f>IF($C$4="Neattiecināmās izmaksas",IF('9a+c+n'!$Q31="N",'9a+c+n'!M31,0))</f>
        <v>0</v>
      </c>
      <c r="N31" s="28">
        <f>IF($C$4="Neattiecināmās izmaksas",IF('9a+c+n'!$Q31="N",'9a+c+n'!N31,0))</f>
        <v>0</v>
      </c>
      <c r="O31" s="28">
        <f>IF($C$4="Neattiecināmās izmaksas",IF('9a+c+n'!$Q31="N",'9a+c+n'!O31,0))</f>
        <v>0</v>
      </c>
      <c r="P31" s="60">
        <f>IF($C$4="Neattiecināmās izmaksas",IF('9a+c+n'!$Q31="N",'9a+c+n'!P31,0))</f>
        <v>0</v>
      </c>
    </row>
    <row r="32" spans="1:16" x14ac:dyDescent="0.2">
      <c r="A32" s="65">
        <f>IF(P32=0,0,IF(COUNTBLANK(P32)=1,0,COUNTA($P$14:P32)))</f>
        <v>0</v>
      </c>
      <c r="B32" s="28">
        <f>IF($C$4="Neattiecināmās izmaksas",IF('9a+c+n'!$Q32="N",'9a+c+n'!B32,0))</f>
        <v>0</v>
      </c>
      <c r="C32" s="28">
        <f>IF($C$4="Neattiecināmās izmaksas",IF('9a+c+n'!$Q32="N",'9a+c+n'!C32,0))</f>
        <v>0</v>
      </c>
      <c r="D32" s="28">
        <f>IF($C$4="Neattiecināmās izmaksas",IF('9a+c+n'!$Q32="N",'9a+c+n'!D32,0))</f>
        <v>0</v>
      </c>
      <c r="E32" s="60"/>
      <c r="F32" s="80"/>
      <c r="G32" s="28"/>
      <c r="H32" s="28">
        <f>IF($C$4="Neattiecināmās izmaksas",IF('9a+c+n'!$Q32="N",'9a+c+n'!H32,0))</f>
        <v>0</v>
      </c>
      <c r="I32" s="28"/>
      <c r="J32" s="28"/>
      <c r="K32" s="60">
        <f>IF($C$4="Neattiecināmās izmaksas",IF('9a+c+n'!$Q32="N",'9a+c+n'!K32,0))</f>
        <v>0</v>
      </c>
      <c r="L32" s="109">
        <f>IF($C$4="Neattiecināmās izmaksas",IF('9a+c+n'!$Q32="N",'9a+c+n'!L32,0))</f>
        <v>0</v>
      </c>
      <c r="M32" s="28">
        <f>IF($C$4="Neattiecināmās izmaksas",IF('9a+c+n'!$Q32="N",'9a+c+n'!M32,0))</f>
        <v>0</v>
      </c>
      <c r="N32" s="28">
        <f>IF($C$4="Neattiecināmās izmaksas",IF('9a+c+n'!$Q32="N",'9a+c+n'!N32,0))</f>
        <v>0</v>
      </c>
      <c r="O32" s="28">
        <f>IF($C$4="Neattiecināmās izmaksas",IF('9a+c+n'!$Q32="N",'9a+c+n'!O32,0))</f>
        <v>0</v>
      </c>
      <c r="P32" s="60">
        <f>IF($C$4="Neattiecināmās izmaksas",IF('9a+c+n'!$Q32="N",'9a+c+n'!P32,0))</f>
        <v>0</v>
      </c>
    </row>
    <row r="33" spans="1:16" x14ac:dyDescent="0.2">
      <c r="A33" s="65">
        <f>IF(P33=0,0,IF(COUNTBLANK(P33)=1,0,COUNTA($P$14:P33)))</f>
        <v>0</v>
      </c>
      <c r="B33" s="28">
        <f>IF($C$4="Neattiecināmās izmaksas",IF('9a+c+n'!$Q33="N",'9a+c+n'!B33,0))</f>
        <v>0</v>
      </c>
      <c r="C33" s="28">
        <f>IF($C$4="Neattiecināmās izmaksas",IF('9a+c+n'!$Q33="N",'9a+c+n'!C33,0))</f>
        <v>0</v>
      </c>
      <c r="D33" s="28">
        <f>IF($C$4="Neattiecināmās izmaksas",IF('9a+c+n'!$Q33="N",'9a+c+n'!D33,0))</f>
        <v>0</v>
      </c>
      <c r="E33" s="60"/>
      <c r="F33" s="80"/>
      <c r="G33" s="28"/>
      <c r="H33" s="28">
        <f>IF($C$4="Neattiecināmās izmaksas",IF('9a+c+n'!$Q33="N",'9a+c+n'!H33,0))</f>
        <v>0</v>
      </c>
      <c r="I33" s="28"/>
      <c r="J33" s="28"/>
      <c r="K33" s="60">
        <f>IF($C$4="Neattiecināmās izmaksas",IF('9a+c+n'!$Q33="N",'9a+c+n'!K33,0))</f>
        <v>0</v>
      </c>
      <c r="L33" s="109">
        <f>IF($C$4="Neattiecināmās izmaksas",IF('9a+c+n'!$Q33="N",'9a+c+n'!L33,0))</f>
        <v>0</v>
      </c>
      <c r="M33" s="28">
        <f>IF($C$4="Neattiecināmās izmaksas",IF('9a+c+n'!$Q33="N",'9a+c+n'!M33,0))</f>
        <v>0</v>
      </c>
      <c r="N33" s="28">
        <f>IF($C$4="Neattiecināmās izmaksas",IF('9a+c+n'!$Q33="N",'9a+c+n'!N33,0))</f>
        <v>0</v>
      </c>
      <c r="O33" s="28">
        <f>IF($C$4="Neattiecināmās izmaksas",IF('9a+c+n'!$Q33="N",'9a+c+n'!O33,0))</f>
        <v>0</v>
      </c>
      <c r="P33" s="60">
        <f>IF($C$4="Neattiecināmās izmaksas",IF('9a+c+n'!$Q33="N",'9a+c+n'!P33,0))</f>
        <v>0</v>
      </c>
    </row>
    <row r="34" spans="1:16" x14ac:dyDescent="0.2">
      <c r="A34" s="65">
        <f>IF(P34=0,0,IF(COUNTBLANK(P34)=1,0,COUNTA($P$14:P34)))</f>
        <v>0</v>
      </c>
      <c r="B34" s="28">
        <f>IF($C$4="Neattiecināmās izmaksas",IF('9a+c+n'!$Q34="N",'9a+c+n'!B34,0))</f>
        <v>0</v>
      </c>
      <c r="C34" s="28">
        <f>IF($C$4="Neattiecināmās izmaksas",IF('9a+c+n'!$Q34="N",'9a+c+n'!C34,0))</f>
        <v>0</v>
      </c>
      <c r="D34" s="28">
        <f>IF($C$4="Neattiecināmās izmaksas",IF('9a+c+n'!$Q34="N",'9a+c+n'!D34,0))</f>
        <v>0</v>
      </c>
      <c r="E34" s="60"/>
      <c r="F34" s="80"/>
      <c r="G34" s="28"/>
      <c r="H34" s="28">
        <f>IF($C$4="Neattiecināmās izmaksas",IF('9a+c+n'!$Q34="N",'9a+c+n'!H34,0))</f>
        <v>0</v>
      </c>
      <c r="I34" s="28"/>
      <c r="J34" s="28"/>
      <c r="K34" s="60">
        <f>IF($C$4="Neattiecināmās izmaksas",IF('9a+c+n'!$Q34="N",'9a+c+n'!K34,0))</f>
        <v>0</v>
      </c>
      <c r="L34" s="109">
        <f>IF($C$4="Neattiecināmās izmaksas",IF('9a+c+n'!$Q34="N",'9a+c+n'!L34,0))</f>
        <v>0</v>
      </c>
      <c r="M34" s="28">
        <f>IF($C$4="Neattiecināmās izmaksas",IF('9a+c+n'!$Q34="N",'9a+c+n'!M34,0))</f>
        <v>0</v>
      </c>
      <c r="N34" s="28">
        <f>IF($C$4="Neattiecināmās izmaksas",IF('9a+c+n'!$Q34="N",'9a+c+n'!N34,0))</f>
        <v>0</v>
      </c>
      <c r="O34" s="28">
        <f>IF($C$4="Neattiecināmās izmaksas",IF('9a+c+n'!$Q34="N",'9a+c+n'!O34,0))</f>
        <v>0</v>
      </c>
      <c r="P34" s="60">
        <f>IF($C$4="Neattiecināmās izmaksas",IF('9a+c+n'!$Q34="N",'9a+c+n'!P34,0))</f>
        <v>0</v>
      </c>
    </row>
    <row r="35" spans="1:16" x14ac:dyDescent="0.2">
      <c r="A35" s="65">
        <f>IF(P35=0,0,IF(COUNTBLANK(P35)=1,0,COUNTA($P$14:P35)))</f>
        <v>0</v>
      </c>
      <c r="B35" s="28">
        <f>IF($C$4="Neattiecināmās izmaksas",IF('9a+c+n'!$Q35="N",'9a+c+n'!B35,0))</f>
        <v>0</v>
      </c>
      <c r="C35" s="28">
        <f>IF($C$4="Neattiecināmās izmaksas",IF('9a+c+n'!$Q35="N",'9a+c+n'!C35,0))</f>
        <v>0</v>
      </c>
      <c r="D35" s="28">
        <f>IF($C$4="Neattiecināmās izmaksas",IF('9a+c+n'!$Q35="N",'9a+c+n'!D35,0))</f>
        <v>0</v>
      </c>
      <c r="E35" s="60"/>
      <c r="F35" s="80"/>
      <c r="G35" s="28"/>
      <c r="H35" s="28">
        <f>IF($C$4="Neattiecināmās izmaksas",IF('9a+c+n'!$Q35="N",'9a+c+n'!H35,0))</f>
        <v>0</v>
      </c>
      <c r="I35" s="28"/>
      <c r="J35" s="28"/>
      <c r="K35" s="60">
        <f>IF($C$4="Neattiecināmās izmaksas",IF('9a+c+n'!$Q35="N",'9a+c+n'!K35,0))</f>
        <v>0</v>
      </c>
      <c r="L35" s="109">
        <f>IF($C$4="Neattiecināmās izmaksas",IF('9a+c+n'!$Q35="N",'9a+c+n'!L35,0))</f>
        <v>0</v>
      </c>
      <c r="M35" s="28">
        <f>IF($C$4="Neattiecināmās izmaksas",IF('9a+c+n'!$Q35="N",'9a+c+n'!M35,0))</f>
        <v>0</v>
      </c>
      <c r="N35" s="28">
        <f>IF($C$4="Neattiecināmās izmaksas",IF('9a+c+n'!$Q35="N",'9a+c+n'!N35,0))</f>
        <v>0</v>
      </c>
      <c r="O35" s="28">
        <f>IF($C$4="Neattiecināmās izmaksas",IF('9a+c+n'!$Q35="N",'9a+c+n'!O35,0))</f>
        <v>0</v>
      </c>
      <c r="P35" s="60">
        <f>IF($C$4="Neattiecināmās izmaksas",IF('9a+c+n'!$Q35="N",'9a+c+n'!P35,0))</f>
        <v>0</v>
      </c>
    </row>
    <row r="36" spans="1:16" x14ac:dyDescent="0.2">
      <c r="A36" s="65">
        <f>IF(P36=0,0,IF(COUNTBLANK(P36)=1,0,COUNTA($P$14:P36)))</f>
        <v>0</v>
      </c>
      <c r="B36" s="28">
        <f>IF($C$4="Neattiecināmās izmaksas",IF('9a+c+n'!$Q36="N",'9a+c+n'!B36,0))</f>
        <v>0</v>
      </c>
      <c r="C36" s="28">
        <f>IF($C$4="Neattiecināmās izmaksas",IF('9a+c+n'!$Q36="N",'9a+c+n'!C36,0))</f>
        <v>0</v>
      </c>
      <c r="D36" s="28">
        <f>IF($C$4="Neattiecināmās izmaksas",IF('9a+c+n'!$Q36="N",'9a+c+n'!D36,0))</f>
        <v>0</v>
      </c>
      <c r="E36" s="60"/>
      <c r="F36" s="80"/>
      <c r="G36" s="28"/>
      <c r="H36" s="28">
        <f>IF($C$4="Neattiecināmās izmaksas",IF('9a+c+n'!$Q36="N",'9a+c+n'!H36,0))</f>
        <v>0</v>
      </c>
      <c r="I36" s="28"/>
      <c r="J36" s="28"/>
      <c r="K36" s="60">
        <f>IF($C$4="Neattiecināmās izmaksas",IF('9a+c+n'!$Q36="N",'9a+c+n'!K36,0))</f>
        <v>0</v>
      </c>
      <c r="L36" s="109">
        <f>IF($C$4="Neattiecināmās izmaksas",IF('9a+c+n'!$Q36="N",'9a+c+n'!L36,0))</f>
        <v>0</v>
      </c>
      <c r="M36" s="28">
        <f>IF($C$4="Neattiecināmās izmaksas",IF('9a+c+n'!$Q36="N",'9a+c+n'!M36,0))</f>
        <v>0</v>
      </c>
      <c r="N36" s="28">
        <f>IF($C$4="Neattiecināmās izmaksas",IF('9a+c+n'!$Q36="N",'9a+c+n'!N36,0))</f>
        <v>0</v>
      </c>
      <c r="O36" s="28">
        <f>IF($C$4="Neattiecināmās izmaksas",IF('9a+c+n'!$Q36="N",'9a+c+n'!O36,0))</f>
        <v>0</v>
      </c>
      <c r="P36" s="60">
        <f>IF($C$4="Neattiecināmās izmaksas",IF('9a+c+n'!$Q36="N",'9a+c+n'!P36,0))</f>
        <v>0</v>
      </c>
    </row>
    <row r="37" spans="1:16" x14ac:dyDescent="0.2">
      <c r="A37" s="65">
        <f>IF(P37=0,0,IF(COUNTBLANK(P37)=1,0,COUNTA($P$14:P37)))</f>
        <v>0</v>
      </c>
      <c r="B37" s="28">
        <f>IF($C$4="Neattiecināmās izmaksas",IF('9a+c+n'!$Q37="N",'9a+c+n'!B37,0))</f>
        <v>0</v>
      </c>
      <c r="C37" s="28">
        <f>IF($C$4="Neattiecināmās izmaksas",IF('9a+c+n'!$Q37="N",'9a+c+n'!C37,0))</f>
        <v>0</v>
      </c>
      <c r="D37" s="28">
        <f>IF($C$4="Neattiecināmās izmaksas",IF('9a+c+n'!$Q37="N",'9a+c+n'!D37,0))</f>
        <v>0</v>
      </c>
      <c r="E37" s="60"/>
      <c r="F37" s="80"/>
      <c r="G37" s="28"/>
      <c r="H37" s="28">
        <f>IF($C$4="Neattiecināmās izmaksas",IF('9a+c+n'!$Q37="N",'9a+c+n'!H37,0))</f>
        <v>0</v>
      </c>
      <c r="I37" s="28"/>
      <c r="J37" s="28"/>
      <c r="K37" s="60">
        <f>IF($C$4="Neattiecināmās izmaksas",IF('9a+c+n'!$Q37="N",'9a+c+n'!K37,0))</f>
        <v>0</v>
      </c>
      <c r="L37" s="109">
        <f>IF($C$4="Neattiecināmās izmaksas",IF('9a+c+n'!$Q37="N",'9a+c+n'!L37,0))</f>
        <v>0</v>
      </c>
      <c r="M37" s="28">
        <f>IF($C$4="Neattiecināmās izmaksas",IF('9a+c+n'!$Q37="N",'9a+c+n'!M37,0))</f>
        <v>0</v>
      </c>
      <c r="N37" s="28">
        <f>IF($C$4="Neattiecināmās izmaksas",IF('9a+c+n'!$Q37="N",'9a+c+n'!N37,0))</f>
        <v>0</v>
      </c>
      <c r="O37" s="28">
        <f>IF($C$4="Neattiecināmās izmaksas",IF('9a+c+n'!$Q37="N",'9a+c+n'!O37,0))</f>
        <v>0</v>
      </c>
      <c r="P37" s="60">
        <f>IF($C$4="Neattiecināmās izmaksas",IF('9a+c+n'!$Q37="N",'9a+c+n'!P37,0))</f>
        <v>0</v>
      </c>
    </row>
    <row r="38" spans="1:16" x14ac:dyDescent="0.2">
      <c r="A38" s="65">
        <f>IF(P38=0,0,IF(COUNTBLANK(P38)=1,0,COUNTA($P$14:P38)))</f>
        <v>0</v>
      </c>
      <c r="B38" s="28">
        <f>IF($C$4="Neattiecināmās izmaksas",IF('9a+c+n'!$Q38="N",'9a+c+n'!B38,0))</f>
        <v>0</v>
      </c>
      <c r="C38" s="28">
        <f>IF($C$4="Neattiecināmās izmaksas",IF('9a+c+n'!$Q38="N",'9a+c+n'!C38,0))</f>
        <v>0</v>
      </c>
      <c r="D38" s="28">
        <f>IF($C$4="Neattiecināmās izmaksas",IF('9a+c+n'!$Q38="N",'9a+c+n'!D38,0))</f>
        <v>0</v>
      </c>
      <c r="E38" s="60"/>
      <c r="F38" s="80"/>
      <c r="G38" s="28"/>
      <c r="H38" s="28">
        <f>IF($C$4="Neattiecināmās izmaksas",IF('9a+c+n'!$Q38="N",'9a+c+n'!H38,0))</f>
        <v>0</v>
      </c>
      <c r="I38" s="28"/>
      <c r="J38" s="28"/>
      <c r="K38" s="60">
        <f>IF($C$4="Neattiecināmās izmaksas",IF('9a+c+n'!$Q38="N",'9a+c+n'!K38,0))</f>
        <v>0</v>
      </c>
      <c r="L38" s="109">
        <f>IF($C$4="Neattiecināmās izmaksas",IF('9a+c+n'!$Q38="N",'9a+c+n'!L38,0))</f>
        <v>0</v>
      </c>
      <c r="M38" s="28">
        <f>IF($C$4="Neattiecināmās izmaksas",IF('9a+c+n'!$Q38="N",'9a+c+n'!M38,0))</f>
        <v>0</v>
      </c>
      <c r="N38" s="28">
        <f>IF($C$4="Neattiecināmās izmaksas",IF('9a+c+n'!$Q38="N",'9a+c+n'!N38,0))</f>
        <v>0</v>
      </c>
      <c r="O38" s="28">
        <f>IF($C$4="Neattiecināmās izmaksas",IF('9a+c+n'!$Q38="N",'9a+c+n'!O38,0))</f>
        <v>0</v>
      </c>
      <c r="P38" s="60">
        <f>IF($C$4="Neattiecināmās izmaksas",IF('9a+c+n'!$Q38="N",'9a+c+n'!P38,0))</f>
        <v>0</v>
      </c>
    </row>
    <row r="39" spans="1:16" x14ac:dyDescent="0.2">
      <c r="A39" s="65">
        <f>IF(P39=0,0,IF(COUNTBLANK(P39)=1,0,COUNTA($P$14:P39)))</f>
        <v>0</v>
      </c>
      <c r="B39" s="28">
        <f>IF($C$4="Neattiecināmās izmaksas",IF('9a+c+n'!$Q39="N",'9a+c+n'!B39,0))</f>
        <v>0</v>
      </c>
      <c r="C39" s="28">
        <f>IF($C$4="Neattiecināmās izmaksas",IF('9a+c+n'!$Q39="N",'9a+c+n'!C39,0))</f>
        <v>0</v>
      </c>
      <c r="D39" s="28">
        <f>IF($C$4="Neattiecināmās izmaksas",IF('9a+c+n'!$Q39="N",'9a+c+n'!D39,0))</f>
        <v>0</v>
      </c>
      <c r="E39" s="60"/>
      <c r="F39" s="80"/>
      <c r="G39" s="28"/>
      <c r="H39" s="28">
        <f>IF($C$4="Neattiecināmās izmaksas",IF('9a+c+n'!$Q39="N",'9a+c+n'!H39,0))</f>
        <v>0</v>
      </c>
      <c r="I39" s="28"/>
      <c r="J39" s="28"/>
      <c r="K39" s="60">
        <f>IF($C$4="Neattiecināmās izmaksas",IF('9a+c+n'!$Q39="N",'9a+c+n'!K39,0))</f>
        <v>0</v>
      </c>
      <c r="L39" s="109">
        <f>IF($C$4="Neattiecināmās izmaksas",IF('9a+c+n'!$Q39="N",'9a+c+n'!L39,0))</f>
        <v>0</v>
      </c>
      <c r="M39" s="28">
        <f>IF($C$4="Neattiecināmās izmaksas",IF('9a+c+n'!$Q39="N",'9a+c+n'!M39,0))</f>
        <v>0</v>
      </c>
      <c r="N39" s="28">
        <f>IF($C$4="Neattiecināmās izmaksas",IF('9a+c+n'!$Q39="N",'9a+c+n'!N39,0))</f>
        <v>0</v>
      </c>
      <c r="O39" s="28">
        <f>IF($C$4="Neattiecināmās izmaksas",IF('9a+c+n'!$Q39="N",'9a+c+n'!O39,0))</f>
        <v>0</v>
      </c>
      <c r="P39" s="60">
        <f>IF($C$4="Neattiecināmās izmaksas",IF('9a+c+n'!$Q39="N",'9a+c+n'!P39,0))</f>
        <v>0</v>
      </c>
    </row>
    <row r="40" spans="1:16" x14ac:dyDescent="0.2">
      <c r="A40" s="65">
        <f>IF(P40=0,0,IF(COUNTBLANK(P40)=1,0,COUNTA($P$14:P40)))</f>
        <v>0</v>
      </c>
      <c r="B40" s="28">
        <f>IF($C$4="Neattiecināmās izmaksas",IF('9a+c+n'!$Q40="N",'9a+c+n'!B40,0))</f>
        <v>0</v>
      </c>
      <c r="C40" s="28">
        <f>IF($C$4="Neattiecināmās izmaksas",IF('9a+c+n'!$Q40="N",'9a+c+n'!C40,0))</f>
        <v>0</v>
      </c>
      <c r="D40" s="28">
        <f>IF($C$4="Neattiecināmās izmaksas",IF('9a+c+n'!$Q40="N",'9a+c+n'!D40,0))</f>
        <v>0</v>
      </c>
      <c r="E40" s="60"/>
      <c r="F40" s="80"/>
      <c r="G40" s="28"/>
      <c r="H40" s="28">
        <f>IF($C$4="Neattiecināmās izmaksas",IF('9a+c+n'!$Q40="N",'9a+c+n'!H40,0))</f>
        <v>0</v>
      </c>
      <c r="I40" s="28"/>
      <c r="J40" s="28"/>
      <c r="K40" s="60">
        <f>IF($C$4="Neattiecināmās izmaksas",IF('9a+c+n'!$Q40="N",'9a+c+n'!K40,0))</f>
        <v>0</v>
      </c>
      <c r="L40" s="109">
        <f>IF($C$4="Neattiecināmās izmaksas",IF('9a+c+n'!$Q40="N",'9a+c+n'!L40,0))</f>
        <v>0</v>
      </c>
      <c r="M40" s="28">
        <f>IF($C$4="Neattiecināmās izmaksas",IF('9a+c+n'!$Q40="N",'9a+c+n'!M40,0))</f>
        <v>0</v>
      </c>
      <c r="N40" s="28">
        <f>IF($C$4="Neattiecināmās izmaksas",IF('9a+c+n'!$Q40="N",'9a+c+n'!N40,0))</f>
        <v>0</v>
      </c>
      <c r="O40" s="28">
        <f>IF($C$4="Neattiecināmās izmaksas",IF('9a+c+n'!$Q40="N",'9a+c+n'!O40,0))</f>
        <v>0</v>
      </c>
      <c r="P40" s="60">
        <f>IF($C$4="Neattiecināmās izmaksas",IF('9a+c+n'!$Q40="N",'9a+c+n'!P40,0))</f>
        <v>0</v>
      </c>
    </row>
    <row r="41" spans="1:16" x14ac:dyDescent="0.2">
      <c r="A41" s="65">
        <f>IF(P41=0,0,IF(COUNTBLANK(P41)=1,0,COUNTA($P$14:P41)))</f>
        <v>0</v>
      </c>
      <c r="B41" s="28">
        <f>IF($C$4="Neattiecināmās izmaksas",IF('9a+c+n'!$Q41="N",'9a+c+n'!B41,0))</f>
        <v>0</v>
      </c>
      <c r="C41" s="28">
        <f>IF($C$4="Neattiecināmās izmaksas",IF('9a+c+n'!$Q41="N",'9a+c+n'!C41,0))</f>
        <v>0</v>
      </c>
      <c r="D41" s="28">
        <f>IF($C$4="Neattiecināmās izmaksas",IF('9a+c+n'!$Q41="N",'9a+c+n'!D41,0))</f>
        <v>0</v>
      </c>
      <c r="E41" s="60"/>
      <c r="F41" s="80"/>
      <c r="G41" s="28"/>
      <c r="H41" s="28">
        <f>IF($C$4="Neattiecināmās izmaksas",IF('9a+c+n'!$Q41="N",'9a+c+n'!H41,0))</f>
        <v>0</v>
      </c>
      <c r="I41" s="28"/>
      <c r="J41" s="28"/>
      <c r="K41" s="60">
        <f>IF($C$4="Neattiecināmās izmaksas",IF('9a+c+n'!$Q41="N",'9a+c+n'!K41,0))</f>
        <v>0</v>
      </c>
      <c r="L41" s="109">
        <f>IF($C$4="Neattiecināmās izmaksas",IF('9a+c+n'!$Q41="N",'9a+c+n'!L41,0))</f>
        <v>0</v>
      </c>
      <c r="M41" s="28">
        <f>IF($C$4="Neattiecināmās izmaksas",IF('9a+c+n'!$Q41="N",'9a+c+n'!M41,0))</f>
        <v>0</v>
      </c>
      <c r="N41" s="28">
        <f>IF($C$4="Neattiecināmās izmaksas",IF('9a+c+n'!$Q41="N",'9a+c+n'!N41,0))</f>
        <v>0</v>
      </c>
      <c r="O41" s="28">
        <f>IF($C$4="Neattiecināmās izmaksas",IF('9a+c+n'!$Q41="N",'9a+c+n'!O41,0))</f>
        <v>0</v>
      </c>
      <c r="P41" s="60">
        <f>IF($C$4="Neattiecināmās izmaksas",IF('9a+c+n'!$Q41="N",'9a+c+n'!P41,0))</f>
        <v>0</v>
      </c>
    </row>
    <row r="42" spans="1:16" x14ac:dyDescent="0.2">
      <c r="A42" s="65">
        <f>IF(P42=0,0,IF(COUNTBLANK(P42)=1,0,COUNTA($P$14:P42)))</f>
        <v>0</v>
      </c>
      <c r="B42" s="28">
        <f>IF($C$4="Neattiecināmās izmaksas",IF('9a+c+n'!$Q42="N",'9a+c+n'!B42,0))</f>
        <v>0</v>
      </c>
      <c r="C42" s="28">
        <f>IF($C$4="Neattiecināmās izmaksas",IF('9a+c+n'!$Q42="N",'9a+c+n'!C42,0))</f>
        <v>0</v>
      </c>
      <c r="D42" s="28">
        <f>IF($C$4="Neattiecināmās izmaksas",IF('9a+c+n'!$Q42="N",'9a+c+n'!D42,0))</f>
        <v>0</v>
      </c>
      <c r="E42" s="60"/>
      <c r="F42" s="80"/>
      <c r="G42" s="28"/>
      <c r="H42" s="28">
        <f>IF($C$4="Neattiecināmās izmaksas",IF('9a+c+n'!$Q42="N",'9a+c+n'!H42,0))</f>
        <v>0</v>
      </c>
      <c r="I42" s="28"/>
      <c r="J42" s="28"/>
      <c r="K42" s="60">
        <f>IF($C$4="Neattiecināmās izmaksas",IF('9a+c+n'!$Q42="N",'9a+c+n'!K42,0))</f>
        <v>0</v>
      </c>
      <c r="L42" s="109">
        <f>IF($C$4="Neattiecināmās izmaksas",IF('9a+c+n'!$Q42="N",'9a+c+n'!L42,0))</f>
        <v>0</v>
      </c>
      <c r="M42" s="28">
        <f>IF($C$4="Neattiecināmās izmaksas",IF('9a+c+n'!$Q42="N",'9a+c+n'!M42,0))</f>
        <v>0</v>
      </c>
      <c r="N42" s="28">
        <f>IF($C$4="Neattiecināmās izmaksas",IF('9a+c+n'!$Q42="N",'9a+c+n'!N42,0))</f>
        <v>0</v>
      </c>
      <c r="O42" s="28">
        <f>IF($C$4="Neattiecināmās izmaksas",IF('9a+c+n'!$Q42="N",'9a+c+n'!O42,0))</f>
        <v>0</v>
      </c>
      <c r="P42" s="60">
        <f>IF($C$4="Neattiecināmās izmaksas",IF('9a+c+n'!$Q42="N",'9a+c+n'!P42,0))</f>
        <v>0</v>
      </c>
    </row>
    <row r="43" spans="1:16" x14ac:dyDescent="0.2">
      <c r="A43" s="65">
        <f>IF(P43=0,0,IF(COUNTBLANK(P43)=1,0,COUNTA($P$14:P43)))</f>
        <v>0</v>
      </c>
      <c r="B43" s="28">
        <f>IF($C$4="Neattiecināmās izmaksas",IF('9a+c+n'!$Q43="N",'9a+c+n'!B43,0))</f>
        <v>0</v>
      </c>
      <c r="C43" s="28">
        <f>IF($C$4="Neattiecināmās izmaksas",IF('9a+c+n'!$Q43="N",'9a+c+n'!C43,0))</f>
        <v>0</v>
      </c>
      <c r="D43" s="28">
        <f>IF($C$4="Neattiecināmās izmaksas",IF('9a+c+n'!$Q43="N",'9a+c+n'!D43,0))</f>
        <v>0</v>
      </c>
      <c r="E43" s="60"/>
      <c r="F43" s="80"/>
      <c r="G43" s="28"/>
      <c r="H43" s="28">
        <f>IF($C$4="Neattiecināmās izmaksas",IF('9a+c+n'!$Q43="N",'9a+c+n'!H43,0))</f>
        <v>0</v>
      </c>
      <c r="I43" s="28"/>
      <c r="J43" s="28"/>
      <c r="K43" s="60">
        <f>IF($C$4="Neattiecināmās izmaksas",IF('9a+c+n'!$Q43="N",'9a+c+n'!K43,0))</f>
        <v>0</v>
      </c>
      <c r="L43" s="109">
        <f>IF($C$4="Neattiecināmās izmaksas",IF('9a+c+n'!$Q43="N",'9a+c+n'!L43,0))</f>
        <v>0</v>
      </c>
      <c r="M43" s="28">
        <f>IF($C$4="Neattiecināmās izmaksas",IF('9a+c+n'!$Q43="N",'9a+c+n'!M43,0))</f>
        <v>0</v>
      </c>
      <c r="N43" s="28">
        <f>IF($C$4="Neattiecināmās izmaksas",IF('9a+c+n'!$Q43="N",'9a+c+n'!N43,0))</f>
        <v>0</v>
      </c>
      <c r="O43" s="28">
        <f>IF($C$4="Neattiecināmās izmaksas",IF('9a+c+n'!$Q43="N",'9a+c+n'!O43,0))</f>
        <v>0</v>
      </c>
      <c r="P43" s="60">
        <f>IF($C$4="Neattiecināmās izmaksas",IF('9a+c+n'!$Q43="N",'9a+c+n'!P43,0))</f>
        <v>0</v>
      </c>
    </row>
    <row r="44" spans="1:16" x14ac:dyDescent="0.2">
      <c r="A44" s="65">
        <f>IF(P44=0,0,IF(COUNTBLANK(P44)=1,0,COUNTA($P$14:P44)))</f>
        <v>0</v>
      </c>
      <c r="B44" s="28">
        <f>IF($C$4="Neattiecināmās izmaksas",IF('9a+c+n'!$Q44="N",'9a+c+n'!B44,0))</f>
        <v>0</v>
      </c>
      <c r="C44" s="28">
        <f>IF($C$4="Neattiecināmās izmaksas",IF('9a+c+n'!$Q44="N",'9a+c+n'!C44,0))</f>
        <v>0</v>
      </c>
      <c r="D44" s="28">
        <f>IF($C$4="Neattiecināmās izmaksas",IF('9a+c+n'!$Q44="N",'9a+c+n'!D44,0))</f>
        <v>0</v>
      </c>
      <c r="E44" s="60"/>
      <c r="F44" s="80"/>
      <c r="G44" s="28"/>
      <c r="H44" s="28">
        <f>IF($C$4="Neattiecināmās izmaksas",IF('9a+c+n'!$Q44="N",'9a+c+n'!H44,0))</f>
        <v>0</v>
      </c>
      <c r="I44" s="28"/>
      <c r="J44" s="28"/>
      <c r="K44" s="60">
        <f>IF($C$4="Neattiecināmās izmaksas",IF('9a+c+n'!$Q44="N",'9a+c+n'!K44,0))</f>
        <v>0</v>
      </c>
      <c r="L44" s="109">
        <f>IF($C$4="Neattiecināmās izmaksas",IF('9a+c+n'!$Q44="N",'9a+c+n'!L44,0))</f>
        <v>0</v>
      </c>
      <c r="M44" s="28">
        <f>IF($C$4="Neattiecināmās izmaksas",IF('9a+c+n'!$Q44="N",'9a+c+n'!M44,0))</f>
        <v>0</v>
      </c>
      <c r="N44" s="28">
        <f>IF($C$4="Neattiecināmās izmaksas",IF('9a+c+n'!$Q44="N",'9a+c+n'!N44,0))</f>
        <v>0</v>
      </c>
      <c r="O44" s="28">
        <f>IF($C$4="Neattiecināmās izmaksas",IF('9a+c+n'!$Q44="N",'9a+c+n'!O44,0))</f>
        <v>0</v>
      </c>
      <c r="P44" s="60">
        <f>IF($C$4="Neattiecināmās izmaksas",IF('9a+c+n'!$Q44="N",'9a+c+n'!P44,0))</f>
        <v>0</v>
      </c>
    </row>
    <row r="45" spans="1:16" x14ac:dyDescent="0.2">
      <c r="A45" s="65">
        <f>IF(P45=0,0,IF(COUNTBLANK(P45)=1,0,COUNTA($P$14:P45)))</f>
        <v>0</v>
      </c>
      <c r="B45" s="28">
        <f>IF($C$4="Neattiecināmās izmaksas",IF('9a+c+n'!$Q45="N",'9a+c+n'!B45,0))</f>
        <v>0</v>
      </c>
      <c r="C45" s="28">
        <f>IF($C$4="Neattiecināmās izmaksas",IF('9a+c+n'!$Q45="N",'9a+c+n'!C45,0))</f>
        <v>0</v>
      </c>
      <c r="D45" s="28">
        <f>IF($C$4="Neattiecināmās izmaksas",IF('9a+c+n'!$Q45="N",'9a+c+n'!D45,0))</f>
        <v>0</v>
      </c>
      <c r="E45" s="60"/>
      <c r="F45" s="80"/>
      <c r="G45" s="28"/>
      <c r="H45" s="28">
        <f>IF($C$4="Neattiecināmās izmaksas",IF('9a+c+n'!$Q45="N",'9a+c+n'!H45,0))</f>
        <v>0</v>
      </c>
      <c r="I45" s="28"/>
      <c r="J45" s="28"/>
      <c r="K45" s="60">
        <f>IF($C$4="Neattiecināmās izmaksas",IF('9a+c+n'!$Q45="N",'9a+c+n'!K45,0))</f>
        <v>0</v>
      </c>
      <c r="L45" s="109">
        <f>IF($C$4="Neattiecināmās izmaksas",IF('9a+c+n'!$Q45="N",'9a+c+n'!L45,0))</f>
        <v>0</v>
      </c>
      <c r="M45" s="28">
        <f>IF($C$4="Neattiecināmās izmaksas",IF('9a+c+n'!$Q45="N",'9a+c+n'!M45,0))</f>
        <v>0</v>
      </c>
      <c r="N45" s="28">
        <f>IF($C$4="Neattiecināmās izmaksas",IF('9a+c+n'!$Q45="N",'9a+c+n'!N45,0))</f>
        <v>0</v>
      </c>
      <c r="O45" s="28">
        <f>IF($C$4="Neattiecināmās izmaksas",IF('9a+c+n'!$Q45="N",'9a+c+n'!O45,0))</f>
        <v>0</v>
      </c>
      <c r="P45" s="60">
        <f>IF($C$4="Neattiecināmās izmaksas",IF('9a+c+n'!$Q45="N",'9a+c+n'!P45,0))</f>
        <v>0</v>
      </c>
    </row>
    <row r="46" spans="1:16" x14ac:dyDescent="0.2">
      <c r="A46" s="65">
        <f>IF(P46=0,0,IF(COUNTBLANK(P46)=1,0,COUNTA($P$14:P46)))</f>
        <v>0</v>
      </c>
      <c r="B46" s="28">
        <f>IF($C$4="Neattiecināmās izmaksas",IF('9a+c+n'!$Q46="N",'9a+c+n'!B46,0))</f>
        <v>0</v>
      </c>
      <c r="C46" s="28">
        <f>IF($C$4="Neattiecināmās izmaksas",IF('9a+c+n'!$Q46="N",'9a+c+n'!C46,0))</f>
        <v>0</v>
      </c>
      <c r="D46" s="28">
        <f>IF($C$4="Neattiecināmās izmaksas",IF('9a+c+n'!$Q46="N",'9a+c+n'!D46,0))</f>
        <v>0</v>
      </c>
      <c r="E46" s="60"/>
      <c r="F46" s="80"/>
      <c r="G46" s="28"/>
      <c r="H46" s="28">
        <f>IF($C$4="Neattiecināmās izmaksas",IF('9a+c+n'!$Q46="N",'9a+c+n'!H46,0))</f>
        <v>0</v>
      </c>
      <c r="I46" s="28"/>
      <c r="J46" s="28"/>
      <c r="K46" s="60">
        <f>IF($C$4="Neattiecināmās izmaksas",IF('9a+c+n'!$Q46="N",'9a+c+n'!K46,0))</f>
        <v>0</v>
      </c>
      <c r="L46" s="109">
        <f>IF($C$4="Neattiecināmās izmaksas",IF('9a+c+n'!$Q46="N",'9a+c+n'!L46,0))</f>
        <v>0</v>
      </c>
      <c r="M46" s="28">
        <f>IF($C$4="Neattiecināmās izmaksas",IF('9a+c+n'!$Q46="N",'9a+c+n'!M46,0))</f>
        <v>0</v>
      </c>
      <c r="N46" s="28">
        <f>IF($C$4="Neattiecināmās izmaksas",IF('9a+c+n'!$Q46="N",'9a+c+n'!N46,0))</f>
        <v>0</v>
      </c>
      <c r="O46" s="28">
        <f>IF($C$4="Neattiecināmās izmaksas",IF('9a+c+n'!$Q46="N",'9a+c+n'!O46,0))</f>
        <v>0</v>
      </c>
      <c r="P46" s="60">
        <f>IF($C$4="Neattiecināmās izmaksas",IF('9a+c+n'!$Q46="N",'9a+c+n'!P46,0))</f>
        <v>0</v>
      </c>
    </row>
    <row r="47" spans="1:16" x14ac:dyDescent="0.2">
      <c r="A47" s="65">
        <f>IF(P47=0,0,IF(COUNTBLANK(P47)=1,0,COUNTA($P$14:P47)))</f>
        <v>0</v>
      </c>
      <c r="B47" s="28">
        <f>IF($C$4="Neattiecināmās izmaksas",IF('9a+c+n'!$Q47="N",'9a+c+n'!B47,0))</f>
        <v>0</v>
      </c>
      <c r="C47" s="28">
        <f>IF($C$4="Neattiecināmās izmaksas",IF('9a+c+n'!$Q47="N",'9a+c+n'!C47,0))</f>
        <v>0</v>
      </c>
      <c r="D47" s="28">
        <f>IF($C$4="Neattiecināmās izmaksas",IF('9a+c+n'!$Q47="N",'9a+c+n'!D47,0))</f>
        <v>0</v>
      </c>
      <c r="E47" s="60"/>
      <c r="F47" s="80"/>
      <c r="G47" s="28"/>
      <c r="H47" s="28">
        <f>IF($C$4="Neattiecināmās izmaksas",IF('9a+c+n'!$Q47="N",'9a+c+n'!H47,0))</f>
        <v>0</v>
      </c>
      <c r="I47" s="28"/>
      <c r="J47" s="28"/>
      <c r="K47" s="60">
        <f>IF($C$4="Neattiecināmās izmaksas",IF('9a+c+n'!$Q47="N",'9a+c+n'!K47,0))</f>
        <v>0</v>
      </c>
      <c r="L47" s="109">
        <f>IF($C$4="Neattiecināmās izmaksas",IF('9a+c+n'!$Q47="N",'9a+c+n'!L47,0))</f>
        <v>0</v>
      </c>
      <c r="M47" s="28">
        <f>IF($C$4="Neattiecināmās izmaksas",IF('9a+c+n'!$Q47="N",'9a+c+n'!M47,0))</f>
        <v>0</v>
      </c>
      <c r="N47" s="28">
        <f>IF($C$4="Neattiecināmās izmaksas",IF('9a+c+n'!$Q47="N",'9a+c+n'!N47,0))</f>
        <v>0</v>
      </c>
      <c r="O47" s="28">
        <f>IF($C$4="Neattiecināmās izmaksas",IF('9a+c+n'!$Q47="N",'9a+c+n'!O47,0))</f>
        <v>0</v>
      </c>
      <c r="P47" s="60">
        <f>IF($C$4="Neattiecināmās izmaksas",IF('9a+c+n'!$Q47="N",'9a+c+n'!P47,0))</f>
        <v>0</v>
      </c>
    </row>
    <row r="48" spans="1:16" x14ac:dyDescent="0.2">
      <c r="A48" s="65">
        <f>IF(P48=0,0,IF(COUNTBLANK(P48)=1,0,COUNTA($P$14:P48)))</f>
        <v>0</v>
      </c>
      <c r="B48" s="28">
        <f>IF($C$4="Neattiecināmās izmaksas",IF('9a+c+n'!$Q48="N",'9a+c+n'!B48,0))</f>
        <v>0</v>
      </c>
      <c r="C48" s="28">
        <f>IF($C$4="Neattiecināmās izmaksas",IF('9a+c+n'!$Q48="N",'9a+c+n'!C48,0))</f>
        <v>0</v>
      </c>
      <c r="D48" s="28">
        <f>IF($C$4="Neattiecināmās izmaksas",IF('9a+c+n'!$Q48="N",'9a+c+n'!D48,0))</f>
        <v>0</v>
      </c>
      <c r="E48" s="60"/>
      <c r="F48" s="80"/>
      <c r="G48" s="28"/>
      <c r="H48" s="28">
        <f>IF($C$4="Neattiecināmās izmaksas",IF('9a+c+n'!$Q48="N",'9a+c+n'!H48,0))</f>
        <v>0</v>
      </c>
      <c r="I48" s="28"/>
      <c r="J48" s="28"/>
      <c r="K48" s="60">
        <f>IF($C$4="Neattiecināmās izmaksas",IF('9a+c+n'!$Q48="N",'9a+c+n'!K48,0))</f>
        <v>0</v>
      </c>
      <c r="L48" s="109">
        <f>IF($C$4="Neattiecināmās izmaksas",IF('9a+c+n'!$Q48="N",'9a+c+n'!L48,0))</f>
        <v>0</v>
      </c>
      <c r="M48" s="28">
        <f>IF($C$4="Neattiecināmās izmaksas",IF('9a+c+n'!$Q48="N",'9a+c+n'!M48,0))</f>
        <v>0</v>
      </c>
      <c r="N48" s="28">
        <f>IF($C$4="Neattiecināmās izmaksas",IF('9a+c+n'!$Q48="N",'9a+c+n'!N48,0))</f>
        <v>0</v>
      </c>
      <c r="O48" s="28">
        <f>IF($C$4="Neattiecināmās izmaksas",IF('9a+c+n'!$Q48="N",'9a+c+n'!O48,0))</f>
        <v>0</v>
      </c>
      <c r="P48" s="60">
        <f>IF($C$4="Neattiecināmās izmaksas",IF('9a+c+n'!$Q48="N",'9a+c+n'!P48,0))</f>
        <v>0</v>
      </c>
    </row>
    <row r="49" spans="1:16" x14ac:dyDescent="0.2">
      <c r="A49" s="65">
        <f>IF(P49=0,0,IF(COUNTBLANK(P49)=1,0,COUNTA($P$14:P49)))</f>
        <v>0</v>
      </c>
      <c r="B49" s="28">
        <f>IF($C$4="Neattiecināmās izmaksas",IF('9a+c+n'!$Q49="N",'9a+c+n'!B49,0))</f>
        <v>0</v>
      </c>
      <c r="C49" s="28">
        <f>IF($C$4="Neattiecināmās izmaksas",IF('9a+c+n'!$Q49="N",'9a+c+n'!C49,0))</f>
        <v>0</v>
      </c>
      <c r="D49" s="28">
        <f>IF($C$4="Neattiecināmās izmaksas",IF('9a+c+n'!$Q49="N",'9a+c+n'!D49,0))</f>
        <v>0</v>
      </c>
      <c r="E49" s="60"/>
      <c r="F49" s="80"/>
      <c r="G49" s="28"/>
      <c r="H49" s="28">
        <f>IF($C$4="Neattiecināmās izmaksas",IF('9a+c+n'!$Q49="N",'9a+c+n'!H49,0))</f>
        <v>0</v>
      </c>
      <c r="I49" s="28"/>
      <c r="J49" s="28"/>
      <c r="K49" s="60">
        <f>IF($C$4="Neattiecināmās izmaksas",IF('9a+c+n'!$Q49="N",'9a+c+n'!K49,0))</f>
        <v>0</v>
      </c>
      <c r="L49" s="109">
        <f>IF($C$4="Neattiecināmās izmaksas",IF('9a+c+n'!$Q49="N",'9a+c+n'!L49,0))</f>
        <v>0</v>
      </c>
      <c r="M49" s="28">
        <f>IF($C$4="Neattiecināmās izmaksas",IF('9a+c+n'!$Q49="N",'9a+c+n'!M49,0))</f>
        <v>0</v>
      </c>
      <c r="N49" s="28">
        <f>IF($C$4="Neattiecināmās izmaksas",IF('9a+c+n'!$Q49="N",'9a+c+n'!N49,0))</f>
        <v>0</v>
      </c>
      <c r="O49" s="28">
        <f>IF($C$4="Neattiecināmās izmaksas",IF('9a+c+n'!$Q49="N",'9a+c+n'!O49,0))</f>
        <v>0</v>
      </c>
      <c r="P49" s="60">
        <f>IF($C$4="Neattiecināmās izmaksas",IF('9a+c+n'!$Q49="N",'9a+c+n'!P49,0))</f>
        <v>0</v>
      </c>
    </row>
    <row r="50" spans="1:16" x14ac:dyDescent="0.2">
      <c r="A50" s="65">
        <f>IF(P50=0,0,IF(COUNTBLANK(P50)=1,0,COUNTA($P$14:P50)))</f>
        <v>0</v>
      </c>
      <c r="B50" s="28">
        <f>IF($C$4="Neattiecināmās izmaksas",IF('9a+c+n'!$Q50="N",'9a+c+n'!B50,0))</f>
        <v>0</v>
      </c>
      <c r="C50" s="28">
        <f>IF($C$4="Neattiecināmās izmaksas",IF('9a+c+n'!$Q50="N",'9a+c+n'!C50,0))</f>
        <v>0</v>
      </c>
      <c r="D50" s="28">
        <f>IF($C$4="Neattiecināmās izmaksas",IF('9a+c+n'!$Q50="N",'9a+c+n'!D50,0))</f>
        <v>0</v>
      </c>
      <c r="E50" s="60"/>
      <c r="F50" s="80"/>
      <c r="G50" s="28"/>
      <c r="H50" s="28">
        <f>IF($C$4="Neattiecināmās izmaksas",IF('9a+c+n'!$Q50="N",'9a+c+n'!H50,0))</f>
        <v>0</v>
      </c>
      <c r="I50" s="28"/>
      <c r="J50" s="28"/>
      <c r="K50" s="60">
        <f>IF($C$4="Neattiecināmās izmaksas",IF('9a+c+n'!$Q50="N",'9a+c+n'!K50,0))</f>
        <v>0</v>
      </c>
      <c r="L50" s="109">
        <f>IF($C$4="Neattiecināmās izmaksas",IF('9a+c+n'!$Q50="N",'9a+c+n'!L50,0))</f>
        <v>0</v>
      </c>
      <c r="M50" s="28">
        <f>IF($C$4="Neattiecināmās izmaksas",IF('9a+c+n'!$Q50="N",'9a+c+n'!M50,0))</f>
        <v>0</v>
      </c>
      <c r="N50" s="28">
        <f>IF($C$4="Neattiecināmās izmaksas",IF('9a+c+n'!$Q50="N",'9a+c+n'!N50,0))</f>
        <v>0</v>
      </c>
      <c r="O50" s="28">
        <f>IF($C$4="Neattiecināmās izmaksas",IF('9a+c+n'!$Q50="N",'9a+c+n'!O50,0))</f>
        <v>0</v>
      </c>
      <c r="P50" s="60">
        <f>IF($C$4="Neattiecināmās izmaksas",IF('9a+c+n'!$Q50="N",'9a+c+n'!P50,0))</f>
        <v>0</v>
      </c>
    </row>
    <row r="51" spans="1:16" x14ac:dyDescent="0.2">
      <c r="A51" s="65">
        <f>IF(P51=0,0,IF(COUNTBLANK(P51)=1,0,COUNTA($P$14:P51)))</f>
        <v>0</v>
      </c>
      <c r="B51" s="28">
        <f>IF($C$4="Neattiecināmās izmaksas",IF('9a+c+n'!$Q51="N",'9a+c+n'!B51,0))</f>
        <v>0</v>
      </c>
      <c r="C51" s="28">
        <f>IF($C$4="Neattiecināmās izmaksas",IF('9a+c+n'!$Q51="N",'9a+c+n'!C51,0))</f>
        <v>0</v>
      </c>
      <c r="D51" s="28">
        <f>IF($C$4="Neattiecināmās izmaksas",IF('9a+c+n'!$Q51="N",'9a+c+n'!D51,0))</f>
        <v>0</v>
      </c>
      <c r="E51" s="60"/>
      <c r="F51" s="80"/>
      <c r="G51" s="28"/>
      <c r="H51" s="28">
        <f>IF($C$4="Neattiecināmās izmaksas",IF('9a+c+n'!$Q51="N",'9a+c+n'!H51,0))</f>
        <v>0</v>
      </c>
      <c r="I51" s="28"/>
      <c r="J51" s="28"/>
      <c r="K51" s="60">
        <f>IF($C$4="Neattiecināmās izmaksas",IF('9a+c+n'!$Q51="N",'9a+c+n'!K51,0))</f>
        <v>0</v>
      </c>
      <c r="L51" s="109">
        <f>IF($C$4="Neattiecināmās izmaksas",IF('9a+c+n'!$Q51="N",'9a+c+n'!L51,0))</f>
        <v>0</v>
      </c>
      <c r="M51" s="28">
        <f>IF($C$4="Neattiecināmās izmaksas",IF('9a+c+n'!$Q51="N",'9a+c+n'!M51,0))</f>
        <v>0</v>
      </c>
      <c r="N51" s="28">
        <f>IF($C$4="Neattiecināmās izmaksas",IF('9a+c+n'!$Q51="N",'9a+c+n'!N51,0))</f>
        <v>0</v>
      </c>
      <c r="O51" s="28">
        <f>IF($C$4="Neattiecināmās izmaksas",IF('9a+c+n'!$Q51="N",'9a+c+n'!O51,0))</f>
        <v>0</v>
      </c>
      <c r="P51" s="60">
        <f>IF($C$4="Neattiecināmās izmaksas",IF('9a+c+n'!$Q51="N",'9a+c+n'!P51,0))</f>
        <v>0</v>
      </c>
    </row>
    <row r="52" spans="1:16" x14ac:dyDescent="0.2">
      <c r="A52" s="65">
        <f>IF(P52=0,0,IF(COUNTBLANK(P52)=1,0,COUNTA($P$14:P52)))</f>
        <v>0</v>
      </c>
      <c r="B52" s="28">
        <f>IF($C$4="Neattiecināmās izmaksas",IF('9a+c+n'!$Q52="N",'9a+c+n'!B52,0))</f>
        <v>0</v>
      </c>
      <c r="C52" s="28">
        <f>IF($C$4="Neattiecināmās izmaksas",IF('9a+c+n'!$Q52="N",'9a+c+n'!C52,0))</f>
        <v>0</v>
      </c>
      <c r="D52" s="28">
        <f>IF($C$4="Neattiecināmās izmaksas",IF('9a+c+n'!$Q52="N",'9a+c+n'!D52,0))</f>
        <v>0</v>
      </c>
      <c r="E52" s="60"/>
      <c r="F52" s="80"/>
      <c r="G52" s="28"/>
      <c r="H52" s="28">
        <f>IF($C$4="Neattiecināmās izmaksas",IF('9a+c+n'!$Q52="N",'9a+c+n'!H52,0))</f>
        <v>0</v>
      </c>
      <c r="I52" s="28"/>
      <c r="J52" s="28"/>
      <c r="K52" s="60">
        <f>IF($C$4="Neattiecināmās izmaksas",IF('9a+c+n'!$Q52="N",'9a+c+n'!K52,0))</f>
        <v>0</v>
      </c>
      <c r="L52" s="109">
        <f>IF($C$4="Neattiecināmās izmaksas",IF('9a+c+n'!$Q52="N",'9a+c+n'!L52,0))</f>
        <v>0</v>
      </c>
      <c r="M52" s="28">
        <f>IF($C$4="Neattiecināmās izmaksas",IF('9a+c+n'!$Q52="N",'9a+c+n'!M52,0))</f>
        <v>0</v>
      </c>
      <c r="N52" s="28">
        <f>IF($C$4="Neattiecināmās izmaksas",IF('9a+c+n'!$Q52="N",'9a+c+n'!N52,0))</f>
        <v>0</v>
      </c>
      <c r="O52" s="28">
        <f>IF($C$4="Neattiecināmās izmaksas",IF('9a+c+n'!$Q52="N",'9a+c+n'!O52,0))</f>
        <v>0</v>
      </c>
      <c r="P52" s="60">
        <f>IF($C$4="Neattiecināmās izmaksas",IF('9a+c+n'!$Q52="N",'9a+c+n'!P52,0))</f>
        <v>0</v>
      </c>
    </row>
    <row r="53" spans="1:16" x14ac:dyDescent="0.2">
      <c r="A53" s="65">
        <f>IF(P53=0,0,IF(COUNTBLANK(P53)=1,0,COUNTA($P$14:P53)))</f>
        <v>0</v>
      </c>
      <c r="B53" s="28">
        <f>IF($C$4="Neattiecināmās izmaksas",IF('9a+c+n'!$Q53="N",'9a+c+n'!B53,0))</f>
        <v>0</v>
      </c>
      <c r="C53" s="28">
        <f>IF($C$4="Neattiecināmās izmaksas",IF('9a+c+n'!$Q53="N",'9a+c+n'!C53,0))</f>
        <v>0</v>
      </c>
      <c r="D53" s="28">
        <f>IF($C$4="Neattiecināmās izmaksas",IF('9a+c+n'!$Q53="N",'9a+c+n'!D53,0))</f>
        <v>0</v>
      </c>
      <c r="E53" s="60"/>
      <c r="F53" s="80"/>
      <c r="G53" s="28"/>
      <c r="H53" s="28">
        <f>IF($C$4="Neattiecināmās izmaksas",IF('9a+c+n'!$Q53="N",'9a+c+n'!H53,0))</f>
        <v>0</v>
      </c>
      <c r="I53" s="28"/>
      <c r="J53" s="28"/>
      <c r="K53" s="60">
        <f>IF($C$4="Neattiecināmās izmaksas",IF('9a+c+n'!$Q53="N",'9a+c+n'!K53,0))</f>
        <v>0</v>
      </c>
      <c r="L53" s="109">
        <f>IF($C$4="Neattiecināmās izmaksas",IF('9a+c+n'!$Q53="N",'9a+c+n'!L53,0))</f>
        <v>0</v>
      </c>
      <c r="M53" s="28">
        <f>IF($C$4="Neattiecināmās izmaksas",IF('9a+c+n'!$Q53="N",'9a+c+n'!M53,0))</f>
        <v>0</v>
      </c>
      <c r="N53" s="28">
        <f>IF($C$4="Neattiecināmās izmaksas",IF('9a+c+n'!$Q53="N",'9a+c+n'!N53,0))</f>
        <v>0</v>
      </c>
      <c r="O53" s="28">
        <f>IF($C$4="Neattiecināmās izmaksas",IF('9a+c+n'!$Q53="N",'9a+c+n'!O53,0))</f>
        <v>0</v>
      </c>
      <c r="P53" s="60">
        <f>IF($C$4="Neattiecināmās izmaksas",IF('9a+c+n'!$Q53="N",'9a+c+n'!P53,0))</f>
        <v>0</v>
      </c>
    </row>
    <row r="54" spans="1:16" x14ac:dyDescent="0.2">
      <c r="A54" s="65">
        <f>IF(P54=0,0,IF(COUNTBLANK(P54)=1,0,COUNTA($P$14:P54)))</f>
        <v>0</v>
      </c>
      <c r="B54" s="28">
        <f>IF($C$4="Neattiecināmās izmaksas",IF('9a+c+n'!$Q54="N",'9a+c+n'!B54,0))</f>
        <v>0</v>
      </c>
      <c r="C54" s="28">
        <f>IF($C$4="Neattiecināmās izmaksas",IF('9a+c+n'!$Q54="N",'9a+c+n'!C54,0))</f>
        <v>0</v>
      </c>
      <c r="D54" s="28">
        <f>IF($C$4="Neattiecināmās izmaksas",IF('9a+c+n'!$Q54="N",'9a+c+n'!D54,0))</f>
        <v>0</v>
      </c>
      <c r="E54" s="60"/>
      <c r="F54" s="80"/>
      <c r="G54" s="28"/>
      <c r="H54" s="28">
        <f>IF($C$4="Neattiecināmās izmaksas",IF('9a+c+n'!$Q54="N",'9a+c+n'!H54,0))</f>
        <v>0</v>
      </c>
      <c r="I54" s="28"/>
      <c r="J54" s="28"/>
      <c r="K54" s="60">
        <f>IF($C$4="Neattiecināmās izmaksas",IF('9a+c+n'!$Q54="N",'9a+c+n'!K54,0))</f>
        <v>0</v>
      </c>
      <c r="L54" s="109">
        <f>IF($C$4="Neattiecināmās izmaksas",IF('9a+c+n'!$Q54="N",'9a+c+n'!L54,0))</f>
        <v>0</v>
      </c>
      <c r="M54" s="28">
        <f>IF($C$4="Neattiecināmās izmaksas",IF('9a+c+n'!$Q54="N",'9a+c+n'!M54,0))</f>
        <v>0</v>
      </c>
      <c r="N54" s="28">
        <f>IF($C$4="Neattiecināmās izmaksas",IF('9a+c+n'!$Q54="N",'9a+c+n'!N54,0))</f>
        <v>0</v>
      </c>
      <c r="O54" s="28">
        <f>IF($C$4="Neattiecināmās izmaksas",IF('9a+c+n'!$Q54="N",'9a+c+n'!O54,0))</f>
        <v>0</v>
      </c>
      <c r="P54" s="60">
        <f>IF($C$4="Neattiecināmās izmaksas",IF('9a+c+n'!$Q54="N",'9a+c+n'!P54,0))</f>
        <v>0</v>
      </c>
    </row>
    <row r="55" spans="1:16" x14ac:dyDescent="0.2">
      <c r="A55" s="65">
        <f>IF(P55=0,0,IF(COUNTBLANK(P55)=1,0,COUNTA($P$14:P55)))</f>
        <v>0</v>
      </c>
      <c r="B55" s="28">
        <f>IF($C$4="Neattiecināmās izmaksas",IF('9a+c+n'!$Q55="N",'9a+c+n'!B55,0))</f>
        <v>0</v>
      </c>
      <c r="C55" s="28">
        <f>IF($C$4="Neattiecināmās izmaksas",IF('9a+c+n'!$Q55="N",'9a+c+n'!C55,0))</f>
        <v>0</v>
      </c>
      <c r="D55" s="28">
        <f>IF($C$4="Neattiecināmās izmaksas",IF('9a+c+n'!$Q55="N",'9a+c+n'!D55,0))</f>
        <v>0</v>
      </c>
      <c r="E55" s="60"/>
      <c r="F55" s="80"/>
      <c r="G55" s="28"/>
      <c r="H55" s="28">
        <f>IF($C$4="Neattiecināmās izmaksas",IF('9a+c+n'!$Q55="N",'9a+c+n'!H55,0))</f>
        <v>0</v>
      </c>
      <c r="I55" s="28"/>
      <c r="J55" s="28"/>
      <c r="K55" s="60">
        <f>IF($C$4="Neattiecināmās izmaksas",IF('9a+c+n'!$Q55="N",'9a+c+n'!K55,0))</f>
        <v>0</v>
      </c>
      <c r="L55" s="109">
        <f>IF($C$4="Neattiecināmās izmaksas",IF('9a+c+n'!$Q55="N",'9a+c+n'!L55,0))</f>
        <v>0</v>
      </c>
      <c r="M55" s="28">
        <f>IF($C$4="Neattiecināmās izmaksas",IF('9a+c+n'!$Q55="N",'9a+c+n'!M55,0))</f>
        <v>0</v>
      </c>
      <c r="N55" s="28">
        <f>IF($C$4="Neattiecināmās izmaksas",IF('9a+c+n'!$Q55="N",'9a+c+n'!N55,0))</f>
        <v>0</v>
      </c>
      <c r="O55" s="28">
        <f>IF($C$4="Neattiecināmās izmaksas",IF('9a+c+n'!$Q55="N",'9a+c+n'!O55,0))</f>
        <v>0</v>
      </c>
      <c r="P55" s="60">
        <f>IF($C$4="Neattiecināmās izmaksas",IF('9a+c+n'!$Q55="N",'9a+c+n'!P55,0))</f>
        <v>0</v>
      </c>
    </row>
    <row r="56" spans="1:16" x14ac:dyDescent="0.2">
      <c r="A56" s="65">
        <f>IF(P56=0,0,IF(COUNTBLANK(P56)=1,0,COUNTA($P$14:P56)))</f>
        <v>0</v>
      </c>
      <c r="B56" s="28">
        <f>IF($C$4="Neattiecināmās izmaksas",IF('9a+c+n'!$Q56="N",'9a+c+n'!B56,0))</f>
        <v>0</v>
      </c>
      <c r="C56" s="28">
        <f>IF($C$4="Neattiecināmās izmaksas",IF('9a+c+n'!$Q56="N",'9a+c+n'!C56,0))</f>
        <v>0</v>
      </c>
      <c r="D56" s="28">
        <f>IF($C$4="Neattiecināmās izmaksas",IF('9a+c+n'!$Q56="N",'9a+c+n'!D56,0))</f>
        <v>0</v>
      </c>
      <c r="E56" s="60"/>
      <c r="F56" s="80"/>
      <c r="G56" s="28"/>
      <c r="H56" s="28">
        <f>IF($C$4="Neattiecināmās izmaksas",IF('9a+c+n'!$Q56="N",'9a+c+n'!H56,0))</f>
        <v>0</v>
      </c>
      <c r="I56" s="28"/>
      <c r="J56" s="28"/>
      <c r="K56" s="60">
        <f>IF($C$4="Neattiecināmās izmaksas",IF('9a+c+n'!$Q56="N",'9a+c+n'!K56,0))</f>
        <v>0</v>
      </c>
      <c r="L56" s="109">
        <f>IF($C$4="Neattiecināmās izmaksas",IF('9a+c+n'!$Q56="N",'9a+c+n'!L56,0))</f>
        <v>0</v>
      </c>
      <c r="M56" s="28">
        <f>IF($C$4="Neattiecināmās izmaksas",IF('9a+c+n'!$Q56="N",'9a+c+n'!M56,0))</f>
        <v>0</v>
      </c>
      <c r="N56" s="28">
        <f>IF($C$4="Neattiecināmās izmaksas",IF('9a+c+n'!$Q56="N",'9a+c+n'!N56,0))</f>
        <v>0</v>
      </c>
      <c r="O56" s="28">
        <f>IF($C$4="Neattiecināmās izmaksas",IF('9a+c+n'!$Q56="N",'9a+c+n'!O56,0))</f>
        <v>0</v>
      </c>
      <c r="P56" s="60">
        <f>IF($C$4="Neattiecināmās izmaksas",IF('9a+c+n'!$Q56="N",'9a+c+n'!P56,0))</f>
        <v>0</v>
      </c>
    </row>
    <row r="57" spans="1:16" x14ac:dyDescent="0.2">
      <c r="A57" s="65">
        <f>IF(P57=0,0,IF(COUNTBLANK(P57)=1,0,COUNTA($P$14:P57)))</f>
        <v>0</v>
      </c>
      <c r="B57" s="28">
        <f>IF($C$4="Neattiecināmās izmaksas",IF('9a+c+n'!$Q57="N",'9a+c+n'!B57,0))</f>
        <v>0</v>
      </c>
      <c r="C57" s="28">
        <f>IF($C$4="Neattiecināmās izmaksas",IF('9a+c+n'!$Q57="N",'9a+c+n'!C57,0))</f>
        <v>0</v>
      </c>
      <c r="D57" s="28">
        <f>IF($C$4="Neattiecināmās izmaksas",IF('9a+c+n'!$Q57="N",'9a+c+n'!D57,0))</f>
        <v>0</v>
      </c>
      <c r="E57" s="60"/>
      <c r="F57" s="80"/>
      <c r="G57" s="28"/>
      <c r="H57" s="28">
        <f>IF($C$4="Neattiecināmās izmaksas",IF('9a+c+n'!$Q57="N",'9a+c+n'!H57,0))</f>
        <v>0</v>
      </c>
      <c r="I57" s="28"/>
      <c r="J57" s="28"/>
      <c r="K57" s="60">
        <f>IF($C$4="Neattiecināmās izmaksas",IF('9a+c+n'!$Q57="N",'9a+c+n'!K57,0))</f>
        <v>0</v>
      </c>
      <c r="L57" s="109">
        <f>IF($C$4="Neattiecināmās izmaksas",IF('9a+c+n'!$Q57="N",'9a+c+n'!L57,0))</f>
        <v>0</v>
      </c>
      <c r="M57" s="28">
        <f>IF($C$4="Neattiecināmās izmaksas",IF('9a+c+n'!$Q57="N",'9a+c+n'!M57,0))</f>
        <v>0</v>
      </c>
      <c r="N57" s="28">
        <f>IF($C$4="Neattiecināmās izmaksas",IF('9a+c+n'!$Q57="N",'9a+c+n'!N57,0))</f>
        <v>0</v>
      </c>
      <c r="O57" s="28">
        <f>IF($C$4="Neattiecināmās izmaksas",IF('9a+c+n'!$Q57="N",'9a+c+n'!O57,0))</f>
        <v>0</v>
      </c>
      <c r="P57" s="60">
        <f>IF($C$4="Neattiecināmās izmaksas",IF('9a+c+n'!$Q57="N",'9a+c+n'!P57,0))</f>
        <v>0</v>
      </c>
    </row>
    <row r="58" spans="1:16" ht="12" thickBot="1" x14ac:dyDescent="0.25">
      <c r="A58" s="159">
        <f>IF(P58=0,0,IF(COUNTBLANK(P58)=1,0,COUNTA($P$14:P58)))</f>
        <v>0</v>
      </c>
      <c r="B58" s="92">
        <f>IF($C$4="Neattiecināmās izmaksas",IF('9a+c+n'!$Q58="N",'9a+c+n'!B58,0))</f>
        <v>0</v>
      </c>
      <c r="C58" s="92">
        <f>IF($C$4="Neattiecināmās izmaksas",IF('9a+c+n'!$Q58="N",'9a+c+n'!C58,0))</f>
        <v>0</v>
      </c>
      <c r="D58" s="92">
        <f>IF($C$4="Neattiecināmās izmaksas",IF('9a+c+n'!$Q58="N",'9a+c+n'!D58,0))</f>
        <v>0</v>
      </c>
      <c r="E58" s="41"/>
      <c r="F58" s="160"/>
      <c r="G58" s="92"/>
      <c r="H58" s="92">
        <f>IF($C$4="Neattiecināmās izmaksas",IF('9a+c+n'!$Q58="N",'9a+c+n'!H58,0))</f>
        <v>0</v>
      </c>
      <c r="I58" s="92"/>
      <c r="J58" s="92"/>
      <c r="K58" s="41">
        <f>IF($C$4="Neattiecināmās izmaksas",IF('9a+c+n'!$Q58="N",'9a+c+n'!K58,0))</f>
        <v>0</v>
      </c>
      <c r="L58" s="110">
        <f>IF($C$4="Neattiecināmās izmaksas",IF('9a+c+n'!$Q58="N",'9a+c+n'!L58,0))</f>
        <v>0</v>
      </c>
      <c r="M58" s="92">
        <f>IF($C$4="Neattiecināmās izmaksas",IF('9a+c+n'!$Q58="N",'9a+c+n'!M58,0))</f>
        <v>0</v>
      </c>
      <c r="N58" s="92">
        <f>IF($C$4="Neattiecināmās izmaksas",IF('9a+c+n'!$Q58="N",'9a+c+n'!N58,0))</f>
        <v>0</v>
      </c>
      <c r="O58" s="92">
        <f>IF($C$4="Neattiecināmās izmaksas",IF('9a+c+n'!$Q58="N",'9a+c+n'!O58,0))</f>
        <v>0</v>
      </c>
      <c r="P58" s="41">
        <f>IF($C$4="Neattiecināmās izmaksas",IF('9a+c+n'!$Q58="N",'9a+c+n'!P58,0))</f>
        <v>0</v>
      </c>
    </row>
    <row r="59" spans="1:16" ht="12" customHeight="1" thickBot="1" x14ac:dyDescent="0.25">
      <c r="A59" s="310" t="s">
        <v>62</v>
      </c>
      <c r="B59" s="311"/>
      <c r="C59" s="311"/>
      <c r="D59" s="311"/>
      <c r="E59" s="311"/>
      <c r="F59" s="311"/>
      <c r="G59" s="311"/>
      <c r="H59" s="311"/>
      <c r="I59" s="311"/>
      <c r="J59" s="311"/>
      <c r="K59" s="312"/>
      <c r="L59" s="111">
        <f>SUM(L14:L58)</f>
        <v>0</v>
      </c>
      <c r="M59" s="112">
        <f>SUM(M14:M58)</f>
        <v>0</v>
      </c>
      <c r="N59" s="112">
        <f>SUM(N14:N58)</f>
        <v>0</v>
      </c>
      <c r="O59" s="112">
        <f>SUM(O14:O58)</f>
        <v>0</v>
      </c>
      <c r="P59" s="113">
        <f>SUM(P14:P58)</f>
        <v>0</v>
      </c>
    </row>
    <row r="60" spans="1:16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A62" s="1" t="s">
        <v>14</v>
      </c>
      <c r="B62" s="20"/>
      <c r="C62" s="313" t="str">
        <f>'Kops n'!C33:H33</f>
        <v>Armands Ūbelis</v>
      </c>
      <c r="D62" s="313"/>
      <c r="E62" s="313"/>
      <c r="F62" s="313"/>
      <c r="G62" s="313"/>
      <c r="H62" s="313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A63" s="20"/>
      <c r="B63" s="20"/>
      <c r="C63" s="236" t="s">
        <v>15</v>
      </c>
      <c r="D63" s="236"/>
      <c r="E63" s="236"/>
      <c r="F63" s="236"/>
      <c r="G63" s="236"/>
      <c r="H63" s="236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280" t="str">
        <f>'Kops n'!A36:D36</f>
        <v>Tāme sastādīta 2023. gada 26. jūlijā</v>
      </c>
      <c r="B65" s="281"/>
      <c r="C65" s="281"/>
      <c r="D65" s="28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1" t="s">
        <v>41</v>
      </c>
      <c r="B67" s="20"/>
      <c r="C67" s="313">
        <f>'Kops n'!C38:H38</f>
        <v>0</v>
      </c>
      <c r="D67" s="313"/>
      <c r="E67" s="313"/>
      <c r="F67" s="313"/>
      <c r="G67" s="313"/>
      <c r="H67" s="313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20"/>
      <c r="B68" s="20"/>
      <c r="C68" s="236" t="s">
        <v>15</v>
      </c>
      <c r="D68" s="236"/>
      <c r="E68" s="236"/>
      <c r="F68" s="236"/>
      <c r="G68" s="236"/>
      <c r="H68" s="236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103" t="s">
        <v>16</v>
      </c>
      <c r="B70" s="53"/>
      <c r="C70" s="116" t="str">
        <f>'Kops n'!C41</f>
        <v>4-02608</v>
      </c>
      <c r="D70" s="53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</sheetData>
  <mergeCells count="23">
    <mergeCell ref="C68:H68"/>
    <mergeCell ref="L12:P12"/>
    <mergeCell ref="A59:K59"/>
    <mergeCell ref="C62:H62"/>
    <mergeCell ref="C63:H63"/>
    <mergeCell ref="A65:D65"/>
    <mergeCell ref="C67:H67"/>
    <mergeCell ref="A12:A13"/>
    <mergeCell ref="B12:B13"/>
    <mergeCell ref="C12:C13"/>
    <mergeCell ref="D12:D13"/>
    <mergeCell ref="E12:E13"/>
    <mergeCell ref="F12:K12"/>
    <mergeCell ref="D8:L8"/>
    <mergeCell ref="A9:F9"/>
    <mergeCell ref="J9:M9"/>
    <mergeCell ref="N9:O9"/>
    <mergeCell ref="D7:L7"/>
    <mergeCell ref="C2:I2"/>
    <mergeCell ref="C3:I3"/>
    <mergeCell ref="C4:I4"/>
    <mergeCell ref="D5:L5"/>
    <mergeCell ref="D6:L6"/>
  </mergeCells>
  <conditionalFormatting sqref="A9:F9">
    <cfRule type="containsText" dxfId="3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59:K59">
    <cfRule type="containsText" dxfId="2" priority="4" operator="containsText" text="Tiešās izmaksas kopā, t. sk. darba devēja sociālais nodoklis __.__% ">
      <formula>NOT(ISERROR(SEARCH("Tiešās izmaksas kopā, t. sk. darba devēja sociālais nodoklis __.__% ",A59)))</formula>
    </cfRule>
  </conditionalFormatting>
  <conditionalFormatting sqref="A14:P58">
    <cfRule type="cellIs" dxfId="1" priority="2" operator="equal">
      <formula>0</formula>
    </cfRule>
  </conditionalFormatting>
  <conditionalFormatting sqref="C2:I2 D5:L8 N9:O9 L59:P59 C62:H62 C67:H67 C70">
    <cfRule type="cellIs" dxfId="0" priority="3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35A982AAA94C8920B7B6109CEFAA" ma:contentTypeVersion="4" ma:contentTypeDescription="Create a new document." ma:contentTypeScope="" ma:versionID="a14253964fe011cb8dd4c6342f25b80f">
  <xsd:schema xmlns:xsd="http://www.w3.org/2001/XMLSchema" xmlns:xs="http://www.w3.org/2001/XMLSchema" xmlns:p="http://schemas.microsoft.com/office/2006/metadata/properties" xmlns:ns2="123c74fc-5732-4eeb-8864-aaacbc0028ee" xmlns:ns3="4e93ec4e-506a-41d2-9951-55e983c361d3" targetNamespace="http://schemas.microsoft.com/office/2006/metadata/properties" ma:root="true" ma:fieldsID="d0db9e08e89c6ba3cfff38175f8fc317" ns2:_="" ns3:_="">
    <xsd:import namespace="123c74fc-5732-4eeb-8864-aaacbc0028ee"/>
    <xsd:import namespace="4e93ec4e-506a-41d2-9951-55e983c36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74fc-5732-4eeb-8864-aaacbc002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3ec4e-506a-41d2-9951-55e983c36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3785E3-B574-41FC-8156-FCB954AB9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74fc-5732-4eeb-8864-aaacbc0028ee"/>
    <ds:schemaRef ds:uri="4e93ec4e-506a-41d2-9951-55e983c36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7CA0A2-E566-40A7-8F54-56B9778B53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7CEB1-DE4F-4598-A1A9-ACD3ACC5EEB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e93ec4e-506a-41d2-9951-55e983c361d3"/>
    <ds:schemaRef ds:uri="http://purl.org/dc/elements/1.1/"/>
    <ds:schemaRef ds:uri="http://schemas.microsoft.com/office/2006/documentManagement/types"/>
    <ds:schemaRef ds:uri="123c74fc-5732-4eeb-8864-aaacbc0028e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Kopt a+c+n</vt:lpstr>
      <vt:lpstr>Kopt a </vt:lpstr>
      <vt:lpstr>Kopt c</vt:lpstr>
      <vt:lpstr>Kopt n</vt:lpstr>
      <vt:lpstr>Kops a+c+n</vt:lpstr>
      <vt:lpstr>Kops a</vt:lpstr>
      <vt:lpstr>Kops c</vt:lpstr>
      <vt:lpstr>Kops n</vt:lpstr>
      <vt:lpstr>1a+c+n</vt:lpstr>
      <vt:lpstr>1a</vt:lpstr>
      <vt:lpstr>1c</vt:lpstr>
      <vt:lpstr>1n</vt:lpstr>
      <vt:lpstr>2a+c+n</vt:lpstr>
      <vt:lpstr>2a</vt:lpstr>
      <vt:lpstr>2c</vt:lpstr>
      <vt:lpstr>2n</vt:lpstr>
      <vt:lpstr>3a+c+n</vt:lpstr>
      <vt:lpstr>3a</vt:lpstr>
      <vt:lpstr>3c</vt:lpstr>
      <vt:lpstr>3n</vt:lpstr>
      <vt:lpstr>4a+c+n</vt:lpstr>
      <vt:lpstr>4a</vt:lpstr>
      <vt:lpstr>4c</vt:lpstr>
      <vt:lpstr>4n</vt:lpstr>
      <vt:lpstr>5a+c+n</vt:lpstr>
      <vt:lpstr>5a</vt:lpstr>
      <vt:lpstr>5c</vt:lpstr>
      <vt:lpstr>5n</vt:lpstr>
      <vt:lpstr>6a+c+n</vt:lpstr>
      <vt:lpstr>6a</vt:lpstr>
      <vt:lpstr>6c</vt:lpstr>
      <vt:lpstr>6n</vt:lpstr>
      <vt:lpstr>7a+c+n</vt:lpstr>
      <vt:lpstr>7a</vt:lpstr>
      <vt:lpstr>7c</vt:lpstr>
      <vt:lpstr>7n</vt:lpstr>
      <vt:lpstr>8a+c+n</vt:lpstr>
      <vt:lpstr>8a</vt:lpstr>
      <vt:lpstr>8c</vt:lpstr>
      <vt:lpstr>8n</vt:lpstr>
      <vt:lpstr>9a+c+n</vt:lpstr>
      <vt:lpstr>9a</vt:lpstr>
      <vt:lpstr>9c</vt:lpstr>
      <vt:lpstr>9n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Armands Ūbelis</dc:creator>
  <cp:keywords/>
  <dc:description/>
  <cp:lastModifiedBy>Uldis</cp:lastModifiedBy>
  <cp:revision/>
  <dcterms:created xsi:type="dcterms:W3CDTF">2019-03-11T11:42:22Z</dcterms:created>
  <dcterms:modified xsi:type="dcterms:W3CDTF">2024-01-09T07:09:30Z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0x0101006F5F35A982AAA94C8920B7B6109CEFAA</vt:lpwstr>
  </property>
</Properties>
</file>