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ldis\Documents\Energoefetivitāte\Smilšu iela 38\Tāme un būvniecības apjomi\"/>
    </mc:Choice>
  </mc:AlternateContent>
  <bookViews>
    <workbookView xWindow="0" yWindow="0" windowWidth="28800" windowHeight="12108" tabRatio="924"/>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'8a+c+n'!$A$12:$Q$23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3" l="1"/>
  <c r="K15" i="13"/>
  <c r="L15" i="13"/>
  <c r="M15" i="13"/>
  <c r="N15" i="13"/>
  <c r="O15" i="13"/>
  <c r="P15" i="13"/>
  <c r="H16" i="13"/>
  <c r="K16" i="13"/>
  <c r="L16" i="13"/>
  <c r="M16" i="13"/>
  <c r="N16" i="13"/>
  <c r="O16" i="13"/>
  <c r="P16" i="13"/>
  <c r="H17" i="13"/>
  <c r="K17" i="13"/>
  <c r="L17" i="13"/>
  <c r="M17" i="13"/>
  <c r="N17" i="13"/>
  <c r="O17" i="13"/>
  <c r="P17" i="13"/>
  <c r="H18" i="13"/>
  <c r="M18" i="13" s="1"/>
  <c r="P18" i="13" s="1"/>
  <c r="L18" i="13"/>
  <c r="N18" i="13"/>
  <c r="O18" i="13"/>
  <c r="H19" i="13"/>
  <c r="K19" i="13"/>
  <c r="L19" i="13"/>
  <c r="M19" i="13"/>
  <c r="N19" i="13"/>
  <c r="O19" i="13"/>
  <c r="P19" i="13"/>
  <c r="H20" i="13"/>
  <c r="K20" i="13" s="1"/>
  <c r="L20" i="13"/>
  <c r="M20" i="13"/>
  <c r="N20" i="13"/>
  <c r="O20" i="13"/>
  <c r="P20" i="13" s="1"/>
  <c r="H21" i="13"/>
  <c r="K21" i="13"/>
  <c r="L21" i="13"/>
  <c r="M21" i="13"/>
  <c r="N21" i="13"/>
  <c r="O21" i="13"/>
  <c r="H22" i="13"/>
  <c r="K22" i="13" s="1"/>
  <c r="L22" i="13"/>
  <c r="M22" i="13"/>
  <c r="N22" i="13"/>
  <c r="P22" i="13" s="1"/>
  <c r="O22" i="13"/>
  <c r="H23" i="13"/>
  <c r="K23" i="13" s="1"/>
  <c r="L23" i="13"/>
  <c r="M23" i="13"/>
  <c r="N23" i="13"/>
  <c r="O23" i="13"/>
  <c r="H24" i="13"/>
  <c r="K24" i="13"/>
  <c r="L24" i="13"/>
  <c r="M24" i="13"/>
  <c r="N24" i="13"/>
  <c r="O24" i="13"/>
  <c r="P24" i="13"/>
  <c r="H25" i="13"/>
  <c r="M25" i="13" s="1"/>
  <c r="K25" i="13"/>
  <c r="L25" i="13"/>
  <c r="N25" i="13"/>
  <c r="O25" i="13"/>
  <c r="H26" i="13"/>
  <c r="K26" i="13"/>
  <c r="L26" i="13"/>
  <c r="M26" i="13"/>
  <c r="P26" i="13" s="1"/>
  <c r="N26" i="13"/>
  <c r="O26" i="13"/>
  <c r="H27" i="13"/>
  <c r="K27" i="13"/>
  <c r="L27" i="13"/>
  <c r="M27" i="13"/>
  <c r="N27" i="13"/>
  <c r="O27" i="13"/>
  <c r="P27" i="13"/>
  <c r="H28" i="13"/>
  <c r="K28" i="13"/>
  <c r="L28" i="13"/>
  <c r="M28" i="13"/>
  <c r="N28" i="13"/>
  <c r="O28" i="13"/>
  <c r="H29" i="13"/>
  <c r="K29" i="13"/>
  <c r="L29" i="13"/>
  <c r="M29" i="13"/>
  <c r="N29" i="13"/>
  <c r="O29" i="13"/>
  <c r="P29" i="13"/>
  <c r="H30" i="13"/>
  <c r="M30" i="13" s="1"/>
  <c r="P30" i="13" s="1"/>
  <c r="K30" i="13"/>
  <c r="L30" i="13"/>
  <c r="N30" i="13"/>
  <c r="O30" i="13"/>
  <c r="H31" i="13"/>
  <c r="K31" i="13"/>
  <c r="L31" i="13"/>
  <c r="M31" i="13"/>
  <c r="N31" i="13"/>
  <c r="O31" i="13"/>
  <c r="P31" i="13"/>
  <c r="H32" i="13"/>
  <c r="K32" i="13" s="1"/>
  <c r="L32" i="13"/>
  <c r="N32" i="13"/>
  <c r="O32" i="13"/>
  <c r="H33" i="13"/>
  <c r="K33" i="13"/>
  <c r="L33" i="13"/>
  <c r="M33" i="13"/>
  <c r="N33" i="13"/>
  <c r="O33" i="13"/>
  <c r="P33" i="13" s="1"/>
  <c r="H34" i="13"/>
  <c r="M34" i="13" s="1"/>
  <c r="P34" i="13" s="1"/>
  <c r="K34" i="13"/>
  <c r="L34" i="13"/>
  <c r="N34" i="13"/>
  <c r="O34" i="13"/>
  <c r="H35" i="13"/>
  <c r="K35" i="13"/>
  <c r="L35" i="13"/>
  <c r="M35" i="13"/>
  <c r="N35" i="13"/>
  <c r="O35" i="13"/>
  <c r="H36" i="13"/>
  <c r="K36" i="13"/>
  <c r="L36" i="13"/>
  <c r="M36" i="13"/>
  <c r="N36" i="13"/>
  <c r="O36" i="13"/>
  <c r="P36" i="13"/>
  <c r="H37" i="13"/>
  <c r="K37" i="13"/>
  <c r="L37" i="13"/>
  <c r="M37" i="13"/>
  <c r="N37" i="13"/>
  <c r="P37" i="13" s="1"/>
  <c r="O37" i="13"/>
  <c r="H38" i="13"/>
  <c r="K38" i="13"/>
  <c r="L38" i="13"/>
  <c r="M38" i="13"/>
  <c r="N38" i="13"/>
  <c r="O38" i="13"/>
  <c r="P38" i="13"/>
  <c r="H39" i="13"/>
  <c r="K39" i="13"/>
  <c r="L39" i="13"/>
  <c r="M39" i="13"/>
  <c r="N39" i="13"/>
  <c r="O39" i="13"/>
  <c r="P39" i="13"/>
  <c r="H40" i="13"/>
  <c r="K40" i="13"/>
  <c r="L40" i="13"/>
  <c r="M40" i="13"/>
  <c r="N40" i="13"/>
  <c r="O40" i="13"/>
  <c r="P40" i="13" s="1"/>
  <c r="H41" i="13"/>
  <c r="K41" i="13" s="1"/>
  <c r="L41" i="13"/>
  <c r="M41" i="13"/>
  <c r="P41" i="13" s="1"/>
  <c r="N41" i="13"/>
  <c r="O41" i="13"/>
  <c r="H42" i="13"/>
  <c r="M42" i="13" s="1"/>
  <c r="K42" i="13"/>
  <c r="L42" i="13"/>
  <c r="N42" i="13"/>
  <c r="O42" i="13"/>
  <c r="H43" i="13"/>
  <c r="K43" i="13"/>
  <c r="L43" i="13"/>
  <c r="M43" i="13"/>
  <c r="N43" i="13"/>
  <c r="O43" i="13"/>
  <c r="P43" i="13"/>
  <c r="H44" i="13"/>
  <c r="K44" i="13" s="1"/>
  <c r="L44" i="13"/>
  <c r="M44" i="13"/>
  <c r="N44" i="13"/>
  <c r="O44" i="13"/>
  <c r="P44" i="13"/>
  <c r="H45" i="13"/>
  <c r="M45" i="13" s="1"/>
  <c r="K45" i="13"/>
  <c r="L45" i="13"/>
  <c r="N45" i="13"/>
  <c r="O45" i="13"/>
  <c r="H46" i="13"/>
  <c r="K46" i="13" s="1"/>
  <c r="L46" i="13"/>
  <c r="M46" i="13"/>
  <c r="N46" i="13"/>
  <c r="O46" i="13"/>
  <c r="P46" i="13"/>
  <c r="H47" i="13"/>
  <c r="K47" i="13"/>
  <c r="L47" i="13"/>
  <c r="M47" i="13"/>
  <c r="N47" i="13"/>
  <c r="O47" i="13"/>
  <c r="P47" i="13"/>
  <c r="H14" i="12"/>
  <c r="K14" i="12"/>
  <c r="L14" i="12"/>
  <c r="M14" i="12"/>
  <c r="N14" i="12"/>
  <c r="O14" i="12"/>
  <c r="P14" i="12"/>
  <c r="H15" i="12"/>
  <c r="K15" i="12"/>
  <c r="L15" i="12"/>
  <c r="M15" i="12"/>
  <c r="N15" i="12"/>
  <c r="O15" i="12"/>
  <c r="P15" i="12"/>
  <c r="H16" i="12"/>
  <c r="K16" i="12"/>
  <c r="L16" i="12"/>
  <c r="M16" i="12"/>
  <c r="P16" i="12" s="1"/>
  <c r="N16" i="12"/>
  <c r="O16" i="12"/>
  <c r="H17" i="12"/>
  <c r="M17" i="12" s="1"/>
  <c r="L17" i="12"/>
  <c r="N17" i="12"/>
  <c r="O17" i="12"/>
  <c r="H18" i="12"/>
  <c r="K18" i="12"/>
  <c r="L18" i="12"/>
  <c r="M18" i="12"/>
  <c r="N18" i="12"/>
  <c r="O18" i="12"/>
  <c r="P18" i="12"/>
  <c r="H19" i="12"/>
  <c r="K19" i="12"/>
  <c r="L19" i="12"/>
  <c r="M19" i="12"/>
  <c r="N19" i="12"/>
  <c r="O19" i="12"/>
  <c r="P19" i="12"/>
  <c r="H20" i="12"/>
  <c r="M20" i="12" s="1"/>
  <c r="K20" i="12"/>
  <c r="L20" i="12"/>
  <c r="N20" i="12"/>
  <c r="O20" i="12"/>
  <c r="H21" i="12"/>
  <c r="K21" i="12"/>
  <c r="L21" i="12"/>
  <c r="M21" i="12"/>
  <c r="N21" i="12"/>
  <c r="O21" i="12"/>
  <c r="P21" i="12"/>
  <c r="H22" i="12"/>
  <c r="K22" i="12"/>
  <c r="L22" i="12"/>
  <c r="M22" i="12"/>
  <c r="N22" i="12"/>
  <c r="O22" i="12"/>
  <c r="P22" i="12"/>
  <c r="H23" i="12"/>
  <c r="K23" i="12" s="1"/>
  <c r="L23" i="12"/>
  <c r="M23" i="12"/>
  <c r="N23" i="12"/>
  <c r="O23" i="12"/>
  <c r="P23" i="12"/>
  <c r="H24" i="12"/>
  <c r="M24" i="12" s="1"/>
  <c r="L24" i="12"/>
  <c r="N24" i="12"/>
  <c r="O24" i="12"/>
  <c r="H25" i="12"/>
  <c r="K25" i="12"/>
  <c r="L25" i="12"/>
  <c r="M25" i="12"/>
  <c r="N25" i="12"/>
  <c r="O25" i="12"/>
  <c r="P25" i="12"/>
  <c r="H26" i="12"/>
  <c r="K26" i="12"/>
  <c r="L26" i="12"/>
  <c r="M26" i="12"/>
  <c r="N26" i="12"/>
  <c r="O26" i="12"/>
  <c r="P26" i="12"/>
  <c r="H27" i="12"/>
  <c r="K27" i="12"/>
  <c r="L27" i="12"/>
  <c r="M27" i="12"/>
  <c r="N27" i="12"/>
  <c r="O27" i="12"/>
  <c r="H28" i="12"/>
  <c r="K28" i="12"/>
  <c r="L28" i="12"/>
  <c r="M28" i="12"/>
  <c r="N28" i="12"/>
  <c r="O28" i="12"/>
  <c r="P28" i="12"/>
  <c r="H29" i="12"/>
  <c r="K29" i="12"/>
  <c r="L29" i="12"/>
  <c r="M29" i="12"/>
  <c r="N29" i="12"/>
  <c r="O29" i="12"/>
  <c r="P29" i="12" s="1"/>
  <c r="H30" i="12"/>
  <c r="K30" i="12"/>
  <c r="L30" i="12"/>
  <c r="M30" i="12"/>
  <c r="N30" i="12"/>
  <c r="O30" i="12"/>
  <c r="P30" i="12"/>
  <c r="H31" i="12"/>
  <c r="K31" i="12" s="1"/>
  <c r="L31" i="12"/>
  <c r="N31" i="12"/>
  <c r="O31" i="12"/>
  <c r="H32" i="12"/>
  <c r="K32" i="12"/>
  <c r="L32" i="12"/>
  <c r="M32" i="12"/>
  <c r="N32" i="12"/>
  <c r="O32" i="12"/>
  <c r="P32" i="12"/>
  <c r="H33" i="12"/>
  <c r="K33" i="12" s="1"/>
  <c r="L33" i="12"/>
  <c r="M33" i="12"/>
  <c r="N33" i="12"/>
  <c r="O33" i="12"/>
  <c r="P33" i="12" s="1"/>
  <c r="H34" i="12"/>
  <c r="K34" i="12"/>
  <c r="L34" i="12"/>
  <c r="M34" i="12"/>
  <c r="N34" i="12"/>
  <c r="O34" i="12"/>
  <c r="H35" i="12"/>
  <c r="M35" i="12" s="1"/>
  <c r="K35" i="12"/>
  <c r="L35" i="12"/>
  <c r="N35" i="12"/>
  <c r="O35" i="12"/>
  <c r="H36" i="12"/>
  <c r="K36" i="12"/>
  <c r="L36" i="12"/>
  <c r="M36" i="12"/>
  <c r="N36" i="12"/>
  <c r="O36" i="12"/>
  <c r="P36" i="12"/>
  <c r="H37" i="12"/>
  <c r="K37" i="12"/>
  <c r="L37" i="12"/>
  <c r="M37" i="12"/>
  <c r="N37" i="12"/>
  <c r="O37" i="12"/>
  <c r="P37" i="12"/>
  <c r="H38" i="12"/>
  <c r="K38" i="12"/>
  <c r="L38" i="12"/>
  <c r="M38" i="12"/>
  <c r="N38" i="12"/>
  <c r="O38" i="12"/>
  <c r="H39" i="12"/>
  <c r="K39" i="12"/>
  <c r="L39" i="12"/>
  <c r="M39" i="12"/>
  <c r="N39" i="12"/>
  <c r="P39" i="12" s="1"/>
  <c r="O39" i="12"/>
  <c r="H40" i="12"/>
  <c r="K40" i="12" s="1"/>
  <c r="L40" i="12"/>
  <c r="M40" i="12"/>
  <c r="N40" i="12"/>
  <c r="O40" i="12"/>
  <c r="P40" i="12"/>
  <c r="H41" i="12"/>
  <c r="M41" i="12" s="1"/>
  <c r="K41" i="12"/>
  <c r="L41" i="12"/>
  <c r="N41" i="12"/>
  <c r="O41" i="12"/>
  <c r="H42" i="12"/>
  <c r="M42" i="12" s="1"/>
  <c r="K42" i="12"/>
  <c r="L42" i="12"/>
  <c r="N42" i="12"/>
  <c r="O42" i="12"/>
  <c r="H43" i="12"/>
  <c r="K43" i="12"/>
  <c r="L43" i="12"/>
  <c r="M43" i="12"/>
  <c r="N43" i="12"/>
  <c r="O43" i="12"/>
  <c r="P43" i="12"/>
  <c r="H44" i="12"/>
  <c r="K44" i="12" s="1"/>
  <c r="L44" i="12"/>
  <c r="M44" i="12"/>
  <c r="N44" i="12"/>
  <c r="O44" i="12"/>
  <c r="H45" i="12"/>
  <c r="K45" i="12"/>
  <c r="L45" i="12"/>
  <c r="M45" i="12"/>
  <c r="N45" i="12"/>
  <c r="O45" i="12"/>
  <c r="P45" i="12"/>
  <c r="H46" i="12"/>
  <c r="K46" i="12" s="1"/>
  <c r="L46" i="12"/>
  <c r="M46" i="12"/>
  <c r="N46" i="12"/>
  <c r="O46" i="12"/>
  <c r="P46" i="12"/>
  <c r="H47" i="12"/>
  <c r="K47" i="12"/>
  <c r="L47" i="12"/>
  <c r="M47" i="12"/>
  <c r="N47" i="12"/>
  <c r="P47" i="12" s="1"/>
  <c r="O47" i="12"/>
  <c r="H48" i="12"/>
  <c r="M48" i="12" s="1"/>
  <c r="K48" i="12"/>
  <c r="L48" i="12"/>
  <c r="N48" i="12"/>
  <c r="O48" i="12"/>
  <c r="H49" i="12"/>
  <c r="K49" i="12"/>
  <c r="L49" i="12"/>
  <c r="M49" i="12"/>
  <c r="N49" i="12"/>
  <c r="O49" i="12"/>
  <c r="H50" i="12"/>
  <c r="K50" i="12"/>
  <c r="L50" i="12"/>
  <c r="M50" i="12"/>
  <c r="N50" i="12"/>
  <c r="O50" i="12"/>
  <c r="P50" i="12"/>
  <c r="H51" i="12"/>
  <c r="K51" i="12" s="1"/>
  <c r="L51" i="12"/>
  <c r="M51" i="12"/>
  <c r="N51" i="12"/>
  <c r="O51" i="12"/>
  <c r="H52" i="12"/>
  <c r="K52" i="12"/>
  <c r="L52" i="12"/>
  <c r="M52" i="12"/>
  <c r="N52" i="12"/>
  <c r="O52" i="12"/>
  <c r="P52" i="12"/>
  <c r="H53" i="12"/>
  <c r="M53" i="12" s="1"/>
  <c r="K53" i="12"/>
  <c r="L53" i="12"/>
  <c r="N53" i="12"/>
  <c r="O53" i="12"/>
  <c r="H54" i="12"/>
  <c r="K54" i="12" s="1"/>
  <c r="L54" i="12"/>
  <c r="N54" i="12"/>
  <c r="O54" i="12"/>
  <c r="H55" i="12"/>
  <c r="K55" i="12" s="1"/>
  <c r="L55" i="12"/>
  <c r="N55" i="12"/>
  <c r="O55" i="12"/>
  <c r="H56" i="12"/>
  <c r="K56" i="12"/>
  <c r="L56" i="12"/>
  <c r="M56" i="12"/>
  <c r="N56" i="12"/>
  <c r="O56" i="12"/>
  <c r="P56" i="12"/>
  <c r="H57" i="12"/>
  <c r="K57" i="12"/>
  <c r="L57" i="12"/>
  <c r="M57" i="12"/>
  <c r="N57" i="12"/>
  <c r="O57" i="12"/>
  <c r="H58" i="12"/>
  <c r="K58" i="12"/>
  <c r="L58" i="12"/>
  <c r="M58" i="12"/>
  <c r="N58" i="12"/>
  <c r="O58" i="12"/>
  <c r="H59" i="12"/>
  <c r="K59" i="12"/>
  <c r="L59" i="12"/>
  <c r="M59" i="12"/>
  <c r="N59" i="12"/>
  <c r="O59" i="12"/>
  <c r="P59" i="12"/>
  <c r="H60" i="12"/>
  <c r="K60" i="12"/>
  <c r="L60" i="12"/>
  <c r="M60" i="12"/>
  <c r="N60" i="12"/>
  <c r="O60" i="12"/>
  <c r="P60" i="12"/>
  <c r="H61" i="12"/>
  <c r="K61" i="12" s="1"/>
  <c r="L61" i="12"/>
  <c r="N61" i="12"/>
  <c r="O61" i="12"/>
  <c r="H62" i="12"/>
  <c r="K62" i="12"/>
  <c r="L62" i="12"/>
  <c r="M62" i="12"/>
  <c r="N62" i="12"/>
  <c r="O62" i="12"/>
  <c r="P62" i="12"/>
  <c r="H63" i="12"/>
  <c r="K63" i="12"/>
  <c r="L63" i="12"/>
  <c r="M63" i="12"/>
  <c r="N63" i="12"/>
  <c r="O63" i="12"/>
  <c r="P63" i="12"/>
  <c r="H64" i="12"/>
  <c r="K64" i="12"/>
  <c r="L64" i="12"/>
  <c r="M64" i="12"/>
  <c r="N64" i="12"/>
  <c r="O64" i="12"/>
  <c r="H65" i="12"/>
  <c r="M65" i="12" s="1"/>
  <c r="K65" i="12"/>
  <c r="L65" i="12"/>
  <c r="N65" i="12"/>
  <c r="O65" i="12"/>
  <c r="H66" i="12"/>
  <c r="K66" i="12"/>
  <c r="L66" i="12"/>
  <c r="M66" i="12"/>
  <c r="N66" i="12"/>
  <c r="O66" i="12"/>
  <c r="P66" i="12"/>
  <c r="H67" i="12"/>
  <c r="K67" i="12"/>
  <c r="L67" i="12"/>
  <c r="M67" i="12"/>
  <c r="N67" i="12"/>
  <c r="O67" i="12"/>
  <c r="P67" i="12"/>
  <c r="H68" i="12"/>
  <c r="M68" i="12" s="1"/>
  <c r="K68" i="12"/>
  <c r="L68" i="12"/>
  <c r="N68" i="12"/>
  <c r="O68" i="12"/>
  <c r="H69" i="12"/>
  <c r="K69" i="12"/>
  <c r="L69" i="12"/>
  <c r="M69" i="12"/>
  <c r="N69" i="12"/>
  <c r="O69" i="12"/>
  <c r="P69" i="12"/>
  <c r="H70" i="12"/>
  <c r="K70" i="12" s="1"/>
  <c r="L70" i="12"/>
  <c r="M70" i="12"/>
  <c r="N70" i="12"/>
  <c r="O70" i="12"/>
  <c r="P70" i="12"/>
  <c r="H71" i="12"/>
  <c r="K71" i="12"/>
  <c r="L71" i="12"/>
  <c r="M71" i="12"/>
  <c r="N71" i="12"/>
  <c r="O71" i="12"/>
  <c r="P51" i="12" l="1"/>
  <c r="P71" i="12"/>
  <c r="P20" i="12"/>
  <c r="P34" i="12"/>
  <c r="P58" i="12"/>
  <c r="P24" i="12"/>
  <c r="P41" i="12"/>
  <c r="P44" i="12"/>
  <c r="P17" i="12"/>
  <c r="P35" i="12"/>
  <c r="P38" i="12"/>
  <c r="P42" i="12"/>
  <c r="P49" i="12"/>
  <c r="P53" i="12"/>
  <c r="P48" i="12"/>
  <c r="P27" i="12"/>
  <c r="P72" i="12" s="1"/>
  <c r="P57" i="12"/>
  <c r="P65" i="12"/>
  <c r="P64" i="12"/>
  <c r="P68" i="12"/>
  <c r="M61" i="12"/>
  <c r="P61" i="12" s="1"/>
  <c r="K24" i="12"/>
  <c r="K18" i="13"/>
  <c r="P21" i="13"/>
  <c r="P28" i="13"/>
  <c r="P25" i="13"/>
  <c r="P35" i="13"/>
  <c r="P42" i="13"/>
  <c r="P23" i="13"/>
  <c r="P45" i="13"/>
  <c r="M32" i="13"/>
  <c r="P32" i="13" s="1"/>
  <c r="M54" i="12"/>
  <c r="P54" i="12" s="1"/>
  <c r="M31" i="12"/>
  <c r="P31" i="12" s="1"/>
  <c r="M55" i="12"/>
  <c r="P55" i="12" s="1"/>
  <c r="K17" i="12"/>
  <c r="O21" i="8"/>
  <c r="N21" i="8"/>
  <c r="L21" i="8"/>
  <c r="H21" i="8"/>
  <c r="M21" i="8" s="1"/>
  <c r="K21" i="8" l="1"/>
  <c r="P21" i="8"/>
  <c r="B17" i="48" l="1"/>
  <c r="C17" i="48"/>
  <c r="D17" i="48"/>
  <c r="H17" i="48"/>
  <c r="K17" i="48"/>
  <c r="L17" i="48"/>
  <c r="M17" i="48"/>
  <c r="N17" i="48"/>
  <c r="O17" i="48"/>
  <c r="P17" i="48"/>
  <c r="A17" i="48" s="1"/>
  <c r="B18" i="48"/>
  <c r="C18" i="48"/>
  <c r="D18" i="48"/>
  <c r="H18" i="48"/>
  <c r="K18" i="48"/>
  <c r="L18" i="48"/>
  <c r="M18" i="48"/>
  <c r="N18" i="48"/>
  <c r="O18" i="48"/>
  <c r="P18" i="48"/>
  <c r="A18" i="48" s="1"/>
  <c r="A19" i="48"/>
  <c r="B19" i="48"/>
  <c r="C19" i="48"/>
  <c r="D19" i="48"/>
  <c r="H19" i="48"/>
  <c r="K19" i="48"/>
  <c r="L19" i="48"/>
  <c r="M19" i="48"/>
  <c r="N19" i="48"/>
  <c r="O19" i="48"/>
  <c r="P19" i="48"/>
  <c r="B20" i="48"/>
  <c r="C20" i="48"/>
  <c r="D20" i="48"/>
  <c r="H20" i="48"/>
  <c r="K20" i="48"/>
  <c r="L20" i="48"/>
  <c r="M20" i="48"/>
  <c r="N20" i="48"/>
  <c r="O20" i="48"/>
  <c r="P20" i="48"/>
  <c r="A20" i="48" s="1"/>
  <c r="A21" i="48"/>
  <c r="B21" i="48"/>
  <c r="C21" i="48"/>
  <c r="D21" i="48"/>
  <c r="H21" i="48"/>
  <c r="K21" i="48"/>
  <c r="L21" i="48"/>
  <c r="M21" i="48"/>
  <c r="N21" i="48"/>
  <c r="O21" i="48"/>
  <c r="P21" i="48"/>
  <c r="B22" i="48"/>
  <c r="C22" i="48"/>
  <c r="D22" i="48"/>
  <c r="H22" i="48"/>
  <c r="K22" i="48"/>
  <c r="L22" i="48"/>
  <c r="M22" i="48"/>
  <c r="N22" i="48"/>
  <c r="O22" i="48"/>
  <c r="P22" i="48"/>
  <c r="A22" i="48" s="1"/>
  <c r="A23" i="48"/>
  <c r="B23" i="48"/>
  <c r="C23" i="48"/>
  <c r="D23" i="48"/>
  <c r="H23" i="48"/>
  <c r="K23" i="48"/>
  <c r="L23" i="48"/>
  <c r="M23" i="48"/>
  <c r="N23" i="48"/>
  <c r="O23" i="48"/>
  <c r="P23" i="48"/>
  <c r="B24" i="48"/>
  <c r="C24" i="48"/>
  <c r="D24" i="48"/>
  <c r="H24" i="48"/>
  <c r="K24" i="48"/>
  <c r="L24" i="48"/>
  <c r="M24" i="48"/>
  <c r="N24" i="48"/>
  <c r="O24" i="48"/>
  <c r="P24" i="48"/>
  <c r="A24" i="48" s="1"/>
  <c r="B25" i="48"/>
  <c r="C25" i="48"/>
  <c r="D25" i="48"/>
  <c r="H25" i="48"/>
  <c r="K25" i="48"/>
  <c r="L25" i="48"/>
  <c r="M25" i="48"/>
  <c r="N25" i="48"/>
  <c r="O25" i="48"/>
  <c r="P25" i="48"/>
  <c r="A25" i="48" s="1"/>
  <c r="B26" i="48"/>
  <c r="C26" i="48"/>
  <c r="D26" i="48"/>
  <c r="H26" i="48"/>
  <c r="K26" i="48"/>
  <c r="L26" i="48"/>
  <c r="M26" i="48"/>
  <c r="N26" i="48"/>
  <c r="O26" i="48"/>
  <c r="P26" i="48"/>
  <c r="A26" i="48" s="1"/>
  <c r="B27" i="48"/>
  <c r="C27" i="48"/>
  <c r="D27" i="48"/>
  <c r="H27" i="48"/>
  <c r="K27" i="48"/>
  <c r="L27" i="48"/>
  <c r="M27" i="48"/>
  <c r="N27" i="48"/>
  <c r="O27" i="48"/>
  <c r="P27" i="48"/>
  <c r="A27" i="48" s="1"/>
  <c r="B17" i="102"/>
  <c r="C17" i="102"/>
  <c r="D17" i="102"/>
  <c r="H17" i="102"/>
  <c r="K17" i="102"/>
  <c r="L17" i="102"/>
  <c r="M17" i="102"/>
  <c r="N17" i="102"/>
  <c r="O17" i="102"/>
  <c r="P17" i="102"/>
  <c r="A17" i="102" s="1"/>
  <c r="B18" i="102"/>
  <c r="C18" i="102"/>
  <c r="D18" i="102"/>
  <c r="H18" i="102"/>
  <c r="K18" i="102"/>
  <c r="L18" i="102"/>
  <c r="M18" i="102"/>
  <c r="N18" i="102"/>
  <c r="O18" i="102"/>
  <c r="P18" i="102"/>
  <c r="A18" i="102" s="1"/>
  <c r="B19" i="102"/>
  <c r="C19" i="102"/>
  <c r="D19" i="102"/>
  <c r="H19" i="102"/>
  <c r="K19" i="102"/>
  <c r="L19" i="102"/>
  <c r="M19" i="102"/>
  <c r="N19" i="102"/>
  <c r="O19" i="102"/>
  <c r="P19" i="102"/>
  <c r="A19" i="102" s="1"/>
  <c r="B20" i="102"/>
  <c r="C20" i="102"/>
  <c r="D20" i="102"/>
  <c r="H20" i="102"/>
  <c r="K20" i="102"/>
  <c r="L20" i="102"/>
  <c r="M20" i="102"/>
  <c r="N20" i="102"/>
  <c r="O20" i="102"/>
  <c r="P20" i="102"/>
  <c r="A20" i="102" s="1"/>
  <c r="B21" i="102"/>
  <c r="C21" i="102"/>
  <c r="D21" i="102"/>
  <c r="H21" i="102"/>
  <c r="K21" i="102"/>
  <c r="L21" i="102"/>
  <c r="M21" i="102"/>
  <c r="N21" i="102"/>
  <c r="O21" i="102"/>
  <c r="P21" i="102"/>
  <c r="A21" i="102" s="1"/>
  <c r="B22" i="102"/>
  <c r="C22" i="102"/>
  <c r="D22" i="102"/>
  <c r="H22" i="102"/>
  <c r="K22" i="102"/>
  <c r="L22" i="102"/>
  <c r="M22" i="102"/>
  <c r="N22" i="102"/>
  <c r="O22" i="102"/>
  <c r="P22" i="102"/>
  <c r="A22" i="102" s="1"/>
  <c r="B23" i="102"/>
  <c r="C23" i="102"/>
  <c r="D23" i="102"/>
  <c r="H23" i="102"/>
  <c r="K23" i="102"/>
  <c r="L23" i="102"/>
  <c r="M23" i="102"/>
  <c r="N23" i="102"/>
  <c r="O23" i="102"/>
  <c r="P23" i="102"/>
  <c r="A23" i="102" s="1"/>
  <c r="B24" i="102"/>
  <c r="C24" i="102"/>
  <c r="D24" i="102"/>
  <c r="H24" i="102"/>
  <c r="K24" i="102"/>
  <c r="L24" i="102"/>
  <c r="M24" i="102"/>
  <c r="N24" i="102"/>
  <c r="O24" i="102"/>
  <c r="P24" i="102"/>
  <c r="A24" i="102" s="1"/>
  <c r="B25" i="102"/>
  <c r="C25" i="102"/>
  <c r="D25" i="102"/>
  <c r="H25" i="102"/>
  <c r="K25" i="102"/>
  <c r="L25" i="102"/>
  <c r="M25" i="102"/>
  <c r="N25" i="102"/>
  <c r="O25" i="102"/>
  <c r="P25" i="102"/>
  <c r="A25" i="102" s="1"/>
  <c r="B26" i="102"/>
  <c r="C26" i="102"/>
  <c r="D26" i="102"/>
  <c r="H26" i="102"/>
  <c r="K26" i="102"/>
  <c r="L26" i="102"/>
  <c r="M26" i="102"/>
  <c r="N26" i="102"/>
  <c r="O26" i="102"/>
  <c r="P26" i="102"/>
  <c r="A26" i="102" s="1"/>
  <c r="B27" i="102"/>
  <c r="C27" i="102"/>
  <c r="D27" i="102"/>
  <c r="H27" i="102"/>
  <c r="K27" i="102"/>
  <c r="L27" i="102"/>
  <c r="M27" i="102"/>
  <c r="N27" i="102"/>
  <c r="O27" i="102"/>
  <c r="P27" i="102"/>
  <c r="A27" i="102" s="1"/>
  <c r="B16" i="47"/>
  <c r="C16" i="47"/>
  <c r="D16" i="47"/>
  <c r="B17" i="47"/>
  <c r="C17" i="47"/>
  <c r="D17" i="47"/>
  <c r="B18" i="47"/>
  <c r="C18" i="47"/>
  <c r="D18" i="47"/>
  <c r="H18" i="47"/>
  <c r="K18" i="47"/>
  <c r="L18" i="47"/>
  <c r="M18" i="47"/>
  <c r="N18" i="47"/>
  <c r="O18" i="47"/>
  <c r="P18" i="47"/>
  <c r="A18" i="47" s="1"/>
  <c r="B19" i="47"/>
  <c r="C19" i="47"/>
  <c r="D19" i="47"/>
  <c r="B20" i="47"/>
  <c r="C20" i="47"/>
  <c r="D20" i="47"/>
  <c r="B21" i="47"/>
  <c r="C21" i="47"/>
  <c r="D21" i="47"/>
  <c r="H21" i="47"/>
  <c r="K21" i="47"/>
  <c r="L21" i="47"/>
  <c r="M21" i="47"/>
  <c r="N21" i="47"/>
  <c r="O21" i="47"/>
  <c r="P21" i="47"/>
  <c r="B22" i="47"/>
  <c r="C22" i="47"/>
  <c r="D22" i="47"/>
  <c r="B23" i="47"/>
  <c r="C23" i="47"/>
  <c r="D23" i="47"/>
  <c r="H23" i="47"/>
  <c r="K23" i="47"/>
  <c r="L23" i="47"/>
  <c r="M23" i="47"/>
  <c r="N23" i="47"/>
  <c r="O23" i="47"/>
  <c r="P23" i="47"/>
  <c r="A23" i="47" s="1"/>
  <c r="B24" i="47"/>
  <c r="C24" i="47"/>
  <c r="D24" i="47"/>
  <c r="B25" i="47"/>
  <c r="C25" i="47"/>
  <c r="D25" i="47"/>
  <c r="B26" i="47"/>
  <c r="C26" i="47"/>
  <c r="D26" i="47"/>
  <c r="B27" i="47"/>
  <c r="C27" i="47"/>
  <c r="D27" i="47"/>
  <c r="O17" i="8"/>
  <c r="O17" i="47" s="1"/>
  <c r="N17" i="8"/>
  <c r="N17" i="47" s="1"/>
  <c r="L17" i="8"/>
  <c r="L17" i="47" s="1"/>
  <c r="H17" i="8"/>
  <c r="M17" i="8" s="1"/>
  <c r="P17" i="8" s="1"/>
  <c r="P17" i="47" s="1"/>
  <c r="K17" i="8" l="1"/>
  <c r="K17" i="47" s="1"/>
  <c r="H17" i="47"/>
  <c r="M17" i="47"/>
  <c r="E17" i="10"/>
  <c r="E16" i="10"/>
  <c r="H14" i="4" l="1"/>
  <c r="K14" i="4" s="1"/>
  <c r="L14" i="4"/>
  <c r="N14" i="4"/>
  <c r="O14" i="4"/>
  <c r="H15" i="4"/>
  <c r="K15" i="4"/>
  <c r="L15" i="4"/>
  <c r="M15" i="4"/>
  <c r="N15" i="4"/>
  <c r="O15" i="4"/>
  <c r="H16" i="4"/>
  <c r="K16" i="4"/>
  <c r="L16" i="4"/>
  <c r="M16" i="4"/>
  <c r="N16" i="4"/>
  <c r="O16" i="4"/>
  <c r="H17" i="4"/>
  <c r="M17" i="4" s="1"/>
  <c r="K17" i="4"/>
  <c r="L17" i="4"/>
  <c r="N17" i="4"/>
  <c r="O17" i="4"/>
  <c r="H18" i="4"/>
  <c r="M18" i="4" s="1"/>
  <c r="P18" i="4" s="1"/>
  <c r="K18" i="4"/>
  <c r="L18" i="4"/>
  <c r="N18" i="4"/>
  <c r="O18" i="4"/>
  <c r="H19" i="4"/>
  <c r="K19" i="4" s="1"/>
  <c r="L19" i="4"/>
  <c r="M19" i="4"/>
  <c r="N19" i="4"/>
  <c r="P19" i="4" s="1"/>
  <c r="O19" i="4"/>
  <c r="H20" i="4"/>
  <c r="K20" i="4"/>
  <c r="L20" i="4"/>
  <c r="M20" i="4"/>
  <c r="N20" i="4"/>
  <c r="O20" i="4"/>
  <c r="H21" i="4"/>
  <c r="M21" i="4" s="1"/>
  <c r="K21" i="4"/>
  <c r="L21" i="4"/>
  <c r="N21" i="4"/>
  <c r="O21" i="4"/>
  <c r="H22" i="4"/>
  <c r="M22" i="4" s="1"/>
  <c r="K22" i="4"/>
  <c r="L22" i="4"/>
  <c r="N22" i="4"/>
  <c r="O22" i="4"/>
  <c r="H23" i="4"/>
  <c r="K23" i="4"/>
  <c r="L23" i="4"/>
  <c r="M23" i="4"/>
  <c r="N23" i="4"/>
  <c r="O23" i="4"/>
  <c r="P23" i="4"/>
  <c r="H24" i="4"/>
  <c r="M24" i="4" s="1"/>
  <c r="L24" i="4"/>
  <c r="N24" i="4"/>
  <c r="O24" i="4"/>
  <c r="H25" i="4"/>
  <c r="K25" i="4" s="1"/>
  <c r="L25" i="4"/>
  <c r="N25" i="4"/>
  <c r="O25" i="4"/>
  <c r="H26" i="4"/>
  <c r="K26" i="4"/>
  <c r="L26" i="4"/>
  <c r="M26" i="4"/>
  <c r="N26" i="4"/>
  <c r="O26" i="4"/>
  <c r="H27" i="4"/>
  <c r="K27" i="4" s="1"/>
  <c r="L27" i="4"/>
  <c r="M27" i="4"/>
  <c r="N27" i="4"/>
  <c r="O27" i="4"/>
  <c r="P22" i="4" l="1"/>
  <c r="P15" i="4"/>
  <c r="P26" i="4"/>
  <c r="K24" i="4"/>
  <c r="M14" i="4"/>
  <c r="P14" i="4" s="1"/>
  <c r="P21" i="4"/>
  <c r="P24" i="4"/>
  <c r="P20" i="4"/>
  <c r="P17" i="4"/>
  <c r="P16" i="4"/>
  <c r="P27" i="4"/>
  <c r="M25" i="4"/>
  <c r="P25" i="4" s="1"/>
  <c r="C58" i="2"/>
  <c r="C35" i="117" s="1"/>
  <c r="C57" i="103" s="1"/>
  <c r="A9" i="107"/>
  <c r="A9" i="92"/>
  <c r="A9" i="91"/>
  <c r="A9" i="106"/>
  <c r="A9" i="94"/>
  <c r="A9" i="93"/>
  <c r="A9" i="105"/>
  <c r="A9" i="96"/>
  <c r="A9" i="95"/>
  <c r="A9" i="104"/>
  <c r="A9" i="52"/>
  <c r="A9" i="51"/>
  <c r="A9" i="103"/>
  <c r="A9" i="49"/>
  <c r="A9" i="9"/>
  <c r="A9" i="102"/>
  <c r="A9" i="48"/>
  <c r="A9" i="47"/>
  <c r="A9" i="101"/>
  <c r="A9" i="46"/>
  <c r="A9" i="45"/>
  <c r="A9" i="100"/>
  <c r="A9" i="43"/>
  <c r="A9" i="6"/>
  <c r="A9" i="99"/>
  <c r="A9" i="42"/>
  <c r="A9" i="41"/>
  <c r="A9" i="98"/>
  <c r="A9" i="40"/>
  <c r="A9" i="39"/>
  <c r="A9" i="38"/>
  <c r="A9" i="97"/>
  <c r="A9" i="3"/>
  <c r="P25" i="97"/>
  <c r="O25" i="97"/>
  <c r="N25" i="97"/>
  <c r="M25" i="97"/>
  <c r="L25" i="97"/>
  <c r="K25" i="97"/>
  <c r="H25" i="97"/>
  <c r="D25" i="97"/>
  <c r="C25" i="97"/>
  <c r="B25" i="97"/>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P27" i="98"/>
  <c r="O27" i="98"/>
  <c r="N27" i="98"/>
  <c r="M27" i="98"/>
  <c r="L27" i="98"/>
  <c r="K27" i="98"/>
  <c r="H27" i="98"/>
  <c r="D27" i="98"/>
  <c r="C27" i="98"/>
  <c r="B27" i="98"/>
  <c r="P26" i="98"/>
  <c r="O26" i="98"/>
  <c r="N26" i="98"/>
  <c r="M26" i="98"/>
  <c r="L26" i="98"/>
  <c r="K26" i="98"/>
  <c r="H26" i="98"/>
  <c r="D26" i="98"/>
  <c r="C26" i="98"/>
  <c r="B26" i="98"/>
  <c r="P25" i="98"/>
  <c r="O25" i="98"/>
  <c r="N25" i="98"/>
  <c r="M25" i="98"/>
  <c r="L25" i="98"/>
  <c r="K25" i="98"/>
  <c r="H25" i="98"/>
  <c r="D25" i="98"/>
  <c r="C25" i="98"/>
  <c r="B25" i="98"/>
  <c r="P24" i="98"/>
  <c r="O24" i="98"/>
  <c r="N24" i="98"/>
  <c r="M24" i="98"/>
  <c r="L24" i="98"/>
  <c r="K24" i="98"/>
  <c r="H24" i="98"/>
  <c r="D24" i="98"/>
  <c r="C24" i="98"/>
  <c r="B24" i="98"/>
  <c r="P23" i="98"/>
  <c r="O23" i="98"/>
  <c r="N23" i="98"/>
  <c r="M23" i="98"/>
  <c r="L23" i="98"/>
  <c r="K23" i="98"/>
  <c r="H23" i="98"/>
  <c r="D23" i="98"/>
  <c r="C23" i="98"/>
  <c r="B23" i="98"/>
  <c r="P22" i="98"/>
  <c r="O22" i="98"/>
  <c r="N22" i="98"/>
  <c r="M22" i="98"/>
  <c r="L22" i="98"/>
  <c r="K22" i="98"/>
  <c r="H22"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O17" i="98"/>
  <c r="N17" i="98"/>
  <c r="M17" i="98"/>
  <c r="L17" i="98"/>
  <c r="K17" i="98"/>
  <c r="H17" i="98"/>
  <c r="D17" i="98"/>
  <c r="C17" i="98"/>
  <c r="B17" i="98"/>
  <c r="P16" i="98"/>
  <c r="O16" i="98"/>
  <c r="N16" i="98"/>
  <c r="M16" i="98"/>
  <c r="L16" i="98"/>
  <c r="K16" i="98"/>
  <c r="H16" i="98"/>
  <c r="D16" i="98"/>
  <c r="C16" i="98"/>
  <c r="B16" i="98"/>
  <c r="P15" i="98"/>
  <c r="A15" i="98" s="1"/>
  <c r="O15" i="98"/>
  <c r="N15" i="98"/>
  <c r="M15" i="98"/>
  <c r="L15" i="98"/>
  <c r="K15" i="98"/>
  <c r="H15" i="98"/>
  <c r="D15" i="98"/>
  <c r="C15" i="98"/>
  <c r="B15" i="98"/>
  <c r="P14" i="98"/>
  <c r="O14" i="98"/>
  <c r="N14" i="98"/>
  <c r="M14" i="98"/>
  <c r="L14" i="98"/>
  <c r="K14" i="98"/>
  <c r="H14" i="98"/>
  <c r="D14" i="98"/>
  <c r="C14" i="98"/>
  <c r="B14" i="98"/>
  <c r="P138" i="99"/>
  <c r="O138" i="99"/>
  <c r="N138" i="99"/>
  <c r="M138" i="99"/>
  <c r="L138" i="99"/>
  <c r="K138" i="99"/>
  <c r="H138" i="99"/>
  <c r="D138" i="99"/>
  <c r="C138" i="99"/>
  <c r="B138" i="99"/>
  <c r="P137" i="99"/>
  <c r="O137" i="99"/>
  <c r="N137" i="99"/>
  <c r="M137" i="99"/>
  <c r="L137" i="99"/>
  <c r="K137" i="99"/>
  <c r="H137" i="99"/>
  <c r="D137" i="99"/>
  <c r="C137" i="99"/>
  <c r="B137" i="99"/>
  <c r="P136" i="99"/>
  <c r="O136" i="99"/>
  <c r="N136" i="99"/>
  <c r="M136" i="99"/>
  <c r="L136" i="99"/>
  <c r="K136" i="99"/>
  <c r="H136" i="99"/>
  <c r="D136" i="99"/>
  <c r="C136" i="99"/>
  <c r="B136" i="99"/>
  <c r="D135" i="99"/>
  <c r="C135" i="99"/>
  <c r="B135" i="99"/>
  <c r="P134" i="99"/>
  <c r="O134" i="99"/>
  <c r="N134" i="99"/>
  <c r="M134" i="99"/>
  <c r="L134" i="99"/>
  <c r="K134" i="99"/>
  <c r="H134" i="99"/>
  <c r="D134" i="99"/>
  <c r="C134" i="99"/>
  <c r="B134" i="99"/>
  <c r="D133" i="99"/>
  <c r="C133" i="99"/>
  <c r="B133" i="99"/>
  <c r="D132" i="99"/>
  <c r="C132" i="99"/>
  <c r="B132" i="99"/>
  <c r="D131" i="99"/>
  <c r="C131" i="99"/>
  <c r="B131" i="99"/>
  <c r="D130" i="99"/>
  <c r="C130" i="99"/>
  <c r="B130" i="99"/>
  <c r="D129" i="99"/>
  <c r="C129" i="99"/>
  <c r="B129" i="99"/>
  <c r="D128" i="99"/>
  <c r="C128" i="99"/>
  <c r="B128" i="99"/>
  <c r="D127" i="99"/>
  <c r="C127" i="99"/>
  <c r="B127" i="99"/>
  <c r="P126" i="99"/>
  <c r="O126" i="99"/>
  <c r="N126" i="99"/>
  <c r="M126" i="99"/>
  <c r="L126" i="99"/>
  <c r="K126" i="99"/>
  <c r="H126" i="99"/>
  <c r="D126" i="99"/>
  <c r="C126" i="99"/>
  <c r="B126" i="99"/>
  <c r="P125" i="99"/>
  <c r="O125" i="99"/>
  <c r="N125" i="99"/>
  <c r="M125" i="99"/>
  <c r="L125" i="99"/>
  <c r="K125" i="99"/>
  <c r="H125" i="99"/>
  <c r="D125" i="99"/>
  <c r="C125" i="99"/>
  <c r="B125" i="99"/>
  <c r="P124" i="99"/>
  <c r="O124" i="99"/>
  <c r="N124" i="99"/>
  <c r="M124" i="99"/>
  <c r="L124" i="99"/>
  <c r="K124" i="99"/>
  <c r="H124" i="99"/>
  <c r="D124" i="99"/>
  <c r="C124" i="99"/>
  <c r="B124" i="99"/>
  <c r="P123" i="99"/>
  <c r="O123" i="99"/>
  <c r="N123" i="99"/>
  <c r="M123" i="99"/>
  <c r="L123" i="99"/>
  <c r="K123" i="99"/>
  <c r="H123" i="99"/>
  <c r="D123" i="99"/>
  <c r="C123" i="99"/>
  <c r="B123" i="99"/>
  <c r="D122" i="99"/>
  <c r="C122" i="99"/>
  <c r="B122" i="99"/>
  <c r="P121" i="99"/>
  <c r="O121" i="99"/>
  <c r="N121" i="99"/>
  <c r="M121" i="99"/>
  <c r="L121" i="99"/>
  <c r="K121" i="99"/>
  <c r="H121" i="99"/>
  <c r="D121" i="99"/>
  <c r="C121" i="99"/>
  <c r="B121" i="99"/>
  <c r="P120" i="99"/>
  <c r="O120" i="99"/>
  <c r="N120" i="99"/>
  <c r="M120" i="99"/>
  <c r="L120" i="99"/>
  <c r="K120" i="99"/>
  <c r="H120" i="99"/>
  <c r="D120" i="99"/>
  <c r="C120" i="99"/>
  <c r="B120" i="99"/>
  <c r="P119" i="99"/>
  <c r="O119" i="99"/>
  <c r="N119" i="99"/>
  <c r="M119" i="99"/>
  <c r="L119" i="99"/>
  <c r="K119" i="99"/>
  <c r="H119" i="99"/>
  <c r="D119" i="99"/>
  <c r="C119" i="99"/>
  <c r="B119" i="99"/>
  <c r="P118" i="99"/>
  <c r="O118" i="99"/>
  <c r="N118" i="99"/>
  <c r="M118" i="99"/>
  <c r="L118" i="99"/>
  <c r="K118" i="99"/>
  <c r="H118" i="99"/>
  <c r="D118" i="99"/>
  <c r="C118" i="99"/>
  <c r="B118" i="99"/>
  <c r="P117" i="99"/>
  <c r="O117" i="99"/>
  <c r="N117" i="99"/>
  <c r="M117" i="99"/>
  <c r="L117" i="99"/>
  <c r="K117" i="99"/>
  <c r="H117" i="99"/>
  <c r="D117" i="99"/>
  <c r="C117" i="99"/>
  <c r="B117" i="99"/>
  <c r="P116" i="99"/>
  <c r="O116" i="99"/>
  <c r="N116" i="99"/>
  <c r="M116" i="99"/>
  <c r="L116" i="99"/>
  <c r="K116" i="99"/>
  <c r="H116" i="99"/>
  <c r="D116" i="99"/>
  <c r="C116" i="99"/>
  <c r="B116" i="99"/>
  <c r="P115" i="99"/>
  <c r="O115" i="99"/>
  <c r="N115" i="99"/>
  <c r="M115" i="99"/>
  <c r="L115" i="99"/>
  <c r="K115" i="99"/>
  <c r="H115" i="99"/>
  <c r="D115" i="99"/>
  <c r="C115" i="99"/>
  <c r="B115" i="99"/>
  <c r="P114" i="99"/>
  <c r="O114" i="99"/>
  <c r="N114" i="99"/>
  <c r="M114" i="99"/>
  <c r="L114" i="99"/>
  <c r="K114" i="99"/>
  <c r="H114" i="99"/>
  <c r="D114" i="99"/>
  <c r="C114" i="99"/>
  <c r="B114" i="99"/>
  <c r="P113" i="99"/>
  <c r="O113" i="99"/>
  <c r="N113" i="99"/>
  <c r="M113" i="99"/>
  <c r="L113" i="99"/>
  <c r="K113" i="99"/>
  <c r="H113" i="99"/>
  <c r="D113" i="99"/>
  <c r="C113" i="99"/>
  <c r="B113" i="99"/>
  <c r="P112" i="99"/>
  <c r="O112" i="99"/>
  <c r="N112" i="99"/>
  <c r="M112" i="99"/>
  <c r="L112" i="99"/>
  <c r="K112" i="99"/>
  <c r="H112" i="99"/>
  <c r="D112" i="99"/>
  <c r="C112" i="99"/>
  <c r="B112" i="99"/>
  <c r="P111" i="99"/>
  <c r="O111" i="99"/>
  <c r="N111" i="99"/>
  <c r="M111" i="99"/>
  <c r="L111" i="99"/>
  <c r="K111" i="99"/>
  <c r="H111" i="99"/>
  <c r="D111" i="99"/>
  <c r="C111" i="99"/>
  <c r="B111" i="99"/>
  <c r="P110" i="99"/>
  <c r="O110" i="99"/>
  <c r="N110" i="99"/>
  <c r="M110" i="99"/>
  <c r="L110" i="99"/>
  <c r="K110" i="99"/>
  <c r="H110" i="99"/>
  <c r="D110" i="99"/>
  <c r="C110" i="99"/>
  <c r="B110" i="99"/>
  <c r="P109" i="99"/>
  <c r="O109" i="99"/>
  <c r="N109" i="99"/>
  <c r="M109" i="99"/>
  <c r="L109" i="99"/>
  <c r="K109" i="99"/>
  <c r="H109" i="99"/>
  <c r="D109" i="99"/>
  <c r="C109" i="99"/>
  <c r="B109" i="99"/>
  <c r="P108" i="99"/>
  <c r="O108" i="99"/>
  <c r="N108" i="99"/>
  <c r="M108" i="99"/>
  <c r="L108" i="99"/>
  <c r="K108" i="99"/>
  <c r="H108" i="99"/>
  <c r="D108" i="99"/>
  <c r="C108" i="99"/>
  <c r="B108" i="99"/>
  <c r="P107" i="99"/>
  <c r="O107" i="99"/>
  <c r="N107" i="99"/>
  <c r="M107" i="99"/>
  <c r="L107" i="99"/>
  <c r="K107" i="99"/>
  <c r="H107" i="99"/>
  <c r="D107" i="99"/>
  <c r="C107" i="99"/>
  <c r="B107" i="99"/>
  <c r="P106" i="99"/>
  <c r="O106" i="99"/>
  <c r="N106" i="99"/>
  <c r="M106" i="99"/>
  <c r="L106" i="99"/>
  <c r="K106" i="99"/>
  <c r="H106" i="99"/>
  <c r="D106" i="99"/>
  <c r="C106" i="99"/>
  <c r="B106" i="99"/>
  <c r="P105" i="99"/>
  <c r="O105" i="99"/>
  <c r="N105" i="99"/>
  <c r="M105" i="99"/>
  <c r="L105" i="99"/>
  <c r="K105" i="99"/>
  <c r="H105" i="99"/>
  <c r="D105" i="99"/>
  <c r="C105" i="99"/>
  <c r="B105" i="99"/>
  <c r="P104" i="99"/>
  <c r="O104" i="99"/>
  <c r="N104" i="99"/>
  <c r="M104" i="99"/>
  <c r="L104" i="99"/>
  <c r="K104" i="99"/>
  <c r="H104" i="99"/>
  <c r="D104" i="99"/>
  <c r="C104" i="99"/>
  <c r="B104" i="99"/>
  <c r="P103" i="99"/>
  <c r="O103" i="99"/>
  <c r="N103" i="99"/>
  <c r="M103" i="99"/>
  <c r="L103" i="99"/>
  <c r="K103" i="99"/>
  <c r="H103" i="99"/>
  <c r="D103" i="99"/>
  <c r="C103" i="99"/>
  <c r="B103" i="99"/>
  <c r="P102" i="99"/>
  <c r="O102" i="99"/>
  <c r="N102" i="99"/>
  <c r="M102" i="99"/>
  <c r="L102" i="99"/>
  <c r="K102" i="99"/>
  <c r="H102" i="99"/>
  <c r="D102" i="99"/>
  <c r="C102" i="99"/>
  <c r="B102" i="99"/>
  <c r="P101" i="99"/>
  <c r="O101" i="99"/>
  <c r="N101" i="99"/>
  <c r="M101" i="99"/>
  <c r="L101" i="99"/>
  <c r="K101" i="99"/>
  <c r="H101" i="99"/>
  <c r="D101" i="99"/>
  <c r="C101" i="99"/>
  <c r="B101" i="99"/>
  <c r="P100" i="99"/>
  <c r="O100" i="99"/>
  <c r="N100" i="99"/>
  <c r="M100" i="99"/>
  <c r="L100" i="99"/>
  <c r="K100" i="99"/>
  <c r="H100" i="99"/>
  <c r="D100" i="99"/>
  <c r="C100" i="99"/>
  <c r="B100" i="99"/>
  <c r="P99" i="99"/>
  <c r="O99" i="99"/>
  <c r="N99" i="99"/>
  <c r="M99" i="99"/>
  <c r="L99" i="99"/>
  <c r="K99" i="99"/>
  <c r="H99" i="99"/>
  <c r="D99" i="99"/>
  <c r="C99" i="99"/>
  <c r="B99" i="99"/>
  <c r="P98" i="99"/>
  <c r="O98" i="99"/>
  <c r="N98" i="99"/>
  <c r="M98" i="99"/>
  <c r="L98" i="99"/>
  <c r="K98" i="99"/>
  <c r="H98" i="99"/>
  <c r="D98" i="99"/>
  <c r="C98" i="99"/>
  <c r="B98" i="99"/>
  <c r="P97" i="99"/>
  <c r="O97" i="99"/>
  <c r="N97" i="99"/>
  <c r="M97" i="99"/>
  <c r="L97" i="99"/>
  <c r="K97" i="99"/>
  <c r="H97" i="99"/>
  <c r="D97" i="99"/>
  <c r="C97" i="99"/>
  <c r="B97" i="99"/>
  <c r="P96" i="99"/>
  <c r="O96" i="99"/>
  <c r="N96" i="99"/>
  <c r="M96" i="99"/>
  <c r="L96" i="99"/>
  <c r="K96" i="99"/>
  <c r="H96" i="99"/>
  <c r="D96" i="99"/>
  <c r="C96" i="99"/>
  <c r="B96" i="99"/>
  <c r="P95" i="99"/>
  <c r="O95" i="99"/>
  <c r="N95" i="99"/>
  <c r="M95" i="99"/>
  <c r="L95" i="99"/>
  <c r="K95" i="99"/>
  <c r="H95" i="99"/>
  <c r="D95" i="99"/>
  <c r="C95" i="99"/>
  <c r="B95" i="99"/>
  <c r="P94" i="99"/>
  <c r="O94" i="99"/>
  <c r="N94" i="99"/>
  <c r="M94" i="99"/>
  <c r="L94" i="99"/>
  <c r="K94" i="99"/>
  <c r="H94" i="99"/>
  <c r="D94" i="99"/>
  <c r="C94" i="99"/>
  <c r="B94" i="99"/>
  <c r="P93" i="99"/>
  <c r="O93" i="99"/>
  <c r="N93" i="99"/>
  <c r="M93" i="99"/>
  <c r="L93" i="99"/>
  <c r="K93" i="99"/>
  <c r="H93" i="99"/>
  <c r="D93" i="99"/>
  <c r="C93" i="99"/>
  <c r="B93" i="99"/>
  <c r="P92" i="99"/>
  <c r="O92" i="99"/>
  <c r="N92" i="99"/>
  <c r="M92" i="99"/>
  <c r="L92" i="99"/>
  <c r="K92" i="99"/>
  <c r="H92" i="99"/>
  <c r="D92" i="99"/>
  <c r="C92" i="99"/>
  <c r="B92" i="99"/>
  <c r="P91" i="99"/>
  <c r="O91" i="99"/>
  <c r="N91" i="99"/>
  <c r="M91" i="99"/>
  <c r="L91" i="99"/>
  <c r="K91" i="99"/>
  <c r="H91" i="99"/>
  <c r="D91" i="99"/>
  <c r="C91" i="99"/>
  <c r="B91" i="99"/>
  <c r="P90" i="99"/>
  <c r="O90" i="99"/>
  <c r="N90" i="99"/>
  <c r="M90" i="99"/>
  <c r="L90" i="99"/>
  <c r="K90" i="99"/>
  <c r="H90" i="99"/>
  <c r="D90" i="99"/>
  <c r="C90" i="99"/>
  <c r="B90" i="99"/>
  <c r="P89" i="99"/>
  <c r="O89" i="99"/>
  <c r="N89" i="99"/>
  <c r="M89" i="99"/>
  <c r="L89" i="99"/>
  <c r="K89" i="99"/>
  <c r="H89" i="99"/>
  <c r="D89" i="99"/>
  <c r="C89" i="99"/>
  <c r="B89" i="99"/>
  <c r="P88" i="99"/>
  <c r="O88" i="99"/>
  <c r="N88" i="99"/>
  <c r="M88" i="99"/>
  <c r="L88" i="99"/>
  <c r="K88" i="99"/>
  <c r="H88" i="99"/>
  <c r="D88" i="99"/>
  <c r="C88" i="99"/>
  <c r="B88" i="99"/>
  <c r="P87" i="99"/>
  <c r="O87" i="99"/>
  <c r="N87" i="99"/>
  <c r="M87" i="99"/>
  <c r="L87" i="99"/>
  <c r="K87" i="99"/>
  <c r="H87" i="99"/>
  <c r="D87" i="99"/>
  <c r="C87" i="99"/>
  <c r="B87" i="99"/>
  <c r="P86" i="99"/>
  <c r="O86" i="99"/>
  <c r="N86" i="99"/>
  <c r="M86" i="99"/>
  <c r="L86" i="99"/>
  <c r="K86" i="99"/>
  <c r="H86" i="99"/>
  <c r="D86" i="99"/>
  <c r="C86" i="99"/>
  <c r="B86" i="99"/>
  <c r="P85" i="99"/>
  <c r="O85" i="99"/>
  <c r="N85" i="99"/>
  <c r="M85" i="99"/>
  <c r="L85" i="99"/>
  <c r="K85" i="99"/>
  <c r="H85" i="99"/>
  <c r="D85" i="99"/>
  <c r="C85" i="99"/>
  <c r="B85" i="99"/>
  <c r="P84" i="99"/>
  <c r="O84" i="99"/>
  <c r="N84" i="99"/>
  <c r="M84" i="99"/>
  <c r="L84" i="99"/>
  <c r="K84" i="99"/>
  <c r="H84" i="99"/>
  <c r="D84" i="99"/>
  <c r="C84" i="99"/>
  <c r="B84" i="99"/>
  <c r="P83" i="99"/>
  <c r="O83" i="99"/>
  <c r="N83" i="99"/>
  <c r="M83" i="99"/>
  <c r="L83" i="99"/>
  <c r="K83" i="99"/>
  <c r="H83" i="99"/>
  <c r="D83" i="99"/>
  <c r="C83" i="99"/>
  <c r="B83" i="99"/>
  <c r="P82" i="99"/>
  <c r="O82" i="99"/>
  <c r="N82" i="99"/>
  <c r="M82" i="99"/>
  <c r="L82" i="99"/>
  <c r="K82" i="99"/>
  <c r="H82" i="99"/>
  <c r="D82" i="99"/>
  <c r="C82" i="99"/>
  <c r="B82" i="99"/>
  <c r="P81" i="99"/>
  <c r="O81" i="99"/>
  <c r="N81" i="99"/>
  <c r="M81" i="99"/>
  <c r="L81" i="99"/>
  <c r="K81" i="99"/>
  <c r="H81" i="99"/>
  <c r="D81" i="99"/>
  <c r="C81" i="99"/>
  <c r="B81" i="99"/>
  <c r="P80" i="99"/>
  <c r="O80" i="99"/>
  <c r="N80" i="99"/>
  <c r="M80" i="99"/>
  <c r="L80" i="99"/>
  <c r="K80" i="99"/>
  <c r="H80" i="99"/>
  <c r="D80" i="99"/>
  <c r="C80" i="99"/>
  <c r="B80" i="99"/>
  <c r="P79" i="99"/>
  <c r="O79" i="99"/>
  <c r="N79" i="99"/>
  <c r="M79" i="99"/>
  <c r="L79" i="99"/>
  <c r="K79" i="99"/>
  <c r="H79" i="99"/>
  <c r="D79" i="99"/>
  <c r="C79" i="99"/>
  <c r="B79" i="99"/>
  <c r="P78" i="99"/>
  <c r="O78" i="99"/>
  <c r="N78" i="99"/>
  <c r="M78" i="99"/>
  <c r="L78" i="99"/>
  <c r="K78" i="99"/>
  <c r="H78" i="99"/>
  <c r="D78" i="99"/>
  <c r="C78" i="99"/>
  <c r="B78" i="99"/>
  <c r="P77" i="99"/>
  <c r="O77" i="99"/>
  <c r="N77" i="99"/>
  <c r="M77" i="99"/>
  <c r="L77" i="99"/>
  <c r="K77" i="99"/>
  <c r="H77" i="99"/>
  <c r="D77" i="99"/>
  <c r="C77" i="99"/>
  <c r="B77" i="99"/>
  <c r="P76" i="99"/>
  <c r="O76" i="99"/>
  <c r="N76" i="99"/>
  <c r="M76" i="99"/>
  <c r="L76" i="99"/>
  <c r="K76" i="99"/>
  <c r="H76" i="99"/>
  <c r="D76" i="99"/>
  <c r="C76" i="99"/>
  <c r="B76" i="99"/>
  <c r="P75" i="99"/>
  <c r="O75" i="99"/>
  <c r="N75" i="99"/>
  <c r="M75" i="99"/>
  <c r="L75" i="99"/>
  <c r="K75" i="99"/>
  <c r="H75" i="99"/>
  <c r="D75" i="99"/>
  <c r="C75" i="99"/>
  <c r="B75" i="99"/>
  <c r="P74" i="99"/>
  <c r="O74" i="99"/>
  <c r="N74" i="99"/>
  <c r="M74" i="99"/>
  <c r="L74" i="99"/>
  <c r="K74" i="99"/>
  <c r="H74" i="99"/>
  <c r="D74" i="99"/>
  <c r="C74" i="99"/>
  <c r="B74" i="99"/>
  <c r="P73" i="99"/>
  <c r="O73" i="99"/>
  <c r="N73" i="99"/>
  <c r="M73" i="99"/>
  <c r="L73" i="99"/>
  <c r="K73" i="99"/>
  <c r="H73" i="99"/>
  <c r="D73" i="99"/>
  <c r="C73" i="99"/>
  <c r="B73" i="99"/>
  <c r="P72" i="99"/>
  <c r="O72" i="99"/>
  <c r="N72" i="99"/>
  <c r="M72" i="99"/>
  <c r="L72" i="99"/>
  <c r="K72" i="99"/>
  <c r="H72" i="99"/>
  <c r="D72" i="99"/>
  <c r="C72" i="99"/>
  <c r="B72" i="99"/>
  <c r="P71" i="99"/>
  <c r="O71" i="99"/>
  <c r="N71" i="99"/>
  <c r="M71" i="99"/>
  <c r="L71" i="99"/>
  <c r="K71" i="99"/>
  <c r="H71" i="99"/>
  <c r="D71" i="99"/>
  <c r="C71" i="99"/>
  <c r="B71" i="99"/>
  <c r="P70" i="99"/>
  <c r="O70" i="99"/>
  <c r="N70" i="99"/>
  <c r="M70" i="99"/>
  <c r="L70" i="99"/>
  <c r="K70" i="99"/>
  <c r="H70" i="99"/>
  <c r="D70" i="99"/>
  <c r="C70" i="99"/>
  <c r="B70" i="99"/>
  <c r="P69" i="99"/>
  <c r="O69" i="99"/>
  <c r="N69" i="99"/>
  <c r="M69" i="99"/>
  <c r="L69" i="99"/>
  <c r="K69" i="99"/>
  <c r="H69" i="99"/>
  <c r="D69" i="99"/>
  <c r="C69" i="99"/>
  <c r="B69" i="99"/>
  <c r="P68" i="99"/>
  <c r="O68" i="99"/>
  <c r="N68" i="99"/>
  <c r="M68" i="99"/>
  <c r="L68" i="99"/>
  <c r="K68" i="99"/>
  <c r="H68" i="99"/>
  <c r="D68" i="99"/>
  <c r="C68" i="99"/>
  <c r="B68" i="99"/>
  <c r="P67" i="99"/>
  <c r="O67" i="99"/>
  <c r="N67" i="99"/>
  <c r="M67" i="99"/>
  <c r="L67" i="99"/>
  <c r="K67" i="99"/>
  <c r="H67" i="99"/>
  <c r="D67" i="99"/>
  <c r="C67" i="99"/>
  <c r="B67" i="99"/>
  <c r="P66" i="99"/>
  <c r="O66" i="99"/>
  <c r="N66" i="99"/>
  <c r="M66" i="99"/>
  <c r="L66" i="99"/>
  <c r="K66" i="99"/>
  <c r="H66" i="99"/>
  <c r="D66" i="99"/>
  <c r="C66" i="99"/>
  <c r="B66" i="99"/>
  <c r="P65" i="99"/>
  <c r="O65" i="99"/>
  <c r="N65" i="99"/>
  <c r="M65" i="99"/>
  <c r="L65" i="99"/>
  <c r="K65" i="99"/>
  <c r="H65" i="99"/>
  <c r="D65" i="99"/>
  <c r="C65" i="99"/>
  <c r="B65" i="99"/>
  <c r="P64" i="99"/>
  <c r="O64" i="99"/>
  <c r="N64" i="99"/>
  <c r="M64" i="99"/>
  <c r="L64" i="99"/>
  <c r="K64" i="99"/>
  <c r="H64" i="99"/>
  <c r="D64" i="99"/>
  <c r="C64" i="99"/>
  <c r="B64" i="99"/>
  <c r="P63" i="99"/>
  <c r="O63" i="99"/>
  <c r="N63" i="99"/>
  <c r="M63" i="99"/>
  <c r="L63" i="99"/>
  <c r="K63" i="99"/>
  <c r="H63" i="99"/>
  <c r="D63" i="99"/>
  <c r="C63" i="99"/>
  <c r="B63" i="99"/>
  <c r="P62" i="99"/>
  <c r="O62" i="99"/>
  <c r="N62" i="99"/>
  <c r="M62" i="99"/>
  <c r="L62" i="99"/>
  <c r="K62" i="99"/>
  <c r="H62" i="99"/>
  <c r="D62" i="99"/>
  <c r="C62" i="99"/>
  <c r="B62" i="99"/>
  <c r="P61" i="99"/>
  <c r="O61" i="99"/>
  <c r="N61" i="99"/>
  <c r="M61" i="99"/>
  <c r="L61" i="99"/>
  <c r="K61" i="99"/>
  <c r="H61" i="99"/>
  <c r="D61" i="99"/>
  <c r="C61" i="99"/>
  <c r="B61" i="99"/>
  <c r="P60" i="99"/>
  <c r="O60" i="99"/>
  <c r="N60" i="99"/>
  <c r="M60" i="99"/>
  <c r="L60" i="99"/>
  <c r="K60" i="99"/>
  <c r="H60" i="99"/>
  <c r="D60" i="99"/>
  <c r="C60" i="99"/>
  <c r="B60" i="99"/>
  <c r="P59" i="99"/>
  <c r="O59" i="99"/>
  <c r="N59" i="99"/>
  <c r="M59" i="99"/>
  <c r="L59" i="99"/>
  <c r="K59" i="99"/>
  <c r="H59" i="99"/>
  <c r="D59" i="99"/>
  <c r="C59" i="99"/>
  <c r="B59" i="99"/>
  <c r="P58" i="99"/>
  <c r="O58" i="99"/>
  <c r="N58" i="99"/>
  <c r="M58" i="99"/>
  <c r="L58" i="99"/>
  <c r="K58" i="99"/>
  <c r="H58" i="99"/>
  <c r="D58" i="99"/>
  <c r="C58" i="99"/>
  <c r="B58" i="99"/>
  <c r="P57" i="99"/>
  <c r="O57" i="99"/>
  <c r="N57" i="99"/>
  <c r="M57" i="99"/>
  <c r="L57" i="99"/>
  <c r="K57" i="99"/>
  <c r="H57" i="99"/>
  <c r="D57" i="99"/>
  <c r="C57" i="99"/>
  <c r="B57" i="99"/>
  <c r="P56" i="99"/>
  <c r="O56" i="99"/>
  <c r="N56" i="99"/>
  <c r="M56" i="99"/>
  <c r="L56" i="99"/>
  <c r="K56" i="99"/>
  <c r="H56" i="99"/>
  <c r="D56" i="99"/>
  <c r="C56" i="99"/>
  <c r="B56" i="99"/>
  <c r="P55" i="99"/>
  <c r="O55" i="99"/>
  <c r="N55" i="99"/>
  <c r="M55" i="99"/>
  <c r="L55" i="99"/>
  <c r="K55" i="99"/>
  <c r="H55" i="99"/>
  <c r="D55" i="99"/>
  <c r="C55" i="99"/>
  <c r="B55" i="99"/>
  <c r="P54" i="99"/>
  <c r="O54" i="99"/>
  <c r="N54" i="99"/>
  <c r="M54" i="99"/>
  <c r="L54" i="99"/>
  <c r="K54" i="99"/>
  <c r="H54" i="99"/>
  <c r="D54" i="99"/>
  <c r="C54" i="99"/>
  <c r="B54" i="99"/>
  <c r="P53" i="99"/>
  <c r="O53" i="99"/>
  <c r="N53" i="99"/>
  <c r="M53" i="99"/>
  <c r="L53" i="99"/>
  <c r="K53" i="99"/>
  <c r="H53" i="99"/>
  <c r="D53" i="99"/>
  <c r="C53" i="99"/>
  <c r="B53" i="99"/>
  <c r="P52" i="99"/>
  <c r="O52" i="99"/>
  <c r="N52" i="99"/>
  <c r="M52" i="99"/>
  <c r="L52" i="99"/>
  <c r="K52" i="99"/>
  <c r="H52" i="99"/>
  <c r="D52" i="99"/>
  <c r="C52" i="99"/>
  <c r="B52" i="99"/>
  <c r="P51" i="99"/>
  <c r="O51" i="99"/>
  <c r="N51" i="99"/>
  <c r="M51" i="99"/>
  <c r="L51" i="99"/>
  <c r="K51" i="99"/>
  <c r="H51" i="99"/>
  <c r="D51" i="99"/>
  <c r="C51" i="99"/>
  <c r="B51" i="99"/>
  <c r="P50" i="99"/>
  <c r="O50" i="99"/>
  <c r="N50" i="99"/>
  <c r="M50" i="99"/>
  <c r="L50" i="99"/>
  <c r="K50" i="99"/>
  <c r="H50" i="99"/>
  <c r="D50" i="99"/>
  <c r="C50" i="99"/>
  <c r="B50" i="99"/>
  <c r="P49" i="99"/>
  <c r="O49" i="99"/>
  <c r="N49" i="99"/>
  <c r="M49" i="99"/>
  <c r="L49" i="99"/>
  <c r="K49" i="99"/>
  <c r="H49" i="99"/>
  <c r="D49" i="99"/>
  <c r="C49" i="99"/>
  <c r="B49" i="99"/>
  <c r="P48" i="99"/>
  <c r="O48" i="99"/>
  <c r="N48" i="99"/>
  <c r="M48" i="99"/>
  <c r="L48" i="99"/>
  <c r="K48" i="99"/>
  <c r="H48" i="99"/>
  <c r="D48" i="99"/>
  <c r="C48" i="99"/>
  <c r="B48" i="99"/>
  <c r="P47" i="99"/>
  <c r="O47" i="99"/>
  <c r="N47" i="99"/>
  <c r="M47" i="99"/>
  <c r="L47" i="99"/>
  <c r="K47" i="99"/>
  <c r="H47" i="99"/>
  <c r="D47" i="99"/>
  <c r="C47" i="99"/>
  <c r="B47" i="99"/>
  <c r="P46" i="99"/>
  <c r="O46" i="99"/>
  <c r="N46" i="99"/>
  <c r="M46" i="99"/>
  <c r="L46" i="99"/>
  <c r="K46" i="99"/>
  <c r="H46" i="99"/>
  <c r="D46" i="99"/>
  <c r="C46" i="99"/>
  <c r="B46" i="99"/>
  <c r="P45" i="99"/>
  <c r="O45" i="99"/>
  <c r="N45" i="99"/>
  <c r="M45" i="99"/>
  <c r="L45" i="99"/>
  <c r="K45" i="99"/>
  <c r="H45" i="99"/>
  <c r="D45" i="99"/>
  <c r="C45" i="99"/>
  <c r="B45" i="99"/>
  <c r="P44" i="99"/>
  <c r="O44" i="99"/>
  <c r="N44" i="99"/>
  <c r="M44" i="99"/>
  <c r="L44" i="99"/>
  <c r="K44" i="99"/>
  <c r="H44" i="99"/>
  <c r="D44" i="99"/>
  <c r="C44" i="99"/>
  <c r="B44" i="99"/>
  <c r="P43" i="99"/>
  <c r="O43" i="99"/>
  <c r="N43" i="99"/>
  <c r="M43" i="99"/>
  <c r="L43" i="99"/>
  <c r="K43" i="99"/>
  <c r="H43" i="99"/>
  <c r="D43" i="99"/>
  <c r="C43" i="99"/>
  <c r="B43" i="99"/>
  <c r="P42" i="99"/>
  <c r="O42" i="99"/>
  <c r="N42" i="99"/>
  <c r="M42" i="99"/>
  <c r="L42" i="99"/>
  <c r="K42" i="99"/>
  <c r="H42" i="99"/>
  <c r="D42" i="99"/>
  <c r="C42" i="99"/>
  <c r="B42" i="99"/>
  <c r="P41" i="99"/>
  <c r="O41" i="99"/>
  <c r="N41" i="99"/>
  <c r="M41" i="99"/>
  <c r="L41" i="99"/>
  <c r="K41" i="99"/>
  <c r="H41" i="99"/>
  <c r="D41" i="99"/>
  <c r="C41" i="99"/>
  <c r="B41" i="99"/>
  <c r="P40" i="99"/>
  <c r="O40" i="99"/>
  <c r="N40" i="99"/>
  <c r="M40" i="99"/>
  <c r="L40" i="99"/>
  <c r="K40" i="99"/>
  <c r="H40" i="99"/>
  <c r="D40" i="99"/>
  <c r="C40" i="99"/>
  <c r="B40" i="99"/>
  <c r="P39" i="99"/>
  <c r="O39" i="99"/>
  <c r="N39" i="99"/>
  <c r="M39" i="99"/>
  <c r="L39" i="99"/>
  <c r="K39" i="99"/>
  <c r="H39" i="99"/>
  <c r="D39" i="99"/>
  <c r="C39" i="99"/>
  <c r="B39" i="99"/>
  <c r="P38" i="99"/>
  <c r="O38" i="99"/>
  <c r="N38" i="99"/>
  <c r="M38" i="99"/>
  <c r="L38" i="99"/>
  <c r="K38" i="99"/>
  <c r="H38" i="99"/>
  <c r="D38" i="99"/>
  <c r="C38" i="99"/>
  <c r="B38" i="99"/>
  <c r="P37" i="99"/>
  <c r="O37" i="99"/>
  <c r="N37" i="99"/>
  <c r="M37" i="99"/>
  <c r="L37" i="99"/>
  <c r="K37" i="99"/>
  <c r="H37" i="99"/>
  <c r="D37" i="99"/>
  <c r="C37" i="99"/>
  <c r="B37" i="99"/>
  <c r="P36" i="99"/>
  <c r="O36" i="99"/>
  <c r="N36" i="99"/>
  <c r="M36" i="99"/>
  <c r="L36" i="99"/>
  <c r="K36" i="99"/>
  <c r="H36" i="99"/>
  <c r="D36" i="99"/>
  <c r="C36" i="99"/>
  <c r="B36" i="99"/>
  <c r="P35" i="99"/>
  <c r="O35" i="99"/>
  <c r="N35" i="99"/>
  <c r="M35" i="99"/>
  <c r="L35" i="99"/>
  <c r="K35" i="99"/>
  <c r="H35" i="99"/>
  <c r="D35" i="99"/>
  <c r="C35" i="99"/>
  <c r="B35" i="99"/>
  <c r="P34" i="99"/>
  <c r="O34" i="99"/>
  <c r="N34" i="99"/>
  <c r="M34" i="99"/>
  <c r="L34" i="99"/>
  <c r="K34" i="99"/>
  <c r="H34" i="99"/>
  <c r="D34" i="99"/>
  <c r="C34" i="99"/>
  <c r="B34" i="99"/>
  <c r="P33" i="99"/>
  <c r="O33" i="99"/>
  <c r="N33" i="99"/>
  <c r="M33" i="99"/>
  <c r="L33" i="99"/>
  <c r="K33" i="99"/>
  <c r="H33" i="99"/>
  <c r="D33" i="99"/>
  <c r="C33" i="99"/>
  <c r="B33" i="99"/>
  <c r="P32" i="99"/>
  <c r="O32" i="99"/>
  <c r="N32" i="99"/>
  <c r="M32" i="99"/>
  <c r="L32" i="99"/>
  <c r="K32" i="99"/>
  <c r="H32" i="99"/>
  <c r="D32" i="99"/>
  <c r="C32" i="99"/>
  <c r="B32" i="99"/>
  <c r="P31" i="99"/>
  <c r="O31" i="99"/>
  <c r="N31" i="99"/>
  <c r="M31" i="99"/>
  <c r="L31" i="99"/>
  <c r="K31" i="99"/>
  <c r="H31" i="99"/>
  <c r="D31" i="99"/>
  <c r="C31" i="99"/>
  <c r="B31" i="99"/>
  <c r="P30" i="99"/>
  <c r="O30" i="99"/>
  <c r="N30" i="99"/>
  <c r="M30" i="99"/>
  <c r="L30" i="99"/>
  <c r="K30" i="99"/>
  <c r="H30" i="99"/>
  <c r="D30" i="99"/>
  <c r="C30" i="99"/>
  <c r="B30" i="99"/>
  <c r="P29" i="99"/>
  <c r="O29" i="99"/>
  <c r="N29" i="99"/>
  <c r="M29" i="99"/>
  <c r="L29" i="99"/>
  <c r="K29" i="99"/>
  <c r="H29" i="99"/>
  <c r="D29" i="99"/>
  <c r="C29" i="99"/>
  <c r="B29" i="99"/>
  <c r="P28" i="99"/>
  <c r="O28" i="99"/>
  <c r="N28" i="99"/>
  <c r="M28" i="99"/>
  <c r="L28" i="99"/>
  <c r="K28" i="99"/>
  <c r="H28" i="99"/>
  <c r="D28" i="99"/>
  <c r="C28" i="99"/>
  <c r="B28" i="99"/>
  <c r="P27" i="99"/>
  <c r="O27" i="99"/>
  <c r="N27" i="99"/>
  <c r="M27" i="99"/>
  <c r="L27" i="99"/>
  <c r="K27" i="99"/>
  <c r="H27" i="99"/>
  <c r="D27" i="99"/>
  <c r="C27" i="99"/>
  <c r="B27" i="99"/>
  <c r="P26" i="99"/>
  <c r="O26" i="99"/>
  <c r="N26" i="99"/>
  <c r="M26" i="99"/>
  <c r="L26" i="99"/>
  <c r="K26" i="99"/>
  <c r="H26" i="99"/>
  <c r="D26" i="99"/>
  <c r="C26" i="99"/>
  <c r="B26" i="99"/>
  <c r="P25" i="99"/>
  <c r="O25" i="99"/>
  <c r="N25" i="99"/>
  <c r="M25" i="99"/>
  <c r="L25" i="99"/>
  <c r="K25" i="99"/>
  <c r="H25" i="99"/>
  <c r="D25" i="99"/>
  <c r="C25" i="99"/>
  <c r="B25" i="99"/>
  <c r="P24" i="99"/>
  <c r="O24" i="99"/>
  <c r="N24" i="99"/>
  <c r="M24" i="99"/>
  <c r="L24" i="99"/>
  <c r="K24" i="99"/>
  <c r="H24" i="99"/>
  <c r="D24" i="99"/>
  <c r="C24" i="99"/>
  <c r="B24" i="99"/>
  <c r="P23" i="99"/>
  <c r="O23" i="99"/>
  <c r="N23" i="99"/>
  <c r="M23" i="99"/>
  <c r="L23" i="99"/>
  <c r="K23" i="99"/>
  <c r="H23" i="99"/>
  <c r="D23" i="99"/>
  <c r="C23" i="99"/>
  <c r="B23" i="99"/>
  <c r="P22" i="99"/>
  <c r="O22" i="99"/>
  <c r="N22" i="99"/>
  <c r="M22" i="99"/>
  <c r="L22" i="99"/>
  <c r="K22" i="99"/>
  <c r="H22" i="99"/>
  <c r="D22" i="99"/>
  <c r="C22" i="99"/>
  <c r="B22" i="99"/>
  <c r="D21" i="99"/>
  <c r="C21" i="99"/>
  <c r="B21" i="99"/>
  <c r="P20" i="99"/>
  <c r="O20" i="99"/>
  <c r="N20" i="99"/>
  <c r="M20" i="99"/>
  <c r="L20" i="99"/>
  <c r="K20" i="99"/>
  <c r="H20" i="99"/>
  <c r="D20" i="99"/>
  <c r="C20" i="99"/>
  <c r="B20" i="99"/>
  <c r="P19" i="99"/>
  <c r="O19" i="99"/>
  <c r="N19" i="99"/>
  <c r="M19" i="99"/>
  <c r="L19" i="99"/>
  <c r="K19" i="99"/>
  <c r="H19" i="99"/>
  <c r="D19" i="99"/>
  <c r="C19" i="99"/>
  <c r="B19" i="99"/>
  <c r="P18" i="99"/>
  <c r="O18" i="99"/>
  <c r="N18" i="99"/>
  <c r="M18" i="99"/>
  <c r="L18" i="99"/>
  <c r="K18" i="99"/>
  <c r="H18" i="99"/>
  <c r="D18" i="99"/>
  <c r="C18" i="99"/>
  <c r="B18" i="99"/>
  <c r="P17" i="99"/>
  <c r="O17" i="99"/>
  <c r="N17" i="99"/>
  <c r="M17" i="99"/>
  <c r="L17" i="99"/>
  <c r="K17" i="99"/>
  <c r="H17" i="99"/>
  <c r="D17" i="99"/>
  <c r="C17" i="99"/>
  <c r="B17" i="99"/>
  <c r="P16" i="99"/>
  <c r="O16" i="99"/>
  <c r="N16" i="99"/>
  <c r="M16" i="99"/>
  <c r="L16" i="99"/>
  <c r="K16" i="99"/>
  <c r="H16" i="99"/>
  <c r="D16" i="99"/>
  <c r="C16" i="99"/>
  <c r="B16" i="99"/>
  <c r="P15" i="99"/>
  <c r="O15" i="99"/>
  <c r="N15" i="99"/>
  <c r="M15" i="99"/>
  <c r="L15" i="99"/>
  <c r="K15" i="99"/>
  <c r="H15" i="99"/>
  <c r="D15" i="99"/>
  <c r="C15" i="99"/>
  <c r="B15" i="99"/>
  <c r="P14" i="99"/>
  <c r="O14" i="99"/>
  <c r="N14" i="99"/>
  <c r="M14" i="99"/>
  <c r="L14" i="99"/>
  <c r="K14" i="99"/>
  <c r="H14" i="99"/>
  <c r="D14" i="99"/>
  <c r="C14" i="99"/>
  <c r="B14" i="99"/>
  <c r="P38" i="100"/>
  <c r="O38" i="100"/>
  <c r="N38" i="100"/>
  <c r="M38" i="100"/>
  <c r="L38" i="100"/>
  <c r="K38" i="100"/>
  <c r="H38" i="100"/>
  <c r="D38" i="100"/>
  <c r="C38" i="100"/>
  <c r="B38" i="100"/>
  <c r="P37" i="100"/>
  <c r="O37" i="100"/>
  <c r="N37" i="100"/>
  <c r="M37" i="100"/>
  <c r="L37" i="100"/>
  <c r="K37" i="100"/>
  <c r="H37" i="100"/>
  <c r="D37" i="100"/>
  <c r="C37" i="100"/>
  <c r="B37" i="100"/>
  <c r="P36" i="100"/>
  <c r="O36" i="100"/>
  <c r="N36" i="100"/>
  <c r="M36" i="100"/>
  <c r="L36" i="100"/>
  <c r="K36" i="100"/>
  <c r="H36" i="100"/>
  <c r="D36" i="100"/>
  <c r="C36" i="100"/>
  <c r="B36" i="100"/>
  <c r="P35" i="100"/>
  <c r="O35" i="100"/>
  <c r="N35" i="100"/>
  <c r="M35" i="100"/>
  <c r="L35" i="100"/>
  <c r="K35" i="100"/>
  <c r="H35" i="100"/>
  <c r="D35" i="100"/>
  <c r="C35" i="100"/>
  <c r="B35" i="100"/>
  <c r="P34" i="100"/>
  <c r="O34" i="100"/>
  <c r="N34" i="100"/>
  <c r="M34" i="100"/>
  <c r="L34" i="100"/>
  <c r="K34" i="100"/>
  <c r="H34" i="100"/>
  <c r="D34" i="100"/>
  <c r="C34" i="100"/>
  <c r="B34" i="100"/>
  <c r="P33" i="100"/>
  <c r="O33" i="100"/>
  <c r="N33" i="100"/>
  <c r="M33" i="100"/>
  <c r="L33" i="100"/>
  <c r="K33" i="100"/>
  <c r="H33" i="100"/>
  <c r="D33" i="100"/>
  <c r="C33" i="100"/>
  <c r="B33" i="100"/>
  <c r="P32" i="100"/>
  <c r="O32" i="100"/>
  <c r="N32" i="100"/>
  <c r="M32" i="100"/>
  <c r="L32" i="100"/>
  <c r="K32" i="100"/>
  <c r="H32" i="100"/>
  <c r="D32" i="100"/>
  <c r="C32" i="100"/>
  <c r="B32" i="100"/>
  <c r="P31" i="100"/>
  <c r="O31" i="100"/>
  <c r="N31" i="100"/>
  <c r="M31" i="100"/>
  <c r="L31" i="100"/>
  <c r="K31" i="100"/>
  <c r="H31" i="100"/>
  <c r="D31" i="100"/>
  <c r="C31" i="100"/>
  <c r="B31" i="100"/>
  <c r="D30" i="100"/>
  <c r="C30" i="100"/>
  <c r="B30" i="100"/>
  <c r="D29" i="100"/>
  <c r="C29" i="100"/>
  <c r="B29" i="100"/>
  <c r="D28" i="100"/>
  <c r="C28" i="100"/>
  <c r="B28" i="100"/>
  <c r="P27" i="100"/>
  <c r="O27" i="100"/>
  <c r="N27" i="100"/>
  <c r="M27" i="100"/>
  <c r="L27" i="100"/>
  <c r="K27" i="100"/>
  <c r="H27" i="100"/>
  <c r="D27" i="100"/>
  <c r="C27" i="100"/>
  <c r="B27" i="100"/>
  <c r="P26" i="100"/>
  <c r="O26" i="100"/>
  <c r="N26" i="100"/>
  <c r="M26" i="100"/>
  <c r="L26" i="100"/>
  <c r="K26" i="100"/>
  <c r="H26" i="100"/>
  <c r="D26" i="100"/>
  <c r="C26" i="100"/>
  <c r="B26" i="100"/>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D14" i="100"/>
  <c r="C14" i="100"/>
  <c r="B14" i="100"/>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D14" i="101"/>
  <c r="C14" i="101"/>
  <c r="B14" i="101"/>
  <c r="P16" i="102"/>
  <c r="O16" i="102"/>
  <c r="N16" i="102"/>
  <c r="M16" i="102"/>
  <c r="L16" i="102"/>
  <c r="K16" i="102"/>
  <c r="H16" i="102"/>
  <c r="D16" i="102"/>
  <c r="C16" i="102"/>
  <c r="B16" i="102"/>
  <c r="P14" i="102"/>
  <c r="O14" i="102"/>
  <c r="N14" i="102"/>
  <c r="M14" i="102"/>
  <c r="L14" i="102"/>
  <c r="K14" i="102"/>
  <c r="H14" i="102"/>
  <c r="D14" i="102"/>
  <c r="C14" i="102"/>
  <c r="B14" i="102"/>
  <c r="D53" i="103"/>
  <c r="C53" i="103"/>
  <c r="B53" i="103"/>
  <c r="P52" i="103"/>
  <c r="O52" i="103"/>
  <c r="N52" i="103"/>
  <c r="M52" i="103"/>
  <c r="L52" i="103"/>
  <c r="K52" i="103"/>
  <c r="H52" i="103"/>
  <c r="D52" i="103"/>
  <c r="C52" i="103"/>
  <c r="B52" i="103"/>
  <c r="P51" i="103"/>
  <c r="O51" i="103"/>
  <c r="N51" i="103"/>
  <c r="M51" i="103"/>
  <c r="L51" i="103"/>
  <c r="K51" i="103"/>
  <c r="H51" i="103"/>
  <c r="D51" i="103"/>
  <c r="C51" i="103"/>
  <c r="B51" i="103"/>
  <c r="P50" i="103"/>
  <c r="O50" i="103"/>
  <c r="N50" i="103"/>
  <c r="M50" i="103"/>
  <c r="L50" i="103"/>
  <c r="K50" i="103"/>
  <c r="H50" i="103"/>
  <c r="D50" i="103"/>
  <c r="C50" i="103"/>
  <c r="B50" i="103"/>
  <c r="P49" i="103"/>
  <c r="O49" i="103"/>
  <c r="N49" i="103"/>
  <c r="M49" i="103"/>
  <c r="L49" i="103"/>
  <c r="K49" i="103"/>
  <c r="H49" i="103"/>
  <c r="D49" i="103"/>
  <c r="C49" i="103"/>
  <c r="B49" i="103"/>
  <c r="D48" i="103"/>
  <c r="C48" i="103"/>
  <c r="B48" i="103"/>
  <c r="P47" i="103"/>
  <c r="O47" i="103"/>
  <c r="N47" i="103"/>
  <c r="M47" i="103"/>
  <c r="L47" i="103"/>
  <c r="K47" i="103"/>
  <c r="H47" i="103"/>
  <c r="D47" i="103"/>
  <c r="C47" i="103"/>
  <c r="B47" i="103"/>
  <c r="P46" i="103"/>
  <c r="O46" i="103"/>
  <c r="N46" i="103"/>
  <c r="M46" i="103"/>
  <c r="L46" i="103"/>
  <c r="K46" i="103"/>
  <c r="H46" i="103"/>
  <c r="D46" i="103"/>
  <c r="C46" i="103"/>
  <c r="B46" i="103"/>
  <c r="P45" i="103"/>
  <c r="O45" i="103"/>
  <c r="N45" i="103"/>
  <c r="M45" i="103"/>
  <c r="L45" i="103"/>
  <c r="K45" i="103"/>
  <c r="H45" i="103"/>
  <c r="D45" i="103"/>
  <c r="C45" i="103"/>
  <c r="B45" i="103"/>
  <c r="P44" i="103"/>
  <c r="O44" i="103"/>
  <c r="N44" i="103"/>
  <c r="M44" i="103"/>
  <c r="L44" i="103"/>
  <c r="K44" i="103"/>
  <c r="H44" i="103"/>
  <c r="D44" i="103"/>
  <c r="C44" i="103"/>
  <c r="B44" i="103"/>
  <c r="P43" i="103"/>
  <c r="O43" i="103"/>
  <c r="N43" i="103"/>
  <c r="M43" i="103"/>
  <c r="L43" i="103"/>
  <c r="K43" i="103"/>
  <c r="H43" i="103"/>
  <c r="D43" i="103"/>
  <c r="C43" i="103"/>
  <c r="B43" i="103"/>
  <c r="P42" i="103"/>
  <c r="O42" i="103"/>
  <c r="N42" i="103"/>
  <c r="M42" i="103"/>
  <c r="L42" i="103"/>
  <c r="K42" i="103"/>
  <c r="H42" i="103"/>
  <c r="D42" i="103"/>
  <c r="C42" i="103"/>
  <c r="B42" i="103"/>
  <c r="P41" i="103"/>
  <c r="O41" i="103"/>
  <c r="N41" i="103"/>
  <c r="M41" i="103"/>
  <c r="L41" i="103"/>
  <c r="K41" i="103"/>
  <c r="H41" i="103"/>
  <c r="D41" i="103"/>
  <c r="C41" i="103"/>
  <c r="B41" i="103"/>
  <c r="P40" i="103"/>
  <c r="O40" i="103"/>
  <c r="N40" i="103"/>
  <c r="M40" i="103"/>
  <c r="L40" i="103"/>
  <c r="K40" i="103"/>
  <c r="H40" i="103"/>
  <c r="D40" i="103"/>
  <c r="C40" i="103"/>
  <c r="B40" i="103"/>
  <c r="P39" i="103"/>
  <c r="O39" i="103"/>
  <c r="N39" i="103"/>
  <c r="M39" i="103"/>
  <c r="L39" i="103"/>
  <c r="K39" i="103"/>
  <c r="H39" i="103"/>
  <c r="D39" i="103"/>
  <c r="C39" i="103"/>
  <c r="B39" i="103"/>
  <c r="P38" i="103"/>
  <c r="O38" i="103"/>
  <c r="N38" i="103"/>
  <c r="M38" i="103"/>
  <c r="L38" i="103"/>
  <c r="K38" i="103"/>
  <c r="H38" i="103"/>
  <c r="D38" i="103"/>
  <c r="C38" i="103"/>
  <c r="B38" i="103"/>
  <c r="P37" i="103"/>
  <c r="O37" i="103"/>
  <c r="N37" i="103"/>
  <c r="M37" i="103"/>
  <c r="L37" i="103"/>
  <c r="K37" i="103"/>
  <c r="H37" i="103"/>
  <c r="D37" i="103"/>
  <c r="C37" i="103"/>
  <c r="B37" i="103"/>
  <c r="P36" i="103"/>
  <c r="O36" i="103"/>
  <c r="N36" i="103"/>
  <c r="M36" i="103"/>
  <c r="L36" i="103"/>
  <c r="K36" i="103"/>
  <c r="H36" i="103"/>
  <c r="D36" i="103"/>
  <c r="C36" i="103"/>
  <c r="B36" i="103"/>
  <c r="P35" i="103"/>
  <c r="O35" i="103"/>
  <c r="N35" i="103"/>
  <c r="M35" i="103"/>
  <c r="L35" i="103"/>
  <c r="K35" i="103"/>
  <c r="H35" i="103"/>
  <c r="D35" i="103"/>
  <c r="C35" i="103"/>
  <c r="B35" i="103"/>
  <c r="P34" i="103"/>
  <c r="O34" i="103"/>
  <c r="N34" i="103"/>
  <c r="M34" i="103"/>
  <c r="L34" i="103"/>
  <c r="K34" i="103"/>
  <c r="H34" i="103"/>
  <c r="D34" i="103"/>
  <c r="C34" i="103"/>
  <c r="B34" i="103"/>
  <c r="P33" i="103"/>
  <c r="O33" i="103"/>
  <c r="N33" i="103"/>
  <c r="M33" i="103"/>
  <c r="L33" i="103"/>
  <c r="K33" i="103"/>
  <c r="H33" i="103"/>
  <c r="D33" i="103"/>
  <c r="C33" i="103"/>
  <c r="B33" i="103"/>
  <c r="P32" i="103"/>
  <c r="O32" i="103"/>
  <c r="N32" i="103"/>
  <c r="M32" i="103"/>
  <c r="L32" i="103"/>
  <c r="K32" i="103"/>
  <c r="H32" i="103"/>
  <c r="D32" i="103"/>
  <c r="C32" i="103"/>
  <c r="B32" i="103"/>
  <c r="P31" i="103"/>
  <c r="O31" i="103"/>
  <c r="N31" i="103"/>
  <c r="M31" i="103"/>
  <c r="L31" i="103"/>
  <c r="K31" i="103"/>
  <c r="H31" i="103"/>
  <c r="D31" i="103"/>
  <c r="C31" i="103"/>
  <c r="B31" i="103"/>
  <c r="P30" i="103"/>
  <c r="O30" i="103"/>
  <c r="N30" i="103"/>
  <c r="M30" i="103"/>
  <c r="L30" i="103"/>
  <c r="K30" i="103"/>
  <c r="H30" i="103"/>
  <c r="D30" i="103"/>
  <c r="C30" i="103"/>
  <c r="B30" i="103"/>
  <c r="P29" i="103"/>
  <c r="O29" i="103"/>
  <c r="N29" i="103"/>
  <c r="M29" i="103"/>
  <c r="L29" i="103"/>
  <c r="K29" i="103"/>
  <c r="H29" i="103"/>
  <c r="D29" i="103"/>
  <c r="C29" i="103"/>
  <c r="B29" i="103"/>
  <c r="P28" i="103"/>
  <c r="O28" i="103"/>
  <c r="N28" i="103"/>
  <c r="M28" i="103"/>
  <c r="L28" i="103"/>
  <c r="K28" i="103"/>
  <c r="H28" i="103"/>
  <c r="D28" i="103"/>
  <c r="C28" i="103"/>
  <c r="B28" i="103"/>
  <c r="P27" i="103"/>
  <c r="O27" i="103"/>
  <c r="N27" i="103"/>
  <c r="M27" i="103"/>
  <c r="L27" i="103"/>
  <c r="K27" i="103"/>
  <c r="H27" i="103"/>
  <c r="D27" i="103"/>
  <c r="C27" i="103"/>
  <c r="B27" i="103"/>
  <c r="P26" i="103"/>
  <c r="O26" i="103"/>
  <c r="N26" i="103"/>
  <c r="M26" i="103"/>
  <c r="L26" i="103"/>
  <c r="K26" i="103"/>
  <c r="H26" i="103"/>
  <c r="D26" i="103"/>
  <c r="C26" i="103"/>
  <c r="B26" i="103"/>
  <c r="P25" i="103"/>
  <c r="O25" i="103"/>
  <c r="N25" i="103"/>
  <c r="M25" i="103"/>
  <c r="L25" i="103"/>
  <c r="K25" i="103"/>
  <c r="H25" i="103"/>
  <c r="D25" i="103"/>
  <c r="C25" i="103"/>
  <c r="B25" i="103"/>
  <c r="P24" i="103"/>
  <c r="O24" i="103"/>
  <c r="N24" i="103"/>
  <c r="M24" i="103"/>
  <c r="L24" i="103"/>
  <c r="K24" i="103"/>
  <c r="H24" i="103"/>
  <c r="D24" i="103"/>
  <c r="C24" i="103"/>
  <c r="B24" i="103"/>
  <c r="P23" i="103"/>
  <c r="O23" i="103"/>
  <c r="N23" i="103"/>
  <c r="M23" i="103"/>
  <c r="L23" i="103"/>
  <c r="K23" i="103"/>
  <c r="H23" i="103"/>
  <c r="D23" i="103"/>
  <c r="C23" i="103"/>
  <c r="B23" i="103"/>
  <c r="P22" i="103"/>
  <c r="O22" i="103"/>
  <c r="N22" i="103"/>
  <c r="M22" i="103"/>
  <c r="L22" i="103"/>
  <c r="K22" i="103"/>
  <c r="H22" i="103"/>
  <c r="D22" i="103"/>
  <c r="C22" i="103"/>
  <c r="B22" i="103"/>
  <c r="P21" i="103"/>
  <c r="O21" i="103"/>
  <c r="N21" i="103"/>
  <c r="M21" i="103"/>
  <c r="L21" i="103"/>
  <c r="K21" i="103"/>
  <c r="H21" i="103"/>
  <c r="D21" i="103"/>
  <c r="C21" i="103"/>
  <c r="B21" i="103"/>
  <c r="P20" i="103"/>
  <c r="O20" i="103"/>
  <c r="N20" i="103"/>
  <c r="M20" i="103"/>
  <c r="L20" i="103"/>
  <c r="K20" i="103"/>
  <c r="H20" i="103"/>
  <c r="D20" i="103"/>
  <c r="C20" i="103"/>
  <c r="B20" i="103"/>
  <c r="P19" i="103"/>
  <c r="A19" i="103" s="1"/>
  <c r="O19" i="103"/>
  <c r="N19" i="103"/>
  <c r="M19" i="103"/>
  <c r="L19" i="103"/>
  <c r="K19" i="103"/>
  <c r="H19" i="103"/>
  <c r="D19" i="103"/>
  <c r="C19" i="103"/>
  <c r="B19" i="103"/>
  <c r="P18" i="103"/>
  <c r="O18" i="103"/>
  <c r="N18" i="103"/>
  <c r="M18" i="103"/>
  <c r="L18" i="103"/>
  <c r="K18" i="103"/>
  <c r="H18" i="103"/>
  <c r="D18" i="103"/>
  <c r="C18" i="103"/>
  <c r="B18" i="103"/>
  <c r="P17" i="103"/>
  <c r="O17" i="103"/>
  <c r="N17" i="103"/>
  <c r="M17" i="103"/>
  <c r="L17" i="103"/>
  <c r="K17" i="103"/>
  <c r="H17" i="103"/>
  <c r="D17" i="103"/>
  <c r="C17" i="103"/>
  <c r="B17" i="103"/>
  <c r="D16" i="103"/>
  <c r="C16" i="103"/>
  <c r="B16" i="103"/>
  <c r="D15" i="103"/>
  <c r="C15" i="103"/>
  <c r="B15" i="103"/>
  <c r="P14" i="103"/>
  <c r="O14" i="103"/>
  <c r="N14" i="103"/>
  <c r="M14" i="103"/>
  <c r="L14" i="103"/>
  <c r="K14" i="103"/>
  <c r="H14" i="103"/>
  <c r="D14" i="103"/>
  <c r="C14" i="103"/>
  <c r="B14" i="103"/>
  <c r="D22" i="104"/>
  <c r="C22" i="104"/>
  <c r="B22" i="104"/>
  <c r="D21" i="104"/>
  <c r="C21" i="104"/>
  <c r="B21" i="104"/>
  <c r="P20" i="104"/>
  <c r="O20" i="104"/>
  <c r="N20" i="104"/>
  <c r="M20" i="104"/>
  <c r="L20" i="104"/>
  <c r="K20" i="104"/>
  <c r="H20" i="104"/>
  <c r="D20" i="104"/>
  <c r="C20" i="104"/>
  <c r="B20" i="104"/>
  <c r="P19" i="104"/>
  <c r="O19" i="104"/>
  <c r="N19" i="104"/>
  <c r="M19" i="104"/>
  <c r="L19" i="104"/>
  <c r="K19" i="104"/>
  <c r="H19" i="104"/>
  <c r="D19" i="104"/>
  <c r="C19" i="104"/>
  <c r="B19" i="104"/>
  <c r="P18" i="104"/>
  <c r="O18" i="104"/>
  <c r="N18" i="104"/>
  <c r="M18" i="104"/>
  <c r="L18" i="104"/>
  <c r="K18" i="104"/>
  <c r="H18" i="104"/>
  <c r="D18" i="104"/>
  <c r="C18" i="104"/>
  <c r="B18" i="104"/>
  <c r="P17" i="104"/>
  <c r="O17" i="104"/>
  <c r="N17" i="104"/>
  <c r="M17" i="104"/>
  <c r="L17" i="104"/>
  <c r="K17" i="104"/>
  <c r="H17" i="104"/>
  <c r="D17" i="104"/>
  <c r="C17" i="104"/>
  <c r="B17" i="104"/>
  <c r="P16" i="104"/>
  <c r="O16" i="104"/>
  <c r="N16" i="104"/>
  <c r="M16" i="104"/>
  <c r="L16" i="104"/>
  <c r="K16" i="104"/>
  <c r="H16" i="104"/>
  <c r="D16" i="104"/>
  <c r="C16" i="104"/>
  <c r="B16" i="104"/>
  <c r="P15" i="104"/>
  <c r="A15" i="104" s="1"/>
  <c r="O15" i="104"/>
  <c r="N15" i="104"/>
  <c r="M15" i="104"/>
  <c r="L15" i="104"/>
  <c r="K15" i="104"/>
  <c r="H15" i="104"/>
  <c r="D15" i="104"/>
  <c r="C15" i="104"/>
  <c r="B15" i="104"/>
  <c r="P14" i="104"/>
  <c r="O14" i="104"/>
  <c r="N14" i="104"/>
  <c r="M14" i="104"/>
  <c r="L14" i="104"/>
  <c r="K14" i="104"/>
  <c r="H14" i="104"/>
  <c r="D14" i="104"/>
  <c r="C14" i="104"/>
  <c r="B14" i="104"/>
  <c r="P76" i="105"/>
  <c r="O76" i="105"/>
  <c r="N76" i="105"/>
  <c r="M76" i="105"/>
  <c r="L76" i="105"/>
  <c r="K76" i="105"/>
  <c r="H76" i="105"/>
  <c r="D76" i="105"/>
  <c r="C76" i="105"/>
  <c r="B76" i="105"/>
  <c r="P75" i="105"/>
  <c r="O75" i="105"/>
  <c r="N75" i="105"/>
  <c r="M75" i="105"/>
  <c r="L75" i="105"/>
  <c r="K75" i="105"/>
  <c r="H75" i="105"/>
  <c r="D75" i="105"/>
  <c r="C75" i="105"/>
  <c r="B75" i="105"/>
  <c r="P74" i="105"/>
  <c r="O74" i="105"/>
  <c r="N74" i="105"/>
  <c r="M74" i="105"/>
  <c r="L74" i="105"/>
  <c r="K74" i="105"/>
  <c r="H74" i="105"/>
  <c r="D74" i="105"/>
  <c r="C74" i="105"/>
  <c r="B74" i="105"/>
  <c r="P73" i="105"/>
  <c r="O73" i="105"/>
  <c r="N73" i="105"/>
  <c r="M73" i="105"/>
  <c r="L73" i="105"/>
  <c r="K73" i="105"/>
  <c r="H73" i="105"/>
  <c r="D73" i="105"/>
  <c r="C73" i="105"/>
  <c r="B73" i="105"/>
  <c r="P72" i="105"/>
  <c r="O72" i="105"/>
  <c r="N72" i="105"/>
  <c r="M72" i="105"/>
  <c r="L72" i="105"/>
  <c r="K72" i="105"/>
  <c r="H72" i="105"/>
  <c r="D72" i="105"/>
  <c r="C72" i="105"/>
  <c r="B72" i="105"/>
  <c r="P71" i="105"/>
  <c r="O71" i="105"/>
  <c r="N71" i="105"/>
  <c r="M71" i="105"/>
  <c r="L71" i="105"/>
  <c r="K71" i="105"/>
  <c r="H71" i="105"/>
  <c r="D71" i="105"/>
  <c r="C71" i="105"/>
  <c r="B71" i="105"/>
  <c r="P70" i="105"/>
  <c r="O70" i="105"/>
  <c r="N70" i="105"/>
  <c r="M70" i="105"/>
  <c r="L70" i="105"/>
  <c r="K70" i="105"/>
  <c r="H70" i="105"/>
  <c r="D70" i="105"/>
  <c r="C70" i="105"/>
  <c r="B70" i="105"/>
  <c r="P69" i="105"/>
  <c r="O69" i="105"/>
  <c r="N69" i="105"/>
  <c r="M69" i="105"/>
  <c r="L69" i="105"/>
  <c r="K69" i="105"/>
  <c r="H69" i="105"/>
  <c r="D69" i="105"/>
  <c r="C69" i="105"/>
  <c r="B69" i="105"/>
  <c r="P68" i="105"/>
  <c r="O68" i="105"/>
  <c r="N68" i="105"/>
  <c r="M68" i="105"/>
  <c r="L68" i="105"/>
  <c r="K68" i="105"/>
  <c r="H68" i="105"/>
  <c r="D68" i="105"/>
  <c r="C68" i="105"/>
  <c r="B68" i="105"/>
  <c r="P67" i="105"/>
  <c r="O67" i="105"/>
  <c r="N67" i="105"/>
  <c r="M67" i="105"/>
  <c r="L67" i="105"/>
  <c r="K67" i="105"/>
  <c r="H67" i="105"/>
  <c r="D67" i="105"/>
  <c r="C67" i="105"/>
  <c r="B67" i="105"/>
  <c r="P66" i="105"/>
  <c r="O66" i="105"/>
  <c r="N66" i="105"/>
  <c r="M66" i="105"/>
  <c r="L66" i="105"/>
  <c r="K66" i="105"/>
  <c r="H66" i="105"/>
  <c r="D66" i="105"/>
  <c r="C66" i="105"/>
  <c r="B66" i="105"/>
  <c r="P65" i="105"/>
  <c r="O65" i="105"/>
  <c r="N65" i="105"/>
  <c r="M65" i="105"/>
  <c r="L65" i="105"/>
  <c r="K65" i="105"/>
  <c r="H65" i="105"/>
  <c r="D65" i="105"/>
  <c r="C65" i="105"/>
  <c r="B65" i="105"/>
  <c r="P64" i="105"/>
  <c r="O64" i="105"/>
  <c r="N64" i="105"/>
  <c r="M64" i="105"/>
  <c r="L64" i="105"/>
  <c r="K64" i="105"/>
  <c r="H64" i="105"/>
  <c r="D64" i="105"/>
  <c r="C64" i="105"/>
  <c r="B64" i="105"/>
  <c r="P63" i="105"/>
  <c r="O63" i="105"/>
  <c r="N63" i="105"/>
  <c r="M63" i="105"/>
  <c r="L63" i="105"/>
  <c r="K63" i="105"/>
  <c r="H63" i="105"/>
  <c r="D63" i="105"/>
  <c r="C63" i="105"/>
  <c r="B63" i="105"/>
  <c r="P62" i="105"/>
  <c r="O62" i="105"/>
  <c r="N62" i="105"/>
  <c r="M62" i="105"/>
  <c r="L62" i="105"/>
  <c r="K62" i="105"/>
  <c r="H62" i="105"/>
  <c r="D62" i="105"/>
  <c r="C62" i="105"/>
  <c r="B62" i="105"/>
  <c r="P61" i="105"/>
  <c r="O61" i="105"/>
  <c r="N61" i="105"/>
  <c r="M61" i="105"/>
  <c r="L61" i="105"/>
  <c r="K61" i="105"/>
  <c r="H61" i="105"/>
  <c r="D61" i="105"/>
  <c r="C61" i="105"/>
  <c r="B61" i="105"/>
  <c r="P60" i="105"/>
  <c r="O60" i="105"/>
  <c r="N60" i="105"/>
  <c r="M60" i="105"/>
  <c r="L60" i="105"/>
  <c r="K60" i="105"/>
  <c r="H60" i="105"/>
  <c r="D60" i="105"/>
  <c r="C60" i="105"/>
  <c r="B60" i="105"/>
  <c r="P59" i="105"/>
  <c r="O59" i="105"/>
  <c r="N59" i="105"/>
  <c r="M59" i="105"/>
  <c r="L59" i="105"/>
  <c r="K59" i="105"/>
  <c r="H59" i="105"/>
  <c r="D59" i="105"/>
  <c r="C59" i="105"/>
  <c r="B59" i="105"/>
  <c r="P58" i="105"/>
  <c r="O58" i="105"/>
  <c r="N58" i="105"/>
  <c r="M58" i="105"/>
  <c r="L58" i="105"/>
  <c r="K58" i="105"/>
  <c r="H58" i="105"/>
  <c r="D58" i="105"/>
  <c r="C58" i="105"/>
  <c r="B58" i="105"/>
  <c r="P57" i="105"/>
  <c r="O57" i="105"/>
  <c r="N57" i="105"/>
  <c r="M57" i="105"/>
  <c r="L57" i="105"/>
  <c r="K57" i="105"/>
  <c r="H57" i="105"/>
  <c r="D57" i="105"/>
  <c r="C57" i="105"/>
  <c r="B57" i="105"/>
  <c r="P56" i="105"/>
  <c r="O56" i="105"/>
  <c r="N56" i="105"/>
  <c r="M56" i="105"/>
  <c r="L56" i="105"/>
  <c r="K56" i="105"/>
  <c r="H56" i="105"/>
  <c r="D56" i="105"/>
  <c r="C56" i="105"/>
  <c r="B56" i="105"/>
  <c r="P55" i="105"/>
  <c r="O55" i="105"/>
  <c r="N55" i="105"/>
  <c r="M55" i="105"/>
  <c r="L55" i="105"/>
  <c r="K55" i="105"/>
  <c r="H55" i="105"/>
  <c r="D55" i="105"/>
  <c r="C55" i="105"/>
  <c r="B55" i="105"/>
  <c r="P54" i="105"/>
  <c r="O54" i="105"/>
  <c r="N54" i="105"/>
  <c r="M54" i="105"/>
  <c r="L54" i="105"/>
  <c r="K54" i="105"/>
  <c r="H54" i="105"/>
  <c r="D54" i="105"/>
  <c r="C54" i="105"/>
  <c r="B54" i="105"/>
  <c r="P53" i="105"/>
  <c r="O53" i="105"/>
  <c r="N53" i="105"/>
  <c r="M53" i="105"/>
  <c r="L53" i="105"/>
  <c r="K53" i="105"/>
  <c r="H53" i="105"/>
  <c r="D53" i="105"/>
  <c r="C53" i="105"/>
  <c r="B53" i="105"/>
  <c r="P52" i="105"/>
  <c r="O52" i="105"/>
  <c r="N52" i="105"/>
  <c r="M52" i="105"/>
  <c r="L52" i="105"/>
  <c r="K52" i="105"/>
  <c r="H52" i="105"/>
  <c r="D52" i="105"/>
  <c r="C52" i="105"/>
  <c r="B52" i="105"/>
  <c r="P51" i="105"/>
  <c r="O51" i="105"/>
  <c r="N51" i="105"/>
  <c r="M51" i="105"/>
  <c r="L51" i="105"/>
  <c r="K51" i="105"/>
  <c r="H51" i="105"/>
  <c r="D51" i="105"/>
  <c r="C51" i="105"/>
  <c r="B51" i="105"/>
  <c r="P50" i="105"/>
  <c r="O50" i="105"/>
  <c r="N50" i="105"/>
  <c r="M50" i="105"/>
  <c r="L50" i="105"/>
  <c r="K50" i="105"/>
  <c r="H50" i="105"/>
  <c r="D50" i="105"/>
  <c r="C50" i="105"/>
  <c r="B50" i="105"/>
  <c r="P49" i="105"/>
  <c r="O49" i="105"/>
  <c r="N49" i="105"/>
  <c r="M49" i="105"/>
  <c r="L49" i="105"/>
  <c r="K49" i="105"/>
  <c r="H49" i="105"/>
  <c r="D49" i="105"/>
  <c r="C49" i="105"/>
  <c r="B49" i="105"/>
  <c r="P48" i="105"/>
  <c r="O48" i="105"/>
  <c r="N48" i="105"/>
  <c r="M48" i="105"/>
  <c r="L48" i="105"/>
  <c r="K48" i="105"/>
  <c r="H48" i="105"/>
  <c r="D48" i="105"/>
  <c r="C48" i="105"/>
  <c r="B48" i="105"/>
  <c r="P47" i="105"/>
  <c r="O47" i="105"/>
  <c r="N47" i="105"/>
  <c r="M47" i="105"/>
  <c r="L47" i="105"/>
  <c r="K47" i="105"/>
  <c r="H47" i="105"/>
  <c r="D47" i="105"/>
  <c r="C47" i="105"/>
  <c r="B47" i="105"/>
  <c r="P46" i="105"/>
  <c r="O46" i="105"/>
  <c r="N46" i="105"/>
  <c r="M46" i="105"/>
  <c r="L46" i="105"/>
  <c r="K46" i="105"/>
  <c r="H46" i="105"/>
  <c r="D46" i="105"/>
  <c r="C46" i="105"/>
  <c r="B46" i="105"/>
  <c r="P45" i="105"/>
  <c r="O45" i="105"/>
  <c r="N45" i="105"/>
  <c r="M45" i="105"/>
  <c r="L45" i="105"/>
  <c r="K45" i="105"/>
  <c r="H45" i="105"/>
  <c r="D45" i="105"/>
  <c r="C45" i="105"/>
  <c r="B45" i="105"/>
  <c r="P44" i="105"/>
  <c r="O44" i="105"/>
  <c r="N44" i="105"/>
  <c r="M44" i="105"/>
  <c r="L44" i="105"/>
  <c r="K44" i="105"/>
  <c r="H44" i="105"/>
  <c r="D44" i="105"/>
  <c r="C44" i="105"/>
  <c r="B44" i="105"/>
  <c r="P43" i="105"/>
  <c r="O43" i="105"/>
  <c r="N43" i="105"/>
  <c r="M43" i="105"/>
  <c r="L43" i="105"/>
  <c r="K43" i="105"/>
  <c r="H43" i="105"/>
  <c r="D43" i="105"/>
  <c r="C43" i="105"/>
  <c r="B43" i="105"/>
  <c r="P42" i="105"/>
  <c r="O42" i="105"/>
  <c r="N42" i="105"/>
  <c r="M42" i="105"/>
  <c r="L42" i="105"/>
  <c r="K42" i="105"/>
  <c r="H42" i="105"/>
  <c r="D42" i="105"/>
  <c r="C42" i="105"/>
  <c r="B42" i="105"/>
  <c r="P41" i="105"/>
  <c r="O41" i="105"/>
  <c r="N41" i="105"/>
  <c r="M41" i="105"/>
  <c r="L41" i="105"/>
  <c r="K41" i="105"/>
  <c r="H41" i="105"/>
  <c r="D41" i="105"/>
  <c r="C41" i="105"/>
  <c r="B41" i="105"/>
  <c r="P40" i="105"/>
  <c r="O40" i="105"/>
  <c r="N40" i="105"/>
  <c r="M40" i="105"/>
  <c r="L40" i="105"/>
  <c r="K40" i="105"/>
  <c r="H40" i="105"/>
  <c r="D40" i="105"/>
  <c r="C40" i="105"/>
  <c r="B40" i="105"/>
  <c r="P39" i="105"/>
  <c r="O39" i="105"/>
  <c r="N39" i="105"/>
  <c r="M39" i="105"/>
  <c r="L39" i="105"/>
  <c r="K39" i="105"/>
  <c r="H39" i="105"/>
  <c r="D39" i="105"/>
  <c r="C39" i="105"/>
  <c r="B39" i="105"/>
  <c r="P38" i="105"/>
  <c r="O38" i="105"/>
  <c r="N38" i="105"/>
  <c r="M38" i="105"/>
  <c r="L38" i="105"/>
  <c r="K38" i="105"/>
  <c r="H38" i="105"/>
  <c r="D38" i="105"/>
  <c r="C38" i="105"/>
  <c r="B38" i="105"/>
  <c r="P37" i="105"/>
  <c r="O37" i="105"/>
  <c r="N37" i="105"/>
  <c r="M37" i="105"/>
  <c r="L37" i="105"/>
  <c r="K37" i="105"/>
  <c r="H37" i="105"/>
  <c r="D37" i="105"/>
  <c r="C37" i="105"/>
  <c r="B37" i="105"/>
  <c r="P36" i="105"/>
  <c r="O36" i="105"/>
  <c r="N36" i="105"/>
  <c r="M36" i="105"/>
  <c r="L36" i="105"/>
  <c r="K36" i="105"/>
  <c r="H36" i="105"/>
  <c r="D36" i="105"/>
  <c r="C36" i="105"/>
  <c r="B36" i="105"/>
  <c r="P35" i="105"/>
  <c r="O35" i="105"/>
  <c r="N35" i="105"/>
  <c r="M35" i="105"/>
  <c r="L35" i="105"/>
  <c r="K35" i="105"/>
  <c r="H35" i="105"/>
  <c r="D35" i="105"/>
  <c r="C35" i="105"/>
  <c r="B35" i="105"/>
  <c r="P34" i="105"/>
  <c r="O34" i="105"/>
  <c r="N34" i="105"/>
  <c r="M34" i="105"/>
  <c r="L34" i="105"/>
  <c r="K34" i="105"/>
  <c r="H34" i="105"/>
  <c r="D34" i="105"/>
  <c r="C34" i="105"/>
  <c r="B34" i="105"/>
  <c r="P33" i="105"/>
  <c r="O33" i="105"/>
  <c r="N33" i="105"/>
  <c r="M33" i="105"/>
  <c r="L33" i="105"/>
  <c r="K33" i="105"/>
  <c r="H33" i="105"/>
  <c r="D33" i="105"/>
  <c r="C33" i="105"/>
  <c r="B33" i="105"/>
  <c r="P32" i="105"/>
  <c r="O32" i="105"/>
  <c r="N32" i="105"/>
  <c r="M32" i="105"/>
  <c r="L32" i="105"/>
  <c r="K32" i="105"/>
  <c r="H32" i="105"/>
  <c r="D32" i="105"/>
  <c r="C32" i="105"/>
  <c r="B32" i="105"/>
  <c r="P31" i="105"/>
  <c r="O31" i="105"/>
  <c r="N31" i="105"/>
  <c r="M31" i="105"/>
  <c r="L31" i="105"/>
  <c r="K31" i="105"/>
  <c r="H31" i="105"/>
  <c r="D31" i="105"/>
  <c r="C31" i="105"/>
  <c r="B31" i="105"/>
  <c r="P30" i="105"/>
  <c r="O30" i="105"/>
  <c r="N30" i="105"/>
  <c r="M30" i="105"/>
  <c r="L30" i="105"/>
  <c r="K30" i="105"/>
  <c r="H30" i="105"/>
  <c r="D30" i="105"/>
  <c r="C30" i="105"/>
  <c r="B30" i="105"/>
  <c r="P29" i="105"/>
  <c r="O29" i="105"/>
  <c r="N29" i="105"/>
  <c r="M29" i="105"/>
  <c r="L29" i="105"/>
  <c r="K29" i="105"/>
  <c r="H29" i="105"/>
  <c r="D29" i="105"/>
  <c r="C29" i="105"/>
  <c r="B29" i="105"/>
  <c r="P28" i="105"/>
  <c r="O28" i="105"/>
  <c r="N28" i="105"/>
  <c r="M28" i="105"/>
  <c r="L28" i="105"/>
  <c r="K28" i="105"/>
  <c r="H28" i="105"/>
  <c r="D28" i="105"/>
  <c r="C28" i="105"/>
  <c r="B28" i="105"/>
  <c r="P27" i="105"/>
  <c r="O27" i="105"/>
  <c r="N27" i="105"/>
  <c r="M27" i="105"/>
  <c r="L27" i="105"/>
  <c r="K27" i="105"/>
  <c r="H27" i="105"/>
  <c r="D27" i="105"/>
  <c r="C27" i="105"/>
  <c r="B27" i="105"/>
  <c r="P26" i="105"/>
  <c r="O26" i="105"/>
  <c r="N26" i="105"/>
  <c r="M26" i="105"/>
  <c r="L26" i="105"/>
  <c r="K26" i="105"/>
  <c r="H26" i="105"/>
  <c r="D26" i="105"/>
  <c r="C26" i="105"/>
  <c r="B26" i="105"/>
  <c r="P25" i="105"/>
  <c r="O25" i="105"/>
  <c r="N25" i="105"/>
  <c r="M25" i="105"/>
  <c r="L25" i="105"/>
  <c r="K25" i="105"/>
  <c r="H25" i="105"/>
  <c r="D25" i="105"/>
  <c r="C25" i="105"/>
  <c r="B25" i="105"/>
  <c r="P24" i="105"/>
  <c r="O24" i="105"/>
  <c r="N24" i="105"/>
  <c r="M24" i="105"/>
  <c r="L24" i="105"/>
  <c r="K24" i="105"/>
  <c r="H24" i="105"/>
  <c r="D24" i="105"/>
  <c r="C24" i="105"/>
  <c r="B24" i="105"/>
  <c r="P23" i="105"/>
  <c r="O23" i="105"/>
  <c r="N23" i="105"/>
  <c r="M23" i="105"/>
  <c r="L23" i="105"/>
  <c r="K23" i="105"/>
  <c r="H23" i="105"/>
  <c r="D23" i="105"/>
  <c r="C23" i="105"/>
  <c r="B23" i="105"/>
  <c r="P22" i="105"/>
  <c r="O22" i="105"/>
  <c r="N22" i="105"/>
  <c r="M22" i="105"/>
  <c r="L22" i="105"/>
  <c r="K22" i="105"/>
  <c r="H22" i="105"/>
  <c r="D22" i="105"/>
  <c r="C22" i="105"/>
  <c r="B22" i="105"/>
  <c r="P21" i="105"/>
  <c r="O21" i="105"/>
  <c r="N21" i="105"/>
  <c r="M21" i="105"/>
  <c r="L21" i="105"/>
  <c r="K21" i="105"/>
  <c r="H21" i="105"/>
  <c r="D21" i="105"/>
  <c r="C21" i="105"/>
  <c r="B21" i="105"/>
  <c r="P20" i="105"/>
  <c r="O20" i="105"/>
  <c r="N20" i="105"/>
  <c r="M20" i="105"/>
  <c r="L20" i="105"/>
  <c r="K20" i="105"/>
  <c r="H20" i="105"/>
  <c r="D20" i="105"/>
  <c r="C20" i="105"/>
  <c r="B20" i="105"/>
  <c r="P19" i="105"/>
  <c r="O19" i="105"/>
  <c r="N19" i="105"/>
  <c r="M19" i="105"/>
  <c r="L19" i="105"/>
  <c r="K19" i="105"/>
  <c r="H19" i="105"/>
  <c r="D19" i="105"/>
  <c r="C19" i="105"/>
  <c r="B19" i="105"/>
  <c r="P18" i="105"/>
  <c r="O18" i="105"/>
  <c r="N18" i="105"/>
  <c r="M18" i="105"/>
  <c r="L18" i="105"/>
  <c r="K18" i="105"/>
  <c r="H18" i="105"/>
  <c r="D18" i="105"/>
  <c r="C18" i="105"/>
  <c r="B18" i="105"/>
  <c r="P17" i="105"/>
  <c r="O17" i="105"/>
  <c r="N17" i="105"/>
  <c r="M17" i="105"/>
  <c r="L17" i="105"/>
  <c r="K17" i="105"/>
  <c r="H17" i="105"/>
  <c r="D17" i="105"/>
  <c r="C17" i="105"/>
  <c r="B17" i="105"/>
  <c r="P16" i="105"/>
  <c r="A16" i="105" s="1"/>
  <c r="O16" i="105"/>
  <c r="N16" i="105"/>
  <c r="M16" i="105"/>
  <c r="L16" i="105"/>
  <c r="K16" i="105"/>
  <c r="H16" i="105"/>
  <c r="D16" i="105"/>
  <c r="C16" i="105"/>
  <c r="B16" i="105"/>
  <c r="P15" i="105"/>
  <c r="O15" i="105"/>
  <c r="N15" i="105"/>
  <c r="M15" i="105"/>
  <c r="L15" i="105"/>
  <c r="K15" i="105"/>
  <c r="H15" i="105"/>
  <c r="D15" i="105"/>
  <c r="C15" i="105"/>
  <c r="B15" i="105"/>
  <c r="P14" i="105"/>
  <c r="O14" i="105"/>
  <c r="N14" i="105"/>
  <c r="M14" i="105"/>
  <c r="L14" i="105"/>
  <c r="K14" i="105"/>
  <c r="H14" i="105"/>
  <c r="D14" i="105"/>
  <c r="C14" i="105"/>
  <c r="B14" i="105"/>
  <c r="P71" i="106"/>
  <c r="O71" i="106"/>
  <c r="N71" i="106"/>
  <c r="M71" i="106"/>
  <c r="L71" i="106"/>
  <c r="K71" i="106"/>
  <c r="H71" i="106"/>
  <c r="D71" i="106"/>
  <c r="C71" i="106"/>
  <c r="B71" i="106"/>
  <c r="P70" i="106"/>
  <c r="O70" i="106"/>
  <c r="N70" i="106"/>
  <c r="M70" i="106"/>
  <c r="L70" i="106"/>
  <c r="K70" i="106"/>
  <c r="H70" i="106"/>
  <c r="D70" i="106"/>
  <c r="C70" i="106"/>
  <c r="B70" i="106"/>
  <c r="P69" i="106"/>
  <c r="O69" i="106"/>
  <c r="N69" i="106"/>
  <c r="M69" i="106"/>
  <c r="L69" i="106"/>
  <c r="K69" i="106"/>
  <c r="H69" i="106"/>
  <c r="D69" i="106"/>
  <c r="C69" i="106"/>
  <c r="B69" i="106"/>
  <c r="P68" i="106"/>
  <c r="O68" i="106"/>
  <c r="N68" i="106"/>
  <c r="M68" i="106"/>
  <c r="L68" i="106"/>
  <c r="K68" i="106"/>
  <c r="H68" i="106"/>
  <c r="D68" i="106"/>
  <c r="C68" i="106"/>
  <c r="B68" i="106"/>
  <c r="P67" i="106"/>
  <c r="O67" i="106"/>
  <c r="N67" i="106"/>
  <c r="M67" i="106"/>
  <c r="L67" i="106"/>
  <c r="K67" i="106"/>
  <c r="H67" i="106"/>
  <c r="D67" i="106"/>
  <c r="C67" i="106"/>
  <c r="B67" i="106"/>
  <c r="P66" i="106"/>
  <c r="O66" i="106"/>
  <c r="N66" i="106"/>
  <c r="M66" i="106"/>
  <c r="L66" i="106"/>
  <c r="K66" i="106"/>
  <c r="H66" i="106"/>
  <c r="D66" i="106"/>
  <c r="C66" i="106"/>
  <c r="B66" i="106"/>
  <c r="P65" i="106"/>
  <c r="O65" i="106"/>
  <c r="N65" i="106"/>
  <c r="M65" i="106"/>
  <c r="L65" i="106"/>
  <c r="K65" i="106"/>
  <c r="H65" i="106"/>
  <c r="D65" i="106"/>
  <c r="C65" i="106"/>
  <c r="B65" i="106"/>
  <c r="P64" i="106"/>
  <c r="O64" i="106"/>
  <c r="N64" i="106"/>
  <c r="M64" i="106"/>
  <c r="L64" i="106"/>
  <c r="K64" i="106"/>
  <c r="H64" i="106"/>
  <c r="D64" i="106"/>
  <c r="C64" i="106"/>
  <c r="B64" i="106"/>
  <c r="P63" i="106"/>
  <c r="O63" i="106"/>
  <c r="N63" i="106"/>
  <c r="M63" i="106"/>
  <c r="L63" i="106"/>
  <c r="K63" i="106"/>
  <c r="H63" i="106"/>
  <c r="D63" i="106"/>
  <c r="C63" i="106"/>
  <c r="B63" i="106"/>
  <c r="P62" i="106"/>
  <c r="O62" i="106"/>
  <c r="N62" i="106"/>
  <c r="M62" i="106"/>
  <c r="L62" i="106"/>
  <c r="K62" i="106"/>
  <c r="H62" i="106"/>
  <c r="D62" i="106"/>
  <c r="C62" i="106"/>
  <c r="B62" i="106"/>
  <c r="P61" i="106"/>
  <c r="O61" i="106"/>
  <c r="N61" i="106"/>
  <c r="M61" i="106"/>
  <c r="L61" i="106"/>
  <c r="K61" i="106"/>
  <c r="H61" i="106"/>
  <c r="D61" i="106"/>
  <c r="C61" i="106"/>
  <c r="B61" i="106"/>
  <c r="P60" i="106"/>
  <c r="O60" i="106"/>
  <c r="N60" i="106"/>
  <c r="M60" i="106"/>
  <c r="L60" i="106"/>
  <c r="K60" i="106"/>
  <c r="H60" i="106"/>
  <c r="D60" i="106"/>
  <c r="C60" i="106"/>
  <c r="B60" i="106"/>
  <c r="P59" i="106"/>
  <c r="O59" i="106"/>
  <c r="N59" i="106"/>
  <c r="M59" i="106"/>
  <c r="L59" i="106"/>
  <c r="K59" i="106"/>
  <c r="H59" i="106"/>
  <c r="D59" i="106"/>
  <c r="C59" i="106"/>
  <c r="B59" i="106"/>
  <c r="P58" i="106"/>
  <c r="O58" i="106"/>
  <c r="N58" i="106"/>
  <c r="M58" i="106"/>
  <c r="L58" i="106"/>
  <c r="K58" i="106"/>
  <c r="H58" i="106"/>
  <c r="D58" i="106"/>
  <c r="C58" i="106"/>
  <c r="B58" i="106"/>
  <c r="P57" i="106"/>
  <c r="O57" i="106"/>
  <c r="N57" i="106"/>
  <c r="M57" i="106"/>
  <c r="L57" i="106"/>
  <c r="K57" i="106"/>
  <c r="H57" i="106"/>
  <c r="D57" i="106"/>
  <c r="C57" i="106"/>
  <c r="B57" i="106"/>
  <c r="P56" i="106"/>
  <c r="O56" i="106"/>
  <c r="N56" i="106"/>
  <c r="M56" i="106"/>
  <c r="L56" i="106"/>
  <c r="K56" i="106"/>
  <c r="H56" i="106"/>
  <c r="D56" i="106"/>
  <c r="C56" i="106"/>
  <c r="B56" i="106"/>
  <c r="P55" i="106"/>
  <c r="O55" i="106"/>
  <c r="N55" i="106"/>
  <c r="M55" i="106"/>
  <c r="L55" i="106"/>
  <c r="K55" i="106"/>
  <c r="H55" i="106"/>
  <c r="D55" i="106"/>
  <c r="C55" i="106"/>
  <c r="B55" i="106"/>
  <c r="P54" i="106"/>
  <c r="O54" i="106"/>
  <c r="N54" i="106"/>
  <c r="M54" i="106"/>
  <c r="L54" i="106"/>
  <c r="K54" i="106"/>
  <c r="H54" i="106"/>
  <c r="D54" i="106"/>
  <c r="C54" i="106"/>
  <c r="B54" i="106"/>
  <c r="P53" i="106"/>
  <c r="O53" i="106"/>
  <c r="N53" i="106"/>
  <c r="M53" i="106"/>
  <c r="L53" i="106"/>
  <c r="K53" i="106"/>
  <c r="H53" i="106"/>
  <c r="D53" i="106"/>
  <c r="C53" i="106"/>
  <c r="B53" i="106"/>
  <c r="P52" i="106"/>
  <c r="O52" i="106"/>
  <c r="N52" i="106"/>
  <c r="M52" i="106"/>
  <c r="L52" i="106"/>
  <c r="K52" i="106"/>
  <c r="H52" i="106"/>
  <c r="D52" i="106"/>
  <c r="C52" i="106"/>
  <c r="B52" i="106"/>
  <c r="P51" i="106"/>
  <c r="O51" i="106"/>
  <c r="N51" i="106"/>
  <c r="M51" i="106"/>
  <c r="L51" i="106"/>
  <c r="K51" i="106"/>
  <c r="H51" i="106"/>
  <c r="D51" i="106"/>
  <c r="C51" i="106"/>
  <c r="B51" i="106"/>
  <c r="P50" i="106"/>
  <c r="O50" i="106"/>
  <c r="N50" i="106"/>
  <c r="M50" i="106"/>
  <c r="L50" i="106"/>
  <c r="K50" i="106"/>
  <c r="H50" i="106"/>
  <c r="D50" i="106"/>
  <c r="C50" i="106"/>
  <c r="B50" i="106"/>
  <c r="P49" i="106"/>
  <c r="O49" i="106"/>
  <c r="N49" i="106"/>
  <c r="M49" i="106"/>
  <c r="L49" i="106"/>
  <c r="K49" i="106"/>
  <c r="H49" i="106"/>
  <c r="D49" i="106"/>
  <c r="C49" i="106"/>
  <c r="B49" i="106"/>
  <c r="P48" i="106"/>
  <c r="O48" i="106"/>
  <c r="N48" i="106"/>
  <c r="M48" i="106"/>
  <c r="L48" i="106"/>
  <c r="K48" i="106"/>
  <c r="H48" i="106"/>
  <c r="D48" i="106"/>
  <c r="C48" i="106"/>
  <c r="B48" i="106"/>
  <c r="P47" i="106"/>
  <c r="O47" i="106"/>
  <c r="N47" i="106"/>
  <c r="M47" i="106"/>
  <c r="L47" i="106"/>
  <c r="K47" i="106"/>
  <c r="H47" i="106"/>
  <c r="D47" i="106"/>
  <c r="C47" i="106"/>
  <c r="B47" i="106"/>
  <c r="P46" i="106"/>
  <c r="O46" i="106"/>
  <c r="N46" i="106"/>
  <c r="M46" i="106"/>
  <c r="L46" i="106"/>
  <c r="K46" i="106"/>
  <c r="H46" i="106"/>
  <c r="D46" i="106"/>
  <c r="C46" i="106"/>
  <c r="B46" i="106"/>
  <c r="P45" i="106"/>
  <c r="O45" i="106"/>
  <c r="N45" i="106"/>
  <c r="M45" i="106"/>
  <c r="L45" i="106"/>
  <c r="K45" i="106"/>
  <c r="H45" i="106"/>
  <c r="D45" i="106"/>
  <c r="C45" i="106"/>
  <c r="B45" i="106"/>
  <c r="P44" i="106"/>
  <c r="O44" i="106"/>
  <c r="N44" i="106"/>
  <c r="M44" i="106"/>
  <c r="L44" i="106"/>
  <c r="K44" i="106"/>
  <c r="H44" i="106"/>
  <c r="D44" i="106"/>
  <c r="C44" i="106"/>
  <c r="B44" i="106"/>
  <c r="P43" i="106"/>
  <c r="O43" i="106"/>
  <c r="N43" i="106"/>
  <c r="M43" i="106"/>
  <c r="L43" i="106"/>
  <c r="K43" i="106"/>
  <c r="H43" i="106"/>
  <c r="D43" i="106"/>
  <c r="C43" i="106"/>
  <c r="B43" i="106"/>
  <c r="P42" i="106"/>
  <c r="O42" i="106"/>
  <c r="N42" i="106"/>
  <c r="M42" i="106"/>
  <c r="L42" i="106"/>
  <c r="K42" i="106"/>
  <c r="H42" i="106"/>
  <c r="D42" i="106"/>
  <c r="C42" i="106"/>
  <c r="B42" i="106"/>
  <c r="P41" i="106"/>
  <c r="O41" i="106"/>
  <c r="N41" i="106"/>
  <c r="M41" i="106"/>
  <c r="L41" i="106"/>
  <c r="K41" i="106"/>
  <c r="H41" i="106"/>
  <c r="D41" i="106"/>
  <c r="C41" i="106"/>
  <c r="B41" i="106"/>
  <c r="P40" i="106"/>
  <c r="O40" i="106"/>
  <c r="N40" i="106"/>
  <c r="M40" i="106"/>
  <c r="L40" i="106"/>
  <c r="K40" i="106"/>
  <c r="H40" i="106"/>
  <c r="D40" i="106"/>
  <c r="C40" i="106"/>
  <c r="B40" i="106"/>
  <c r="P39" i="106"/>
  <c r="O39" i="106"/>
  <c r="N39" i="106"/>
  <c r="M39" i="106"/>
  <c r="L39" i="106"/>
  <c r="K39" i="106"/>
  <c r="H39" i="106"/>
  <c r="D39" i="106"/>
  <c r="C39" i="106"/>
  <c r="B39" i="106"/>
  <c r="P38" i="106"/>
  <c r="O38" i="106"/>
  <c r="N38" i="106"/>
  <c r="M38" i="106"/>
  <c r="L38" i="106"/>
  <c r="K38" i="106"/>
  <c r="H38" i="106"/>
  <c r="D38" i="106"/>
  <c r="C38" i="106"/>
  <c r="B38" i="106"/>
  <c r="P37" i="106"/>
  <c r="O37" i="106"/>
  <c r="N37" i="106"/>
  <c r="M37" i="106"/>
  <c r="L37" i="106"/>
  <c r="K37" i="106"/>
  <c r="H37" i="106"/>
  <c r="D37" i="106"/>
  <c r="C37" i="106"/>
  <c r="B37" i="106"/>
  <c r="P36" i="106"/>
  <c r="O36" i="106"/>
  <c r="N36" i="106"/>
  <c r="M36" i="106"/>
  <c r="L36" i="106"/>
  <c r="K36" i="106"/>
  <c r="H36" i="106"/>
  <c r="D36" i="106"/>
  <c r="C36" i="106"/>
  <c r="B36" i="106"/>
  <c r="P35" i="106"/>
  <c r="O35" i="106"/>
  <c r="N35" i="106"/>
  <c r="M35" i="106"/>
  <c r="L35" i="106"/>
  <c r="K35" i="106"/>
  <c r="H35" i="106"/>
  <c r="D35" i="106"/>
  <c r="C35" i="106"/>
  <c r="B35" i="106"/>
  <c r="P34" i="106"/>
  <c r="O34" i="106"/>
  <c r="N34" i="106"/>
  <c r="M34" i="106"/>
  <c r="L34" i="106"/>
  <c r="K34" i="106"/>
  <c r="H34" i="106"/>
  <c r="D34" i="106"/>
  <c r="C34" i="106"/>
  <c r="B34" i="106"/>
  <c r="P33" i="106"/>
  <c r="O33" i="106"/>
  <c r="N33" i="106"/>
  <c r="M33" i="106"/>
  <c r="L33" i="106"/>
  <c r="K33" i="106"/>
  <c r="H33" i="106"/>
  <c r="D33" i="106"/>
  <c r="C33" i="106"/>
  <c r="B33" i="106"/>
  <c r="P32" i="106"/>
  <c r="O32" i="106"/>
  <c r="N32" i="106"/>
  <c r="M32" i="106"/>
  <c r="L32" i="106"/>
  <c r="K32" i="106"/>
  <c r="H32" i="106"/>
  <c r="D32" i="106"/>
  <c r="C32" i="106"/>
  <c r="B32" i="106"/>
  <c r="P31" i="106"/>
  <c r="O31" i="106"/>
  <c r="N31" i="106"/>
  <c r="M31" i="106"/>
  <c r="L31" i="106"/>
  <c r="K31" i="106"/>
  <c r="H31" i="106"/>
  <c r="D31" i="106"/>
  <c r="C31" i="106"/>
  <c r="B31" i="106"/>
  <c r="P30" i="106"/>
  <c r="O30" i="106"/>
  <c r="N30" i="106"/>
  <c r="M30" i="106"/>
  <c r="L30" i="106"/>
  <c r="K30" i="106"/>
  <c r="H30" i="106"/>
  <c r="D30" i="106"/>
  <c r="C30" i="106"/>
  <c r="B30" i="106"/>
  <c r="P29" i="106"/>
  <c r="O29" i="106"/>
  <c r="N29" i="106"/>
  <c r="M29" i="106"/>
  <c r="L29" i="106"/>
  <c r="K29" i="106"/>
  <c r="H29" i="106"/>
  <c r="D29" i="106"/>
  <c r="C29" i="106"/>
  <c r="B29" i="106"/>
  <c r="P28" i="106"/>
  <c r="O28" i="106"/>
  <c r="N28" i="106"/>
  <c r="M28" i="106"/>
  <c r="L28" i="106"/>
  <c r="K28" i="106"/>
  <c r="H28" i="106"/>
  <c r="D28" i="106"/>
  <c r="C28" i="106"/>
  <c r="B28" i="106"/>
  <c r="P27" i="106"/>
  <c r="O27" i="106"/>
  <c r="N27" i="106"/>
  <c r="M27" i="106"/>
  <c r="L27" i="106"/>
  <c r="K27" i="106"/>
  <c r="H27" i="106"/>
  <c r="D27" i="106"/>
  <c r="C27" i="106"/>
  <c r="B27" i="106"/>
  <c r="P26" i="106"/>
  <c r="O26" i="106"/>
  <c r="N26" i="106"/>
  <c r="M26" i="106"/>
  <c r="L26" i="106"/>
  <c r="K26" i="106"/>
  <c r="H26" i="106"/>
  <c r="D26" i="106"/>
  <c r="C26" i="106"/>
  <c r="B26" i="106"/>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D14" i="106"/>
  <c r="C14" i="106"/>
  <c r="B14" i="106"/>
  <c r="D47" i="107"/>
  <c r="C47" i="107"/>
  <c r="B47" i="107"/>
  <c r="D46" i="107"/>
  <c r="C46" i="107"/>
  <c r="B46" i="107"/>
  <c r="D45" i="107"/>
  <c r="C45" i="107"/>
  <c r="B45" i="107"/>
  <c r="D44" i="107"/>
  <c r="C44" i="107"/>
  <c r="B44" i="107"/>
  <c r="D43" i="107"/>
  <c r="C43" i="107"/>
  <c r="B43" i="107"/>
  <c r="D42" i="107"/>
  <c r="C42" i="107"/>
  <c r="B42" i="107"/>
  <c r="D41" i="107"/>
  <c r="C41" i="107"/>
  <c r="B41" i="107"/>
  <c r="D40" i="107"/>
  <c r="C40" i="107"/>
  <c r="B40" i="107"/>
  <c r="P39" i="107"/>
  <c r="O39" i="107"/>
  <c r="N39" i="107"/>
  <c r="M39" i="107"/>
  <c r="L39" i="107"/>
  <c r="K39" i="107"/>
  <c r="H39" i="107"/>
  <c r="D39" i="107"/>
  <c r="C39" i="107"/>
  <c r="B39" i="107"/>
  <c r="P38" i="107"/>
  <c r="O38" i="107"/>
  <c r="N38" i="107"/>
  <c r="M38" i="107"/>
  <c r="L38" i="107"/>
  <c r="K38" i="107"/>
  <c r="H38" i="107"/>
  <c r="D38" i="107"/>
  <c r="C38" i="107"/>
  <c r="B38" i="107"/>
  <c r="P37" i="107"/>
  <c r="O37" i="107"/>
  <c r="N37" i="107"/>
  <c r="M37" i="107"/>
  <c r="L37" i="107"/>
  <c r="K37" i="107"/>
  <c r="H37" i="107"/>
  <c r="D37" i="107"/>
  <c r="C37" i="107"/>
  <c r="B37" i="107"/>
  <c r="P36" i="107"/>
  <c r="O36" i="107"/>
  <c r="N36" i="107"/>
  <c r="M36" i="107"/>
  <c r="L36" i="107"/>
  <c r="K36" i="107"/>
  <c r="H36" i="107"/>
  <c r="D36" i="107"/>
  <c r="C36" i="107"/>
  <c r="B36" i="107"/>
  <c r="P35" i="107"/>
  <c r="O35" i="107"/>
  <c r="N35" i="107"/>
  <c r="M35" i="107"/>
  <c r="L35" i="107"/>
  <c r="K35" i="107"/>
  <c r="H35" i="107"/>
  <c r="D35" i="107"/>
  <c r="C35" i="107"/>
  <c r="B35" i="107"/>
  <c r="P34" i="107"/>
  <c r="O34" i="107"/>
  <c r="N34" i="107"/>
  <c r="M34" i="107"/>
  <c r="L34" i="107"/>
  <c r="K34" i="107"/>
  <c r="H34" i="107"/>
  <c r="D34" i="107"/>
  <c r="C34" i="107"/>
  <c r="B34" i="107"/>
  <c r="P33" i="107"/>
  <c r="O33" i="107"/>
  <c r="N33" i="107"/>
  <c r="M33" i="107"/>
  <c r="L33" i="107"/>
  <c r="K33" i="107"/>
  <c r="H33" i="107"/>
  <c r="D33" i="107"/>
  <c r="C33" i="107"/>
  <c r="B33" i="107"/>
  <c r="P32" i="107"/>
  <c r="O32" i="107"/>
  <c r="N32" i="107"/>
  <c r="M32" i="107"/>
  <c r="L32" i="107"/>
  <c r="K32" i="107"/>
  <c r="H32" i="107"/>
  <c r="D32" i="107"/>
  <c r="C32" i="107"/>
  <c r="B32" i="107"/>
  <c r="P31" i="107"/>
  <c r="O31" i="107"/>
  <c r="N31" i="107"/>
  <c r="M31" i="107"/>
  <c r="L31" i="107"/>
  <c r="K31" i="107"/>
  <c r="H31" i="107"/>
  <c r="D31" i="107"/>
  <c r="C31" i="107"/>
  <c r="B31" i="107"/>
  <c r="P30" i="107"/>
  <c r="O30" i="107"/>
  <c r="N30" i="107"/>
  <c r="M30" i="107"/>
  <c r="L30" i="107"/>
  <c r="K30" i="107"/>
  <c r="H30" i="107"/>
  <c r="D30" i="107"/>
  <c r="C30" i="107"/>
  <c r="B30" i="107"/>
  <c r="P29" i="107"/>
  <c r="O29" i="107"/>
  <c r="N29" i="107"/>
  <c r="M29" i="107"/>
  <c r="L29" i="107"/>
  <c r="K29" i="107"/>
  <c r="H29" i="107"/>
  <c r="D29" i="107"/>
  <c r="C29" i="107"/>
  <c r="B29" i="107"/>
  <c r="P28" i="107"/>
  <c r="O28" i="107"/>
  <c r="N28" i="107"/>
  <c r="M28" i="107"/>
  <c r="L28" i="107"/>
  <c r="K28" i="107"/>
  <c r="H28" i="107"/>
  <c r="D28" i="107"/>
  <c r="C28" i="107"/>
  <c r="B28" i="107"/>
  <c r="P27" i="107"/>
  <c r="O27" i="107"/>
  <c r="N27" i="107"/>
  <c r="M27" i="107"/>
  <c r="L27" i="107"/>
  <c r="K27" i="107"/>
  <c r="H27" i="107"/>
  <c r="D27" i="107"/>
  <c r="C27" i="107"/>
  <c r="B27" i="107"/>
  <c r="P26" i="107"/>
  <c r="O26" i="107"/>
  <c r="N26" i="107"/>
  <c r="M26" i="107"/>
  <c r="L26" i="107"/>
  <c r="K26" i="107"/>
  <c r="H26" i="107"/>
  <c r="D26" i="107"/>
  <c r="C26" i="107"/>
  <c r="B26" i="107"/>
  <c r="P25" i="107"/>
  <c r="O25" i="107"/>
  <c r="N25" i="107"/>
  <c r="M25" i="107"/>
  <c r="L25" i="107"/>
  <c r="K25" i="107"/>
  <c r="H25" i="107"/>
  <c r="D25" i="107"/>
  <c r="C25" i="107"/>
  <c r="B25" i="107"/>
  <c r="P24" i="107"/>
  <c r="O24" i="107"/>
  <c r="N24" i="107"/>
  <c r="M24" i="107"/>
  <c r="L24" i="107"/>
  <c r="K24" i="107"/>
  <c r="H24" i="107"/>
  <c r="D24" i="107"/>
  <c r="C24" i="107"/>
  <c r="B24" i="107"/>
  <c r="P23" i="107"/>
  <c r="O23" i="107"/>
  <c r="N23" i="107"/>
  <c r="M23" i="107"/>
  <c r="L23" i="107"/>
  <c r="K23" i="107"/>
  <c r="H23" i="107"/>
  <c r="D23" i="107"/>
  <c r="C23" i="107"/>
  <c r="B23" i="107"/>
  <c r="P22" i="107"/>
  <c r="O22" i="107"/>
  <c r="N22" i="107"/>
  <c r="M22" i="107"/>
  <c r="L22" i="107"/>
  <c r="K22" i="107"/>
  <c r="H22" i="107"/>
  <c r="D22" i="107"/>
  <c r="C22" i="107"/>
  <c r="B22" i="107"/>
  <c r="P21" i="107"/>
  <c r="O21" i="107"/>
  <c r="N21" i="107"/>
  <c r="M21" i="107"/>
  <c r="L21" i="107"/>
  <c r="K21" i="107"/>
  <c r="H21" i="107"/>
  <c r="D21" i="107"/>
  <c r="C21" i="107"/>
  <c r="B21" i="107"/>
  <c r="P20" i="107"/>
  <c r="O20" i="107"/>
  <c r="N20" i="107"/>
  <c r="M20" i="107"/>
  <c r="L20" i="107"/>
  <c r="K20" i="107"/>
  <c r="H20" i="107"/>
  <c r="D20" i="107"/>
  <c r="C20" i="107"/>
  <c r="B20" i="107"/>
  <c r="P19" i="107"/>
  <c r="O19" i="107"/>
  <c r="N19" i="107"/>
  <c r="M19" i="107"/>
  <c r="L19" i="107"/>
  <c r="K19" i="107"/>
  <c r="H19" i="107"/>
  <c r="D19" i="107"/>
  <c r="C19" i="107"/>
  <c r="B19" i="107"/>
  <c r="P18" i="107"/>
  <c r="A18" i="107" s="1"/>
  <c r="O18" i="107"/>
  <c r="N18" i="107"/>
  <c r="M18" i="107"/>
  <c r="L18" i="107"/>
  <c r="K18" i="107"/>
  <c r="H18" i="107"/>
  <c r="D18" i="107"/>
  <c r="C18" i="107"/>
  <c r="B18" i="107"/>
  <c r="P17" i="107"/>
  <c r="O17" i="107"/>
  <c r="N17" i="107"/>
  <c r="M17" i="107"/>
  <c r="L17" i="107"/>
  <c r="K17" i="107"/>
  <c r="H17" i="107"/>
  <c r="D17" i="107"/>
  <c r="C17" i="107"/>
  <c r="B17" i="107"/>
  <c r="P16" i="107"/>
  <c r="O16" i="107"/>
  <c r="N16" i="107"/>
  <c r="M16" i="107"/>
  <c r="L16" i="107"/>
  <c r="K16" i="107"/>
  <c r="H16" i="107"/>
  <c r="D16" i="107"/>
  <c r="C16" i="107"/>
  <c r="B16" i="107"/>
  <c r="P15" i="107"/>
  <c r="O15" i="107"/>
  <c r="N15" i="107"/>
  <c r="M15" i="107"/>
  <c r="L15" i="107"/>
  <c r="K15" i="107"/>
  <c r="H15" i="107"/>
  <c r="D15" i="107"/>
  <c r="C15" i="107"/>
  <c r="B15" i="107"/>
  <c r="P14" i="107"/>
  <c r="O14" i="107"/>
  <c r="N14" i="107"/>
  <c r="M14" i="107"/>
  <c r="L14" i="107"/>
  <c r="K14" i="107"/>
  <c r="H14" i="107"/>
  <c r="D14" i="107"/>
  <c r="C14" i="107"/>
  <c r="B14" i="107"/>
  <c r="Q9" i="4"/>
  <c r="Q9" i="5"/>
  <c r="Q9" i="44"/>
  <c r="Q9" i="7"/>
  <c r="Q9" i="8"/>
  <c r="Q9" i="50"/>
  <c r="Q9" i="10"/>
  <c r="Q9" i="11"/>
  <c r="Q9" i="12"/>
  <c r="Q9" i="13"/>
  <c r="Q9" i="37"/>
  <c r="A14" i="98"/>
  <c r="A36" i="118"/>
  <c r="B34" i="118"/>
  <c r="B31" i="118"/>
  <c r="B19" i="118"/>
  <c r="A19" i="118"/>
  <c r="C66" i="117"/>
  <c r="C40" i="117"/>
  <c r="C56" i="107" s="1"/>
  <c r="D29" i="117"/>
  <c r="D28" i="117"/>
  <c r="D27" i="117"/>
  <c r="D9" i="117"/>
  <c r="D8" i="117"/>
  <c r="D7" i="117"/>
  <c r="D6" i="117"/>
  <c r="A15" i="107"/>
  <c r="A14" i="107"/>
  <c r="P10" i="107"/>
  <c r="C2" i="107"/>
  <c r="C25" i="117" s="1"/>
  <c r="C46" i="2" s="1"/>
  <c r="D1" i="107"/>
  <c r="A17" i="106"/>
  <c r="P10" i="106"/>
  <c r="C2" i="106"/>
  <c r="C24" i="117" s="1"/>
  <c r="C43" i="2" s="1"/>
  <c r="D1" i="106"/>
  <c r="P10" i="105"/>
  <c r="C2" i="105"/>
  <c r="C23" i="117" s="1"/>
  <c r="C40" i="2" s="1"/>
  <c r="D1" i="105"/>
  <c r="P10" i="104"/>
  <c r="C2" i="104"/>
  <c r="C22" i="117" s="1"/>
  <c r="C37" i="2" s="1"/>
  <c r="D1" i="104"/>
  <c r="A17" i="103"/>
  <c r="A24" i="103"/>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A17" i="98"/>
  <c r="A16" i="98"/>
  <c r="P10" i="98"/>
  <c r="C2" i="98"/>
  <c r="C16" i="117" s="1"/>
  <c r="C19" i="2" s="1"/>
  <c r="D1" i="98"/>
  <c r="P10" i="97"/>
  <c r="C2" i="97"/>
  <c r="C15" i="117" s="1"/>
  <c r="C16" i="2" s="1"/>
  <c r="D1" i="97"/>
  <c r="O138" i="5"/>
  <c r="N138" i="5"/>
  <c r="L138" i="5"/>
  <c r="O137" i="5"/>
  <c r="N137" i="5"/>
  <c r="L137" i="5"/>
  <c r="O136" i="5"/>
  <c r="N136" i="5"/>
  <c r="L136" i="5"/>
  <c r="O135" i="5"/>
  <c r="O135" i="99" s="1"/>
  <c r="N135" i="5"/>
  <c r="N135" i="99" s="1"/>
  <c r="L135" i="5"/>
  <c r="L135" i="99" s="1"/>
  <c r="O134" i="5"/>
  <c r="N134" i="5"/>
  <c r="L134" i="5"/>
  <c r="O133" i="5"/>
  <c r="O133" i="99" s="1"/>
  <c r="N133" i="5"/>
  <c r="N133" i="99" s="1"/>
  <c r="L133" i="5"/>
  <c r="L133" i="99" s="1"/>
  <c r="O132" i="5"/>
  <c r="O132" i="99" s="1"/>
  <c r="N132" i="5"/>
  <c r="N132" i="99" s="1"/>
  <c r="L132" i="5"/>
  <c r="L132" i="99" s="1"/>
  <c r="O131" i="5"/>
  <c r="O131" i="99" s="1"/>
  <c r="N131" i="5"/>
  <c r="N131" i="99" s="1"/>
  <c r="L131" i="5"/>
  <c r="L131" i="99" s="1"/>
  <c r="O130" i="5"/>
  <c r="O130" i="99" s="1"/>
  <c r="N130" i="5"/>
  <c r="N130" i="99" s="1"/>
  <c r="L130" i="5"/>
  <c r="L130" i="99" s="1"/>
  <c r="O129" i="5"/>
  <c r="O129" i="99" s="1"/>
  <c r="N129" i="5"/>
  <c r="N129" i="99" s="1"/>
  <c r="L129" i="5"/>
  <c r="L129" i="99" s="1"/>
  <c r="O128" i="5"/>
  <c r="O128" i="99" s="1"/>
  <c r="N128" i="5"/>
  <c r="N128" i="99" s="1"/>
  <c r="L128" i="5"/>
  <c r="L128" i="99" s="1"/>
  <c r="O127" i="5"/>
  <c r="O127" i="99" s="1"/>
  <c r="N127" i="5"/>
  <c r="N127" i="99" s="1"/>
  <c r="L127" i="5"/>
  <c r="L127" i="99" s="1"/>
  <c r="O126" i="5"/>
  <c r="N126" i="5"/>
  <c r="L126" i="5"/>
  <c r="O125" i="5"/>
  <c r="N125" i="5"/>
  <c r="L125" i="5"/>
  <c r="O124" i="5"/>
  <c r="N124" i="5"/>
  <c r="L124" i="5"/>
  <c r="O123" i="5"/>
  <c r="N123" i="5"/>
  <c r="L123" i="5"/>
  <c r="O122" i="5"/>
  <c r="O122" i="99" s="1"/>
  <c r="N122" i="5"/>
  <c r="N122" i="99" s="1"/>
  <c r="L122" i="5"/>
  <c r="L122" i="99" s="1"/>
  <c r="O121" i="5"/>
  <c r="N121" i="5"/>
  <c r="L121" i="5"/>
  <c r="O120" i="5"/>
  <c r="N120" i="5"/>
  <c r="L120" i="5"/>
  <c r="O119" i="5"/>
  <c r="N119" i="5"/>
  <c r="L119" i="5"/>
  <c r="O118" i="5"/>
  <c r="N118" i="5"/>
  <c r="L118" i="5"/>
  <c r="O117" i="5"/>
  <c r="N117" i="5"/>
  <c r="L117" i="5"/>
  <c r="O116" i="5"/>
  <c r="N116" i="5"/>
  <c r="L116" i="5"/>
  <c r="O115" i="5"/>
  <c r="N115" i="5"/>
  <c r="L115" i="5"/>
  <c r="O114" i="5"/>
  <c r="N114" i="5"/>
  <c r="L114" i="5"/>
  <c r="O113" i="5"/>
  <c r="N113" i="5"/>
  <c r="L113" i="5"/>
  <c r="O112" i="5"/>
  <c r="N112" i="5"/>
  <c r="L112" i="5"/>
  <c r="O111" i="5"/>
  <c r="N111" i="5"/>
  <c r="L111" i="5"/>
  <c r="O110" i="5"/>
  <c r="N110" i="5"/>
  <c r="L110" i="5"/>
  <c r="O109" i="5"/>
  <c r="N109" i="5"/>
  <c r="L109" i="5"/>
  <c r="O108" i="5"/>
  <c r="N108" i="5"/>
  <c r="L108" i="5"/>
  <c r="O107" i="5"/>
  <c r="N107" i="5"/>
  <c r="L107" i="5"/>
  <c r="O106" i="5"/>
  <c r="N106" i="5"/>
  <c r="L106" i="5"/>
  <c r="O105" i="5"/>
  <c r="N105" i="5"/>
  <c r="L105" i="5"/>
  <c r="O104" i="5"/>
  <c r="N104" i="5"/>
  <c r="L104" i="5"/>
  <c r="O103" i="5"/>
  <c r="N103" i="5"/>
  <c r="L103" i="5"/>
  <c r="O102" i="5"/>
  <c r="N102" i="5"/>
  <c r="L102" i="5"/>
  <c r="O101" i="5"/>
  <c r="N101" i="5"/>
  <c r="L101" i="5"/>
  <c r="O100" i="5"/>
  <c r="N100" i="5"/>
  <c r="L100" i="5"/>
  <c r="O99" i="5"/>
  <c r="N99" i="5"/>
  <c r="L99" i="5"/>
  <c r="O98" i="5"/>
  <c r="N98" i="5"/>
  <c r="L98" i="5"/>
  <c r="O97" i="5"/>
  <c r="N97" i="5"/>
  <c r="L97" i="5"/>
  <c r="O96" i="5"/>
  <c r="N96" i="5"/>
  <c r="L96" i="5"/>
  <c r="O95" i="5"/>
  <c r="N95" i="5"/>
  <c r="L95" i="5"/>
  <c r="O94" i="5"/>
  <c r="N94" i="5"/>
  <c r="L94" i="5"/>
  <c r="O93" i="5"/>
  <c r="N93" i="5"/>
  <c r="L93" i="5"/>
  <c r="O92" i="5"/>
  <c r="N92" i="5"/>
  <c r="L92" i="5"/>
  <c r="O91" i="5"/>
  <c r="N91" i="5"/>
  <c r="L91" i="5"/>
  <c r="O90" i="5"/>
  <c r="N90" i="5"/>
  <c r="L90" i="5"/>
  <c r="O89" i="5"/>
  <c r="N89" i="5"/>
  <c r="L89" i="5"/>
  <c r="O88" i="5"/>
  <c r="N88" i="5"/>
  <c r="L88" i="5"/>
  <c r="O87" i="5"/>
  <c r="N87" i="5"/>
  <c r="L87" i="5"/>
  <c r="O86" i="5"/>
  <c r="N86" i="5"/>
  <c r="L86" i="5"/>
  <c r="O85" i="5"/>
  <c r="N85" i="5"/>
  <c r="L85" i="5"/>
  <c r="O84" i="5"/>
  <c r="N84" i="5"/>
  <c r="L84" i="5"/>
  <c r="O83" i="5"/>
  <c r="N83" i="5"/>
  <c r="L83" i="5"/>
  <c r="O82" i="5"/>
  <c r="N82" i="5"/>
  <c r="L82" i="5"/>
  <c r="O81" i="5"/>
  <c r="N81" i="5"/>
  <c r="L81" i="5"/>
  <c r="O80" i="5"/>
  <c r="N80" i="5"/>
  <c r="L80" i="5"/>
  <c r="O79" i="5"/>
  <c r="N79" i="5"/>
  <c r="L79" i="5"/>
  <c r="O78" i="5"/>
  <c r="N78" i="5"/>
  <c r="L78" i="5"/>
  <c r="O77" i="5"/>
  <c r="N77" i="5"/>
  <c r="L77" i="5"/>
  <c r="O74" i="5"/>
  <c r="N74" i="5"/>
  <c r="L74" i="5"/>
  <c r="O73" i="5"/>
  <c r="N73" i="5"/>
  <c r="L73" i="5"/>
  <c r="O72" i="5"/>
  <c r="N72" i="5"/>
  <c r="L72" i="5"/>
  <c r="O71" i="5"/>
  <c r="N71" i="5"/>
  <c r="L71" i="5"/>
  <c r="O70" i="5"/>
  <c r="N70" i="5"/>
  <c r="L70" i="5"/>
  <c r="O69" i="5"/>
  <c r="N69" i="5"/>
  <c r="L69" i="5"/>
  <c r="O68" i="5"/>
  <c r="N68" i="5"/>
  <c r="L68" i="5"/>
  <c r="O67" i="5"/>
  <c r="N67" i="5"/>
  <c r="L67" i="5"/>
  <c r="O66" i="5"/>
  <c r="N66" i="5"/>
  <c r="L66" i="5"/>
  <c r="O65" i="5"/>
  <c r="N65" i="5"/>
  <c r="L65" i="5"/>
  <c r="O64" i="5"/>
  <c r="N64" i="5"/>
  <c r="L64" i="5"/>
  <c r="O63" i="5"/>
  <c r="N63" i="5"/>
  <c r="L63" i="5"/>
  <c r="O62" i="5"/>
  <c r="N62" i="5"/>
  <c r="L62" i="5"/>
  <c r="O61" i="5"/>
  <c r="N61" i="5"/>
  <c r="L61" i="5"/>
  <c r="O60" i="5"/>
  <c r="N60" i="5"/>
  <c r="L60" i="5"/>
  <c r="O59" i="5"/>
  <c r="N59" i="5"/>
  <c r="L59" i="5"/>
  <c r="O58" i="5"/>
  <c r="N58" i="5"/>
  <c r="L58" i="5"/>
  <c r="O57" i="5"/>
  <c r="N57" i="5"/>
  <c r="L57" i="5"/>
  <c r="O56" i="5"/>
  <c r="N56" i="5"/>
  <c r="L56" i="5"/>
  <c r="O55" i="5"/>
  <c r="N55" i="5"/>
  <c r="L55" i="5"/>
  <c r="O54" i="5"/>
  <c r="N54" i="5"/>
  <c r="L54" i="5"/>
  <c r="O53" i="5"/>
  <c r="N53" i="5"/>
  <c r="L53" i="5"/>
  <c r="O52" i="5"/>
  <c r="N52" i="5"/>
  <c r="L52" i="5"/>
  <c r="O51" i="5"/>
  <c r="N51" i="5"/>
  <c r="L51" i="5"/>
  <c r="O50" i="5"/>
  <c r="N50" i="5"/>
  <c r="L50" i="5"/>
  <c r="O49" i="5"/>
  <c r="N49" i="5"/>
  <c r="L49" i="5"/>
  <c r="O48" i="5"/>
  <c r="N48" i="5"/>
  <c r="L48" i="5"/>
  <c r="O47" i="5"/>
  <c r="N47" i="5"/>
  <c r="L47" i="5"/>
  <c r="O46" i="5"/>
  <c r="N46" i="5"/>
  <c r="L46" i="5"/>
  <c r="O45" i="5"/>
  <c r="N45" i="5"/>
  <c r="L45" i="5"/>
  <c r="O44" i="5"/>
  <c r="N44" i="5"/>
  <c r="L44" i="5"/>
  <c r="O43" i="5"/>
  <c r="N43" i="5"/>
  <c r="L43" i="5"/>
  <c r="O42" i="5"/>
  <c r="N42" i="5"/>
  <c r="L42" i="5"/>
  <c r="O41" i="5"/>
  <c r="N41" i="5"/>
  <c r="L41" i="5"/>
  <c r="O40" i="5"/>
  <c r="N40" i="5"/>
  <c r="L40" i="5"/>
  <c r="O39" i="5"/>
  <c r="N39" i="5"/>
  <c r="L39" i="5"/>
  <c r="O38" i="5"/>
  <c r="N38" i="5"/>
  <c r="L38" i="5"/>
  <c r="O37" i="5"/>
  <c r="N37" i="5"/>
  <c r="L37" i="5"/>
  <c r="O36" i="5"/>
  <c r="N36" i="5"/>
  <c r="L36" i="5"/>
  <c r="O35" i="5"/>
  <c r="N35" i="5"/>
  <c r="L35" i="5"/>
  <c r="O34" i="5"/>
  <c r="N34" i="5"/>
  <c r="L34" i="5"/>
  <c r="O33" i="5"/>
  <c r="N33" i="5"/>
  <c r="L33" i="5"/>
  <c r="O32" i="5"/>
  <c r="N32" i="5"/>
  <c r="L32" i="5"/>
  <c r="O31" i="5"/>
  <c r="N31" i="5"/>
  <c r="L31" i="5"/>
  <c r="O30" i="5"/>
  <c r="N30" i="5"/>
  <c r="L30" i="5"/>
  <c r="O29" i="5"/>
  <c r="N29" i="5"/>
  <c r="L29" i="5"/>
  <c r="O28" i="5"/>
  <c r="N28" i="5"/>
  <c r="L28" i="5"/>
  <c r="O27" i="5"/>
  <c r="N27" i="5"/>
  <c r="L27" i="5"/>
  <c r="O26" i="5"/>
  <c r="N26" i="5"/>
  <c r="L26" i="5"/>
  <c r="O25" i="5"/>
  <c r="N25" i="5"/>
  <c r="L25" i="5"/>
  <c r="O24" i="5"/>
  <c r="N24" i="5"/>
  <c r="L24" i="5"/>
  <c r="O23" i="5"/>
  <c r="N23" i="5"/>
  <c r="L23" i="5"/>
  <c r="O22" i="5"/>
  <c r="N22" i="5"/>
  <c r="L22" i="5"/>
  <c r="O21" i="5"/>
  <c r="O21" i="99" s="1"/>
  <c r="N21" i="5"/>
  <c r="N21" i="99" s="1"/>
  <c r="L21" i="5"/>
  <c r="L21" i="99" s="1"/>
  <c r="O20" i="5"/>
  <c r="N20" i="5"/>
  <c r="L20" i="5"/>
  <c r="O19" i="5"/>
  <c r="N19" i="5"/>
  <c r="L19" i="5"/>
  <c r="O18" i="5"/>
  <c r="N18" i="5"/>
  <c r="L18" i="5"/>
  <c r="O17" i="5"/>
  <c r="N17" i="5"/>
  <c r="L17" i="5"/>
  <c r="O16" i="5"/>
  <c r="N16" i="5"/>
  <c r="L16" i="5"/>
  <c r="O15" i="5"/>
  <c r="N15" i="5"/>
  <c r="L15" i="5"/>
  <c r="O14" i="5"/>
  <c r="N14" i="5"/>
  <c r="L14" i="5"/>
  <c r="O38" i="44"/>
  <c r="N38" i="44"/>
  <c r="L38" i="44"/>
  <c r="O37" i="44"/>
  <c r="N37" i="44"/>
  <c r="L37" i="44"/>
  <c r="O36" i="44"/>
  <c r="N36" i="44"/>
  <c r="L36" i="44"/>
  <c r="O35" i="44"/>
  <c r="N35" i="44"/>
  <c r="L35" i="44"/>
  <c r="O34" i="44"/>
  <c r="N34" i="44"/>
  <c r="L34" i="44"/>
  <c r="O33" i="44"/>
  <c r="N33" i="44"/>
  <c r="L33" i="44"/>
  <c r="O32" i="44"/>
  <c r="N32" i="44"/>
  <c r="L32" i="44"/>
  <c r="O31" i="44"/>
  <c r="N31" i="44"/>
  <c r="L31" i="44"/>
  <c r="O30" i="44"/>
  <c r="O30" i="100" s="1"/>
  <c r="N30" i="44"/>
  <c r="N30" i="100" s="1"/>
  <c r="L30" i="44"/>
  <c r="L30" i="100" s="1"/>
  <c r="O29" i="44"/>
  <c r="O29" i="100" s="1"/>
  <c r="N29" i="44"/>
  <c r="N29" i="100" s="1"/>
  <c r="L29" i="44"/>
  <c r="L29" i="100" s="1"/>
  <c r="O28" i="44"/>
  <c r="O28" i="100" s="1"/>
  <c r="N28" i="44"/>
  <c r="N28" i="100" s="1"/>
  <c r="L28" i="44"/>
  <c r="L28" i="100" s="1"/>
  <c r="O27" i="44"/>
  <c r="N27" i="44"/>
  <c r="L27" i="44"/>
  <c r="O26" i="44"/>
  <c r="N26" i="44"/>
  <c r="L26" i="44"/>
  <c r="O25" i="44"/>
  <c r="N25" i="44"/>
  <c r="L25" i="44"/>
  <c r="O24" i="44"/>
  <c r="N24" i="44"/>
  <c r="L24" i="44"/>
  <c r="O23" i="44"/>
  <c r="N23" i="44"/>
  <c r="L23" i="44"/>
  <c r="O22" i="44"/>
  <c r="N22" i="44"/>
  <c r="L22" i="44"/>
  <c r="O21" i="44"/>
  <c r="N21" i="44"/>
  <c r="L21" i="44"/>
  <c r="O20" i="44"/>
  <c r="N20" i="44"/>
  <c r="L20" i="44"/>
  <c r="O19" i="44"/>
  <c r="N19" i="44"/>
  <c r="L19" i="44"/>
  <c r="O18" i="44"/>
  <c r="N18" i="44"/>
  <c r="L18" i="44"/>
  <c r="O17" i="44"/>
  <c r="N17" i="44"/>
  <c r="L17" i="44"/>
  <c r="O16" i="44"/>
  <c r="N16" i="44"/>
  <c r="L16" i="44"/>
  <c r="O15" i="44"/>
  <c r="N15" i="44"/>
  <c r="L15" i="44"/>
  <c r="O14" i="44"/>
  <c r="N14" i="44"/>
  <c r="L14" i="44"/>
  <c r="O23" i="7"/>
  <c r="N23" i="7"/>
  <c r="L23" i="7"/>
  <c r="O22" i="7"/>
  <c r="N22" i="7"/>
  <c r="L22" i="7"/>
  <c r="O21" i="7"/>
  <c r="N21" i="7"/>
  <c r="L21" i="7"/>
  <c r="O20" i="7"/>
  <c r="N20" i="7"/>
  <c r="L20" i="7"/>
  <c r="O19" i="7"/>
  <c r="N19" i="7"/>
  <c r="L19" i="7"/>
  <c r="O18" i="7"/>
  <c r="N18" i="7"/>
  <c r="L18" i="7"/>
  <c r="O17" i="7"/>
  <c r="O17" i="101" s="1"/>
  <c r="N17" i="7"/>
  <c r="N17" i="101" s="1"/>
  <c r="L17" i="7"/>
  <c r="L17" i="101" s="1"/>
  <c r="O16" i="7"/>
  <c r="N16" i="7"/>
  <c r="L16" i="7"/>
  <c r="O15" i="7"/>
  <c r="N15" i="7"/>
  <c r="L15" i="7"/>
  <c r="O14" i="7"/>
  <c r="N14" i="7"/>
  <c r="L14" i="7"/>
  <c r="O27" i="8"/>
  <c r="O27" i="47" s="1"/>
  <c r="N27" i="8"/>
  <c r="N27" i="47" s="1"/>
  <c r="L27" i="8"/>
  <c r="L27" i="47" s="1"/>
  <c r="O26" i="8"/>
  <c r="O26" i="47" s="1"/>
  <c r="N26" i="8"/>
  <c r="N26" i="47" s="1"/>
  <c r="L26" i="8"/>
  <c r="L26" i="47" s="1"/>
  <c r="O25" i="8"/>
  <c r="O25" i="47" s="1"/>
  <c r="N25" i="8"/>
  <c r="N25" i="47" s="1"/>
  <c r="L25" i="8"/>
  <c r="L25" i="47" s="1"/>
  <c r="O24" i="8"/>
  <c r="O24" i="47" s="1"/>
  <c r="N24" i="8"/>
  <c r="N24" i="47" s="1"/>
  <c r="L24" i="8"/>
  <c r="L24" i="47" s="1"/>
  <c r="O23" i="8"/>
  <c r="N23" i="8"/>
  <c r="L23" i="8"/>
  <c r="O22" i="8"/>
  <c r="O22" i="47" s="1"/>
  <c r="N22" i="8"/>
  <c r="N22" i="47" s="1"/>
  <c r="L22" i="8"/>
  <c r="L22" i="47" s="1"/>
  <c r="O20" i="8"/>
  <c r="O20" i="47" s="1"/>
  <c r="N20" i="8"/>
  <c r="N20" i="47" s="1"/>
  <c r="L20" i="8"/>
  <c r="L20" i="47" s="1"/>
  <c r="O19" i="8"/>
  <c r="O19" i="47" s="1"/>
  <c r="N19" i="8"/>
  <c r="N19" i="47" s="1"/>
  <c r="L19" i="8"/>
  <c r="L19" i="47" s="1"/>
  <c r="O18" i="8"/>
  <c r="N18" i="8"/>
  <c r="L18" i="8"/>
  <c r="O16" i="8"/>
  <c r="O16" i="47" s="1"/>
  <c r="N16" i="8"/>
  <c r="N16" i="47" s="1"/>
  <c r="L16" i="8"/>
  <c r="L16" i="47" s="1"/>
  <c r="O15" i="8"/>
  <c r="N15" i="8"/>
  <c r="L15" i="8"/>
  <c r="O14" i="8"/>
  <c r="N14" i="8"/>
  <c r="L14" i="8"/>
  <c r="O53" i="50"/>
  <c r="O53" i="103" s="1"/>
  <c r="N53" i="50"/>
  <c r="N53" i="103" s="1"/>
  <c r="L53" i="50"/>
  <c r="L53" i="103" s="1"/>
  <c r="O52" i="50"/>
  <c r="N52" i="50"/>
  <c r="L52" i="50"/>
  <c r="O51" i="50"/>
  <c r="N51" i="50"/>
  <c r="L51" i="50"/>
  <c r="O50" i="50"/>
  <c r="N50" i="50"/>
  <c r="L50" i="50"/>
  <c r="O49" i="50"/>
  <c r="N49" i="50"/>
  <c r="L49" i="50"/>
  <c r="O48" i="50"/>
  <c r="O48" i="103" s="1"/>
  <c r="N48" i="50"/>
  <c r="N48" i="103" s="1"/>
  <c r="L48" i="50"/>
  <c r="L48" i="103" s="1"/>
  <c r="O47" i="50"/>
  <c r="N47" i="50"/>
  <c r="L47" i="50"/>
  <c r="O46" i="50"/>
  <c r="N46" i="50"/>
  <c r="L46" i="50"/>
  <c r="O45" i="50"/>
  <c r="N45" i="50"/>
  <c r="L45" i="50"/>
  <c r="O44" i="50"/>
  <c r="N44" i="50"/>
  <c r="L44" i="50"/>
  <c r="O43" i="50"/>
  <c r="N43" i="50"/>
  <c r="L43" i="50"/>
  <c r="O42" i="50"/>
  <c r="N42" i="50"/>
  <c r="L42" i="50"/>
  <c r="O41" i="50"/>
  <c r="N41" i="50"/>
  <c r="L41" i="50"/>
  <c r="O40" i="50"/>
  <c r="N40" i="50"/>
  <c r="L40" i="50"/>
  <c r="O39" i="50"/>
  <c r="N39" i="50"/>
  <c r="L39" i="50"/>
  <c r="O38" i="50"/>
  <c r="N38" i="50"/>
  <c r="L38" i="50"/>
  <c r="O37" i="50"/>
  <c r="N37" i="50"/>
  <c r="L37" i="50"/>
  <c r="O36" i="50"/>
  <c r="N36" i="50"/>
  <c r="L36" i="50"/>
  <c r="O35" i="50"/>
  <c r="N35" i="50"/>
  <c r="L35" i="50"/>
  <c r="O34" i="50"/>
  <c r="N34" i="50"/>
  <c r="L34" i="50"/>
  <c r="O33" i="50"/>
  <c r="N33" i="50"/>
  <c r="L33" i="50"/>
  <c r="O32" i="50"/>
  <c r="N32" i="50"/>
  <c r="L32" i="50"/>
  <c r="O31" i="50"/>
  <c r="N31" i="50"/>
  <c r="L31" i="50"/>
  <c r="O30" i="50"/>
  <c r="N30" i="50"/>
  <c r="L30" i="50"/>
  <c r="O29" i="50"/>
  <c r="N29" i="50"/>
  <c r="L29" i="50"/>
  <c r="O28" i="50"/>
  <c r="N28" i="50"/>
  <c r="L28" i="50"/>
  <c r="O27" i="50"/>
  <c r="N27" i="50"/>
  <c r="L27" i="50"/>
  <c r="O26" i="50"/>
  <c r="N26" i="50"/>
  <c r="L26" i="50"/>
  <c r="O25" i="50"/>
  <c r="N25" i="50"/>
  <c r="L25" i="50"/>
  <c r="O24" i="50"/>
  <c r="N24" i="50"/>
  <c r="L24" i="50"/>
  <c r="O23" i="50"/>
  <c r="N23" i="50"/>
  <c r="L23" i="50"/>
  <c r="O22" i="50"/>
  <c r="N22" i="50"/>
  <c r="L22" i="50"/>
  <c r="O21" i="50"/>
  <c r="N21" i="50"/>
  <c r="L21" i="50"/>
  <c r="O20" i="50"/>
  <c r="N20" i="50"/>
  <c r="L20" i="50"/>
  <c r="O19" i="50"/>
  <c r="N19" i="50"/>
  <c r="L19" i="50"/>
  <c r="O18" i="50"/>
  <c r="N18" i="50"/>
  <c r="L18" i="50"/>
  <c r="O17" i="50"/>
  <c r="N17" i="50"/>
  <c r="L17" i="50"/>
  <c r="O16" i="50"/>
  <c r="O16" i="103" s="1"/>
  <c r="N16" i="50"/>
  <c r="N16" i="103" s="1"/>
  <c r="L16" i="50"/>
  <c r="L16" i="103" s="1"/>
  <c r="O15" i="50"/>
  <c r="O15" i="103" s="1"/>
  <c r="N15" i="50"/>
  <c r="N15" i="103" s="1"/>
  <c r="L15" i="50"/>
  <c r="L15" i="103" s="1"/>
  <c r="O14" i="50"/>
  <c r="N14" i="50"/>
  <c r="L14" i="50"/>
  <c r="O22" i="10"/>
  <c r="O22" i="104" s="1"/>
  <c r="N22" i="10"/>
  <c r="N22" i="104" s="1"/>
  <c r="L22" i="10"/>
  <c r="L22" i="104" s="1"/>
  <c r="O21" i="10"/>
  <c r="O21" i="104" s="1"/>
  <c r="N21" i="10"/>
  <c r="N21" i="104" s="1"/>
  <c r="L21" i="10"/>
  <c r="L21" i="104" s="1"/>
  <c r="O20" i="10"/>
  <c r="N20" i="10"/>
  <c r="L20" i="10"/>
  <c r="O19" i="10"/>
  <c r="N19" i="10"/>
  <c r="L19" i="10"/>
  <c r="O18" i="10"/>
  <c r="N18" i="10"/>
  <c r="L18" i="10"/>
  <c r="O17" i="10"/>
  <c r="N17" i="10"/>
  <c r="L17" i="10"/>
  <c r="O16" i="10"/>
  <c r="N16" i="10"/>
  <c r="L16" i="10"/>
  <c r="O15" i="10"/>
  <c r="N15" i="10"/>
  <c r="L15" i="10"/>
  <c r="O14" i="10"/>
  <c r="N14" i="10"/>
  <c r="L14" i="10"/>
  <c r="O76" i="11"/>
  <c r="N76" i="11"/>
  <c r="L76" i="11"/>
  <c r="O75" i="11"/>
  <c r="N75" i="11"/>
  <c r="L75" i="11"/>
  <c r="O74" i="11"/>
  <c r="N74" i="11"/>
  <c r="L74" i="11"/>
  <c r="O73" i="11"/>
  <c r="N73" i="11"/>
  <c r="L73" i="11"/>
  <c r="O72" i="11"/>
  <c r="N72" i="11"/>
  <c r="L72" i="11"/>
  <c r="O71" i="11"/>
  <c r="N71" i="11"/>
  <c r="L71" i="11"/>
  <c r="O70" i="11"/>
  <c r="N70" i="11"/>
  <c r="L70" i="11"/>
  <c r="O69" i="11"/>
  <c r="N69" i="11"/>
  <c r="L69" i="11"/>
  <c r="O68" i="11"/>
  <c r="N68" i="11"/>
  <c r="L68" i="11"/>
  <c r="O67" i="11"/>
  <c r="N67" i="11"/>
  <c r="L67" i="11"/>
  <c r="O66" i="11"/>
  <c r="N66" i="11"/>
  <c r="L66" i="11"/>
  <c r="O65" i="11"/>
  <c r="N65" i="11"/>
  <c r="L65" i="11"/>
  <c r="O64" i="11"/>
  <c r="N64" i="11"/>
  <c r="L64" i="11"/>
  <c r="O63" i="11"/>
  <c r="N63" i="11"/>
  <c r="L63" i="11"/>
  <c r="O62" i="11"/>
  <c r="N62" i="11"/>
  <c r="L62" i="11"/>
  <c r="O61" i="11"/>
  <c r="N61" i="11"/>
  <c r="L61" i="11"/>
  <c r="O60" i="11"/>
  <c r="N60" i="11"/>
  <c r="L60" i="11"/>
  <c r="O59" i="11"/>
  <c r="N59" i="11"/>
  <c r="L59" i="11"/>
  <c r="O58" i="11"/>
  <c r="N58" i="11"/>
  <c r="L58" i="11"/>
  <c r="O57" i="11"/>
  <c r="N57" i="11"/>
  <c r="L57" i="11"/>
  <c r="O56" i="11"/>
  <c r="N56" i="11"/>
  <c r="L56" i="11"/>
  <c r="O55" i="11"/>
  <c r="N55" i="11"/>
  <c r="L55" i="11"/>
  <c r="O54" i="11"/>
  <c r="N54" i="11"/>
  <c r="L54" i="11"/>
  <c r="O53" i="11"/>
  <c r="N53" i="11"/>
  <c r="L53" i="11"/>
  <c r="O52" i="11"/>
  <c r="N52" i="11"/>
  <c r="L52" i="11"/>
  <c r="O51" i="11"/>
  <c r="N51" i="11"/>
  <c r="L51" i="11"/>
  <c r="O50" i="11"/>
  <c r="N50" i="11"/>
  <c r="L50" i="11"/>
  <c r="O49" i="11"/>
  <c r="N49" i="11"/>
  <c r="L49" i="11"/>
  <c r="O48" i="11"/>
  <c r="N48" i="11"/>
  <c r="L48" i="11"/>
  <c r="O47" i="11"/>
  <c r="N47" i="11"/>
  <c r="L47" i="11"/>
  <c r="O46" i="11"/>
  <c r="N46" i="11"/>
  <c r="L46" i="11"/>
  <c r="O45" i="11"/>
  <c r="N45" i="11"/>
  <c r="L45" i="11"/>
  <c r="O44" i="11"/>
  <c r="N44" i="11"/>
  <c r="L44" i="11"/>
  <c r="O43" i="11"/>
  <c r="N43" i="11"/>
  <c r="L43" i="11"/>
  <c r="O42" i="11"/>
  <c r="N42" i="11"/>
  <c r="L42" i="11"/>
  <c r="O41" i="11"/>
  <c r="N41" i="11"/>
  <c r="L41" i="11"/>
  <c r="O40" i="11"/>
  <c r="N40" i="11"/>
  <c r="L40" i="11"/>
  <c r="O39" i="11"/>
  <c r="N39" i="11"/>
  <c r="L39" i="11"/>
  <c r="O38" i="11"/>
  <c r="N38" i="11"/>
  <c r="L38" i="11"/>
  <c r="O37" i="11"/>
  <c r="N37" i="11"/>
  <c r="L37" i="11"/>
  <c r="O36" i="11"/>
  <c r="N36" i="11"/>
  <c r="L36" i="11"/>
  <c r="O35" i="11"/>
  <c r="N35" i="11"/>
  <c r="L35" i="11"/>
  <c r="O34" i="11"/>
  <c r="N34" i="11"/>
  <c r="L34" i="11"/>
  <c r="O33" i="11"/>
  <c r="N33" i="11"/>
  <c r="L33" i="11"/>
  <c r="O32" i="11"/>
  <c r="N32" i="11"/>
  <c r="L32" i="11"/>
  <c r="O31" i="11"/>
  <c r="N31" i="11"/>
  <c r="L31" i="11"/>
  <c r="O30" i="11"/>
  <c r="N30" i="11"/>
  <c r="L30" i="11"/>
  <c r="O29" i="11"/>
  <c r="N29" i="11"/>
  <c r="L29" i="11"/>
  <c r="O28" i="11"/>
  <c r="N28" i="11"/>
  <c r="L28" i="11"/>
  <c r="O27" i="11"/>
  <c r="N27" i="11"/>
  <c r="L27" i="11"/>
  <c r="O26" i="11"/>
  <c r="N26" i="11"/>
  <c r="L26" i="11"/>
  <c r="O25" i="11"/>
  <c r="N25" i="11"/>
  <c r="L25" i="11"/>
  <c r="O24" i="11"/>
  <c r="N24" i="11"/>
  <c r="L24" i="11"/>
  <c r="O23" i="11"/>
  <c r="N23" i="11"/>
  <c r="L23" i="11"/>
  <c r="O22" i="11"/>
  <c r="N22" i="11"/>
  <c r="L22" i="11"/>
  <c r="O21" i="11"/>
  <c r="N21" i="11"/>
  <c r="L21" i="11"/>
  <c r="O20" i="11"/>
  <c r="N20" i="11"/>
  <c r="L20" i="11"/>
  <c r="O19" i="11"/>
  <c r="N19" i="11"/>
  <c r="L19" i="11"/>
  <c r="O18" i="11"/>
  <c r="N18" i="11"/>
  <c r="L18" i="11"/>
  <c r="O17" i="11"/>
  <c r="N17" i="11"/>
  <c r="L17" i="11"/>
  <c r="O16" i="11"/>
  <c r="N16" i="11"/>
  <c r="L16" i="11"/>
  <c r="O15" i="11"/>
  <c r="N15" i="11"/>
  <c r="L15" i="11"/>
  <c r="O14" i="11"/>
  <c r="N14" i="11"/>
  <c r="L14" i="11"/>
  <c r="O47" i="107"/>
  <c r="N47" i="107"/>
  <c r="L47" i="107"/>
  <c r="O46" i="107"/>
  <c r="N46" i="107"/>
  <c r="L46" i="107"/>
  <c r="O45" i="107"/>
  <c r="N45" i="107"/>
  <c r="L45" i="107"/>
  <c r="O44" i="107"/>
  <c r="N44" i="107"/>
  <c r="L44" i="107"/>
  <c r="O43" i="107"/>
  <c r="N43" i="107"/>
  <c r="L43" i="107"/>
  <c r="O42" i="107"/>
  <c r="N42" i="107"/>
  <c r="L42" i="107"/>
  <c r="O41" i="107"/>
  <c r="N41" i="107"/>
  <c r="L41" i="107"/>
  <c r="O40" i="107"/>
  <c r="N40" i="107"/>
  <c r="L40" i="107"/>
  <c r="O14" i="13"/>
  <c r="N14" i="13"/>
  <c r="L14" i="13"/>
  <c r="H138" i="5"/>
  <c r="M138" i="5" s="1"/>
  <c r="H137" i="5"/>
  <c r="M137" i="5" s="1"/>
  <c r="H136" i="5"/>
  <c r="M136" i="5" s="1"/>
  <c r="H135" i="5"/>
  <c r="M135" i="5" s="1"/>
  <c r="M135" i="99" s="1"/>
  <c r="H134" i="5"/>
  <c r="M134" i="5" s="1"/>
  <c r="H133" i="5"/>
  <c r="M133" i="5" s="1"/>
  <c r="M133" i="99" s="1"/>
  <c r="H132" i="5"/>
  <c r="M132" i="5" s="1"/>
  <c r="M132" i="99" s="1"/>
  <c r="H131" i="5"/>
  <c r="M131" i="5" s="1"/>
  <c r="M131" i="99" s="1"/>
  <c r="H130" i="5"/>
  <c r="M130" i="5" s="1"/>
  <c r="M130" i="99" s="1"/>
  <c r="H129" i="5"/>
  <c r="M129" i="5" s="1"/>
  <c r="M129" i="99" s="1"/>
  <c r="H128" i="5"/>
  <c r="M128" i="5" s="1"/>
  <c r="M128" i="99" s="1"/>
  <c r="H127" i="5"/>
  <c r="M127" i="5" s="1"/>
  <c r="M127" i="99" s="1"/>
  <c r="H126" i="5"/>
  <c r="M126" i="5" s="1"/>
  <c r="H125" i="5"/>
  <c r="M125" i="5" s="1"/>
  <c r="H124" i="5"/>
  <c r="M124" i="5" s="1"/>
  <c r="H123" i="5"/>
  <c r="M123" i="5" s="1"/>
  <c r="H122" i="5"/>
  <c r="M122" i="5" s="1"/>
  <c r="M122" i="99" s="1"/>
  <c r="H121" i="5"/>
  <c r="M121" i="5" s="1"/>
  <c r="H120" i="5"/>
  <c r="M120" i="5" s="1"/>
  <c r="H119" i="5"/>
  <c r="M119" i="5" s="1"/>
  <c r="H118" i="5"/>
  <c r="M118" i="5" s="1"/>
  <c r="H117" i="5"/>
  <c r="M117" i="5" s="1"/>
  <c r="H116" i="5"/>
  <c r="M116" i="5" s="1"/>
  <c r="H115" i="5"/>
  <c r="M115" i="5" s="1"/>
  <c r="H114" i="5"/>
  <c r="M114" i="5" s="1"/>
  <c r="H113" i="5"/>
  <c r="M113" i="5" s="1"/>
  <c r="H112" i="5"/>
  <c r="M112" i="5" s="1"/>
  <c r="H111" i="5"/>
  <c r="M111" i="5" s="1"/>
  <c r="H110" i="5"/>
  <c r="M110" i="5" s="1"/>
  <c r="H109" i="5"/>
  <c r="M109" i="5" s="1"/>
  <c r="H108" i="5"/>
  <c r="M108" i="5" s="1"/>
  <c r="H107" i="5"/>
  <c r="M107" i="5" s="1"/>
  <c r="H106" i="5"/>
  <c r="M106" i="5" s="1"/>
  <c r="H105" i="5"/>
  <c r="M105" i="5" s="1"/>
  <c r="H104" i="5"/>
  <c r="M104" i="5" s="1"/>
  <c r="H103" i="5"/>
  <c r="M103" i="5" s="1"/>
  <c r="H102" i="5"/>
  <c r="M102" i="5" s="1"/>
  <c r="H101" i="5"/>
  <c r="M101" i="5" s="1"/>
  <c r="H100" i="5"/>
  <c r="M100" i="5" s="1"/>
  <c r="H99" i="5"/>
  <c r="M99" i="5" s="1"/>
  <c r="H98" i="5"/>
  <c r="M98" i="5" s="1"/>
  <c r="H97" i="5"/>
  <c r="M97" i="5" s="1"/>
  <c r="H96" i="5"/>
  <c r="M96" i="5" s="1"/>
  <c r="H95" i="5"/>
  <c r="M95" i="5" s="1"/>
  <c r="H94" i="5"/>
  <c r="M94" i="5" s="1"/>
  <c r="H93" i="5"/>
  <c r="M93" i="5" s="1"/>
  <c r="H92" i="5"/>
  <c r="M92" i="5" s="1"/>
  <c r="H91" i="5"/>
  <c r="M91" i="5" s="1"/>
  <c r="H90" i="5"/>
  <c r="M90" i="5" s="1"/>
  <c r="H89" i="5"/>
  <c r="M89" i="5" s="1"/>
  <c r="H88" i="5"/>
  <c r="M88" i="5" s="1"/>
  <c r="H87" i="5"/>
  <c r="M87" i="5" s="1"/>
  <c r="H86" i="5"/>
  <c r="M86" i="5" s="1"/>
  <c r="H85" i="5"/>
  <c r="M85" i="5" s="1"/>
  <c r="H84" i="5"/>
  <c r="M84" i="5" s="1"/>
  <c r="H83" i="5"/>
  <c r="M83" i="5" s="1"/>
  <c r="H82" i="5"/>
  <c r="M82" i="5" s="1"/>
  <c r="H81" i="5"/>
  <c r="M81" i="5" s="1"/>
  <c r="H80" i="5"/>
  <c r="M80" i="5" s="1"/>
  <c r="H79" i="5"/>
  <c r="M79" i="5" s="1"/>
  <c r="H78" i="5"/>
  <c r="M78" i="5" s="1"/>
  <c r="H77" i="5"/>
  <c r="M77" i="5" s="1"/>
  <c r="H76" i="5"/>
  <c r="H75" i="5"/>
  <c r="H74" i="5"/>
  <c r="M74" i="5" s="1"/>
  <c r="H73" i="5"/>
  <c r="M73" i="5" s="1"/>
  <c r="H72" i="5"/>
  <c r="M72" i="5" s="1"/>
  <c r="H71" i="5"/>
  <c r="M71" i="5" s="1"/>
  <c r="H70" i="5"/>
  <c r="M70" i="5" s="1"/>
  <c r="H69" i="5"/>
  <c r="M69" i="5" s="1"/>
  <c r="H68" i="5"/>
  <c r="M68" i="5" s="1"/>
  <c r="H67" i="5"/>
  <c r="M67" i="5" s="1"/>
  <c r="H66" i="5"/>
  <c r="M66" i="5" s="1"/>
  <c r="H65" i="5"/>
  <c r="M65" i="5" s="1"/>
  <c r="H64" i="5"/>
  <c r="M64" i="5" s="1"/>
  <c r="H63" i="5"/>
  <c r="M63" i="5" s="1"/>
  <c r="H62" i="5"/>
  <c r="M62" i="5" s="1"/>
  <c r="H61" i="5"/>
  <c r="M61" i="5" s="1"/>
  <c r="H60" i="5"/>
  <c r="M60" i="5" s="1"/>
  <c r="H59" i="5"/>
  <c r="M59" i="5" s="1"/>
  <c r="H58" i="5"/>
  <c r="M58" i="5" s="1"/>
  <c r="H57" i="5"/>
  <c r="M57" i="5" s="1"/>
  <c r="H56" i="5"/>
  <c r="M56" i="5" s="1"/>
  <c r="H55" i="5"/>
  <c r="M55" i="5" s="1"/>
  <c r="H54" i="5"/>
  <c r="M54" i="5" s="1"/>
  <c r="H53" i="5"/>
  <c r="M53" i="5" s="1"/>
  <c r="H52" i="5"/>
  <c r="M52" i="5" s="1"/>
  <c r="H51" i="5"/>
  <c r="M51" i="5" s="1"/>
  <c r="H50" i="5"/>
  <c r="M50" i="5" s="1"/>
  <c r="H49" i="5"/>
  <c r="M49" i="5" s="1"/>
  <c r="H48" i="5"/>
  <c r="M48" i="5" s="1"/>
  <c r="H47" i="5"/>
  <c r="M47" i="5" s="1"/>
  <c r="H46" i="5"/>
  <c r="M46" i="5" s="1"/>
  <c r="H45" i="5"/>
  <c r="M45" i="5" s="1"/>
  <c r="H44" i="5"/>
  <c r="M44" i="5" s="1"/>
  <c r="H43" i="5"/>
  <c r="M43" i="5" s="1"/>
  <c r="H42" i="5"/>
  <c r="M42" i="5" s="1"/>
  <c r="H41" i="5"/>
  <c r="M41" i="5" s="1"/>
  <c r="H40" i="5"/>
  <c r="M40" i="5" s="1"/>
  <c r="H39" i="5"/>
  <c r="M39" i="5" s="1"/>
  <c r="H38" i="5"/>
  <c r="M38" i="5" s="1"/>
  <c r="H37" i="5"/>
  <c r="M37" i="5" s="1"/>
  <c r="H36" i="5"/>
  <c r="M36" i="5" s="1"/>
  <c r="H35" i="5"/>
  <c r="M35" i="5" s="1"/>
  <c r="H34" i="5"/>
  <c r="M34" i="5" s="1"/>
  <c r="H33" i="5"/>
  <c r="M33" i="5" s="1"/>
  <c r="H32" i="5"/>
  <c r="M32" i="5" s="1"/>
  <c r="H31" i="5"/>
  <c r="M31" i="5" s="1"/>
  <c r="H30" i="5"/>
  <c r="M30" i="5" s="1"/>
  <c r="H29" i="5"/>
  <c r="M29" i="5" s="1"/>
  <c r="H28" i="5"/>
  <c r="M28" i="5" s="1"/>
  <c r="H27" i="5"/>
  <c r="M27" i="5" s="1"/>
  <c r="H26" i="5"/>
  <c r="M26" i="5" s="1"/>
  <c r="H25" i="5"/>
  <c r="M25" i="5" s="1"/>
  <c r="H24" i="5"/>
  <c r="M24" i="5" s="1"/>
  <c r="H23" i="5"/>
  <c r="M23" i="5" s="1"/>
  <c r="H22" i="5"/>
  <c r="M22" i="5" s="1"/>
  <c r="H21" i="5"/>
  <c r="M21" i="5" s="1"/>
  <c r="M21" i="99" s="1"/>
  <c r="H20" i="5"/>
  <c r="M20" i="5" s="1"/>
  <c r="H19" i="5"/>
  <c r="M19" i="5" s="1"/>
  <c r="H18" i="5"/>
  <c r="M18" i="5" s="1"/>
  <c r="H17" i="5"/>
  <c r="M17" i="5" s="1"/>
  <c r="H16" i="5"/>
  <c r="M16" i="5" s="1"/>
  <c r="H15" i="5"/>
  <c r="M15" i="5" s="1"/>
  <c r="H14" i="5"/>
  <c r="M14" i="5" s="1"/>
  <c r="H38" i="44"/>
  <c r="M38" i="44" s="1"/>
  <c r="H37" i="44"/>
  <c r="M37" i="44" s="1"/>
  <c r="H36" i="44"/>
  <c r="M36" i="44" s="1"/>
  <c r="H35" i="44"/>
  <c r="M35" i="44" s="1"/>
  <c r="H34" i="44"/>
  <c r="M34" i="44" s="1"/>
  <c r="H33" i="44"/>
  <c r="M33" i="44" s="1"/>
  <c r="H32" i="44"/>
  <c r="M32" i="44" s="1"/>
  <c r="H31" i="44"/>
  <c r="M31" i="44" s="1"/>
  <c r="H30" i="44"/>
  <c r="M30" i="44" s="1"/>
  <c r="M30" i="100" s="1"/>
  <c r="H29" i="44"/>
  <c r="M29" i="44" s="1"/>
  <c r="M29" i="100" s="1"/>
  <c r="H28" i="44"/>
  <c r="M28" i="44" s="1"/>
  <c r="M28" i="100" s="1"/>
  <c r="H27" i="44"/>
  <c r="M27" i="44" s="1"/>
  <c r="H26" i="44"/>
  <c r="M26" i="44" s="1"/>
  <c r="H25" i="44"/>
  <c r="M25" i="44" s="1"/>
  <c r="H24" i="44"/>
  <c r="M24" i="44" s="1"/>
  <c r="H23" i="44"/>
  <c r="M23" i="44" s="1"/>
  <c r="H22" i="44"/>
  <c r="M22" i="44" s="1"/>
  <c r="H21" i="44"/>
  <c r="M21" i="44" s="1"/>
  <c r="H20" i="44"/>
  <c r="M20" i="44" s="1"/>
  <c r="H19" i="44"/>
  <c r="M19" i="44" s="1"/>
  <c r="H18" i="44"/>
  <c r="M18" i="44" s="1"/>
  <c r="H17" i="44"/>
  <c r="M17" i="44" s="1"/>
  <c r="H16" i="44"/>
  <c r="M16" i="44" s="1"/>
  <c r="H15" i="44"/>
  <c r="M15" i="44" s="1"/>
  <c r="H14" i="44"/>
  <c r="M14" i="44" s="1"/>
  <c r="H23" i="7"/>
  <c r="M23" i="7" s="1"/>
  <c r="H22" i="7"/>
  <c r="M22" i="7" s="1"/>
  <c r="H21" i="7"/>
  <c r="M21" i="7" s="1"/>
  <c r="H20" i="7"/>
  <c r="M20" i="7" s="1"/>
  <c r="H19" i="7"/>
  <c r="M19" i="7" s="1"/>
  <c r="H18" i="7"/>
  <c r="M18" i="7" s="1"/>
  <c r="H17" i="7"/>
  <c r="M17" i="7" s="1"/>
  <c r="M17" i="101" s="1"/>
  <c r="H16" i="7"/>
  <c r="M16" i="7" s="1"/>
  <c r="H15" i="7"/>
  <c r="M15" i="7" s="1"/>
  <c r="H14" i="7"/>
  <c r="M14" i="7" s="1"/>
  <c r="H27" i="8"/>
  <c r="H26" i="8"/>
  <c r="H25" i="8"/>
  <c r="H24" i="8"/>
  <c r="H23" i="8"/>
  <c r="M23" i="8" s="1"/>
  <c r="H22" i="8"/>
  <c r="H20" i="8"/>
  <c r="H19" i="8"/>
  <c r="H18" i="8"/>
  <c r="M18" i="8" s="1"/>
  <c r="H16" i="8"/>
  <c r="H15" i="8"/>
  <c r="M15" i="8" s="1"/>
  <c r="H14" i="8"/>
  <c r="M14" i="8" s="1"/>
  <c r="H53" i="50"/>
  <c r="M53" i="50" s="1"/>
  <c r="M53" i="103" s="1"/>
  <c r="H52" i="50"/>
  <c r="M52" i="50" s="1"/>
  <c r="H51" i="50"/>
  <c r="M51" i="50" s="1"/>
  <c r="H50" i="50"/>
  <c r="M50" i="50" s="1"/>
  <c r="H49" i="50"/>
  <c r="M49" i="50" s="1"/>
  <c r="H48" i="50"/>
  <c r="M48" i="50" s="1"/>
  <c r="M48" i="103" s="1"/>
  <c r="H47" i="50"/>
  <c r="M47" i="50" s="1"/>
  <c r="H46" i="50"/>
  <c r="M46" i="50" s="1"/>
  <c r="H45" i="50"/>
  <c r="M45" i="50" s="1"/>
  <c r="H44" i="50"/>
  <c r="M44" i="50" s="1"/>
  <c r="H43" i="50"/>
  <c r="M43" i="50" s="1"/>
  <c r="H42" i="50"/>
  <c r="M42" i="50" s="1"/>
  <c r="H41" i="50"/>
  <c r="M41" i="50" s="1"/>
  <c r="H40" i="50"/>
  <c r="M40" i="50" s="1"/>
  <c r="H39" i="50"/>
  <c r="M39" i="50" s="1"/>
  <c r="H38" i="50"/>
  <c r="M38" i="50" s="1"/>
  <c r="H37" i="50"/>
  <c r="M37" i="50" s="1"/>
  <c r="H36" i="50"/>
  <c r="M36" i="50" s="1"/>
  <c r="H35" i="50"/>
  <c r="M35" i="50" s="1"/>
  <c r="H34" i="50"/>
  <c r="M34" i="50" s="1"/>
  <c r="H33" i="50"/>
  <c r="M33" i="50" s="1"/>
  <c r="H32" i="50"/>
  <c r="M32" i="50" s="1"/>
  <c r="H31" i="50"/>
  <c r="M31" i="50" s="1"/>
  <c r="H30" i="50"/>
  <c r="M30" i="50" s="1"/>
  <c r="H29" i="50"/>
  <c r="M29" i="50" s="1"/>
  <c r="H28" i="50"/>
  <c r="M28" i="50" s="1"/>
  <c r="H27" i="50"/>
  <c r="M27" i="50" s="1"/>
  <c r="H26" i="50"/>
  <c r="M26" i="50" s="1"/>
  <c r="H25" i="50"/>
  <c r="M25" i="50" s="1"/>
  <c r="H24" i="50"/>
  <c r="M24" i="50" s="1"/>
  <c r="H23" i="50"/>
  <c r="M23" i="50" s="1"/>
  <c r="H22" i="50"/>
  <c r="M22" i="50" s="1"/>
  <c r="H21" i="50"/>
  <c r="M21" i="50" s="1"/>
  <c r="H20" i="50"/>
  <c r="M20" i="50" s="1"/>
  <c r="H19" i="50"/>
  <c r="M19" i="50" s="1"/>
  <c r="H18" i="50"/>
  <c r="M18" i="50" s="1"/>
  <c r="H17" i="50"/>
  <c r="M17" i="50" s="1"/>
  <c r="H16" i="50"/>
  <c r="M16" i="50" s="1"/>
  <c r="M16" i="103" s="1"/>
  <c r="H15" i="50"/>
  <c r="M15" i="50" s="1"/>
  <c r="M15" i="103" s="1"/>
  <c r="H14" i="50"/>
  <c r="M14" i="50" s="1"/>
  <c r="H22" i="10"/>
  <c r="M22" i="10" s="1"/>
  <c r="M22" i="104" s="1"/>
  <c r="H21" i="10"/>
  <c r="M21" i="10" s="1"/>
  <c r="M21" i="104" s="1"/>
  <c r="H20" i="10"/>
  <c r="M20" i="10" s="1"/>
  <c r="H19" i="10"/>
  <c r="M19" i="10" s="1"/>
  <c r="H18" i="10"/>
  <c r="M18" i="10" s="1"/>
  <c r="H17" i="10"/>
  <c r="M17" i="10" s="1"/>
  <c r="H16" i="10"/>
  <c r="M16" i="10" s="1"/>
  <c r="H15" i="10"/>
  <c r="M15" i="10" s="1"/>
  <c r="H14" i="10"/>
  <c r="M14" i="10" s="1"/>
  <c r="H76" i="11"/>
  <c r="M76" i="11" s="1"/>
  <c r="H75" i="11"/>
  <c r="M75" i="11" s="1"/>
  <c r="H74" i="11"/>
  <c r="M74" i="11" s="1"/>
  <c r="H73" i="11"/>
  <c r="M73" i="11" s="1"/>
  <c r="H72" i="11"/>
  <c r="M72" i="11" s="1"/>
  <c r="H71" i="11"/>
  <c r="M71" i="11" s="1"/>
  <c r="H70" i="11"/>
  <c r="M70" i="11" s="1"/>
  <c r="H69" i="11"/>
  <c r="M69" i="11" s="1"/>
  <c r="H68" i="11"/>
  <c r="M68" i="11" s="1"/>
  <c r="H67" i="11"/>
  <c r="M67" i="11" s="1"/>
  <c r="H66" i="11"/>
  <c r="M66" i="11" s="1"/>
  <c r="H65" i="11"/>
  <c r="M65" i="11" s="1"/>
  <c r="H64" i="11"/>
  <c r="M64" i="11" s="1"/>
  <c r="H63" i="11"/>
  <c r="M63" i="11" s="1"/>
  <c r="H62" i="11"/>
  <c r="M62" i="11" s="1"/>
  <c r="H61" i="11"/>
  <c r="M61" i="11" s="1"/>
  <c r="H60" i="11"/>
  <c r="M60" i="11" s="1"/>
  <c r="H59" i="11"/>
  <c r="M59" i="11" s="1"/>
  <c r="H58" i="11"/>
  <c r="M58" i="11" s="1"/>
  <c r="H57" i="11"/>
  <c r="M57" i="11" s="1"/>
  <c r="H56" i="11"/>
  <c r="M56" i="11" s="1"/>
  <c r="H55" i="11"/>
  <c r="M55" i="11" s="1"/>
  <c r="H54" i="11"/>
  <c r="M54" i="11" s="1"/>
  <c r="H53" i="11"/>
  <c r="M53" i="11" s="1"/>
  <c r="H52" i="11"/>
  <c r="M52" i="11" s="1"/>
  <c r="H51" i="11"/>
  <c r="M51" i="11" s="1"/>
  <c r="H50" i="11"/>
  <c r="M50" i="11" s="1"/>
  <c r="H49" i="11"/>
  <c r="M49" i="11" s="1"/>
  <c r="H48" i="11"/>
  <c r="M48" i="11" s="1"/>
  <c r="H47" i="11"/>
  <c r="M47" i="11" s="1"/>
  <c r="H46" i="11"/>
  <c r="M46" i="11" s="1"/>
  <c r="H45" i="11"/>
  <c r="M45" i="11" s="1"/>
  <c r="H44" i="11"/>
  <c r="M44" i="11" s="1"/>
  <c r="H43" i="11"/>
  <c r="M43" i="11" s="1"/>
  <c r="H42" i="11"/>
  <c r="M42" i="11" s="1"/>
  <c r="H41" i="11"/>
  <c r="M41" i="11" s="1"/>
  <c r="H40" i="11"/>
  <c r="M40" i="11" s="1"/>
  <c r="H39" i="11"/>
  <c r="M39" i="11" s="1"/>
  <c r="H38" i="11"/>
  <c r="M38" i="11" s="1"/>
  <c r="H37" i="11"/>
  <c r="M37" i="11" s="1"/>
  <c r="H36" i="11"/>
  <c r="M36" i="11" s="1"/>
  <c r="H35" i="11"/>
  <c r="M35" i="11" s="1"/>
  <c r="H34" i="11"/>
  <c r="M34" i="11" s="1"/>
  <c r="H33" i="11"/>
  <c r="M33" i="11" s="1"/>
  <c r="H32" i="11"/>
  <c r="M32" i="11" s="1"/>
  <c r="H31" i="11"/>
  <c r="M31" i="11" s="1"/>
  <c r="H30" i="11"/>
  <c r="M30" i="11" s="1"/>
  <c r="H29" i="11"/>
  <c r="M29" i="11" s="1"/>
  <c r="H28" i="11"/>
  <c r="M28" i="11" s="1"/>
  <c r="H27" i="11"/>
  <c r="M27" i="11" s="1"/>
  <c r="H26" i="11"/>
  <c r="M26" i="11" s="1"/>
  <c r="H25" i="11"/>
  <c r="M25" i="11" s="1"/>
  <c r="H24" i="11"/>
  <c r="M24" i="11" s="1"/>
  <c r="H23" i="11"/>
  <c r="M23" i="11" s="1"/>
  <c r="H22" i="11"/>
  <c r="M22" i="11" s="1"/>
  <c r="H21" i="11"/>
  <c r="M21" i="11" s="1"/>
  <c r="H20" i="11"/>
  <c r="M20" i="11" s="1"/>
  <c r="H19" i="11"/>
  <c r="M19" i="11" s="1"/>
  <c r="H18" i="11"/>
  <c r="M18" i="11" s="1"/>
  <c r="H17" i="11"/>
  <c r="M17" i="11" s="1"/>
  <c r="H16" i="11"/>
  <c r="M16" i="11" s="1"/>
  <c r="H15" i="11"/>
  <c r="M15" i="11" s="1"/>
  <c r="H14" i="11"/>
  <c r="M14" i="11" s="1"/>
  <c r="M47" i="107"/>
  <c r="M46" i="107"/>
  <c r="M45" i="107"/>
  <c r="M44" i="107"/>
  <c r="M43" i="107"/>
  <c r="M42" i="107"/>
  <c r="M41" i="107"/>
  <c r="M40" i="107"/>
  <c r="H14" i="13"/>
  <c r="M14" i="13"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L25" i="37"/>
  <c r="N25" i="37"/>
  <c r="O25" i="37"/>
  <c r="O14" i="37"/>
  <c r="N14" i="37"/>
  <c r="L14" i="37"/>
  <c r="H16" i="37"/>
  <c r="M16" i="37" s="1"/>
  <c r="H17" i="37"/>
  <c r="M17" i="37" s="1"/>
  <c r="H18" i="37"/>
  <c r="M18" i="37" s="1"/>
  <c r="H19" i="37"/>
  <c r="M19" i="37" s="1"/>
  <c r="H20" i="37"/>
  <c r="M20" i="37" s="1"/>
  <c r="H21" i="37"/>
  <c r="M21" i="37" s="1"/>
  <c r="H22" i="37"/>
  <c r="M22" i="37" s="1"/>
  <c r="H23" i="37"/>
  <c r="M23" i="37" s="1"/>
  <c r="H24" i="37"/>
  <c r="M24" i="37" s="1"/>
  <c r="H25" i="37"/>
  <c r="M25" i="37" s="1"/>
  <c r="H15" i="37"/>
  <c r="M15" i="37" s="1"/>
  <c r="H14" i="37"/>
  <c r="M14" i="37" s="1"/>
  <c r="P28" i="4" l="1"/>
  <c r="M24" i="8"/>
  <c r="M24" i="47" s="1"/>
  <c r="H24" i="47"/>
  <c r="M25" i="8"/>
  <c r="M25" i="47" s="1"/>
  <c r="H25" i="47"/>
  <c r="M27" i="8"/>
  <c r="M27" i="47" s="1"/>
  <c r="H27" i="47"/>
  <c r="M26" i="8"/>
  <c r="M26" i="47" s="1"/>
  <c r="H26" i="47"/>
  <c r="M19" i="8"/>
  <c r="M19" i="47" s="1"/>
  <c r="H19" i="47"/>
  <c r="M20" i="8"/>
  <c r="M20" i="47" s="1"/>
  <c r="H20" i="47"/>
  <c r="M22" i="8"/>
  <c r="M22" i="47" s="1"/>
  <c r="H22" i="47"/>
  <c r="M16" i="8"/>
  <c r="M16" i="47" s="1"/>
  <c r="H16" i="47"/>
  <c r="H40" i="107"/>
  <c r="H45" i="107"/>
  <c r="H43" i="107"/>
  <c r="H41" i="107"/>
  <c r="H46" i="107"/>
  <c r="H44" i="107"/>
  <c r="H42" i="107"/>
  <c r="H47" i="107"/>
  <c r="H21" i="104"/>
  <c r="H22" i="104"/>
  <c r="H53" i="103"/>
  <c r="H15" i="103"/>
  <c r="H16" i="103"/>
  <c r="H48" i="103"/>
  <c r="H17" i="101"/>
  <c r="H30" i="100"/>
  <c r="H28" i="100"/>
  <c r="H29" i="100"/>
  <c r="H132" i="99"/>
  <c r="H130" i="99"/>
  <c r="H135" i="99"/>
  <c r="H128" i="99"/>
  <c r="H133" i="99"/>
  <c r="H131" i="99"/>
  <c r="H21" i="99"/>
  <c r="H129" i="99"/>
  <c r="H122" i="99"/>
  <c r="H127" i="99"/>
  <c r="C147" i="99"/>
  <c r="C80" i="106"/>
  <c r="C31" i="102"/>
  <c r="C34" i="97"/>
  <c r="C85" i="105"/>
  <c r="C27" i="101"/>
  <c r="C31" i="104"/>
  <c r="C42" i="100"/>
  <c r="C62" i="103"/>
  <c r="C31" i="98"/>
  <c r="C36" i="102"/>
  <c r="C32" i="101"/>
  <c r="C47" i="100"/>
  <c r="C36" i="98"/>
  <c r="C51" i="107"/>
  <c r="C142" i="99"/>
  <c r="C75" i="106"/>
  <c r="C29" i="97"/>
  <c r="C80" i="105"/>
  <c r="C26" i="104"/>
  <c r="A21" i="101"/>
  <c r="A25" i="98"/>
  <c r="A18" i="100"/>
  <c r="A15" i="105"/>
  <c r="A21" i="107"/>
  <c r="A32" i="103"/>
  <c r="A38" i="103"/>
  <c r="A20" i="105"/>
  <c r="A20" i="107"/>
  <c r="A26" i="107"/>
  <c r="A17" i="104"/>
  <c r="A22" i="106"/>
  <c r="A52" i="106"/>
  <c r="A23" i="98"/>
  <c r="A18" i="101"/>
  <c r="A57" i="106"/>
  <c r="A30" i="107"/>
  <c r="A23" i="103"/>
  <c r="A20" i="100"/>
  <c r="A29" i="103"/>
  <c r="A17" i="105"/>
  <c r="A17" i="107"/>
  <c r="A22" i="103"/>
  <c r="A14" i="104"/>
  <c r="A20" i="98"/>
  <c r="A26" i="98"/>
  <c r="A31" i="100"/>
  <c r="A16" i="107"/>
  <c r="A34" i="107"/>
  <c r="A14" i="100"/>
  <c r="O26" i="97"/>
  <c r="H15" i="117" s="1"/>
  <c r="H16" i="2" s="1"/>
  <c r="A23" i="100"/>
  <c r="A19" i="98"/>
  <c r="A22" i="100"/>
  <c r="A27" i="100"/>
  <c r="A18" i="98"/>
  <c r="A27" i="98"/>
  <c r="A24" i="98"/>
  <c r="A21" i="98"/>
  <c r="A24" i="100"/>
  <c r="A22" i="98"/>
  <c r="A15" i="100"/>
  <c r="A32" i="100"/>
  <c r="A21" i="100"/>
  <c r="M139" i="99"/>
  <c r="F17" i="117" s="1"/>
  <c r="F22" i="2" s="1"/>
  <c r="A36" i="100"/>
  <c r="A38" i="100"/>
  <c r="A17" i="100"/>
  <c r="A19" i="100"/>
  <c r="A37" i="100"/>
  <c r="N39" i="100"/>
  <c r="G18" i="117" s="1"/>
  <c r="G25" i="2" s="1"/>
  <c r="A26" i="100"/>
  <c r="A33" i="100"/>
  <c r="A35" i="100"/>
  <c r="A16" i="100"/>
  <c r="A25" i="100"/>
  <c r="A34" i="100"/>
  <c r="A19" i="101"/>
  <c r="A16" i="101"/>
  <c r="A23" i="101"/>
  <c r="A20" i="101"/>
  <c r="A22" i="101"/>
  <c r="L28" i="102"/>
  <c r="I20" i="117" s="1"/>
  <c r="I31" i="2" s="1"/>
  <c r="M28" i="102"/>
  <c r="F20" i="117" s="1"/>
  <c r="F31" i="2" s="1"/>
  <c r="A44" i="103"/>
  <c r="N28" i="102"/>
  <c r="G20" i="117" s="1"/>
  <c r="G31" i="2" s="1"/>
  <c r="A42" i="103"/>
  <c r="O28" i="102"/>
  <c r="H20" i="117" s="1"/>
  <c r="H31" i="2" s="1"/>
  <c r="P28" i="102"/>
  <c r="A16" i="102"/>
  <c r="A47" i="103"/>
  <c r="A33" i="103"/>
  <c r="A52" i="103"/>
  <c r="A18" i="104"/>
  <c r="A34" i="103"/>
  <c r="A14" i="103"/>
  <c r="A25" i="103"/>
  <c r="A35" i="103"/>
  <c r="A45" i="103"/>
  <c r="A32" i="105"/>
  <c r="A44" i="105"/>
  <c r="A56" i="105"/>
  <c r="A43" i="103"/>
  <c r="A19" i="105"/>
  <c r="A37" i="105"/>
  <c r="A43" i="105"/>
  <c r="A49" i="105"/>
  <c r="A40" i="103"/>
  <c r="A51" i="103"/>
  <c r="A69" i="105"/>
  <c r="A74" i="105"/>
  <c r="A21" i="103"/>
  <c r="A31" i="103"/>
  <c r="A41" i="103"/>
  <c r="A16" i="104"/>
  <c r="A31" i="105"/>
  <c r="A67" i="105"/>
  <c r="A20" i="103"/>
  <c r="A28" i="103"/>
  <c r="A30" i="103"/>
  <c r="A39" i="103"/>
  <c r="L77" i="105"/>
  <c r="I23" i="117" s="1"/>
  <c r="I40" i="2" s="1"/>
  <c r="A23" i="105"/>
  <c r="A29" i="105"/>
  <c r="A63" i="106"/>
  <c r="A35" i="105"/>
  <c r="A41" i="105"/>
  <c r="A47" i="105"/>
  <c r="L54" i="103"/>
  <c r="I21" i="117" s="1"/>
  <c r="I34" i="2" s="1"/>
  <c r="A18" i="103"/>
  <c r="A27" i="103"/>
  <c r="A50" i="103"/>
  <c r="A60" i="105"/>
  <c r="M54" i="103"/>
  <c r="F21" i="117" s="1"/>
  <c r="F34" i="2" s="1"/>
  <c r="A49" i="103"/>
  <c r="A34" i="105"/>
  <c r="A58" i="105"/>
  <c r="A66" i="105"/>
  <c r="N54" i="103"/>
  <c r="G21" i="117" s="1"/>
  <c r="G34" i="2" s="1"/>
  <c r="A22" i="105"/>
  <c r="A27" i="105"/>
  <c r="A64" i="105"/>
  <c r="O54" i="103"/>
  <c r="H21" i="117" s="1"/>
  <c r="H34" i="2" s="1"/>
  <c r="A37" i="103"/>
  <c r="A19" i="104"/>
  <c r="A39" i="105"/>
  <c r="A51" i="105"/>
  <c r="A26" i="103"/>
  <c r="A36" i="103"/>
  <c r="A46" i="103"/>
  <c r="A20" i="104"/>
  <c r="A70" i="105"/>
  <c r="A21" i="105"/>
  <c r="A28" i="105"/>
  <c r="A30" i="105"/>
  <c r="A38" i="105"/>
  <c r="A57" i="105"/>
  <c r="A59" i="105"/>
  <c r="A68" i="105"/>
  <c r="A75" i="105"/>
  <c r="A33" i="106"/>
  <c r="A39" i="106"/>
  <c r="M77" i="105"/>
  <c r="F23" i="117" s="1"/>
  <c r="F40" i="2" s="1"/>
  <c r="A18" i="105"/>
  <c r="A26" i="105"/>
  <c r="A48" i="105"/>
  <c r="A65" i="105"/>
  <c r="N77" i="105"/>
  <c r="G23" i="117" s="1"/>
  <c r="G40" i="2" s="1"/>
  <c r="A73" i="105"/>
  <c r="A32" i="106"/>
  <c r="O77" i="105"/>
  <c r="H23" i="117" s="1"/>
  <c r="H40" i="2" s="1"/>
  <c r="A25" i="105"/>
  <c r="A46" i="105"/>
  <c r="A55" i="105"/>
  <c r="A62" i="105"/>
  <c r="A25" i="106"/>
  <c r="P77" i="105"/>
  <c r="A36" i="105"/>
  <c r="A45" i="105"/>
  <c r="A52" i="105"/>
  <c r="A54" i="105"/>
  <c r="A63" i="105"/>
  <c r="A23" i="106"/>
  <c r="A36" i="106"/>
  <c r="A56" i="106"/>
  <c r="A53" i="105"/>
  <c r="A61" i="105"/>
  <c r="A49" i="106"/>
  <c r="A72" i="105"/>
  <c r="A41" i="106"/>
  <c r="A47" i="106"/>
  <c r="A60" i="106"/>
  <c r="A24" i="105"/>
  <c r="A33" i="105"/>
  <c r="A40" i="105"/>
  <c r="A42" i="105"/>
  <c r="A50" i="105"/>
  <c r="A71" i="105"/>
  <c r="A28" i="106"/>
  <c r="A76" i="105"/>
  <c r="A15" i="106"/>
  <c r="A20" i="106"/>
  <c r="A16" i="106"/>
  <c r="A46" i="106"/>
  <c r="A65" i="106"/>
  <c r="A71" i="106"/>
  <c r="A34" i="106"/>
  <c r="A58" i="106"/>
  <c r="A31" i="106"/>
  <c r="A55" i="106"/>
  <c r="A22" i="107"/>
  <c r="A27" i="107"/>
  <c r="A24" i="106"/>
  <c r="A30" i="106"/>
  <c r="A40" i="106"/>
  <c r="A48" i="106"/>
  <c r="A54" i="106"/>
  <c r="A64" i="106"/>
  <c r="A38" i="106"/>
  <c r="A62" i="106"/>
  <c r="A29" i="106"/>
  <c r="A53" i="106"/>
  <c r="A25" i="107"/>
  <c r="A31" i="107"/>
  <c r="A37" i="107"/>
  <c r="A70" i="106"/>
  <c r="A19" i="106"/>
  <c r="A21" i="106"/>
  <c r="A43" i="106"/>
  <c r="A45" i="106"/>
  <c r="A67" i="106"/>
  <c r="A69" i="106"/>
  <c r="A36" i="107"/>
  <c r="A27" i="106"/>
  <c r="A35" i="106"/>
  <c r="A37" i="106"/>
  <c r="A44" i="106"/>
  <c r="A51" i="106"/>
  <c r="A59" i="106"/>
  <c r="A61" i="106"/>
  <c r="A68" i="106"/>
  <c r="A18" i="106"/>
  <c r="A42" i="106"/>
  <c r="A66" i="106"/>
  <c r="A26" i="106"/>
  <c r="A50" i="106"/>
  <c r="A24" i="107"/>
  <c r="A32" i="107"/>
  <c r="A33" i="107"/>
  <c r="A19" i="107"/>
  <c r="A29" i="107"/>
  <c r="A39" i="107"/>
  <c r="N48" i="107"/>
  <c r="G25" i="117" s="1"/>
  <c r="G46" i="2" s="1"/>
  <c r="A28" i="107"/>
  <c r="A38" i="107"/>
  <c r="A35" i="107"/>
  <c r="A23" i="107"/>
  <c r="L26" i="97"/>
  <c r="I15" i="117" s="1"/>
  <c r="I16" i="2" s="1"/>
  <c r="L28" i="98"/>
  <c r="I16" i="117" s="1"/>
  <c r="I19" i="2" s="1"/>
  <c r="M26" i="97"/>
  <c r="F15" i="117" s="1"/>
  <c r="F16" i="2" s="1"/>
  <c r="M28" i="98"/>
  <c r="F16" i="117" s="1"/>
  <c r="F19" i="2" s="1"/>
  <c r="N26" i="97"/>
  <c r="G15" i="117" s="1"/>
  <c r="G16" i="2" s="1"/>
  <c r="N28" i="98"/>
  <c r="G16" i="117" s="1"/>
  <c r="G19" i="2" s="1"/>
  <c r="O28" i="98"/>
  <c r="H16" i="117" s="1"/>
  <c r="H19" i="2" s="1"/>
  <c r="P28" i="98"/>
  <c r="A14" i="97"/>
  <c r="M39" i="100"/>
  <c r="F18" i="117" s="1"/>
  <c r="F25" i="2" s="1"/>
  <c r="O39" i="100"/>
  <c r="H18" i="117" s="1"/>
  <c r="H25" i="2" s="1"/>
  <c r="L139" i="99"/>
  <c r="I17" i="117" s="1"/>
  <c r="I22" i="2" s="1"/>
  <c r="N139" i="99"/>
  <c r="G17" i="117" s="1"/>
  <c r="G22" i="2" s="1"/>
  <c r="O139" i="99"/>
  <c r="H17" i="117" s="1"/>
  <c r="H22" i="2" s="1"/>
  <c r="L39" i="100"/>
  <c r="I18" i="117" s="1"/>
  <c r="I25" i="2" s="1"/>
  <c r="L24" i="101"/>
  <c r="I19" i="117" s="1"/>
  <c r="I28" i="2" s="1"/>
  <c r="M24" i="101"/>
  <c r="F19" i="117" s="1"/>
  <c r="F28" i="2" s="1"/>
  <c r="N24" i="101"/>
  <c r="G19" i="117" s="1"/>
  <c r="G28" i="2" s="1"/>
  <c r="O24" i="101"/>
  <c r="H19" i="117" s="1"/>
  <c r="H28" i="2" s="1"/>
  <c r="A14" i="101"/>
  <c r="A14" i="102"/>
  <c r="L23" i="104"/>
  <c r="I22" i="117" s="1"/>
  <c r="I37" i="2" s="1"/>
  <c r="M23" i="104"/>
  <c r="F22" i="117" s="1"/>
  <c r="F37" i="2" s="1"/>
  <c r="N23" i="104"/>
  <c r="G22" i="117" s="1"/>
  <c r="G37" i="2" s="1"/>
  <c r="O23" i="104"/>
  <c r="H22" i="117" s="1"/>
  <c r="H37" i="2" s="1"/>
  <c r="L72" i="106"/>
  <c r="I24" i="117" s="1"/>
  <c r="I43" i="2" s="1"/>
  <c r="O48" i="107"/>
  <c r="H25" i="117" s="1"/>
  <c r="H46" i="2" s="1"/>
  <c r="M72" i="106"/>
  <c r="F24" i="117" s="1"/>
  <c r="F43" i="2" s="1"/>
  <c r="A14" i="105"/>
  <c r="N72" i="106"/>
  <c r="G24" i="117" s="1"/>
  <c r="G43" i="2" s="1"/>
  <c r="O72" i="106"/>
  <c r="H24" i="117" s="1"/>
  <c r="H43" i="2" s="1"/>
  <c r="P72" i="106"/>
  <c r="A14" i="106"/>
  <c r="L48" i="107"/>
  <c r="I25" i="117" s="1"/>
  <c r="I46" i="2" s="1"/>
  <c r="M48" i="107"/>
  <c r="F25" i="117" s="1"/>
  <c r="F46" i="2" s="1"/>
  <c r="O76" i="5" l="1"/>
  <c r="N76" i="5"/>
  <c r="L76" i="5"/>
  <c r="O75" i="5"/>
  <c r="N75" i="5"/>
  <c r="L75" i="5"/>
  <c r="M76" i="5"/>
  <c r="M75" i="5"/>
  <c r="G26" i="117"/>
  <c r="N9" i="105"/>
  <c r="E23" i="117"/>
  <c r="H26" i="117"/>
  <c r="N9" i="102"/>
  <c r="E20" i="117"/>
  <c r="F26" i="117"/>
  <c r="I26" i="117"/>
  <c r="D11" i="117" s="1"/>
  <c r="N9" i="106"/>
  <c r="E24" i="117"/>
  <c r="N9" i="98"/>
  <c r="E16" i="117"/>
  <c r="B24" i="38"/>
  <c r="C24" i="38"/>
  <c r="D24" i="38"/>
  <c r="H24" i="38"/>
  <c r="B25" i="38"/>
  <c r="C25" i="38"/>
  <c r="D25" i="38"/>
  <c r="H25" i="38"/>
  <c r="C43" i="117"/>
  <c r="A24" i="117" l="1"/>
  <c r="B24" i="117" s="1"/>
  <c r="B43" i="2" s="1"/>
  <c r="E43" i="2"/>
  <c r="A43" i="2" s="1"/>
  <c r="A20" i="117"/>
  <c r="B20" i="117" s="1"/>
  <c r="B31" i="2" s="1"/>
  <c r="E31" i="2"/>
  <c r="A23" i="117"/>
  <c r="B23" i="117" s="1"/>
  <c r="B40" i="2" s="1"/>
  <c r="E40" i="2"/>
  <c r="A40" i="2" s="1"/>
  <c r="E19" i="2"/>
  <c r="C39" i="98"/>
  <c r="C50" i="100"/>
  <c r="C35" i="101"/>
  <c r="C39" i="102"/>
  <c r="C65" i="103"/>
  <c r="C34" i="104"/>
  <c r="C88" i="105"/>
  <c r="C37" i="97"/>
  <c r="C83" i="106"/>
  <c r="C150" i="99"/>
  <c r="C59"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34" i="38" s="1"/>
  <c r="C40" i="34"/>
  <c r="C35" i="36"/>
  <c r="C29" i="38" s="1"/>
  <c r="C35" i="34"/>
  <c r="A61" i="2"/>
  <c r="C66" i="34"/>
  <c r="C66" i="36"/>
  <c r="A38" i="34" l="1"/>
  <c r="A38" i="117"/>
  <c r="C15" i="34"/>
  <c r="C15" i="2" s="1"/>
  <c r="C39" i="39"/>
  <c r="C150" i="5"/>
  <c r="C65" i="50"/>
  <c r="C39" i="8"/>
  <c r="C50" i="44"/>
  <c r="C34" i="10"/>
  <c r="C39" i="4"/>
  <c r="C35" i="7"/>
  <c r="C88" i="11"/>
  <c r="C83" i="12"/>
  <c r="C37" i="37"/>
  <c r="C50" i="43"/>
  <c r="C34" i="52"/>
  <c r="C150" i="41"/>
  <c r="C65" i="9"/>
  <c r="C50" i="91"/>
  <c r="C59" i="13"/>
  <c r="C88" i="96"/>
  <c r="C34" i="51"/>
  <c r="C35" i="46"/>
  <c r="C50" i="6"/>
  <c r="C37" i="38"/>
  <c r="C83" i="94"/>
  <c r="C88" i="95"/>
  <c r="C39" i="48"/>
  <c r="C35" i="45"/>
  <c r="C39" i="40"/>
  <c r="C37" i="3"/>
  <c r="C59" i="92"/>
  <c r="C83" i="93"/>
  <c r="C65" i="49"/>
  <c r="C39" i="47"/>
  <c r="C150" i="42"/>
  <c r="C36" i="48"/>
  <c r="C34" i="3"/>
  <c r="C80" i="94"/>
  <c r="C32" i="45"/>
  <c r="C85" i="95"/>
  <c r="C47" i="44"/>
  <c r="C31" i="10"/>
  <c r="C36" i="40"/>
  <c r="C56" i="92"/>
  <c r="C80" i="93"/>
  <c r="C85" i="11"/>
  <c r="C62" i="49"/>
  <c r="C36" i="47"/>
  <c r="C32" i="7"/>
  <c r="C147" i="42"/>
  <c r="C36" i="39"/>
  <c r="C47" i="91"/>
  <c r="C80" i="12"/>
  <c r="C31" i="52"/>
  <c r="C62" i="9"/>
  <c r="C36" i="8"/>
  <c r="C47" i="43"/>
  <c r="C147" i="41"/>
  <c r="C36" i="4"/>
  <c r="C34" i="37"/>
  <c r="C56" i="13"/>
  <c r="C85" i="96"/>
  <c r="C31" i="51"/>
  <c r="C62" i="50"/>
  <c r="C32" i="46"/>
  <c r="C47" i="6"/>
  <c r="C147" i="5"/>
  <c r="C75" i="94"/>
  <c r="C80" i="95"/>
  <c r="C26" i="10"/>
  <c r="C31" i="48"/>
  <c r="C27" i="45"/>
  <c r="C42" i="44"/>
  <c r="C31" i="40"/>
  <c r="C29" i="3"/>
  <c r="C51" i="92"/>
  <c r="C75" i="93"/>
  <c r="C80" i="11"/>
  <c r="C57" i="49"/>
  <c r="C31" i="47"/>
  <c r="C27" i="7"/>
  <c r="C142" i="42"/>
  <c r="C31" i="39"/>
  <c r="C42" i="91"/>
  <c r="C75" i="12"/>
  <c r="C26" i="52"/>
  <c r="C57" i="9"/>
  <c r="C31" i="8"/>
  <c r="C42" i="43"/>
  <c r="C142" i="41"/>
  <c r="C31" i="4"/>
  <c r="C29" i="37"/>
  <c r="C51" i="13"/>
  <c r="C80" i="96"/>
  <c r="C26" i="51"/>
  <c r="C57" i="50"/>
  <c r="C27" i="46"/>
  <c r="C42" i="6"/>
  <c r="C142" i="5"/>
  <c r="B15" i="51"/>
  <c r="C15" i="51"/>
  <c r="D15" i="51"/>
  <c r="B22" i="51"/>
  <c r="C22" i="51"/>
  <c r="D22" i="51"/>
  <c r="B18" i="51"/>
  <c r="C18" i="51"/>
  <c r="D18" i="51"/>
  <c r="C21" i="51"/>
  <c r="D21" i="51"/>
  <c r="B21" i="51"/>
  <c r="C17" i="51"/>
  <c r="D17" i="51"/>
  <c r="B17" i="51"/>
  <c r="D20" i="51"/>
  <c r="B20" i="51"/>
  <c r="C20" i="51"/>
  <c r="D16" i="51"/>
  <c r="B16" i="51"/>
  <c r="C16" i="51"/>
  <c r="B19" i="51"/>
  <c r="C19" i="51"/>
  <c r="D19" i="51"/>
  <c r="D14" i="51"/>
  <c r="C14" i="51"/>
  <c r="B14" i="51"/>
  <c r="D15" i="9"/>
  <c r="C15" i="9"/>
  <c r="B15" i="9"/>
  <c r="H14" i="38"/>
  <c r="D14" i="38"/>
  <c r="C14" i="38"/>
  <c r="D14" i="40"/>
  <c r="B14" i="38"/>
  <c r="C14" i="40"/>
  <c r="D14" i="42"/>
  <c r="B14" i="40"/>
  <c r="D14" i="43"/>
  <c r="B14" i="42"/>
  <c r="C14" i="42"/>
  <c r="C14" i="43"/>
  <c r="B14" i="43"/>
  <c r="D14" i="46"/>
  <c r="C14" i="46"/>
  <c r="B14" i="46"/>
  <c r="D14" i="48"/>
  <c r="C14" i="48"/>
  <c r="D14" i="49"/>
  <c r="B14" i="48"/>
  <c r="C14" i="49"/>
  <c r="B14" i="49"/>
  <c r="C14" i="52"/>
  <c r="D14" i="96"/>
  <c r="B14" i="52"/>
  <c r="D14" i="52"/>
  <c r="C14" i="96"/>
  <c r="D14" i="94"/>
  <c r="B14" i="96"/>
  <c r="C14" i="94"/>
  <c r="D14" i="92"/>
  <c r="B14" i="94"/>
  <c r="C14" i="92"/>
  <c r="B14" i="92"/>
  <c r="L14" i="38"/>
  <c r="L25" i="38"/>
  <c r="N24" i="38"/>
  <c r="N14" i="38"/>
  <c r="L24" i="38"/>
  <c r="N25" i="38"/>
  <c r="O24" i="38"/>
  <c r="M24" i="38"/>
  <c r="O14" i="38"/>
  <c r="M14" i="38"/>
  <c r="O25" i="38"/>
  <c r="M25" i="38"/>
  <c r="A38" i="36"/>
  <c r="A19" i="33"/>
  <c r="A19" i="35"/>
  <c r="B31" i="35"/>
  <c r="B19" i="35"/>
  <c r="A36" i="35"/>
  <c r="B34" i="35"/>
  <c r="B19" i="33"/>
  <c r="B34" i="33"/>
  <c r="B31" i="33"/>
  <c r="A36" i="33"/>
  <c r="A30" i="101" l="1"/>
  <c r="A60" i="103"/>
  <c r="A34" i="102"/>
  <c r="A29" i="104"/>
  <c r="A83" i="105"/>
  <c r="A145" i="99"/>
  <c r="A34" i="98"/>
  <c r="A32" i="97"/>
  <c r="A54" i="107"/>
  <c r="A78" i="106"/>
  <c r="A45" i="100"/>
  <c r="A34" i="4"/>
  <c r="A145" i="41"/>
  <c r="A45" i="43"/>
  <c r="A34" i="8"/>
  <c r="A60" i="9"/>
  <c r="A29" i="52"/>
  <c r="A78" i="12"/>
  <c r="A45" i="91"/>
  <c r="A34" i="39"/>
  <c r="A145" i="42"/>
  <c r="A30" i="7"/>
  <c r="A34" i="47"/>
  <c r="A60" i="49"/>
  <c r="A83" i="11"/>
  <c r="A78" i="93"/>
  <c r="A54" i="92"/>
  <c r="A32" i="3"/>
  <c r="A34" i="40"/>
  <c r="A45" i="44"/>
  <c r="A30" i="45"/>
  <c r="A34" i="48"/>
  <c r="A29" i="10"/>
  <c r="A83" i="95"/>
  <c r="A78" i="94"/>
  <c r="A32" i="38"/>
  <c r="A145" i="5"/>
  <c r="A45" i="6"/>
  <c r="A30" i="46"/>
  <c r="A60" i="50"/>
  <c r="A29" i="51"/>
  <c r="A83" i="96"/>
  <c r="A54" i="13"/>
  <c r="A32" i="37"/>
  <c r="K18" i="37"/>
  <c r="P16" i="37"/>
  <c r="L26" i="37"/>
  <c r="K20" i="37"/>
  <c r="N26" i="37"/>
  <c r="K21" i="37"/>
  <c r="P19" i="37"/>
  <c r="P21" i="37"/>
  <c r="P17" i="37"/>
  <c r="P22" i="37"/>
  <c r="P18" i="37"/>
  <c r="K19" i="37"/>
  <c r="P25" i="37"/>
  <c r="P25" i="38" s="1"/>
  <c r="K17" i="37"/>
  <c r="K22" i="37"/>
  <c r="M26" i="37"/>
  <c r="P14" i="37"/>
  <c r="P14" i="38" s="1"/>
  <c r="A14" i="38" s="1"/>
  <c r="K23" i="37"/>
  <c r="P15" i="37"/>
  <c r="K24" i="37"/>
  <c r="K24" i="38" s="1"/>
  <c r="O26" i="37"/>
  <c r="P20" i="37"/>
  <c r="K25" i="37"/>
  <c r="K25" i="38" s="1"/>
  <c r="K14" i="37"/>
  <c r="K14" i="38" s="1"/>
  <c r="P23" i="37"/>
  <c r="K15" i="37"/>
  <c r="P24" i="37"/>
  <c r="P24" i="38" s="1"/>
  <c r="K16" i="37"/>
  <c r="C19" i="36"/>
  <c r="P26" i="37" l="1"/>
  <c r="A16" i="97"/>
  <c r="A25" i="97"/>
  <c r="A19" i="97"/>
  <c r="A22" i="97"/>
  <c r="A20" i="97"/>
  <c r="A23" i="97"/>
  <c r="A21" i="97"/>
  <c r="A17" i="97"/>
  <c r="A24" i="97"/>
  <c r="A18" i="97"/>
  <c r="A15" i="97"/>
  <c r="P26" i="97"/>
  <c r="N9" i="3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37" i="91"/>
  <c r="C37" i="91"/>
  <c r="D37" i="91"/>
  <c r="B38" i="91"/>
  <c r="C38" i="91"/>
  <c r="D38" i="91"/>
  <c r="B14" i="91"/>
  <c r="C14" i="91"/>
  <c r="D14" i="91"/>
  <c r="B15" i="93"/>
  <c r="C15" i="93"/>
  <c r="D15" i="93"/>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B55" i="93"/>
  <c r="C55" i="93"/>
  <c r="D55" i="93"/>
  <c r="B56" i="93"/>
  <c r="C56" i="93"/>
  <c r="D56" i="93"/>
  <c r="B57" i="93"/>
  <c r="C57" i="93"/>
  <c r="D57" i="93"/>
  <c r="B58" i="93"/>
  <c r="C58" i="93"/>
  <c r="D58" i="93"/>
  <c r="B59" i="93"/>
  <c r="C59" i="93"/>
  <c r="D59" i="93"/>
  <c r="B60" i="93"/>
  <c r="C60" i="93"/>
  <c r="D60" i="93"/>
  <c r="B61" i="93"/>
  <c r="C61" i="93"/>
  <c r="D61" i="93"/>
  <c r="B62" i="93"/>
  <c r="C62" i="93"/>
  <c r="D62" i="93"/>
  <c r="B63" i="93"/>
  <c r="C63" i="93"/>
  <c r="D63" i="93"/>
  <c r="B64" i="93"/>
  <c r="C64" i="93"/>
  <c r="D64" i="93"/>
  <c r="B65" i="93"/>
  <c r="C65" i="93"/>
  <c r="D65" i="93"/>
  <c r="B66" i="93"/>
  <c r="C66" i="93"/>
  <c r="D66" i="93"/>
  <c r="B67" i="93"/>
  <c r="C67" i="93"/>
  <c r="D67" i="93"/>
  <c r="B68" i="93"/>
  <c r="C68" i="93"/>
  <c r="D68" i="93"/>
  <c r="B69" i="93"/>
  <c r="C69" i="93"/>
  <c r="D69" i="93"/>
  <c r="B70" i="93"/>
  <c r="C70" i="93"/>
  <c r="D70" i="93"/>
  <c r="H70" i="93"/>
  <c r="B71" i="93"/>
  <c r="C71" i="93"/>
  <c r="D71" i="93"/>
  <c r="H71" i="93"/>
  <c r="B14" i="93"/>
  <c r="C14" i="93"/>
  <c r="D14" i="93"/>
  <c r="B15" i="95"/>
  <c r="C15" i="95"/>
  <c r="D15" i="95"/>
  <c r="B16" i="95"/>
  <c r="C16" i="95"/>
  <c r="D16" i="95"/>
  <c r="B17" i="95"/>
  <c r="C17" i="95"/>
  <c r="D17" i="95"/>
  <c r="B18" i="95"/>
  <c r="C18" i="95"/>
  <c r="D18" i="95"/>
  <c r="B19" i="95"/>
  <c r="C19" i="95"/>
  <c r="D19" i="95"/>
  <c r="B20" i="95"/>
  <c r="C20" i="95"/>
  <c r="D20" i="95"/>
  <c r="B21" i="95"/>
  <c r="C21" i="95"/>
  <c r="D21" i="95"/>
  <c r="B22" i="95"/>
  <c r="C22" i="95"/>
  <c r="D22" i="95"/>
  <c r="B23" i="95"/>
  <c r="C23" i="95"/>
  <c r="D23" i="95"/>
  <c r="B24" i="95"/>
  <c r="C24" i="95"/>
  <c r="D24" i="95"/>
  <c r="B25" i="95"/>
  <c r="C25" i="95"/>
  <c r="D25" i="95"/>
  <c r="B26" i="95"/>
  <c r="C26" i="95"/>
  <c r="D26" i="95"/>
  <c r="B27" i="95"/>
  <c r="C27" i="95"/>
  <c r="D27" i="95"/>
  <c r="B28" i="95"/>
  <c r="C28" i="95"/>
  <c r="D28" i="95"/>
  <c r="B29" i="95"/>
  <c r="C29" i="95"/>
  <c r="D29" i="95"/>
  <c r="B30" i="95"/>
  <c r="C30" i="95"/>
  <c r="D30" i="95"/>
  <c r="B31" i="95"/>
  <c r="C31" i="95"/>
  <c r="D31" i="95"/>
  <c r="B32" i="95"/>
  <c r="C32" i="95"/>
  <c r="D32" i="95"/>
  <c r="B33" i="95"/>
  <c r="C33" i="95"/>
  <c r="D33" i="95"/>
  <c r="B34" i="95"/>
  <c r="C34" i="95"/>
  <c r="D34" i="95"/>
  <c r="B35" i="95"/>
  <c r="C35" i="95"/>
  <c r="D35" i="95"/>
  <c r="B36" i="95"/>
  <c r="C36" i="95"/>
  <c r="D36" i="95"/>
  <c r="B37" i="95"/>
  <c r="C37" i="95"/>
  <c r="D37" i="95"/>
  <c r="B38" i="95"/>
  <c r="C38" i="95"/>
  <c r="D38" i="95"/>
  <c r="B39" i="95"/>
  <c r="C39" i="95"/>
  <c r="D39" i="95"/>
  <c r="B40" i="95"/>
  <c r="C40" i="95"/>
  <c r="D40" i="95"/>
  <c r="B41" i="95"/>
  <c r="C41" i="95"/>
  <c r="D41" i="95"/>
  <c r="B42" i="95"/>
  <c r="C42" i="95"/>
  <c r="D42" i="95"/>
  <c r="B43" i="95"/>
  <c r="C43" i="95"/>
  <c r="D43" i="95"/>
  <c r="B44" i="95"/>
  <c r="C44" i="95"/>
  <c r="D44" i="95"/>
  <c r="B45" i="95"/>
  <c r="C45" i="95"/>
  <c r="D45" i="95"/>
  <c r="B46" i="95"/>
  <c r="C46" i="95"/>
  <c r="D46" i="95"/>
  <c r="B47" i="95"/>
  <c r="C47" i="95"/>
  <c r="D47" i="95"/>
  <c r="B48" i="95"/>
  <c r="C48" i="95"/>
  <c r="D48" i="95"/>
  <c r="B49" i="95"/>
  <c r="C49" i="95"/>
  <c r="D49" i="95"/>
  <c r="B50" i="95"/>
  <c r="C50" i="95"/>
  <c r="D50" i="95"/>
  <c r="B51" i="95"/>
  <c r="C51" i="95"/>
  <c r="D51" i="95"/>
  <c r="B52" i="95"/>
  <c r="C52" i="95"/>
  <c r="D52" i="95"/>
  <c r="B53" i="95"/>
  <c r="C53" i="95"/>
  <c r="D53" i="95"/>
  <c r="B54" i="95"/>
  <c r="C54" i="95"/>
  <c r="D54" i="95"/>
  <c r="B55" i="95"/>
  <c r="C55" i="95"/>
  <c r="D55" i="95"/>
  <c r="B56" i="95"/>
  <c r="C56" i="95"/>
  <c r="D56" i="95"/>
  <c r="B57" i="95"/>
  <c r="C57" i="95"/>
  <c r="D57" i="95"/>
  <c r="B58" i="95"/>
  <c r="C58" i="95"/>
  <c r="D58" i="95"/>
  <c r="B59" i="95"/>
  <c r="C59" i="95"/>
  <c r="D59" i="95"/>
  <c r="B60" i="95"/>
  <c r="C60" i="95"/>
  <c r="D60" i="95"/>
  <c r="B61" i="95"/>
  <c r="C61" i="95"/>
  <c r="D61" i="95"/>
  <c r="B62" i="95"/>
  <c r="C62" i="95"/>
  <c r="D62" i="95"/>
  <c r="B63" i="95"/>
  <c r="C63" i="95"/>
  <c r="D63" i="95"/>
  <c r="B64" i="95"/>
  <c r="C64" i="95"/>
  <c r="D64" i="95"/>
  <c r="B65" i="95"/>
  <c r="C65" i="95"/>
  <c r="D65" i="95"/>
  <c r="B66" i="95"/>
  <c r="C66" i="95"/>
  <c r="D66" i="95"/>
  <c r="B67" i="95"/>
  <c r="C67" i="95"/>
  <c r="D67" i="95"/>
  <c r="B68" i="95"/>
  <c r="C68" i="95"/>
  <c r="D68" i="95"/>
  <c r="B69" i="95"/>
  <c r="C69" i="95"/>
  <c r="D69" i="95"/>
  <c r="B70" i="95"/>
  <c r="C70" i="95"/>
  <c r="D70" i="95"/>
  <c r="H70" i="95"/>
  <c r="B71" i="95"/>
  <c r="C71" i="95"/>
  <c r="D71" i="95"/>
  <c r="H71" i="95"/>
  <c r="B72" i="95"/>
  <c r="C72" i="95"/>
  <c r="D72" i="95"/>
  <c r="H72" i="95"/>
  <c r="B73" i="95"/>
  <c r="C73" i="95"/>
  <c r="D73" i="95"/>
  <c r="H73" i="95"/>
  <c r="B74" i="95"/>
  <c r="C74" i="95"/>
  <c r="D74" i="95"/>
  <c r="H74" i="95"/>
  <c r="B75" i="95"/>
  <c r="C75" i="95"/>
  <c r="D75" i="95"/>
  <c r="H75" i="95"/>
  <c r="B76" i="95"/>
  <c r="C76" i="95"/>
  <c r="D76" i="95"/>
  <c r="H76" i="95"/>
  <c r="B14" i="95"/>
  <c r="C14" i="95"/>
  <c r="D14" i="95"/>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C27" i="9"/>
  <c r="D27" i="9"/>
  <c r="B28" i="9"/>
  <c r="C28" i="9"/>
  <c r="D28" i="9"/>
  <c r="B29" i="9"/>
  <c r="C29" i="9"/>
  <c r="D29" i="9"/>
  <c r="B30" i="9"/>
  <c r="C30" i="9"/>
  <c r="D30" i="9"/>
  <c r="B31" i="9"/>
  <c r="C31" i="9"/>
  <c r="D31" i="9"/>
  <c r="B32" i="9"/>
  <c r="C32" i="9"/>
  <c r="D32" i="9"/>
  <c r="B33" i="9"/>
  <c r="C33" i="9"/>
  <c r="D33" i="9"/>
  <c r="B34" i="9"/>
  <c r="C34" i="9"/>
  <c r="D34" i="9"/>
  <c r="B35" i="9"/>
  <c r="C35" i="9"/>
  <c r="D35" i="9"/>
  <c r="B36" i="9"/>
  <c r="C36" i="9"/>
  <c r="D36" i="9"/>
  <c r="B37" i="9"/>
  <c r="C37" i="9"/>
  <c r="D37" i="9"/>
  <c r="B38" i="9"/>
  <c r="C38" i="9"/>
  <c r="D38" i="9"/>
  <c r="B39" i="9"/>
  <c r="C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2" i="9"/>
  <c r="C52" i="9"/>
  <c r="D52" i="9"/>
  <c r="B53" i="9"/>
  <c r="C53" i="9"/>
  <c r="D53" i="9"/>
  <c r="B14" i="9"/>
  <c r="C14" i="9"/>
  <c r="D14" i="9"/>
  <c r="B15" i="47"/>
  <c r="C15" i="47"/>
  <c r="D15" i="47"/>
  <c r="B14" i="47"/>
  <c r="C14" i="47"/>
  <c r="D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14" i="45"/>
  <c r="C14" i="45"/>
  <c r="D14" i="45"/>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14" i="6"/>
  <c r="C14" i="6"/>
  <c r="D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52" i="49"/>
  <c r="H44" i="49"/>
  <c r="H37" i="49"/>
  <c r="H33" i="49"/>
  <c r="H32" i="49"/>
  <c r="H30" i="49"/>
  <c r="H28" i="49"/>
  <c r="H24" i="9"/>
  <c r="H22" i="9"/>
  <c r="H20" i="49"/>
  <c r="H32" i="43"/>
  <c r="H25" i="43"/>
  <c r="H24" i="43"/>
  <c r="H21" i="6"/>
  <c r="H20" i="43"/>
  <c r="B97" i="41"/>
  <c r="C97" i="41"/>
  <c r="D97" i="41"/>
  <c r="H97" i="41"/>
  <c r="B98" i="41"/>
  <c r="C98" i="41"/>
  <c r="D98" i="41"/>
  <c r="H98" i="41"/>
  <c r="B99" i="41"/>
  <c r="C99" i="41"/>
  <c r="D99" i="41"/>
  <c r="H99" i="41"/>
  <c r="B100" i="41"/>
  <c r="C100" i="41"/>
  <c r="D100" i="41"/>
  <c r="H100" i="41"/>
  <c r="B101" i="41"/>
  <c r="C101" i="41"/>
  <c r="D101" i="41"/>
  <c r="H101" i="41"/>
  <c r="B102" i="41"/>
  <c r="C102" i="41"/>
  <c r="D102" i="41"/>
  <c r="H102" i="41"/>
  <c r="B103" i="41"/>
  <c r="C103" i="41"/>
  <c r="D103" i="41"/>
  <c r="H103" i="41"/>
  <c r="B104" i="41"/>
  <c r="C104" i="41"/>
  <c r="D104" i="41"/>
  <c r="H104" i="41"/>
  <c r="B105" i="41"/>
  <c r="C105" i="41"/>
  <c r="D105" i="41"/>
  <c r="H105" i="41"/>
  <c r="B106" i="41"/>
  <c r="C106" i="41"/>
  <c r="D106" i="41"/>
  <c r="H106" i="41"/>
  <c r="B107" i="41"/>
  <c r="C107" i="41"/>
  <c r="D107" i="41"/>
  <c r="H107" i="41"/>
  <c r="B108" i="41"/>
  <c r="C108" i="41"/>
  <c r="D108" i="41"/>
  <c r="H108" i="41"/>
  <c r="B109" i="41"/>
  <c r="C109" i="41"/>
  <c r="D109" i="41"/>
  <c r="H109" i="41"/>
  <c r="B110" i="41"/>
  <c r="C110" i="41"/>
  <c r="D110" i="41"/>
  <c r="H110" i="41"/>
  <c r="B111" i="41"/>
  <c r="C111" i="41"/>
  <c r="D111" i="41"/>
  <c r="H111" i="41"/>
  <c r="B112" i="41"/>
  <c r="C112" i="41"/>
  <c r="D112" i="41"/>
  <c r="H112" i="41"/>
  <c r="B113" i="41"/>
  <c r="C113" i="41"/>
  <c r="D113" i="41"/>
  <c r="H113" i="41"/>
  <c r="B114" i="41"/>
  <c r="C114" i="41"/>
  <c r="D114" i="41"/>
  <c r="H114" i="41"/>
  <c r="B115" i="41"/>
  <c r="C115" i="41"/>
  <c r="D115" i="41"/>
  <c r="H115" i="41"/>
  <c r="B116" i="41"/>
  <c r="C116" i="41"/>
  <c r="D116" i="41"/>
  <c r="H116" i="41"/>
  <c r="B117" i="41"/>
  <c r="C117" i="41"/>
  <c r="D117" i="41"/>
  <c r="H117" i="41"/>
  <c r="B118" i="41"/>
  <c r="C118" i="41"/>
  <c r="D118" i="41"/>
  <c r="H118" i="41"/>
  <c r="B119" i="41"/>
  <c r="C119" i="41"/>
  <c r="D119" i="41"/>
  <c r="H119" i="41"/>
  <c r="B120" i="41"/>
  <c r="C120" i="41"/>
  <c r="D120" i="41"/>
  <c r="H120" i="41"/>
  <c r="B121" i="41"/>
  <c r="C121" i="41"/>
  <c r="D121" i="41"/>
  <c r="H121" i="41"/>
  <c r="B122" i="41"/>
  <c r="C122" i="41"/>
  <c r="D122" i="41"/>
  <c r="H122" i="41"/>
  <c r="B123" i="41"/>
  <c r="C123" i="41"/>
  <c r="D123" i="41"/>
  <c r="H123" i="41"/>
  <c r="B124" i="41"/>
  <c r="C124" i="41"/>
  <c r="D124" i="41"/>
  <c r="H124" i="41"/>
  <c r="B125" i="41"/>
  <c r="C125" i="41"/>
  <c r="D125" i="41"/>
  <c r="H125" i="41"/>
  <c r="B126" i="41"/>
  <c r="C126" i="41"/>
  <c r="D126" i="41"/>
  <c r="H126" i="41"/>
  <c r="B127" i="41"/>
  <c r="C127" i="41"/>
  <c r="D127" i="41"/>
  <c r="H127" i="41"/>
  <c r="B128" i="41"/>
  <c r="C128" i="41"/>
  <c r="D128" i="41"/>
  <c r="H128" i="41"/>
  <c r="B129" i="41"/>
  <c r="C129" i="41"/>
  <c r="D129" i="41"/>
  <c r="H129" i="41"/>
  <c r="B130" i="41"/>
  <c r="C130" i="41"/>
  <c r="D130" i="41"/>
  <c r="H130" i="41"/>
  <c r="B131" i="41"/>
  <c r="C131" i="41"/>
  <c r="D131" i="41"/>
  <c r="H131" i="41"/>
  <c r="B132" i="41"/>
  <c r="C132" i="41"/>
  <c r="D132" i="41"/>
  <c r="H132" i="41"/>
  <c r="B133" i="41"/>
  <c r="C133" i="41"/>
  <c r="D133" i="41"/>
  <c r="H133" i="41"/>
  <c r="B134" i="41"/>
  <c r="C134" i="41"/>
  <c r="D134" i="41"/>
  <c r="H134" i="41"/>
  <c r="B135" i="41"/>
  <c r="C135" i="41"/>
  <c r="D135" i="41"/>
  <c r="H135" i="41"/>
  <c r="B136" i="41"/>
  <c r="C136" i="41"/>
  <c r="D136" i="41"/>
  <c r="H136" i="41"/>
  <c r="B137" i="41"/>
  <c r="C137" i="41"/>
  <c r="D137" i="41"/>
  <c r="H137" i="41"/>
  <c r="B138" i="41"/>
  <c r="C138" i="41"/>
  <c r="D138" i="41"/>
  <c r="H138" i="41"/>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H70" i="41"/>
  <c r="B71" i="41"/>
  <c r="C71" i="41"/>
  <c r="D71" i="41"/>
  <c r="H71" i="41"/>
  <c r="B72" i="41"/>
  <c r="C72" i="41"/>
  <c r="D72" i="41"/>
  <c r="H72" i="41"/>
  <c r="B73" i="41"/>
  <c r="C73" i="41"/>
  <c r="D73" i="41"/>
  <c r="H73" i="41"/>
  <c r="B74" i="41"/>
  <c r="C74" i="41"/>
  <c r="D74" i="41"/>
  <c r="H74" i="41"/>
  <c r="B75" i="41"/>
  <c r="C75" i="41"/>
  <c r="D75" i="41"/>
  <c r="H75" i="41"/>
  <c r="B76" i="41"/>
  <c r="C76" i="41"/>
  <c r="D76" i="41"/>
  <c r="H76" i="41"/>
  <c r="B77" i="41"/>
  <c r="C77" i="41"/>
  <c r="D77" i="41"/>
  <c r="H77" i="41"/>
  <c r="B78" i="41"/>
  <c r="C78" i="41"/>
  <c r="D78" i="41"/>
  <c r="H78" i="41"/>
  <c r="B79" i="41"/>
  <c r="C79" i="41"/>
  <c r="D79" i="41"/>
  <c r="H79" i="41"/>
  <c r="B80" i="41"/>
  <c r="C80" i="41"/>
  <c r="D80" i="41"/>
  <c r="H80" i="41"/>
  <c r="B81" i="41"/>
  <c r="C81" i="41"/>
  <c r="D81" i="41"/>
  <c r="H81" i="41"/>
  <c r="B82" i="41"/>
  <c r="C82" i="41"/>
  <c r="D82" i="41"/>
  <c r="H82" i="41"/>
  <c r="B83" i="41"/>
  <c r="C83" i="41"/>
  <c r="D83" i="41"/>
  <c r="H83" i="41"/>
  <c r="B84" i="41"/>
  <c r="C84" i="41"/>
  <c r="D84" i="41"/>
  <c r="H84" i="41"/>
  <c r="B85" i="41"/>
  <c r="C85" i="41"/>
  <c r="D85" i="41"/>
  <c r="H85" i="41"/>
  <c r="B86" i="41"/>
  <c r="C86" i="41"/>
  <c r="D86" i="41"/>
  <c r="H86" i="41"/>
  <c r="B87" i="41"/>
  <c r="C87" i="41"/>
  <c r="D87" i="41"/>
  <c r="H87" i="41"/>
  <c r="B88" i="41"/>
  <c r="C88" i="41"/>
  <c r="D88" i="41"/>
  <c r="H88" i="41"/>
  <c r="B89" i="41"/>
  <c r="C89" i="41"/>
  <c r="D89" i="41"/>
  <c r="H89" i="41"/>
  <c r="B90" i="41"/>
  <c r="C90" i="41"/>
  <c r="D90" i="41"/>
  <c r="H90" i="41"/>
  <c r="B91" i="41"/>
  <c r="C91" i="41"/>
  <c r="D91" i="41"/>
  <c r="H91" i="41"/>
  <c r="B92" i="41"/>
  <c r="C92" i="41"/>
  <c r="D92" i="41"/>
  <c r="H92" i="41"/>
  <c r="B93" i="41"/>
  <c r="C93" i="41"/>
  <c r="D93" i="41"/>
  <c r="H93" i="41"/>
  <c r="B94" i="41"/>
  <c r="C94" i="41"/>
  <c r="D94" i="41"/>
  <c r="H94" i="41"/>
  <c r="B95" i="41"/>
  <c r="C95" i="41"/>
  <c r="D95" i="41"/>
  <c r="H95" i="41"/>
  <c r="B96" i="41"/>
  <c r="C96" i="41"/>
  <c r="D96" i="41"/>
  <c r="H96" i="41"/>
  <c r="B14" i="41"/>
  <c r="C14" i="41"/>
  <c r="D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86" i="42"/>
  <c r="C86" i="42"/>
  <c r="D86" i="42"/>
  <c r="H86" i="42"/>
  <c r="B87" i="42"/>
  <c r="C87" i="42"/>
  <c r="D87" i="42"/>
  <c r="H87" i="42"/>
  <c r="B88" i="42"/>
  <c r="C88" i="42"/>
  <c r="D88" i="42"/>
  <c r="H88" i="42"/>
  <c r="B89" i="42"/>
  <c r="C89" i="42"/>
  <c r="D89" i="42"/>
  <c r="H89" i="42"/>
  <c r="B90" i="42"/>
  <c r="C90" i="42"/>
  <c r="D90" i="42"/>
  <c r="H90" i="42"/>
  <c r="B91" i="42"/>
  <c r="C91" i="42"/>
  <c r="D91" i="42"/>
  <c r="H91" i="42"/>
  <c r="B92" i="42"/>
  <c r="C92" i="42"/>
  <c r="D92" i="42"/>
  <c r="H92" i="42"/>
  <c r="B93" i="42"/>
  <c r="C93" i="42"/>
  <c r="D93" i="42"/>
  <c r="H93" i="42"/>
  <c r="B94" i="42"/>
  <c r="C94" i="42"/>
  <c r="D94" i="42"/>
  <c r="H94" i="42"/>
  <c r="B95" i="42"/>
  <c r="C95" i="42"/>
  <c r="D95" i="42"/>
  <c r="H95" i="42"/>
  <c r="B96" i="42"/>
  <c r="C96" i="42"/>
  <c r="D96" i="42"/>
  <c r="H96" i="42"/>
  <c r="B97" i="42"/>
  <c r="C97" i="42"/>
  <c r="D97" i="42"/>
  <c r="H97" i="42"/>
  <c r="B98" i="42"/>
  <c r="C98" i="42"/>
  <c r="D98" i="42"/>
  <c r="H98" i="42"/>
  <c r="B99" i="42"/>
  <c r="C99" i="42"/>
  <c r="D99" i="42"/>
  <c r="H99" i="42"/>
  <c r="B100" i="42"/>
  <c r="C100" i="42"/>
  <c r="D100" i="42"/>
  <c r="H100" i="42"/>
  <c r="B101" i="42"/>
  <c r="C101" i="42"/>
  <c r="D101" i="42"/>
  <c r="H101" i="42"/>
  <c r="B102" i="42"/>
  <c r="C102" i="42"/>
  <c r="D102" i="42"/>
  <c r="H102" i="42"/>
  <c r="B103" i="42"/>
  <c r="C103" i="42"/>
  <c r="D103" i="42"/>
  <c r="H103" i="42"/>
  <c r="B104" i="42"/>
  <c r="C104" i="42"/>
  <c r="D104" i="42"/>
  <c r="H104" i="42"/>
  <c r="B105" i="42"/>
  <c r="C105" i="42"/>
  <c r="D105" i="42"/>
  <c r="H105" i="42"/>
  <c r="B106" i="42"/>
  <c r="C106" i="42"/>
  <c r="D106" i="42"/>
  <c r="H106" i="42"/>
  <c r="B107" i="42"/>
  <c r="C107" i="42"/>
  <c r="D107" i="42"/>
  <c r="H107" i="42"/>
  <c r="B108" i="42"/>
  <c r="C108" i="42"/>
  <c r="D108" i="42"/>
  <c r="H108" i="42"/>
  <c r="B109" i="42"/>
  <c r="C109" i="42"/>
  <c r="D109" i="42"/>
  <c r="H109" i="42"/>
  <c r="B110" i="42"/>
  <c r="C110" i="42"/>
  <c r="D110" i="42"/>
  <c r="H110" i="42"/>
  <c r="B111" i="42"/>
  <c r="C111" i="42"/>
  <c r="D111" i="42"/>
  <c r="H111" i="42"/>
  <c r="B112" i="42"/>
  <c r="C112" i="42"/>
  <c r="D112" i="42"/>
  <c r="H112" i="42"/>
  <c r="B113" i="42"/>
  <c r="C113" i="42"/>
  <c r="D113" i="42"/>
  <c r="H113" i="42"/>
  <c r="B114" i="42"/>
  <c r="C114" i="42"/>
  <c r="D114" i="42"/>
  <c r="H114" i="42"/>
  <c r="B115" i="42"/>
  <c r="C115" i="42"/>
  <c r="D115" i="42"/>
  <c r="H115" i="42"/>
  <c r="B116" i="42"/>
  <c r="C116" i="42"/>
  <c r="D116" i="42"/>
  <c r="H116" i="42"/>
  <c r="B117" i="42"/>
  <c r="C117" i="42"/>
  <c r="D117" i="42"/>
  <c r="H117" i="42"/>
  <c r="B118" i="42"/>
  <c r="C118" i="42"/>
  <c r="D118" i="42"/>
  <c r="H118" i="42"/>
  <c r="B119" i="42"/>
  <c r="C119" i="42"/>
  <c r="D119" i="42"/>
  <c r="H119" i="42"/>
  <c r="B120" i="42"/>
  <c r="C120" i="42"/>
  <c r="D120" i="42"/>
  <c r="H120" i="42"/>
  <c r="B121" i="42"/>
  <c r="C121" i="42"/>
  <c r="D121" i="42"/>
  <c r="H121" i="42"/>
  <c r="B122" i="42"/>
  <c r="C122" i="42"/>
  <c r="D122" i="42"/>
  <c r="H122" i="42"/>
  <c r="B123" i="42"/>
  <c r="C123" i="42"/>
  <c r="D123" i="42"/>
  <c r="H123" i="42"/>
  <c r="B124" i="42"/>
  <c r="C124" i="42"/>
  <c r="D124" i="42"/>
  <c r="H124" i="42"/>
  <c r="B125" i="42"/>
  <c r="C125" i="42"/>
  <c r="D125" i="42"/>
  <c r="H125" i="42"/>
  <c r="B126" i="42"/>
  <c r="C126" i="42"/>
  <c r="D126" i="42"/>
  <c r="H126" i="42"/>
  <c r="B127" i="42"/>
  <c r="C127" i="42"/>
  <c r="D127" i="42"/>
  <c r="H127" i="42"/>
  <c r="B128" i="42"/>
  <c r="C128" i="42"/>
  <c r="D128" i="42"/>
  <c r="H128" i="42"/>
  <c r="B129" i="42"/>
  <c r="C129" i="42"/>
  <c r="D129" i="42"/>
  <c r="H129" i="42"/>
  <c r="B130" i="42"/>
  <c r="C130" i="42"/>
  <c r="D130" i="42"/>
  <c r="H130" i="42"/>
  <c r="B131" i="42"/>
  <c r="C131" i="42"/>
  <c r="D131" i="42"/>
  <c r="H131" i="42"/>
  <c r="B132" i="42"/>
  <c r="C132" i="42"/>
  <c r="D132" i="42"/>
  <c r="H132" i="42"/>
  <c r="B133" i="42"/>
  <c r="C133" i="42"/>
  <c r="D133" i="42"/>
  <c r="H133" i="42"/>
  <c r="B134" i="42"/>
  <c r="C134" i="42"/>
  <c r="D134" i="42"/>
  <c r="H134" i="42"/>
  <c r="B135" i="42"/>
  <c r="C135" i="42"/>
  <c r="D135" i="42"/>
  <c r="H135" i="42"/>
  <c r="B136" i="42"/>
  <c r="C136" i="42"/>
  <c r="D136" i="42"/>
  <c r="H136" i="42"/>
  <c r="B137" i="42"/>
  <c r="C137" i="42"/>
  <c r="D137" i="42"/>
  <c r="H137" i="42"/>
  <c r="B138" i="42"/>
  <c r="C138" i="42"/>
  <c r="D138" i="42"/>
  <c r="H138"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29" i="43"/>
  <c r="C29" i="43"/>
  <c r="D29" i="43"/>
  <c r="B30" i="43"/>
  <c r="C30" i="43"/>
  <c r="D30" i="43"/>
  <c r="B31" i="43"/>
  <c r="C31" i="43"/>
  <c r="D31" i="43"/>
  <c r="B32" i="43"/>
  <c r="C32" i="43"/>
  <c r="D32" i="43"/>
  <c r="B33" i="43"/>
  <c r="C33" i="43"/>
  <c r="D33" i="43"/>
  <c r="B34" i="43"/>
  <c r="C34" i="43"/>
  <c r="D34" i="43"/>
  <c r="B35" i="43"/>
  <c r="C35" i="43"/>
  <c r="D35" i="43"/>
  <c r="B36" i="43"/>
  <c r="C36" i="43"/>
  <c r="D36" i="43"/>
  <c r="B37" i="43"/>
  <c r="C37" i="43"/>
  <c r="D37" i="43"/>
  <c r="B38" i="43"/>
  <c r="C38" i="43"/>
  <c r="D38"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15" i="46"/>
  <c r="C15" i="46"/>
  <c r="D15" i="46"/>
  <c r="B16" i="48"/>
  <c r="C16" i="48"/>
  <c r="D16" i="48"/>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15" i="49"/>
  <c r="C15" i="49"/>
  <c r="D15" i="49"/>
  <c r="B16" i="52"/>
  <c r="C16" i="52"/>
  <c r="D16" i="52"/>
  <c r="B17" i="52"/>
  <c r="C17" i="52"/>
  <c r="D17" i="52"/>
  <c r="B18" i="52"/>
  <c r="C18" i="52"/>
  <c r="D18" i="52"/>
  <c r="B19" i="52"/>
  <c r="C19" i="52"/>
  <c r="D19" i="52"/>
  <c r="B20" i="52"/>
  <c r="C20" i="52"/>
  <c r="D20" i="52"/>
  <c r="B21" i="52"/>
  <c r="C21" i="52"/>
  <c r="D21" i="52"/>
  <c r="B22" i="52"/>
  <c r="C22" i="52"/>
  <c r="D22" i="52"/>
  <c r="B15" i="52"/>
  <c r="C15" i="52"/>
  <c r="D15" i="52"/>
  <c r="B16" i="96"/>
  <c r="C16" i="96"/>
  <c r="D16" i="96"/>
  <c r="B17" i="96"/>
  <c r="C17" i="96"/>
  <c r="D17" i="96"/>
  <c r="B18" i="96"/>
  <c r="C18" i="96"/>
  <c r="D18" i="96"/>
  <c r="B19" i="96"/>
  <c r="C19" i="96"/>
  <c r="D19" i="96"/>
  <c r="B20" i="96"/>
  <c r="C20" i="96"/>
  <c r="D20" i="96"/>
  <c r="B21" i="96"/>
  <c r="C21" i="96"/>
  <c r="D21" i="96"/>
  <c r="B22" i="96"/>
  <c r="C22" i="96"/>
  <c r="D22" i="96"/>
  <c r="B23" i="96"/>
  <c r="C23" i="96"/>
  <c r="D23" i="96"/>
  <c r="B24" i="96"/>
  <c r="C24" i="96"/>
  <c r="D24" i="96"/>
  <c r="B25" i="96"/>
  <c r="C25" i="96"/>
  <c r="D25" i="96"/>
  <c r="B26" i="96"/>
  <c r="C26" i="96"/>
  <c r="D26" i="96"/>
  <c r="B27" i="96"/>
  <c r="C27" i="96"/>
  <c r="D27" i="96"/>
  <c r="B28" i="96"/>
  <c r="C28" i="96"/>
  <c r="D28" i="96"/>
  <c r="B29" i="96"/>
  <c r="C29" i="96"/>
  <c r="D29" i="96"/>
  <c r="B30" i="96"/>
  <c r="C30" i="96"/>
  <c r="D30" i="96"/>
  <c r="B31" i="96"/>
  <c r="C31" i="96"/>
  <c r="D31" i="96"/>
  <c r="B32" i="96"/>
  <c r="C32" i="96"/>
  <c r="D32" i="96"/>
  <c r="B33" i="96"/>
  <c r="C33" i="96"/>
  <c r="D33" i="96"/>
  <c r="B34" i="96"/>
  <c r="C34" i="96"/>
  <c r="D34" i="96"/>
  <c r="B35" i="96"/>
  <c r="C35" i="96"/>
  <c r="D35" i="96"/>
  <c r="B36" i="96"/>
  <c r="C36" i="96"/>
  <c r="D36" i="96"/>
  <c r="B37" i="96"/>
  <c r="C37" i="96"/>
  <c r="D37" i="96"/>
  <c r="B38" i="96"/>
  <c r="C38" i="96"/>
  <c r="D38" i="96"/>
  <c r="B39" i="96"/>
  <c r="C39" i="96"/>
  <c r="D39" i="96"/>
  <c r="B40" i="96"/>
  <c r="C40" i="96"/>
  <c r="D40" i="96"/>
  <c r="B41" i="96"/>
  <c r="C41" i="96"/>
  <c r="D41" i="96"/>
  <c r="B42" i="96"/>
  <c r="C42" i="96"/>
  <c r="D42" i="96"/>
  <c r="B43" i="96"/>
  <c r="C43" i="96"/>
  <c r="D43" i="96"/>
  <c r="B44" i="96"/>
  <c r="C44" i="96"/>
  <c r="D44" i="96"/>
  <c r="B45" i="96"/>
  <c r="C45" i="96"/>
  <c r="D45" i="96"/>
  <c r="B46" i="96"/>
  <c r="C46" i="96"/>
  <c r="D46" i="96"/>
  <c r="B47" i="96"/>
  <c r="C47" i="96"/>
  <c r="D47" i="96"/>
  <c r="B48" i="96"/>
  <c r="C48" i="96"/>
  <c r="D48" i="96"/>
  <c r="B49" i="96"/>
  <c r="C49" i="96"/>
  <c r="D49" i="96"/>
  <c r="B50" i="96"/>
  <c r="C50" i="96"/>
  <c r="D50" i="96"/>
  <c r="B51" i="96"/>
  <c r="C51" i="96"/>
  <c r="D51" i="96"/>
  <c r="B52" i="96"/>
  <c r="C52" i="96"/>
  <c r="D52" i="96"/>
  <c r="B53" i="96"/>
  <c r="C53" i="96"/>
  <c r="D53" i="96"/>
  <c r="B54" i="96"/>
  <c r="C54" i="96"/>
  <c r="D54" i="96"/>
  <c r="B55" i="96"/>
  <c r="C55" i="96"/>
  <c r="D55" i="96"/>
  <c r="B56" i="96"/>
  <c r="C56" i="96"/>
  <c r="D56" i="96"/>
  <c r="B57" i="96"/>
  <c r="C57" i="96"/>
  <c r="D57" i="96"/>
  <c r="B58" i="96"/>
  <c r="C58" i="96"/>
  <c r="D58" i="96"/>
  <c r="B59" i="96"/>
  <c r="C59" i="96"/>
  <c r="D59" i="96"/>
  <c r="B60" i="96"/>
  <c r="C60" i="96"/>
  <c r="D60" i="96"/>
  <c r="B61" i="96"/>
  <c r="C61" i="96"/>
  <c r="D61" i="96"/>
  <c r="B62" i="96"/>
  <c r="C62" i="96"/>
  <c r="D62" i="96"/>
  <c r="B63" i="96"/>
  <c r="C63" i="96"/>
  <c r="D63" i="96"/>
  <c r="B64" i="96"/>
  <c r="C64" i="96"/>
  <c r="D64" i="96"/>
  <c r="B65" i="96"/>
  <c r="C65" i="96"/>
  <c r="D65" i="96"/>
  <c r="B66" i="96"/>
  <c r="C66" i="96"/>
  <c r="D66" i="96"/>
  <c r="B67" i="96"/>
  <c r="C67" i="96"/>
  <c r="D67" i="96"/>
  <c r="B68" i="96"/>
  <c r="C68" i="96"/>
  <c r="D68" i="96"/>
  <c r="B69" i="96"/>
  <c r="C69" i="96"/>
  <c r="D69" i="96"/>
  <c r="B70" i="96"/>
  <c r="C70" i="96"/>
  <c r="D70" i="96"/>
  <c r="H70" i="96"/>
  <c r="B71" i="96"/>
  <c r="C71" i="96"/>
  <c r="D71" i="96"/>
  <c r="H71" i="96"/>
  <c r="B72" i="96"/>
  <c r="C72" i="96"/>
  <c r="D72" i="96"/>
  <c r="H72" i="96"/>
  <c r="B73" i="96"/>
  <c r="C73" i="96"/>
  <c r="D73" i="96"/>
  <c r="H73" i="96"/>
  <c r="B74" i="96"/>
  <c r="C74" i="96"/>
  <c r="D74" i="96"/>
  <c r="H74" i="96"/>
  <c r="B75" i="96"/>
  <c r="C75" i="96"/>
  <c r="D75" i="96"/>
  <c r="H75" i="96"/>
  <c r="B76" i="96"/>
  <c r="C76" i="96"/>
  <c r="D76" i="96"/>
  <c r="H76"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25" i="94"/>
  <c r="C25" i="94"/>
  <c r="D25" i="94"/>
  <c r="B26" i="94"/>
  <c r="C26" i="94"/>
  <c r="D26" i="94"/>
  <c r="B27" i="94"/>
  <c r="C27" i="94"/>
  <c r="D27" i="94"/>
  <c r="B28" i="94"/>
  <c r="C28" i="94"/>
  <c r="D28" i="94"/>
  <c r="B29" i="94"/>
  <c r="C29" i="94"/>
  <c r="D29" i="94"/>
  <c r="B30" i="94"/>
  <c r="C30" i="94"/>
  <c r="D30" i="94"/>
  <c r="B31" i="94"/>
  <c r="C31" i="94"/>
  <c r="D31" i="94"/>
  <c r="B32" i="94"/>
  <c r="C32" i="94"/>
  <c r="D32" i="94"/>
  <c r="B33" i="94"/>
  <c r="C33" i="94"/>
  <c r="D33" i="94"/>
  <c r="B34" i="94"/>
  <c r="C34" i="94"/>
  <c r="D34" i="94"/>
  <c r="B35" i="94"/>
  <c r="C35" i="94"/>
  <c r="D35" i="94"/>
  <c r="B36" i="94"/>
  <c r="C36" i="94"/>
  <c r="D36" i="94"/>
  <c r="B37" i="94"/>
  <c r="C37" i="94"/>
  <c r="D37" i="94"/>
  <c r="B38" i="94"/>
  <c r="C38" i="94"/>
  <c r="D38" i="94"/>
  <c r="B39" i="94"/>
  <c r="C39" i="94"/>
  <c r="D39" i="94"/>
  <c r="B40" i="94"/>
  <c r="C40" i="94"/>
  <c r="D40" i="94"/>
  <c r="B41" i="94"/>
  <c r="C41" i="94"/>
  <c r="D41" i="94"/>
  <c r="B42" i="94"/>
  <c r="C42" i="94"/>
  <c r="D42" i="94"/>
  <c r="B43" i="94"/>
  <c r="C43" i="94"/>
  <c r="D43" i="94"/>
  <c r="B44" i="94"/>
  <c r="C44" i="94"/>
  <c r="D44" i="94"/>
  <c r="B45" i="94"/>
  <c r="C45" i="94"/>
  <c r="D45" i="94"/>
  <c r="B46" i="94"/>
  <c r="C46" i="94"/>
  <c r="D46" i="94"/>
  <c r="B47" i="94"/>
  <c r="C47" i="94"/>
  <c r="D47" i="94"/>
  <c r="B48" i="94"/>
  <c r="C48" i="94"/>
  <c r="D48" i="94"/>
  <c r="B49" i="94"/>
  <c r="C49" i="94"/>
  <c r="D49" i="94"/>
  <c r="B50" i="94"/>
  <c r="C50" i="94"/>
  <c r="D50" i="94"/>
  <c r="B51" i="94"/>
  <c r="C51" i="94"/>
  <c r="D51" i="94"/>
  <c r="B52" i="94"/>
  <c r="C52" i="94"/>
  <c r="D52" i="94"/>
  <c r="B53" i="94"/>
  <c r="C53" i="94"/>
  <c r="D53" i="94"/>
  <c r="B54" i="94"/>
  <c r="C54" i="94"/>
  <c r="D54" i="94"/>
  <c r="B55" i="94"/>
  <c r="C55" i="94"/>
  <c r="D55" i="94"/>
  <c r="B56" i="94"/>
  <c r="C56" i="94"/>
  <c r="D56" i="94"/>
  <c r="B57" i="94"/>
  <c r="C57" i="94"/>
  <c r="D57" i="94"/>
  <c r="B58" i="94"/>
  <c r="C58" i="94"/>
  <c r="D58" i="94"/>
  <c r="B59" i="94"/>
  <c r="C59" i="94"/>
  <c r="D59" i="94"/>
  <c r="B60" i="94"/>
  <c r="C60" i="94"/>
  <c r="D60" i="94"/>
  <c r="B61" i="94"/>
  <c r="C61" i="94"/>
  <c r="D61" i="94"/>
  <c r="B62" i="94"/>
  <c r="C62" i="94"/>
  <c r="D62" i="94"/>
  <c r="B63" i="94"/>
  <c r="C63" i="94"/>
  <c r="D63" i="94"/>
  <c r="B64" i="94"/>
  <c r="C64" i="94"/>
  <c r="D64" i="94"/>
  <c r="B65" i="94"/>
  <c r="C65" i="94"/>
  <c r="D65" i="94"/>
  <c r="B66" i="94"/>
  <c r="C66" i="94"/>
  <c r="D66" i="94"/>
  <c r="B67" i="94"/>
  <c r="C67" i="94"/>
  <c r="D67" i="94"/>
  <c r="B68" i="94"/>
  <c r="C68" i="94"/>
  <c r="D68" i="94"/>
  <c r="B69" i="94"/>
  <c r="C69" i="94"/>
  <c r="D69" i="94"/>
  <c r="B70" i="94"/>
  <c r="C70" i="94"/>
  <c r="D70" i="94"/>
  <c r="H70" i="94"/>
  <c r="B71" i="94"/>
  <c r="C71" i="94"/>
  <c r="D71" i="94"/>
  <c r="H71"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37" i="92"/>
  <c r="C37" i="92"/>
  <c r="D37" i="92"/>
  <c r="B38" i="92"/>
  <c r="C38" i="92"/>
  <c r="D38" i="92"/>
  <c r="B39" i="92"/>
  <c r="C39" i="92"/>
  <c r="D39" i="92"/>
  <c r="B40" i="92"/>
  <c r="C40" i="92"/>
  <c r="D40" i="92"/>
  <c r="B41" i="92"/>
  <c r="C41" i="92"/>
  <c r="D41" i="92"/>
  <c r="B42" i="92"/>
  <c r="C42" i="92"/>
  <c r="D42" i="92"/>
  <c r="B43" i="92"/>
  <c r="C43" i="92"/>
  <c r="D43" i="92"/>
  <c r="B44" i="92"/>
  <c r="C44" i="92"/>
  <c r="D44" i="92"/>
  <c r="B45" i="92"/>
  <c r="C45" i="92"/>
  <c r="D45" i="92"/>
  <c r="B46" i="92"/>
  <c r="C46" i="92"/>
  <c r="D46" i="92"/>
  <c r="B47" i="92"/>
  <c r="C47" i="92"/>
  <c r="D47" i="92"/>
  <c r="B15" i="92"/>
  <c r="C15" i="92"/>
  <c r="D15" i="92"/>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27" i="40"/>
  <c r="C27" i="40"/>
  <c r="D27"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27" i="39"/>
  <c r="C27" i="39"/>
  <c r="D27"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25" i="3"/>
  <c r="C25" i="3"/>
  <c r="D25" i="3"/>
  <c r="H25" i="3"/>
  <c r="K25" i="3"/>
  <c r="L25" i="3"/>
  <c r="M25" i="3"/>
  <c r="N25" i="3"/>
  <c r="O25" i="3"/>
  <c r="P25" i="3"/>
  <c r="B14" i="3"/>
  <c r="C14" i="3"/>
  <c r="D14" i="3"/>
  <c r="H23" i="40"/>
  <c r="H56" i="42"/>
  <c r="H68" i="42"/>
  <c r="H19" i="96"/>
  <c r="B14" i="33"/>
  <c r="B15" i="33"/>
  <c r="B16" i="33"/>
  <c r="B13" i="33"/>
  <c r="D9" i="36"/>
  <c r="D8" i="36"/>
  <c r="D7" i="36"/>
  <c r="D6" i="36"/>
  <c r="D9" i="34"/>
  <c r="D8" i="34"/>
  <c r="D7" i="34"/>
  <c r="D6" i="34"/>
  <c r="D9" i="2"/>
  <c r="D8" i="2"/>
  <c r="D7" i="2"/>
  <c r="D6" i="2"/>
  <c r="D5" i="40" s="1"/>
  <c r="K137" i="5"/>
  <c r="K125" i="5"/>
  <c r="P114" i="5"/>
  <c r="O89" i="42"/>
  <c r="O78" i="42"/>
  <c r="O108" i="42"/>
  <c r="O113" i="41"/>
  <c r="P134" i="5"/>
  <c r="K73" i="11"/>
  <c r="N73" i="95"/>
  <c r="M72" i="42"/>
  <c r="K72" i="5"/>
  <c r="P88" i="5"/>
  <c r="K88" i="5"/>
  <c r="M101" i="41"/>
  <c r="K101" i="5"/>
  <c r="M76" i="41"/>
  <c r="K76" i="5"/>
  <c r="M92" i="42"/>
  <c r="K92" i="5"/>
  <c r="M116" i="42"/>
  <c r="K116" i="5"/>
  <c r="M80" i="41"/>
  <c r="K80" i="5"/>
  <c r="M96" i="42"/>
  <c r="K96" i="5"/>
  <c r="M105" i="42"/>
  <c r="K105" i="5"/>
  <c r="M84" i="41"/>
  <c r="K84" i="5"/>
  <c r="K110" i="5"/>
  <c r="M121" i="41"/>
  <c r="K121" i="5"/>
  <c r="M106" i="42"/>
  <c r="K108" i="5"/>
  <c r="K129" i="5"/>
  <c r="K129" i="99" s="1"/>
  <c r="K133" i="5"/>
  <c r="K133" i="99" s="1"/>
  <c r="K73" i="5"/>
  <c r="K77" i="5"/>
  <c r="K85" i="5"/>
  <c r="K89" i="5"/>
  <c r="K93" i="5"/>
  <c r="K97" i="5"/>
  <c r="K112" i="5"/>
  <c r="K117" i="5"/>
  <c r="K70" i="11"/>
  <c r="M70" i="96"/>
  <c r="P133" i="5"/>
  <c r="P133" i="99" s="1"/>
  <c r="P118" i="5"/>
  <c r="P122" i="5"/>
  <c r="P122" i="99" s="1"/>
  <c r="P138" i="5"/>
  <c r="P70" i="5"/>
  <c r="P73" i="5"/>
  <c r="P82" i="5"/>
  <c r="P86" i="5"/>
  <c r="P94" i="5"/>
  <c r="P112" i="5"/>
  <c r="P100" i="5"/>
  <c r="P120" i="5"/>
  <c r="M71" i="41"/>
  <c r="M75" i="41"/>
  <c r="M79" i="42"/>
  <c r="M87" i="41"/>
  <c r="M91" i="42"/>
  <c r="M95" i="41"/>
  <c r="M103" i="42"/>
  <c r="M107" i="41"/>
  <c r="M111" i="42"/>
  <c r="M119" i="42"/>
  <c r="M123" i="42"/>
  <c r="M127" i="42"/>
  <c r="M131" i="41"/>
  <c r="M135" i="41"/>
  <c r="K120" i="5"/>
  <c r="K109" i="5"/>
  <c r="K76" i="11"/>
  <c r="O70" i="93"/>
  <c r="K104" i="5"/>
  <c r="K72" i="11"/>
  <c r="K136" i="5"/>
  <c r="K128" i="5"/>
  <c r="K128" i="99" s="1"/>
  <c r="K107" i="5"/>
  <c r="K98" i="5"/>
  <c r="K95" i="5"/>
  <c r="K114" i="5"/>
  <c r="K78" i="5"/>
  <c r="K75" i="5"/>
  <c r="K71" i="11"/>
  <c r="K118" i="5"/>
  <c r="K115" i="5"/>
  <c r="K103" i="5"/>
  <c r="K99" i="5"/>
  <c r="K70" i="5"/>
  <c r="K90" i="5"/>
  <c r="K87" i="5"/>
  <c r="K138" i="5"/>
  <c r="K122" i="5"/>
  <c r="K122" i="99" s="1"/>
  <c r="K111" i="5"/>
  <c r="K86" i="5"/>
  <c r="K83" i="5"/>
  <c r="K135" i="5"/>
  <c r="K135" i="99" s="1"/>
  <c r="K127" i="5"/>
  <c r="K127" i="99" s="1"/>
  <c r="K119" i="5"/>
  <c r="K106" i="5"/>
  <c r="K131" i="5"/>
  <c r="K131" i="99" s="1"/>
  <c r="K123" i="5"/>
  <c r="K102" i="5"/>
  <c r="K74" i="5"/>
  <c r="K71" i="5"/>
  <c r="K113" i="5"/>
  <c r="K74" i="11"/>
  <c r="K82" i="5"/>
  <c r="K79" i="5"/>
  <c r="K134" i="5"/>
  <c r="K126" i="5"/>
  <c r="K94" i="5"/>
  <c r="K91" i="5"/>
  <c r="K132" i="5"/>
  <c r="K132" i="99" s="1"/>
  <c r="O132" i="42"/>
  <c r="K124" i="5"/>
  <c r="K130" i="5"/>
  <c r="K130" i="99" s="1"/>
  <c r="K100" i="5"/>
  <c r="K75" i="11"/>
  <c r="N9" i="97" l="1"/>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P97" i="5"/>
  <c r="P97" i="41" s="1"/>
  <c r="D8" i="9"/>
  <c r="D7" i="11"/>
  <c r="D5" i="9"/>
  <c r="P85" i="5"/>
  <c r="P85" i="41" s="1"/>
  <c r="P90" i="5"/>
  <c r="P98" i="5"/>
  <c r="P98" i="41" s="1"/>
  <c r="P126" i="5"/>
  <c r="P130" i="5"/>
  <c r="P130" i="99" s="1"/>
  <c r="P136" i="5"/>
  <c r="D7" i="44"/>
  <c r="D7" i="96"/>
  <c r="P137" i="5"/>
  <c r="P137" i="41" s="1"/>
  <c r="P104" i="5"/>
  <c r="P93" i="5"/>
  <c r="P77" i="5"/>
  <c r="P75" i="11"/>
  <c r="K94" i="41"/>
  <c r="K94" i="42"/>
  <c r="P94" i="41"/>
  <c r="P94" i="42"/>
  <c r="N94" i="41"/>
  <c r="N94" i="42"/>
  <c r="O94" i="41"/>
  <c r="O94" i="42"/>
  <c r="M94" i="41"/>
  <c r="M94" i="42"/>
  <c r="L94" i="41"/>
  <c r="L94" i="42"/>
  <c r="O124" i="42"/>
  <c r="O124" i="41"/>
  <c r="K124" i="42"/>
  <c r="K124" i="41"/>
  <c r="K96" i="41"/>
  <c r="K96" i="42"/>
  <c r="M124" i="42"/>
  <c r="M124" i="41"/>
  <c r="O96" i="41"/>
  <c r="O96" i="42"/>
  <c r="L96" i="41"/>
  <c r="L96" i="42"/>
  <c r="L124" i="42"/>
  <c r="L124" i="41"/>
  <c r="N124" i="42"/>
  <c r="N124" i="41"/>
  <c r="N96" i="41"/>
  <c r="N96" i="42"/>
  <c r="M128" i="41"/>
  <c r="M128" i="42"/>
  <c r="L121" i="42"/>
  <c r="L121" i="41"/>
  <c r="K121" i="42"/>
  <c r="K121" i="41"/>
  <c r="O80" i="42"/>
  <c r="O80" i="41"/>
  <c r="L128" i="41"/>
  <c r="L128" i="42"/>
  <c r="L80" i="42"/>
  <c r="L80" i="41"/>
  <c r="N128" i="41"/>
  <c r="N128" i="42"/>
  <c r="N80" i="42"/>
  <c r="N80" i="41"/>
  <c r="K128" i="41"/>
  <c r="K128" i="42"/>
  <c r="K80" i="42"/>
  <c r="K80" i="41"/>
  <c r="O128" i="41"/>
  <c r="O128" i="42"/>
  <c r="O121" i="42"/>
  <c r="O121" i="41"/>
  <c r="N121" i="42"/>
  <c r="N121" i="41"/>
  <c r="P70" i="42"/>
  <c r="P70" i="41"/>
  <c r="P88" i="41"/>
  <c r="P88" i="42"/>
  <c r="L70" i="94"/>
  <c r="L70" i="93"/>
  <c r="K91" i="41"/>
  <c r="K91" i="42"/>
  <c r="K127" i="41"/>
  <c r="K127" i="42"/>
  <c r="K70" i="42"/>
  <c r="K70" i="41"/>
  <c r="P133" i="41"/>
  <c r="P133" i="42"/>
  <c r="K133" i="41"/>
  <c r="K133" i="42"/>
  <c r="N70" i="94"/>
  <c r="N70" i="93"/>
  <c r="K70" i="94"/>
  <c r="K70" i="93"/>
  <c r="K71" i="42"/>
  <c r="K71" i="41"/>
  <c r="M70" i="94"/>
  <c r="M70" i="93"/>
  <c r="K88" i="41"/>
  <c r="K88" i="42"/>
  <c r="O127" i="41"/>
  <c r="O127" i="42"/>
  <c r="O133" i="41"/>
  <c r="O133" i="42"/>
  <c r="O91" i="41"/>
  <c r="O91" i="42"/>
  <c r="L71" i="42"/>
  <c r="L71" i="41"/>
  <c r="M88" i="41"/>
  <c r="M88" i="42"/>
  <c r="L133" i="41"/>
  <c r="L133" i="42"/>
  <c r="N71" i="42"/>
  <c r="N71" i="41"/>
  <c r="O71" i="42"/>
  <c r="O71" i="41"/>
  <c r="M70" i="42"/>
  <c r="M70" i="41"/>
  <c r="L88" i="41"/>
  <c r="L88" i="42"/>
  <c r="N133" i="41"/>
  <c r="N133" i="42"/>
  <c r="N91" i="41"/>
  <c r="N91" i="42"/>
  <c r="L70" i="42"/>
  <c r="L70" i="41"/>
  <c r="N127" i="41"/>
  <c r="N127" i="42"/>
  <c r="O70" i="42"/>
  <c r="O70" i="41"/>
  <c r="N70" i="42"/>
  <c r="N70" i="41"/>
  <c r="O88" i="41"/>
  <c r="O88" i="42"/>
  <c r="L91" i="41"/>
  <c r="L91" i="42"/>
  <c r="L127" i="41"/>
  <c r="L127" i="42"/>
  <c r="M133" i="41"/>
  <c r="M133" i="42"/>
  <c r="N88" i="41"/>
  <c r="N88" i="42"/>
  <c r="P114" i="42"/>
  <c r="P114" i="41"/>
  <c r="O114" i="42"/>
  <c r="O114" i="41"/>
  <c r="N70" i="95"/>
  <c r="N70" i="96"/>
  <c r="N90" i="41"/>
  <c r="N90" i="42"/>
  <c r="N73" i="41"/>
  <c r="N73" i="42"/>
  <c r="P136" i="42"/>
  <c r="P136" i="41"/>
  <c r="P90" i="41"/>
  <c r="P90" i="42"/>
  <c r="O70" i="95"/>
  <c r="O70" i="96"/>
  <c r="L70" i="95"/>
  <c r="L70" i="96"/>
  <c r="M73" i="41"/>
  <c r="M73" i="42"/>
  <c r="M114" i="42"/>
  <c r="M114" i="41"/>
  <c r="N136" i="42"/>
  <c r="N136" i="41"/>
  <c r="K114" i="42"/>
  <c r="K114" i="41"/>
  <c r="K136" i="42"/>
  <c r="K136" i="41"/>
  <c r="P73" i="41"/>
  <c r="P73" i="42"/>
  <c r="K70" i="95"/>
  <c r="K70" i="96"/>
  <c r="K73" i="41"/>
  <c r="K73" i="42"/>
  <c r="O136" i="42"/>
  <c r="O136" i="41"/>
  <c r="O90" i="41"/>
  <c r="O90" i="42"/>
  <c r="O73" i="41"/>
  <c r="O73" i="42"/>
  <c r="L73" i="41"/>
  <c r="L73" i="42"/>
  <c r="M90" i="41"/>
  <c r="M90" i="42"/>
  <c r="L114" i="42"/>
  <c r="L114" i="41"/>
  <c r="M136" i="42"/>
  <c r="M136" i="41"/>
  <c r="K90" i="41"/>
  <c r="K90" i="42"/>
  <c r="L90" i="41"/>
  <c r="L90" i="42"/>
  <c r="N114" i="42"/>
  <c r="N114" i="41"/>
  <c r="L136" i="42"/>
  <c r="L136" i="41"/>
  <c r="K130" i="41"/>
  <c r="K130" i="42"/>
  <c r="K74" i="96"/>
  <c r="K74" i="95"/>
  <c r="K135" i="42"/>
  <c r="K135" i="41"/>
  <c r="K86" i="42"/>
  <c r="K86" i="41"/>
  <c r="K87" i="42"/>
  <c r="K87" i="41"/>
  <c r="K99" i="41"/>
  <c r="K99" i="42"/>
  <c r="K115" i="41"/>
  <c r="K115" i="42"/>
  <c r="K78" i="41"/>
  <c r="K78" i="42"/>
  <c r="O75" i="95"/>
  <c r="O75" i="96"/>
  <c r="P86" i="42"/>
  <c r="P86" i="41"/>
  <c r="K105" i="41"/>
  <c r="K105" i="42"/>
  <c r="N72" i="96"/>
  <c r="N72" i="95"/>
  <c r="M134" i="42"/>
  <c r="M134" i="41"/>
  <c r="O86" i="42"/>
  <c r="O86" i="41"/>
  <c r="O82" i="41"/>
  <c r="O82" i="42"/>
  <c r="L74" i="96"/>
  <c r="L74" i="95"/>
  <c r="M78" i="41"/>
  <c r="M78" i="42"/>
  <c r="L82" i="41"/>
  <c r="L82" i="42"/>
  <c r="L84" i="42"/>
  <c r="L84" i="41"/>
  <c r="L86" i="42"/>
  <c r="L86" i="41"/>
  <c r="O101" i="42"/>
  <c r="O101" i="41"/>
  <c r="L105" i="41"/>
  <c r="L105" i="42"/>
  <c r="L112" i="41"/>
  <c r="L112" i="42"/>
  <c r="L119" i="41"/>
  <c r="L119" i="42"/>
  <c r="N130" i="41"/>
  <c r="N130" i="42"/>
  <c r="P75" i="95"/>
  <c r="P75" i="96"/>
  <c r="K75" i="95"/>
  <c r="K75" i="96"/>
  <c r="K82" i="41"/>
  <c r="K82" i="42"/>
  <c r="M75" i="95"/>
  <c r="M75" i="96"/>
  <c r="M72" i="96"/>
  <c r="M72" i="95"/>
  <c r="M115" i="41"/>
  <c r="M115" i="42"/>
  <c r="M99" i="41"/>
  <c r="M99" i="42"/>
  <c r="P104" i="42"/>
  <c r="P104" i="41"/>
  <c r="P134" i="42"/>
  <c r="P134" i="41"/>
  <c r="L72" i="96"/>
  <c r="L72" i="95"/>
  <c r="O130" i="41"/>
  <c r="O130" i="42"/>
  <c r="O100" i="41"/>
  <c r="O100" i="42"/>
  <c r="O135" i="42"/>
  <c r="O135" i="41"/>
  <c r="O81" i="42"/>
  <c r="O81" i="41"/>
  <c r="O115" i="41"/>
  <c r="O115" i="42"/>
  <c r="O123" i="41"/>
  <c r="O123" i="42"/>
  <c r="N74" i="96"/>
  <c r="N74" i="95"/>
  <c r="L78" i="41"/>
  <c r="L78" i="42"/>
  <c r="N82" i="41"/>
  <c r="N82" i="42"/>
  <c r="N86" i="42"/>
  <c r="N86" i="41"/>
  <c r="L99" i="41"/>
  <c r="L99" i="42"/>
  <c r="L101" i="42"/>
  <c r="L101" i="41"/>
  <c r="L134" i="42"/>
  <c r="L134" i="41"/>
  <c r="K100" i="41"/>
  <c r="K100" i="42"/>
  <c r="K134" i="42"/>
  <c r="K134" i="41"/>
  <c r="K119" i="41"/>
  <c r="K119" i="42"/>
  <c r="O72" i="96"/>
  <c r="O72" i="95"/>
  <c r="K104" i="42"/>
  <c r="K104" i="41"/>
  <c r="P100" i="41"/>
  <c r="P100" i="42"/>
  <c r="P82" i="41"/>
  <c r="P82" i="42"/>
  <c r="P130" i="41"/>
  <c r="P130" i="42"/>
  <c r="M74" i="96"/>
  <c r="M74" i="95"/>
  <c r="K112" i="41"/>
  <c r="K112" i="42"/>
  <c r="K84" i="42"/>
  <c r="K84" i="41"/>
  <c r="K101" i="42"/>
  <c r="K101" i="41"/>
  <c r="O74" i="96"/>
  <c r="O74" i="95"/>
  <c r="O99" i="41"/>
  <c r="O99" i="42"/>
  <c r="O104" i="42"/>
  <c r="O104" i="41"/>
  <c r="O87" i="42"/>
  <c r="O87" i="41"/>
  <c r="L75" i="95"/>
  <c r="L75" i="96"/>
  <c r="N75" i="95"/>
  <c r="N75" i="96"/>
  <c r="N78" i="41"/>
  <c r="N78" i="42"/>
  <c r="L81" i="42"/>
  <c r="L81" i="41"/>
  <c r="L87" i="42"/>
  <c r="L87" i="41"/>
  <c r="M100" i="41"/>
  <c r="M100" i="42"/>
  <c r="L104" i="42"/>
  <c r="L104" i="41"/>
  <c r="L115" i="41"/>
  <c r="L115" i="42"/>
  <c r="M130" i="41"/>
  <c r="M130" i="42"/>
  <c r="N134" i="42"/>
  <c r="N134" i="41"/>
  <c r="K123" i="41"/>
  <c r="K123" i="42"/>
  <c r="K72" i="96"/>
  <c r="K72" i="95"/>
  <c r="P112" i="41"/>
  <c r="P112" i="42"/>
  <c r="O112" i="41"/>
  <c r="O112" i="42"/>
  <c r="O119" i="41"/>
  <c r="O119" i="42"/>
  <c r="O134" i="42"/>
  <c r="O134" i="41"/>
  <c r="M104" i="42"/>
  <c r="M104" i="41"/>
  <c r="M82" i="41"/>
  <c r="M82" i="42"/>
  <c r="O84" i="42"/>
  <c r="O84" i="41"/>
  <c r="M86" i="42"/>
  <c r="M86" i="41"/>
  <c r="L100" i="41"/>
  <c r="L100" i="42"/>
  <c r="O105" i="41"/>
  <c r="O105" i="42"/>
  <c r="M112" i="41"/>
  <c r="M112" i="42"/>
  <c r="L123" i="41"/>
  <c r="L123" i="42"/>
  <c r="L130" i="41"/>
  <c r="L130" i="42"/>
  <c r="L135" i="42"/>
  <c r="L135" i="41"/>
  <c r="N115" i="41"/>
  <c r="N115" i="42"/>
  <c r="N104" i="42"/>
  <c r="N104" i="41"/>
  <c r="N99" i="41"/>
  <c r="N99" i="42"/>
  <c r="N135" i="42"/>
  <c r="N135" i="41"/>
  <c r="N119" i="41"/>
  <c r="N119" i="42"/>
  <c r="N87" i="42"/>
  <c r="N87" i="41"/>
  <c r="N81" i="42"/>
  <c r="N81" i="41"/>
  <c r="N123" i="41"/>
  <c r="N123" i="42"/>
  <c r="N112" i="41"/>
  <c r="N112" i="42"/>
  <c r="N101" i="42"/>
  <c r="N101" i="41"/>
  <c r="N105" i="41"/>
  <c r="N105" i="42"/>
  <c r="N100" i="41"/>
  <c r="N100" i="42"/>
  <c r="N84" i="42"/>
  <c r="N84" i="41"/>
  <c r="K111" i="41"/>
  <c r="K111" i="42"/>
  <c r="K71" i="96"/>
  <c r="K71" i="95"/>
  <c r="K75" i="42"/>
  <c r="K75" i="41"/>
  <c r="K76" i="95"/>
  <c r="K76" i="96"/>
  <c r="O71" i="96"/>
  <c r="O71" i="95"/>
  <c r="K102" i="41"/>
  <c r="K102" i="42"/>
  <c r="K122" i="41"/>
  <c r="K122" i="42"/>
  <c r="K118" i="41"/>
  <c r="K118" i="42"/>
  <c r="M71" i="96"/>
  <c r="M71" i="95"/>
  <c r="P120" i="41"/>
  <c r="P120" i="42"/>
  <c r="P97" i="42"/>
  <c r="P138" i="41"/>
  <c r="P138" i="42"/>
  <c r="P122" i="41"/>
  <c r="P122" i="42"/>
  <c r="K93" i="42"/>
  <c r="K93" i="41"/>
  <c r="K129" i="42"/>
  <c r="K129" i="41"/>
  <c r="M110" i="41"/>
  <c r="M110" i="42"/>
  <c r="K116" i="41"/>
  <c r="K116" i="42"/>
  <c r="K76" i="42"/>
  <c r="K76" i="41"/>
  <c r="M73" i="96"/>
  <c r="M73" i="95"/>
  <c r="L71" i="93"/>
  <c r="L71" i="94"/>
  <c r="O73" i="96"/>
  <c r="O73" i="95"/>
  <c r="O122" i="41"/>
  <c r="O122" i="42"/>
  <c r="O111" i="41"/>
  <c r="O111" i="42"/>
  <c r="O109" i="42"/>
  <c r="O109" i="41"/>
  <c r="O106" i="41"/>
  <c r="O106" i="42"/>
  <c r="M117" i="41"/>
  <c r="M117" i="42"/>
  <c r="O103" i="41"/>
  <c r="O103" i="42"/>
  <c r="O75" i="42"/>
  <c r="O75" i="41"/>
  <c r="L75" i="42"/>
  <c r="L75" i="41"/>
  <c r="O92" i="41"/>
  <c r="O92" i="42"/>
  <c r="M97" i="42"/>
  <c r="M97" i="41"/>
  <c r="N98" i="42"/>
  <c r="N98" i="41"/>
  <c r="N102" i="41"/>
  <c r="N102" i="42"/>
  <c r="M108" i="41"/>
  <c r="M108" i="42"/>
  <c r="L110" i="41"/>
  <c r="L110" i="42"/>
  <c r="L116" i="41"/>
  <c r="L116" i="42"/>
  <c r="M122" i="41"/>
  <c r="M122" i="42"/>
  <c r="M126" i="42"/>
  <c r="M126" i="41"/>
  <c r="M138" i="41"/>
  <c r="M138" i="42"/>
  <c r="K79" i="41"/>
  <c r="K79" i="42"/>
  <c r="K83" i="41"/>
  <c r="K83" i="42"/>
  <c r="K138" i="41"/>
  <c r="K138" i="42"/>
  <c r="K95" i="42"/>
  <c r="K95" i="41"/>
  <c r="K109" i="42"/>
  <c r="K109" i="41"/>
  <c r="K120" i="41"/>
  <c r="K120" i="42"/>
  <c r="M83" i="41"/>
  <c r="M83" i="42"/>
  <c r="P85" i="42"/>
  <c r="P118" i="41"/>
  <c r="P118" i="42"/>
  <c r="K117" i="41"/>
  <c r="K117" i="42"/>
  <c r="K89" i="41"/>
  <c r="K89" i="42"/>
  <c r="K110" i="41"/>
  <c r="K110" i="42"/>
  <c r="N71" i="93"/>
  <c r="N71" i="94"/>
  <c r="O138" i="41"/>
  <c r="O138" i="42"/>
  <c r="M118" i="41"/>
  <c r="M118" i="42"/>
  <c r="O85" i="41"/>
  <c r="O85" i="42"/>
  <c r="O120" i="41"/>
  <c r="O120" i="42"/>
  <c r="M109" i="42"/>
  <c r="M109" i="41"/>
  <c r="O98" i="42"/>
  <c r="O98" i="41"/>
  <c r="O126" i="42"/>
  <c r="O126" i="41"/>
  <c r="L71" i="96"/>
  <c r="L71" i="95"/>
  <c r="N71" i="96"/>
  <c r="N71" i="95"/>
  <c r="O72" i="41"/>
  <c r="O72" i="42"/>
  <c r="M74" i="42"/>
  <c r="M74" i="41"/>
  <c r="O76" i="42"/>
  <c r="O76" i="41"/>
  <c r="M85" i="41"/>
  <c r="M85" i="42"/>
  <c r="L92" i="41"/>
  <c r="L92" i="42"/>
  <c r="L95" i="42"/>
  <c r="L95" i="41"/>
  <c r="L97" i="42"/>
  <c r="L97" i="41"/>
  <c r="L103" i="41"/>
  <c r="L103" i="42"/>
  <c r="L106" i="41"/>
  <c r="L106" i="42"/>
  <c r="L108" i="41"/>
  <c r="L108" i="42"/>
  <c r="N110" i="41"/>
  <c r="N110" i="42"/>
  <c r="M113" i="42"/>
  <c r="M113" i="41"/>
  <c r="L117" i="41"/>
  <c r="L117" i="42"/>
  <c r="L120" i="41"/>
  <c r="L120" i="42"/>
  <c r="L122" i="41"/>
  <c r="L122" i="42"/>
  <c r="O125" i="41"/>
  <c r="O125" i="42"/>
  <c r="L126" i="42"/>
  <c r="L126" i="41"/>
  <c r="L129" i="42"/>
  <c r="L129" i="41"/>
  <c r="L131" i="42"/>
  <c r="L131" i="41"/>
  <c r="L138" i="41"/>
  <c r="L138" i="42"/>
  <c r="K132" i="41"/>
  <c r="K132" i="42"/>
  <c r="K113" i="42"/>
  <c r="K113" i="41"/>
  <c r="K106" i="41"/>
  <c r="K106" i="42"/>
  <c r="K107" i="42"/>
  <c r="K107" i="41"/>
  <c r="P71" i="93"/>
  <c r="P71" i="94"/>
  <c r="P124" i="5"/>
  <c r="K126" i="42"/>
  <c r="K126" i="41"/>
  <c r="K131" i="42"/>
  <c r="K131" i="41"/>
  <c r="K103" i="41"/>
  <c r="K103" i="42"/>
  <c r="K98" i="42"/>
  <c r="K98" i="41"/>
  <c r="O76" i="95"/>
  <c r="O76" i="96"/>
  <c r="P93" i="42"/>
  <c r="P93" i="41"/>
  <c r="P98" i="42"/>
  <c r="P137" i="42"/>
  <c r="K71" i="93"/>
  <c r="K71" i="94"/>
  <c r="K85" i="41"/>
  <c r="K85" i="42"/>
  <c r="K92" i="41"/>
  <c r="K92" i="42"/>
  <c r="K72" i="41"/>
  <c r="K72" i="42"/>
  <c r="N76" i="95"/>
  <c r="N76" i="96"/>
  <c r="O71" i="93"/>
  <c r="O71" i="94"/>
  <c r="K73" i="96"/>
  <c r="K73" i="95"/>
  <c r="O137" i="42"/>
  <c r="O137" i="41"/>
  <c r="O129" i="42"/>
  <c r="O129" i="41"/>
  <c r="O83" i="41"/>
  <c r="O83" i="42"/>
  <c r="M120" i="41"/>
  <c r="M120" i="42"/>
  <c r="O97" i="42"/>
  <c r="O97" i="41"/>
  <c r="O79" i="41"/>
  <c r="O79" i="42"/>
  <c r="O118" i="41"/>
  <c r="O118" i="42"/>
  <c r="O93" i="42"/>
  <c r="O93" i="41"/>
  <c r="O77" i="41"/>
  <c r="O77" i="42"/>
  <c r="M132" i="41"/>
  <c r="M132" i="42"/>
  <c r="L72" i="41"/>
  <c r="L72" i="42"/>
  <c r="L74" i="42"/>
  <c r="L74" i="41"/>
  <c r="L76" i="42"/>
  <c r="L76" i="41"/>
  <c r="L83" i="41"/>
  <c r="L83" i="42"/>
  <c r="L85" i="41"/>
  <c r="L85" i="42"/>
  <c r="M89" i="41"/>
  <c r="M89" i="42"/>
  <c r="L93" i="42"/>
  <c r="L93" i="41"/>
  <c r="M98" i="42"/>
  <c r="M98" i="41"/>
  <c r="M102" i="41"/>
  <c r="M102" i="42"/>
  <c r="N106" i="41"/>
  <c r="N106" i="42"/>
  <c r="L109" i="42"/>
  <c r="L109" i="41"/>
  <c r="L111" i="41"/>
  <c r="L111" i="42"/>
  <c r="L113" i="42"/>
  <c r="L113" i="41"/>
  <c r="L118" i="41"/>
  <c r="L118" i="42"/>
  <c r="N122" i="41"/>
  <c r="N122" i="42"/>
  <c r="K125" i="41"/>
  <c r="K125" i="42"/>
  <c r="N126" i="42"/>
  <c r="N126" i="41"/>
  <c r="L132" i="41"/>
  <c r="L132" i="42"/>
  <c r="K137" i="42"/>
  <c r="K137" i="41"/>
  <c r="N138" i="41"/>
  <c r="N138" i="42"/>
  <c r="K74" i="42"/>
  <c r="K74" i="41"/>
  <c r="M76" i="95"/>
  <c r="M76" i="96"/>
  <c r="P77" i="41"/>
  <c r="P77" i="42"/>
  <c r="P126" i="42"/>
  <c r="P126" i="41"/>
  <c r="M71" i="93"/>
  <c r="M71" i="94"/>
  <c r="K97" i="42"/>
  <c r="K97" i="41"/>
  <c r="K77" i="41"/>
  <c r="K77" i="42"/>
  <c r="K108" i="41"/>
  <c r="K108" i="42"/>
  <c r="M125" i="41"/>
  <c r="M125" i="42"/>
  <c r="L73" i="96"/>
  <c r="L73" i="95"/>
  <c r="L76" i="95"/>
  <c r="L76" i="96"/>
  <c r="M137" i="42"/>
  <c r="M137" i="41"/>
  <c r="M129" i="42"/>
  <c r="M129" i="41"/>
  <c r="O107" i="42"/>
  <c r="O107" i="41"/>
  <c r="O95" i="42"/>
  <c r="O95" i="41"/>
  <c r="O117" i="41"/>
  <c r="O117" i="42"/>
  <c r="M93" i="42"/>
  <c r="M93" i="41"/>
  <c r="M77" i="41"/>
  <c r="M77" i="42"/>
  <c r="O131" i="42"/>
  <c r="O131" i="41"/>
  <c r="O102" i="41"/>
  <c r="O102" i="42"/>
  <c r="O74" i="42"/>
  <c r="O74" i="41"/>
  <c r="N74" i="42"/>
  <c r="N74" i="41"/>
  <c r="L77" i="41"/>
  <c r="L77" i="42"/>
  <c r="L79" i="41"/>
  <c r="L79" i="42"/>
  <c r="L89" i="41"/>
  <c r="L89" i="42"/>
  <c r="L98" i="42"/>
  <c r="L98" i="41"/>
  <c r="L102" i="41"/>
  <c r="L102" i="42"/>
  <c r="L107" i="42"/>
  <c r="L107" i="41"/>
  <c r="O110" i="41"/>
  <c r="O110" i="42"/>
  <c r="O116" i="41"/>
  <c r="O116" i="42"/>
  <c r="N118" i="41"/>
  <c r="N118" i="42"/>
  <c r="L125" i="41"/>
  <c r="L125" i="42"/>
  <c r="L137" i="42"/>
  <c r="L137" i="41"/>
  <c r="N137" i="42"/>
  <c r="N137" i="41"/>
  <c r="N132" i="41"/>
  <c r="N132" i="42"/>
  <c r="N116" i="41"/>
  <c r="N116" i="42"/>
  <c r="N111" i="41"/>
  <c r="N111" i="42"/>
  <c r="N95" i="42"/>
  <c r="N95" i="41"/>
  <c r="N89" i="41"/>
  <c r="N89" i="42"/>
  <c r="N79" i="41"/>
  <c r="N79" i="42"/>
  <c r="N131" i="42"/>
  <c r="N131" i="41"/>
  <c r="N125" i="41"/>
  <c r="N125" i="42"/>
  <c r="N120" i="41"/>
  <c r="N120" i="42"/>
  <c r="N109" i="42"/>
  <c r="N109" i="41"/>
  <c r="N93" i="42"/>
  <c r="N93" i="41"/>
  <c r="N83" i="41"/>
  <c r="N83" i="42"/>
  <c r="N77" i="41"/>
  <c r="N77" i="42"/>
  <c r="N72" i="41"/>
  <c r="N72" i="42"/>
  <c r="N129" i="42"/>
  <c r="N129" i="41"/>
  <c r="N113" i="42"/>
  <c r="N113" i="41"/>
  <c r="N108" i="41"/>
  <c r="N108" i="42"/>
  <c r="N103" i="41"/>
  <c r="N103" i="42"/>
  <c r="N97" i="42"/>
  <c r="N97" i="41"/>
  <c r="N92" i="41"/>
  <c r="N92" i="42"/>
  <c r="N76" i="42"/>
  <c r="N76" i="41"/>
  <c r="N117" i="41"/>
  <c r="N117" i="42"/>
  <c r="N107" i="42"/>
  <c r="N107" i="41"/>
  <c r="N85" i="41"/>
  <c r="N85" i="42"/>
  <c r="N75" i="42"/>
  <c r="N75" i="41"/>
  <c r="O70" i="94"/>
  <c r="P135" i="5"/>
  <c r="P135" i="99" s="1"/>
  <c r="M135" i="42"/>
  <c r="P119" i="5"/>
  <c r="M119" i="41"/>
  <c r="P103" i="5"/>
  <c r="M103" i="41"/>
  <c r="P87" i="5"/>
  <c r="M87" i="42"/>
  <c r="P71" i="5"/>
  <c r="M71" i="42"/>
  <c r="P106" i="5"/>
  <c r="M106" i="41"/>
  <c r="P73" i="11"/>
  <c r="N73" i="96"/>
  <c r="P132" i="5"/>
  <c r="P132" i="99" s="1"/>
  <c r="O132" i="41"/>
  <c r="P131" i="5"/>
  <c r="P131" i="99" s="1"/>
  <c r="M131" i="42"/>
  <c r="P105" i="5"/>
  <c r="M105" i="41"/>
  <c r="P80" i="5"/>
  <c r="M80" i="42"/>
  <c r="P116" i="5"/>
  <c r="M116" i="41"/>
  <c r="P76" i="5"/>
  <c r="M76" i="42"/>
  <c r="P78" i="5"/>
  <c r="O78" i="41"/>
  <c r="P89" i="5"/>
  <c r="O89" i="41"/>
  <c r="P127" i="5"/>
  <c r="P127" i="99" s="1"/>
  <c r="M127" i="41"/>
  <c r="P111" i="5"/>
  <c r="M111" i="41"/>
  <c r="P95" i="5"/>
  <c r="M95" i="42"/>
  <c r="P79" i="5"/>
  <c r="M79" i="41"/>
  <c r="P113" i="5"/>
  <c r="O113" i="42"/>
  <c r="P108" i="5"/>
  <c r="O108" i="41"/>
  <c r="P123" i="5"/>
  <c r="M123" i="41"/>
  <c r="P107" i="5"/>
  <c r="M107" i="42"/>
  <c r="P91" i="5"/>
  <c r="M91" i="41"/>
  <c r="P75" i="5"/>
  <c r="M75" i="42"/>
  <c r="P70" i="11"/>
  <c r="M70" i="95"/>
  <c r="P121" i="5"/>
  <c r="M121" i="42"/>
  <c r="P84" i="5"/>
  <c r="M84" i="42"/>
  <c r="P96" i="5"/>
  <c r="M96" i="41"/>
  <c r="P92" i="5"/>
  <c r="M92" i="41"/>
  <c r="P101" i="5"/>
  <c r="M101" i="42"/>
  <c r="P72" i="5"/>
  <c r="M72" i="41"/>
  <c r="P128" i="5"/>
  <c r="P128" i="99" s="1"/>
  <c r="P129" i="5"/>
  <c r="P129" i="99" s="1"/>
  <c r="P109" i="5"/>
  <c r="P74" i="11"/>
  <c r="P115" i="5"/>
  <c r="P99" i="5"/>
  <c r="P83" i="5"/>
  <c r="P125" i="5"/>
  <c r="P74" i="5"/>
  <c r="P72" i="11"/>
  <c r="P71" i="11"/>
  <c r="P102" i="5"/>
  <c r="N15" i="95"/>
  <c r="P76" i="11"/>
  <c r="P117" i="5"/>
  <c r="N44" i="95"/>
  <c r="D5" i="46"/>
  <c r="D8" i="91"/>
  <c r="D7" i="10"/>
  <c r="D7" i="37"/>
  <c r="D8" i="37"/>
  <c r="D8" i="5"/>
  <c r="D8" i="41"/>
  <c r="D8" i="12"/>
  <c r="D5" i="94"/>
  <c r="D8" i="42"/>
  <c r="D6" i="41"/>
  <c r="D6" i="37"/>
  <c r="H31" i="43"/>
  <c r="H40" i="49"/>
  <c r="H48" i="49"/>
  <c r="M81" i="41"/>
  <c r="K81" i="5"/>
  <c r="P110" i="5"/>
  <c r="H18" i="51"/>
  <c r="H14" i="40"/>
  <c r="H19" i="43"/>
  <c r="H26" i="49"/>
  <c r="H21" i="43"/>
  <c r="H24" i="6"/>
  <c r="H38" i="43"/>
  <c r="H31" i="49"/>
  <c r="H25" i="6"/>
  <c r="H22" i="49"/>
  <c r="H17" i="40"/>
  <c r="H17" i="39"/>
  <c r="H24" i="41"/>
  <c r="H20" i="42"/>
  <c r="H29" i="43"/>
  <c r="H37" i="6"/>
  <c r="H64" i="42"/>
  <c r="H28" i="42"/>
  <c r="H16" i="43"/>
  <c r="H16" i="6"/>
  <c r="K17" i="44"/>
  <c r="H16" i="51"/>
  <c r="N44" i="96"/>
  <c r="H17" i="51"/>
  <c r="H27" i="9"/>
  <c r="H38" i="49"/>
  <c r="H46" i="49"/>
  <c r="H43" i="95"/>
  <c r="H43" i="96"/>
  <c r="H66" i="94"/>
  <c r="L16" i="51"/>
  <c r="H34" i="43"/>
  <c r="H26" i="43"/>
  <c r="H18" i="43"/>
  <c r="K27" i="11"/>
  <c r="L15" i="51"/>
  <c r="M19" i="51"/>
  <c r="M50" i="49"/>
  <c r="H18" i="49"/>
  <c r="H42" i="49"/>
  <c r="H34" i="49"/>
  <c r="L19" i="51"/>
  <c r="H27" i="42"/>
  <c r="H47" i="41"/>
  <c r="K19" i="11"/>
  <c r="H53" i="41"/>
  <c r="H33" i="41"/>
  <c r="H57" i="94"/>
  <c r="H37" i="94"/>
  <c r="H26" i="39"/>
  <c r="H41" i="41"/>
  <c r="L14" i="51"/>
  <c r="N21" i="51"/>
  <c r="L18" i="51"/>
  <c r="H47" i="96"/>
  <c r="H39" i="96"/>
  <c r="H35" i="96"/>
  <c r="H23" i="96"/>
  <c r="H22" i="6"/>
  <c r="H51" i="49"/>
  <c r="H43" i="49"/>
  <c r="L15" i="9"/>
  <c r="D8" i="8"/>
  <c r="D8" i="3"/>
  <c r="D8" i="38"/>
  <c r="D8" i="95"/>
  <c r="D8" i="45"/>
  <c r="D8" i="44"/>
  <c r="D8" i="94"/>
  <c r="D8" i="48"/>
  <c r="D8" i="4"/>
  <c r="D8" i="11"/>
  <c r="D8" i="39"/>
  <c r="D8" i="51"/>
  <c r="D8" i="6"/>
  <c r="D8" i="50"/>
  <c r="D8" i="96"/>
  <c r="D8" i="43"/>
  <c r="D8" i="7"/>
  <c r="D8" i="13"/>
  <c r="D8" i="10"/>
  <c r="D8" i="93"/>
  <c r="D8" i="47"/>
  <c r="D8" i="40"/>
  <c r="D8" i="92"/>
  <c r="D8" i="49"/>
  <c r="H58" i="94"/>
  <c r="H42" i="94"/>
  <c r="H35" i="41"/>
  <c r="H63" i="41"/>
  <c r="D6" i="11"/>
  <c r="D6" i="40"/>
  <c r="D7" i="39"/>
  <c r="D7" i="9"/>
  <c r="D6" i="46"/>
  <c r="H68" i="41"/>
  <c r="H23" i="92"/>
  <c r="H35" i="92"/>
  <c r="H43" i="92"/>
  <c r="H27" i="91"/>
  <c r="H19" i="92"/>
  <c r="H46" i="42"/>
  <c r="H56" i="41"/>
  <c r="N39" i="96"/>
  <c r="N27" i="95"/>
  <c r="H19" i="95"/>
  <c r="H62" i="42"/>
  <c r="H39" i="94"/>
  <c r="H36" i="41"/>
  <c r="H19" i="94"/>
  <c r="H51"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H61" i="96"/>
  <c r="H41" i="96"/>
  <c r="N16" i="6"/>
  <c r="K16" i="44"/>
  <c r="N15" i="9"/>
  <c r="H16" i="9"/>
  <c r="H52" i="9"/>
  <c r="N14" i="51"/>
  <c r="N16" i="51"/>
  <c r="N18" i="51"/>
  <c r="L20" i="51"/>
  <c r="N20" i="51"/>
  <c r="H21" i="51"/>
  <c r="N22" i="51"/>
  <c r="H21" i="49"/>
  <c r="H25" i="9"/>
  <c r="H29" i="49"/>
  <c r="H33" i="9"/>
  <c r="H37" i="9"/>
  <c r="H41" i="49"/>
  <c r="H45" i="49"/>
  <c r="H49" i="49"/>
  <c r="H53" i="49"/>
  <c r="N15" i="51"/>
  <c r="N17" i="51"/>
  <c r="L17" i="51"/>
  <c r="N19" i="51"/>
  <c r="H46" i="94"/>
  <c r="L21" i="51"/>
  <c r="L22" i="51"/>
  <c r="H26" i="92"/>
  <c r="H48" i="96"/>
  <c r="H28" i="96"/>
  <c r="L22" i="42"/>
  <c r="L14" i="40"/>
  <c r="H41" i="92"/>
  <c r="H62" i="94"/>
  <c r="H30" i="94"/>
  <c r="H22" i="94"/>
  <c r="H60" i="94"/>
  <c r="H32" i="9"/>
  <c r="H69" i="96"/>
  <c r="H68" i="94"/>
  <c r="H56" i="94"/>
  <c r="H16" i="93"/>
  <c r="H57" i="96"/>
  <c r="H53" i="96"/>
  <c r="H45" i="96"/>
  <c r="H37" i="96"/>
  <c r="H29" i="96"/>
  <c r="H23" i="46"/>
  <c r="H27" i="49"/>
  <c r="H45" i="92"/>
  <c r="H37" i="92"/>
  <c r="H33" i="92"/>
  <c r="H29" i="92"/>
  <c r="H21" i="92"/>
  <c r="H17" i="91"/>
  <c r="H38" i="94"/>
  <c r="H26" i="94"/>
  <c r="H18" i="94"/>
  <c r="H67" i="96"/>
  <c r="H15" i="47"/>
  <c r="H21" i="46"/>
  <c r="H17" i="45"/>
  <c r="N55" i="42"/>
  <c r="N43" i="42"/>
  <c r="N31" i="42"/>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N59" i="42"/>
  <c r="N26" i="40"/>
  <c r="H19" i="3"/>
  <c r="H67" i="94"/>
  <c r="H47" i="94"/>
  <c r="H23" i="94"/>
  <c r="H60" i="96"/>
  <c r="H62" i="96"/>
  <c r="H32" i="92"/>
  <c r="N41" i="42"/>
  <c r="H46" i="96"/>
  <c r="N57" i="42"/>
  <c r="N53" i="42"/>
  <c r="N37" i="42"/>
  <c r="H40" i="92"/>
  <c r="H24" i="91"/>
  <c r="H16" i="91"/>
  <c r="H54" i="96"/>
  <c r="H30" i="96"/>
  <c r="H22" i="96"/>
  <c r="H16" i="45"/>
  <c r="N21" i="3"/>
  <c r="N47" i="42"/>
  <c r="M14" i="3"/>
  <c r="L17" i="38"/>
  <c r="H52" i="94"/>
  <c r="H48" i="94"/>
  <c r="H40" i="94"/>
  <c r="H36" i="93"/>
  <c r="H65" i="96"/>
  <c r="H49" i="96"/>
  <c r="H33" i="96"/>
  <c r="H17" i="95"/>
  <c r="N69" i="42"/>
  <c r="H24" i="49"/>
  <c r="H30" i="9"/>
  <c r="H38" i="96"/>
  <c r="H46" i="92"/>
  <c r="H42" i="92"/>
  <c r="H34" i="92"/>
  <c r="H30" i="92"/>
  <c r="H22" i="92"/>
  <c r="H18" i="92"/>
  <c r="H59" i="94"/>
  <c r="H43" i="94"/>
  <c r="H27" i="93"/>
  <c r="H68" i="96"/>
  <c r="H64" i="96"/>
  <c r="H56" i="96"/>
  <c r="H52" i="96"/>
  <c r="H44" i="96"/>
  <c r="H40" i="96"/>
  <c r="H36" i="95"/>
  <c r="H32" i="96"/>
  <c r="H24" i="95"/>
  <c r="H20" i="96"/>
  <c r="H22" i="46"/>
  <c r="H18" i="46"/>
  <c r="N60" i="42"/>
  <c r="N44" i="42"/>
  <c r="N28" i="42"/>
  <c r="H14" i="92"/>
  <c r="M20" i="3"/>
  <c r="L20" i="3"/>
  <c r="H16" i="38"/>
  <c r="N39" i="42"/>
  <c r="N23" i="42"/>
  <c r="H23" i="39"/>
  <c r="N20" i="3"/>
  <c r="N22" i="3"/>
  <c r="L19" i="3"/>
  <c r="H32" i="6"/>
  <c r="H20" i="6"/>
  <c r="L16" i="38"/>
  <c r="N18" i="3"/>
  <c r="L22" i="3"/>
  <c r="H20" i="9"/>
  <c r="N25" i="39"/>
  <c r="N21" i="40"/>
  <c r="H44" i="92"/>
  <c r="H36" i="91"/>
  <c r="H28" i="92"/>
  <c r="H20" i="92"/>
  <c r="H66" i="96"/>
  <c r="H58" i="96"/>
  <c r="H50" i="96"/>
  <c r="H42" i="96"/>
  <c r="H34" i="96"/>
  <c r="H26" i="96"/>
  <c r="H18" i="96"/>
  <c r="H20" i="46"/>
  <c r="H18" i="3"/>
  <c r="M18" i="3"/>
  <c r="L14" i="3"/>
  <c r="H48" i="9"/>
  <c r="H40" i="9"/>
  <c r="H28" i="9"/>
  <c r="H19" i="6"/>
  <c r="H26" i="9"/>
  <c r="H38" i="6"/>
  <c r="L21" i="3"/>
  <c r="H44" i="9"/>
  <c r="N16" i="38"/>
  <c r="M22" i="49"/>
  <c r="A16" i="117" l="1"/>
  <c r="B16" i="117" s="1"/>
  <c r="B19" i="2" s="1"/>
  <c r="E16" i="2"/>
  <c r="A15" i="117"/>
  <c r="B15" i="117" s="1"/>
  <c r="B16" i="2" s="1"/>
  <c r="P96" i="41"/>
  <c r="P96" i="42"/>
  <c r="P124" i="42"/>
  <c r="P124" i="41"/>
  <c r="P128" i="41"/>
  <c r="P128" i="42"/>
  <c r="P80" i="42"/>
  <c r="P80" i="41"/>
  <c r="P121" i="42"/>
  <c r="P121" i="41"/>
  <c r="P91" i="41"/>
  <c r="P91" i="42"/>
  <c r="P71" i="42"/>
  <c r="P71" i="41"/>
  <c r="P127" i="41"/>
  <c r="P127" i="42"/>
  <c r="P70" i="94"/>
  <c r="P70" i="93"/>
  <c r="P70" i="95"/>
  <c r="P70" i="96"/>
  <c r="N15" i="96"/>
  <c r="K81" i="42"/>
  <c r="K81" i="41"/>
  <c r="P115" i="41"/>
  <c r="P115" i="42"/>
  <c r="P78" i="41"/>
  <c r="P78" i="42"/>
  <c r="P74" i="96"/>
  <c r="P74" i="95"/>
  <c r="P101" i="42"/>
  <c r="P101" i="41"/>
  <c r="P87" i="42"/>
  <c r="P87" i="41"/>
  <c r="P119" i="41"/>
  <c r="P119" i="42"/>
  <c r="P105" i="41"/>
  <c r="P105" i="42"/>
  <c r="P72" i="96"/>
  <c r="P72" i="95"/>
  <c r="P99" i="41"/>
  <c r="P99" i="42"/>
  <c r="P84" i="42"/>
  <c r="P84" i="41"/>
  <c r="P123" i="41"/>
  <c r="P123" i="42"/>
  <c r="P135" i="42"/>
  <c r="P135" i="41"/>
  <c r="P110" i="41"/>
  <c r="P110" i="42"/>
  <c r="P117" i="41"/>
  <c r="P117" i="42"/>
  <c r="P76" i="95"/>
  <c r="P76" i="96"/>
  <c r="P74" i="42"/>
  <c r="P74" i="41"/>
  <c r="P125" i="41"/>
  <c r="P125" i="42"/>
  <c r="P72" i="41"/>
  <c r="P72" i="42"/>
  <c r="P92" i="41"/>
  <c r="P92" i="42"/>
  <c r="P106" i="41"/>
  <c r="P106" i="42"/>
  <c r="P103" i="41"/>
  <c r="P103" i="42"/>
  <c r="P102" i="41"/>
  <c r="P102" i="42"/>
  <c r="P109" i="42"/>
  <c r="P109" i="41"/>
  <c r="P95" i="42"/>
  <c r="P95" i="41"/>
  <c r="P89" i="41"/>
  <c r="P89" i="42"/>
  <c r="P116" i="41"/>
  <c r="P116" i="42"/>
  <c r="P131" i="42"/>
  <c r="P131" i="41"/>
  <c r="P132" i="41"/>
  <c r="P132" i="42"/>
  <c r="P129" i="42"/>
  <c r="P129" i="41"/>
  <c r="P75" i="42"/>
  <c r="P75" i="41"/>
  <c r="P107" i="42"/>
  <c r="P107" i="41"/>
  <c r="P73" i="96"/>
  <c r="P73" i="95"/>
  <c r="P71" i="96"/>
  <c r="P71" i="95"/>
  <c r="P83" i="41"/>
  <c r="P83" i="42"/>
  <c r="P108" i="41"/>
  <c r="P108" i="42"/>
  <c r="P113" i="42"/>
  <c r="P113" i="41"/>
  <c r="P79" i="41"/>
  <c r="P79" i="42"/>
  <c r="P111" i="41"/>
  <c r="P111" i="42"/>
  <c r="P76" i="42"/>
  <c r="P76" i="41"/>
  <c r="P81" i="5"/>
  <c r="M81" i="42"/>
  <c r="H15" i="94"/>
  <c r="M15" i="51"/>
  <c r="H15" i="9"/>
  <c r="H15" i="46"/>
  <c r="H31" i="6"/>
  <c r="H35" i="9"/>
  <c r="M31" i="6"/>
  <c r="H24" i="42"/>
  <c r="H15" i="39"/>
  <c r="H18" i="6"/>
  <c r="M27" i="9"/>
  <c r="M29" i="43"/>
  <c r="M24" i="42"/>
  <c r="H18" i="52"/>
  <c r="M64" i="42"/>
  <c r="H20" i="41"/>
  <c r="H38" i="9"/>
  <c r="H43" i="9"/>
  <c r="H14" i="39"/>
  <c r="O14" i="43"/>
  <c r="H27" i="43"/>
  <c r="H28" i="41"/>
  <c r="M28" i="42"/>
  <c r="M17" i="6"/>
  <c r="M18" i="52"/>
  <c r="M38" i="43"/>
  <c r="M26" i="49"/>
  <c r="H27" i="6"/>
  <c r="K28" i="50"/>
  <c r="K28" i="49" s="1"/>
  <c r="M19" i="6"/>
  <c r="H25" i="42"/>
  <c r="O28" i="49"/>
  <c r="M27" i="6"/>
  <c r="M14" i="39"/>
  <c r="H29" i="6"/>
  <c r="H34" i="6"/>
  <c r="H26" i="6"/>
  <c r="H19" i="41"/>
  <c r="K14" i="50"/>
  <c r="M33" i="43"/>
  <c r="H31" i="9"/>
  <c r="M20" i="51"/>
  <c r="K14" i="44"/>
  <c r="K14" i="6" s="1"/>
  <c r="H18" i="9"/>
  <c r="M42" i="9"/>
  <c r="H42" i="9"/>
  <c r="H64" i="41"/>
  <c r="K31" i="50"/>
  <c r="M26" i="43"/>
  <c r="H61" i="41"/>
  <c r="H37" i="43"/>
  <c r="M34" i="6"/>
  <c r="M31" i="49"/>
  <c r="O37" i="43"/>
  <c r="O27" i="9"/>
  <c r="M17" i="51"/>
  <c r="H66" i="93"/>
  <c r="M37" i="43"/>
  <c r="M66" i="93"/>
  <c r="M51" i="9"/>
  <c r="M20" i="42"/>
  <c r="H46" i="9"/>
  <c r="M16" i="51"/>
  <c r="H15" i="52"/>
  <c r="H15" i="51"/>
  <c r="M18" i="51"/>
  <c r="H14" i="52"/>
  <c r="H14" i="51"/>
  <c r="H19" i="52"/>
  <c r="H19" i="51"/>
  <c r="H20" i="52"/>
  <c r="H20" i="51"/>
  <c r="H22" i="52"/>
  <c r="H22" i="51"/>
  <c r="H15" i="49"/>
  <c r="H29" i="41"/>
  <c r="M43" i="9"/>
  <c r="M59" i="95"/>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7"/>
  <c r="N14" i="48"/>
  <c r="M14" i="9"/>
  <c r="M14" i="49"/>
  <c r="H14" i="48"/>
  <c r="L14" i="47"/>
  <c r="L14" i="48"/>
  <c r="H14" i="9"/>
  <c r="H14" i="49"/>
  <c r="L14" i="95"/>
  <c r="L14" i="96"/>
  <c r="H14" i="96"/>
  <c r="N14" i="95"/>
  <c r="N14" i="96"/>
  <c r="N14" i="93"/>
  <c r="N14" i="94"/>
  <c r="H14" i="93"/>
  <c r="H14" i="94"/>
  <c r="L14" i="93"/>
  <c r="L14" i="94"/>
  <c r="N14" i="91"/>
  <c r="N14" i="92"/>
  <c r="L14" i="91"/>
  <c r="L14" i="92"/>
  <c r="H22" i="41"/>
  <c r="M15" i="92"/>
  <c r="M18" i="49"/>
  <c r="M22" i="39"/>
  <c r="K37" i="50"/>
  <c r="K37" i="49" s="1"/>
  <c r="O39" i="49"/>
  <c r="M22" i="51"/>
  <c r="H34" i="9"/>
  <c r="K30" i="44"/>
  <c r="K30" i="100" s="1"/>
  <c r="H51" i="9"/>
  <c r="M34" i="49"/>
  <c r="O19" i="95"/>
  <c r="M38" i="9"/>
  <c r="M15" i="9"/>
  <c r="M46" i="9"/>
  <c r="M22" i="6"/>
  <c r="H46" i="41"/>
  <c r="L18" i="39"/>
  <c r="L18" i="40"/>
  <c r="H35" i="42"/>
  <c r="L35" i="41"/>
  <c r="L35" i="42"/>
  <c r="N35" i="41"/>
  <c r="N35" i="42"/>
  <c r="M18" i="39"/>
  <c r="M18" i="40"/>
  <c r="H18" i="39"/>
  <c r="H18" i="40"/>
  <c r="N18" i="39"/>
  <c r="N18" i="40"/>
  <c r="N68" i="41"/>
  <c r="N68" i="42"/>
  <c r="N21" i="6"/>
  <c r="N21" i="43"/>
  <c r="L26" i="39"/>
  <c r="L26" i="40"/>
  <c r="L21" i="6"/>
  <c r="L21" i="43"/>
  <c r="L68" i="41"/>
  <c r="L68" i="42"/>
  <c r="M68" i="41"/>
  <c r="M68" i="42"/>
  <c r="M21" i="6"/>
  <c r="M21" i="43"/>
  <c r="P21" i="44"/>
  <c r="H26" i="40"/>
  <c r="O24" i="43"/>
  <c r="O24" i="6"/>
  <c r="L24" i="43"/>
  <c r="L24" i="6"/>
  <c r="K24" i="44"/>
  <c r="M24" i="43"/>
  <c r="M24" i="6"/>
  <c r="N56" i="41"/>
  <c r="N56" i="42"/>
  <c r="M56" i="41"/>
  <c r="M56" i="42"/>
  <c r="L56" i="41"/>
  <c r="L56" i="42"/>
  <c r="N24" i="43"/>
  <c r="N24" i="6"/>
  <c r="L27" i="40"/>
  <c r="L27" i="39"/>
  <c r="N27" i="40"/>
  <c r="N27" i="39"/>
  <c r="H40" i="42"/>
  <c r="N40" i="41"/>
  <c r="N40" i="42"/>
  <c r="L40" i="41"/>
  <c r="L40" i="42"/>
  <c r="H27" i="40"/>
  <c r="H27" i="39"/>
  <c r="H19" i="39"/>
  <c r="H19" i="40"/>
  <c r="L62" i="41"/>
  <c r="L62" i="42"/>
  <c r="L66" i="41"/>
  <c r="L66" i="42"/>
  <c r="N38" i="6"/>
  <c r="N38" i="43"/>
  <c r="N19" i="39"/>
  <c r="N19" i="40"/>
  <c r="N25" i="49"/>
  <c r="N25" i="9"/>
  <c r="L19" i="39"/>
  <c r="L19" i="40"/>
  <c r="H66" i="41"/>
  <c r="H66" i="42"/>
  <c r="N66" i="41"/>
  <c r="N66" i="42"/>
  <c r="L27" i="42"/>
  <c r="L27" i="41"/>
  <c r="N27" i="42"/>
  <c r="N27" i="41"/>
  <c r="L25" i="49"/>
  <c r="L25" i="9"/>
  <c r="N62" i="41"/>
  <c r="N62" i="42"/>
  <c r="L38" i="6"/>
  <c r="L38" i="43"/>
  <c r="H27" i="41"/>
  <c r="N16" i="42"/>
  <c r="N16" i="41"/>
  <c r="L21" i="39"/>
  <c r="L21" i="40"/>
  <c r="L30" i="41"/>
  <c r="L30" i="42"/>
  <c r="L46" i="41"/>
  <c r="L46" i="42"/>
  <c r="N22" i="39"/>
  <c r="N22" i="40"/>
  <c r="N23" i="3"/>
  <c r="N23" i="38"/>
  <c r="M23" i="38"/>
  <c r="H23" i="38"/>
  <c r="N33" i="41"/>
  <c r="N33" i="42"/>
  <c r="N61" i="41"/>
  <c r="N61" i="42"/>
  <c r="N67" i="41"/>
  <c r="N67" i="42"/>
  <c r="N46" i="41"/>
  <c r="N46" i="42"/>
  <c r="L24" i="40"/>
  <c r="L24" i="39"/>
  <c r="L33" i="41"/>
  <c r="L33" i="42"/>
  <c r="H52" i="42"/>
  <c r="L36" i="42"/>
  <c r="L36" i="41"/>
  <c r="H20" i="40"/>
  <c r="L25" i="43"/>
  <c r="L25" i="6"/>
  <c r="N25" i="43"/>
  <c r="N25" i="6"/>
  <c r="H67" i="42"/>
  <c r="N26" i="6"/>
  <c r="N26" i="43"/>
  <c r="N52" i="41"/>
  <c r="N52" i="42"/>
  <c r="H25" i="39"/>
  <c r="L52" i="41"/>
  <c r="L52" i="42"/>
  <c r="H30" i="42"/>
  <c r="L26" i="6"/>
  <c r="L26" i="43"/>
  <c r="H61" i="42"/>
  <c r="H33" i="42"/>
  <c r="H39" i="41"/>
  <c r="H39" i="42"/>
  <c r="N24" i="40"/>
  <c r="N24" i="39"/>
  <c r="N30" i="41"/>
  <c r="N30" i="42"/>
  <c r="H16" i="41"/>
  <c r="L61" i="41"/>
  <c r="L61" i="42"/>
  <c r="L53" i="41"/>
  <c r="L53" i="42"/>
  <c r="L20" i="39"/>
  <c r="L20" i="40"/>
  <c r="N20" i="39"/>
  <c r="N20" i="40"/>
  <c r="M25" i="43"/>
  <c r="M25" i="6"/>
  <c r="H53" i="42"/>
  <c r="L23" i="3"/>
  <c r="L23" i="38"/>
  <c r="N36" i="42"/>
  <c r="N36" i="41"/>
  <c r="H21" i="40"/>
  <c r="L16" i="42"/>
  <c r="L16" i="41"/>
  <c r="L39" i="41"/>
  <c r="L39" i="42"/>
  <c r="L67" i="41"/>
  <c r="L67" i="42"/>
  <c r="L25" i="40"/>
  <c r="L25" i="39"/>
  <c r="H24" i="40"/>
  <c r="H24" i="39"/>
  <c r="L22" i="39"/>
  <c r="L22" i="40"/>
  <c r="H22" i="39"/>
  <c r="H22" i="40"/>
  <c r="N25" i="42"/>
  <c r="N25" i="41"/>
  <c r="N65" i="41"/>
  <c r="N65" i="42"/>
  <c r="N19" i="41"/>
  <c r="N19" i="42"/>
  <c r="K33" i="44"/>
  <c r="L31" i="6"/>
  <c r="L31" i="43"/>
  <c r="L18" i="6"/>
  <c r="L18" i="43"/>
  <c r="L24" i="42"/>
  <c r="L24" i="41"/>
  <c r="H60" i="42"/>
  <c r="H48" i="42"/>
  <c r="H54" i="41"/>
  <c r="H54" i="42"/>
  <c r="H43" i="42"/>
  <c r="L36" i="43"/>
  <c r="L36" i="6"/>
  <c r="H65" i="41"/>
  <c r="H65" i="42"/>
  <c r="H19" i="42"/>
  <c r="N17" i="46"/>
  <c r="N17" i="45"/>
  <c r="N36" i="43"/>
  <c r="N36" i="6"/>
  <c r="H33" i="6"/>
  <c r="H33" i="43"/>
  <c r="N23" i="39"/>
  <c r="N23" i="40"/>
  <c r="N29" i="41"/>
  <c r="N29" i="42"/>
  <c r="M17" i="40"/>
  <c r="M17" i="39"/>
  <c r="N20" i="41"/>
  <c r="N20" i="42"/>
  <c r="N48" i="41"/>
  <c r="N48" i="42"/>
  <c r="M16" i="40"/>
  <c r="M16" i="39"/>
  <c r="L23" i="39"/>
  <c r="L23" i="40"/>
  <c r="H50" i="41"/>
  <c r="H50" i="42"/>
  <c r="N17" i="40"/>
  <c r="N17" i="39"/>
  <c r="N42" i="41"/>
  <c r="N42" i="42"/>
  <c r="N50" i="41"/>
  <c r="N50" i="42"/>
  <c r="N58" i="41"/>
  <c r="N58" i="42"/>
  <c r="L30" i="6"/>
  <c r="L30" i="43"/>
  <c r="N18" i="6"/>
  <c r="N18" i="43"/>
  <c r="L25" i="42"/>
  <c r="L25" i="41"/>
  <c r="N16" i="40"/>
  <c r="N16" i="39"/>
  <c r="H31" i="42"/>
  <c r="L55" i="41"/>
  <c r="L55" i="42"/>
  <c r="L42" i="41"/>
  <c r="L42" i="42"/>
  <c r="H29" i="42"/>
  <c r="L17" i="46"/>
  <c r="L17" i="45"/>
  <c r="L19" i="9"/>
  <c r="L19" i="49"/>
  <c r="M30" i="6"/>
  <c r="M30" i="43"/>
  <c r="O31" i="43"/>
  <c r="N30" i="6"/>
  <c r="N30" i="43"/>
  <c r="M19" i="41"/>
  <c r="M19" i="42"/>
  <c r="L17" i="40"/>
  <c r="L17" i="39"/>
  <c r="L20" i="41"/>
  <c r="L20" i="42"/>
  <c r="H69" i="41"/>
  <c r="H69" i="42"/>
  <c r="L65" i="41"/>
  <c r="L65" i="42"/>
  <c r="L50" i="41"/>
  <c r="L50" i="42"/>
  <c r="L48" i="41"/>
  <c r="L48" i="42"/>
  <c r="L19" i="41"/>
  <c r="L19" i="42"/>
  <c r="N31" i="6"/>
  <c r="N31" i="43"/>
  <c r="L33" i="6"/>
  <c r="L33" i="43"/>
  <c r="N24" i="96"/>
  <c r="N24" i="95"/>
  <c r="L21" i="45"/>
  <c r="L21" i="46"/>
  <c r="N21" i="45"/>
  <c r="N21" i="46"/>
  <c r="M18" i="6"/>
  <c r="M18" i="43"/>
  <c r="M31" i="43"/>
  <c r="N24" i="42"/>
  <c r="N24" i="41"/>
  <c r="H42" i="41"/>
  <c r="H42" i="42"/>
  <c r="H58" i="41"/>
  <c r="H58" i="42"/>
  <c r="L54" i="41"/>
  <c r="L54" i="42"/>
  <c r="N33" i="6"/>
  <c r="N33" i="43"/>
  <c r="H36" i="43"/>
  <c r="H36" i="6"/>
  <c r="L69" i="41"/>
  <c r="L69" i="42"/>
  <c r="N54" i="41"/>
  <c r="N54" i="42"/>
  <c r="L16" i="40"/>
  <c r="L16" i="39"/>
  <c r="L60" i="41"/>
  <c r="L60" i="42"/>
  <c r="L31" i="41"/>
  <c r="L31" i="42"/>
  <c r="L43" i="41"/>
  <c r="L43" i="42"/>
  <c r="L58" i="41"/>
  <c r="L58" i="42"/>
  <c r="L29" i="41"/>
  <c r="L29" i="42"/>
  <c r="M23" i="39"/>
  <c r="M23" i="40"/>
  <c r="H55" i="42"/>
  <c r="H30" i="6"/>
  <c r="H30" i="43"/>
  <c r="L24" i="96"/>
  <c r="L24" i="95"/>
  <c r="H25" i="41"/>
  <c r="H16" i="40"/>
  <c r="H16" i="39"/>
  <c r="N19" i="9"/>
  <c r="N19" i="49"/>
  <c r="H19" i="9"/>
  <c r="H19" i="49"/>
  <c r="N51" i="41"/>
  <c r="N51" i="42"/>
  <c r="N32" i="41"/>
  <c r="N32" i="42"/>
  <c r="N64" i="41"/>
  <c r="N64" i="42"/>
  <c r="M26" i="42"/>
  <c r="H26" i="42"/>
  <c r="L38" i="41"/>
  <c r="L38" i="42"/>
  <c r="L31" i="9"/>
  <c r="L31" i="49"/>
  <c r="N34" i="6"/>
  <c r="N34" i="43"/>
  <c r="L17" i="42"/>
  <c r="L17" i="41"/>
  <c r="L45" i="41"/>
  <c r="L45" i="42"/>
  <c r="L49" i="41"/>
  <c r="L49" i="42"/>
  <c r="L18" i="41"/>
  <c r="L18" i="42"/>
  <c r="L47" i="41"/>
  <c r="L47" i="42"/>
  <c r="H32" i="42"/>
  <c r="N22" i="45"/>
  <c r="N22" i="46"/>
  <c r="M64" i="41"/>
  <c r="H63" i="42"/>
  <c r="L23" i="41"/>
  <c r="L23" i="42"/>
  <c r="L63" i="41"/>
  <c r="L63" i="42"/>
  <c r="N19" i="45"/>
  <c r="N19" i="46"/>
  <c r="H59" i="42"/>
  <c r="N17" i="42"/>
  <c r="N17" i="41"/>
  <c r="L28" i="6"/>
  <c r="L28" i="43"/>
  <c r="L35" i="6"/>
  <c r="L35" i="43"/>
  <c r="N22" i="41"/>
  <c r="N22" i="42"/>
  <c r="L21" i="41"/>
  <c r="L21" i="42"/>
  <c r="N63" i="41"/>
  <c r="N63" i="42"/>
  <c r="L26" i="41"/>
  <c r="L26" i="42"/>
  <c r="H49" i="41"/>
  <c r="H49" i="42"/>
  <c r="H17" i="41"/>
  <c r="M28" i="41"/>
  <c r="L37" i="41"/>
  <c r="L37" i="42"/>
  <c r="L32" i="41"/>
  <c r="L32" i="42"/>
  <c r="H51" i="42"/>
  <c r="L27" i="43"/>
  <c r="L27" i="6"/>
  <c r="H21" i="41"/>
  <c r="H21" i="42"/>
  <c r="K47" i="5"/>
  <c r="H47" i="42"/>
  <c r="N28" i="6"/>
  <c r="N28" i="43"/>
  <c r="N21" i="41"/>
  <c r="N21" i="42"/>
  <c r="N45" i="41"/>
  <c r="N45" i="42"/>
  <c r="N49" i="41"/>
  <c r="N49" i="42"/>
  <c r="K27" i="44"/>
  <c r="H18" i="41"/>
  <c r="H18" i="42"/>
  <c r="H34" i="41"/>
  <c r="H34" i="42"/>
  <c r="N18" i="41"/>
  <c r="N18" i="42"/>
  <c r="N26" i="41"/>
  <c r="N26" i="42"/>
  <c r="N34" i="41"/>
  <c r="N34" i="42"/>
  <c r="H28" i="6"/>
  <c r="H28" i="43"/>
  <c r="N35" i="6"/>
  <c r="N35" i="43"/>
  <c r="H35" i="6"/>
  <c r="H35" i="43"/>
  <c r="L41" i="41"/>
  <c r="L41" i="42"/>
  <c r="L57" i="41"/>
  <c r="L57" i="42"/>
  <c r="N38" i="41"/>
  <c r="N38" i="42"/>
  <c r="L34" i="41"/>
  <c r="L34" i="42"/>
  <c r="H45" i="41"/>
  <c r="H45" i="42"/>
  <c r="L51" i="41"/>
  <c r="L51" i="42"/>
  <c r="H38" i="41"/>
  <c r="H38" i="42"/>
  <c r="L19" i="45"/>
  <c r="L19" i="46"/>
  <c r="M44" i="41"/>
  <c r="M44" i="42"/>
  <c r="H41" i="42"/>
  <c r="N27" i="43"/>
  <c r="N27" i="6"/>
  <c r="N31" i="9"/>
  <c r="N31" i="49"/>
  <c r="L34" i="6"/>
  <c r="L34" i="43"/>
  <c r="L44" i="41"/>
  <c r="L44" i="42"/>
  <c r="L64" i="41"/>
  <c r="L64" i="42"/>
  <c r="M57" i="41"/>
  <c r="M57" i="42"/>
  <c r="L28" i="41"/>
  <c r="L28" i="42"/>
  <c r="H22" i="42"/>
  <c r="H37" i="42"/>
  <c r="L22" i="45"/>
  <c r="L22" i="46"/>
  <c r="H23" i="42"/>
  <c r="L59" i="41"/>
  <c r="L59" i="42"/>
  <c r="H57" i="41"/>
  <c r="H57" i="42"/>
  <c r="H44" i="41"/>
  <c r="H44" i="42"/>
  <c r="M32" i="6"/>
  <c r="M32" i="43"/>
  <c r="L32" i="6"/>
  <c r="L32" i="43"/>
  <c r="M20" i="6"/>
  <c r="M20" i="43"/>
  <c r="H25" i="40"/>
  <c r="K18" i="50"/>
  <c r="N29" i="6"/>
  <c r="N29" i="43"/>
  <c r="N20" i="52"/>
  <c r="N17" i="49"/>
  <c r="N17" i="9"/>
  <c r="N17" i="43"/>
  <c r="N17" i="6"/>
  <c r="H22" i="43"/>
  <c r="L38" i="93"/>
  <c r="L38" i="94"/>
  <c r="L22" i="6"/>
  <c r="L22" i="43"/>
  <c r="H17" i="52"/>
  <c r="K20" i="10"/>
  <c r="K20" i="51" s="1"/>
  <c r="N23" i="6"/>
  <c r="N23" i="43"/>
  <c r="N22" i="6"/>
  <c r="N22" i="43"/>
  <c r="K17" i="43"/>
  <c r="K17" i="6"/>
  <c r="L20" i="52"/>
  <c r="H23" i="43"/>
  <c r="L17" i="49"/>
  <c r="L17" i="9"/>
  <c r="M27" i="95"/>
  <c r="L59" i="95"/>
  <c r="L59" i="96"/>
  <c r="N44" i="9"/>
  <c r="N44" i="49"/>
  <c r="N19" i="6"/>
  <c r="N19" i="43"/>
  <c r="L17" i="43"/>
  <c r="L17" i="6"/>
  <c r="M17" i="43"/>
  <c r="L44" i="9"/>
  <c r="L44" i="49"/>
  <c r="H17" i="49"/>
  <c r="H17" i="9"/>
  <c r="L20" i="6"/>
  <c r="L20" i="43"/>
  <c r="H59" i="95"/>
  <c r="H59" i="96"/>
  <c r="L37" i="6"/>
  <c r="L37" i="43"/>
  <c r="N32" i="6"/>
  <c r="N32" i="43"/>
  <c r="M44" i="9"/>
  <c r="M44" i="49"/>
  <c r="M17" i="49"/>
  <c r="M17" i="9"/>
  <c r="K16" i="43"/>
  <c r="K16" i="6"/>
  <c r="K32" i="44"/>
  <c r="M38" i="42"/>
  <c r="L16" i="43"/>
  <c r="L16" i="6"/>
  <c r="L23" i="6"/>
  <c r="L23" i="43"/>
  <c r="M16" i="43"/>
  <c r="M16" i="6"/>
  <c r="N59" i="95"/>
  <c r="N59" i="96"/>
  <c r="N37" i="6"/>
  <c r="N37" i="43"/>
  <c r="L29" i="6"/>
  <c r="L29" i="43"/>
  <c r="L19" i="6"/>
  <c r="L19" i="43"/>
  <c r="N38" i="93"/>
  <c r="N38" i="94"/>
  <c r="N20" i="6"/>
  <c r="N20" i="43"/>
  <c r="H17" i="43"/>
  <c r="H17" i="6"/>
  <c r="N52" i="9"/>
  <c r="N52" i="49"/>
  <c r="N16" i="52"/>
  <c r="N32" i="93"/>
  <c r="N32" i="94"/>
  <c r="N31" i="95"/>
  <c r="N31" i="96"/>
  <c r="N65" i="95"/>
  <c r="N65" i="96"/>
  <c r="L20" i="45"/>
  <c r="L20" i="46"/>
  <c r="N20" i="45"/>
  <c r="N20" i="46"/>
  <c r="L16" i="52"/>
  <c r="N32" i="9"/>
  <c r="N32" i="49"/>
  <c r="N26" i="9"/>
  <c r="N26" i="49"/>
  <c r="M52" i="9"/>
  <c r="M52" i="49"/>
  <c r="H32" i="94"/>
  <c r="L18" i="45"/>
  <c r="L18" i="46"/>
  <c r="N18" i="45"/>
  <c r="N18" i="46"/>
  <c r="L32" i="93"/>
  <c r="L32" i="94"/>
  <c r="K31" i="11"/>
  <c r="H31" i="96"/>
  <c r="N16" i="46"/>
  <c r="N16" i="45"/>
  <c r="L31" i="93"/>
  <c r="L31" i="94"/>
  <c r="N31" i="93"/>
  <c r="N31" i="94"/>
  <c r="O52" i="9"/>
  <c r="O52" i="49"/>
  <c r="M32" i="9"/>
  <c r="M32" i="49"/>
  <c r="L52" i="9"/>
  <c r="L52" i="49"/>
  <c r="L32" i="9"/>
  <c r="L32" i="49"/>
  <c r="H31" i="94"/>
  <c r="L16" i="48"/>
  <c r="L15" i="47"/>
  <c r="N16" i="48"/>
  <c r="N15" i="47"/>
  <c r="L26" i="9"/>
  <c r="L26" i="49"/>
  <c r="L31" i="95"/>
  <c r="L31" i="96"/>
  <c r="L23" i="45"/>
  <c r="L23" i="46"/>
  <c r="L65" i="95"/>
  <c r="L65" i="96"/>
  <c r="N23" i="45"/>
  <c r="N23" i="46"/>
  <c r="L16" i="46"/>
  <c r="L16" i="45"/>
  <c r="H16" i="52"/>
  <c r="L17" i="52"/>
  <c r="L41" i="9"/>
  <c r="L41" i="49"/>
  <c r="L36" i="49"/>
  <c r="L36" i="9"/>
  <c r="H36" i="9"/>
  <c r="L30" i="9"/>
  <c r="L30" i="49"/>
  <c r="N30" i="9"/>
  <c r="N30" i="49"/>
  <c r="N22" i="9"/>
  <c r="N22" i="49"/>
  <c r="N41" i="9"/>
  <c r="N41" i="49"/>
  <c r="N53" i="9"/>
  <c r="N53" i="49"/>
  <c r="L53" i="9"/>
  <c r="L53" i="49"/>
  <c r="N17" i="52"/>
  <c r="H67" i="41"/>
  <c r="P30" i="50"/>
  <c r="M33" i="9"/>
  <c r="M33" i="49"/>
  <c r="L19" i="91"/>
  <c r="L19" i="92"/>
  <c r="L58" i="93"/>
  <c r="L58" i="94"/>
  <c r="L33" i="9"/>
  <c r="L33" i="49"/>
  <c r="N58" i="93"/>
  <c r="N58" i="94"/>
  <c r="L22" i="9"/>
  <c r="L22" i="49"/>
  <c r="M30" i="9"/>
  <c r="M30" i="49"/>
  <c r="N33" i="9"/>
  <c r="N33" i="49"/>
  <c r="N19" i="91"/>
  <c r="N19" i="92"/>
  <c r="N36" i="49"/>
  <c r="N36" i="9"/>
  <c r="L44" i="95"/>
  <c r="L44" i="96"/>
  <c r="N42" i="9"/>
  <c r="N42" i="49"/>
  <c r="N49" i="9"/>
  <c r="N49" i="49"/>
  <c r="M19" i="95"/>
  <c r="M19" i="96"/>
  <c r="L46" i="9"/>
  <c r="L46" i="49"/>
  <c r="N40" i="9"/>
  <c r="N40" i="49"/>
  <c r="N46" i="9"/>
  <c r="N46" i="49"/>
  <c r="N29" i="93"/>
  <c r="N29" i="94"/>
  <c r="N68" i="95"/>
  <c r="N68" i="96"/>
  <c r="L49" i="9"/>
  <c r="L49" i="49"/>
  <c r="L19" i="52"/>
  <c r="N29" i="9"/>
  <c r="N29" i="49"/>
  <c r="M35" i="9"/>
  <c r="M35" i="49"/>
  <c r="M39" i="9"/>
  <c r="M39" i="49"/>
  <c r="M20" i="9"/>
  <c r="M20" i="49"/>
  <c r="N18" i="9"/>
  <c r="N18" i="49"/>
  <c r="L21" i="9"/>
  <c r="L21" i="49"/>
  <c r="L45" i="9"/>
  <c r="L45" i="49"/>
  <c r="L28" i="9"/>
  <c r="L28" i="49"/>
  <c r="N16" i="49"/>
  <c r="N16" i="9"/>
  <c r="L51" i="9"/>
  <c r="L51" i="49"/>
  <c r="N45" i="9"/>
  <c r="N45" i="49"/>
  <c r="N39" i="9"/>
  <c r="N39" i="49"/>
  <c r="N21" i="9"/>
  <c r="N21" i="49"/>
  <c r="L29" i="93"/>
  <c r="L29" i="94"/>
  <c r="L42" i="9"/>
  <c r="L42" i="49"/>
  <c r="L38" i="9"/>
  <c r="L38" i="49"/>
  <c r="N38" i="9"/>
  <c r="N38" i="49"/>
  <c r="L36" i="96"/>
  <c r="L36" i="95"/>
  <c r="N24" i="49"/>
  <c r="N24" i="9"/>
  <c r="P37" i="50"/>
  <c r="L17" i="96"/>
  <c r="L17" i="95"/>
  <c r="N35" i="9"/>
  <c r="N35" i="49"/>
  <c r="L50" i="9"/>
  <c r="L50" i="49"/>
  <c r="N23" i="9"/>
  <c r="N23" i="49"/>
  <c r="M28" i="9"/>
  <c r="M28" i="49"/>
  <c r="M48" i="9"/>
  <c r="M48" i="49"/>
  <c r="K24" i="50"/>
  <c r="M24" i="49"/>
  <c r="M24" i="9"/>
  <c r="N34" i="9"/>
  <c r="N34" i="49"/>
  <c r="L48" i="9"/>
  <c r="L48" i="49"/>
  <c r="L24" i="49"/>
  <c r="L24" i="9"/>
  <c r="L20" i="9"/>
  <c r="L20" i="49"/>
  <c r="L16" i="49"/>
  <c r="L16" i="9"/>
  <c r="N51" i="9"/>
  <c r="N51" i="49"/>
  <c r="L47" i="9"/>
  <c r="L47" i="49"/>
  <c r="L39" i="9"/>
  <c r="L39" i="49"/>
  <c r="L35" i="9"/>
  <c r="L35" i="49"/>
  <c r="K19" i="95"/>
  <c r="K19" i="96"/>
  <c r="L27" i="49"/>
  <c r="L27" i="9"/>
  <c r="H23" i="9"/>
  <c r="H23" i="49"/>
  <c r="L55" i="95"/>
  <c r="L55" i="96"/>
  <c r="L68" i="95"/>
  <c r="L68" i="96"/>
  <c r="N17" i="96"/>
  <c r="N17" i="95"/>
  <c r="L34" i="9"/>
  <c r="L34" i="49"/>
  <c r="N27" i="49"/>
  <c r="N27" i="9"/>
  <c r="M19" i="52"/>
  <c r="H39" i="9"/>
  <c r="H39" i="49"/>
  <c r="L43" i="9"/>
  <c r="L43" i="49"/>
  <c r="M47" i="49"/>
  <c r="H47" i="49"/>
  <c r="N36" i="96"/>
  <c r="N36" i="95"/>
  <c r="K47" i="50"/>
  <c r="L37" i="9"/>
  <c r="L37" i="49"/>
  <c r="N50" i="9"/>
  <c r="N50" i="49"/>
  <c r="N19" i="52"/>
  <c r="N48" i="9"/>
  <c r="N48" i="49"/>
  <c r="M37" i="9"/>
  <c r="M37" i="49"/>
  <c r="L29" i="9"/>
  <c r="L29" i="49"/>
  <c r="N20" i="9"/>
  <c r="N20" i="49"/>
  <c r="N47" i="9"/>
  <c r="N47" i="49"/>
  <c r="N43" i="9"/>
  <c r="N43" i="49"/>
  <c r="L23" i="9"/>
  <c r="L23" i="49"/>
  <c r="N19" i="95"/>
  <c r="N19" i="96"/>
  <c r="N55" i="95"/>
  <c r="N55" i="96"/>
  <c r="N42" i="92"/>
  <c r="N28" i="9"/>
  <c r="N28" i="49"/>
  <c r="H35" i="49"/>
  <c r="L18" i="9"/>
  <c r="L18" i="49"/>
  <c r="L19" i="95"/>
  <c r="L19" i="96"/>
  <c r="H55" i="96"/>
  <c r="L42" i="92"/>
  <c r="L40" i="9"/>
  <c r="L40" i="49"/>
  <c r="L53" i="95"/>
  <c r="L53" i="96"/>
  <c r="M40" i="9"/>
  <c r="M40" i="49"/>
  <c r="H29" i="93"/>
  <c r="H29" i="94"/>
  <c r="N53" i="95"/>
  <c r="N53" i="96"/>
  <c r="N37" i="9"/>
  <c r="N37" i="49"/>
  <c r="K50" i="50"/>
  <c r="H50" i="49"/>
  <c r="L22" i="52"/>
  <c r="L21" i="52"/>
  <c r="N22" i="52"/>
  <c r="L63" i="95"/>
  <c r="L63" i="96"/>
  <c r="N25" i="94"/>
  <c r="N25" i="93"/>
  <c r="H47" i="92"/>
  <c r="L41" i="93"/>
  <c r="L41" i="94"/>
  <c r="N65" i="93"/>
  <c r="N65" i="94"/>
  <c r="M41" i="93"/>
  <c r="M41" i="94"/>
  <c r="L47" i="95"/>
  <c r="L47" i="96"/>
  <c r="L30" i="95"/>
  <c r="L30" i="96"/>
  <c r="L18" i="52"/>
  <c r="N20" i="95"/>
  <c r="N20" i="96"/>
  <c r="L57" i="95"/>
  <c r="L57" i="96"/>
  <c r="L20" i="95"/>
  <c r="L20" i="96"/>
  <c r="N25" i="96"/>
  <c r="N25" i="95"/>
  <c r="N45" i="95"/>
  <c r="N45" i="96"/>
  <c r="N30" i="95"/>
  <c r="N30" i="96"/>
  <c r="L29" i="91"/>
  <c r="L29" i="92"/>
  <c r="N51" i="95"/>
  <c r="N51" i="96"/>
  <c r="N67" i="95"/>
  <c r="N67" i="96"/>
  <c r="L51" i="95"/>
  <c r="L51" i="96"/>
  <c r="L25" i="94"/>
  <c r="L25" i="93"/>
  <c r="L21" i="93"/>
  <c r="L21" i="94"/>
  <c r="N47" i="95"/>
  <c r="N47" i="96"/>
  <c r="N18" i="95"/>
  <c r="N18" i="96"/>
  <c r="N26" i="95"/>
  <c r="N26" i="96"/>
  <c r="N21" i="52"/>
  <c r="L45" i="95"/>
  <c r="L45" i="96"/>
  <c r="N47" i="92"/>
  <c r="L29" i="95"/>
  <c r="L29" i="96"/>
  <c r="H41" i="93"/>
  <c r="H41" i="94"/>
  <c r="H63" i="96"/>
  <c r="L27" i="94"/>
  <c r="L27" i="93"/>
  <c r="N43" i="93"/>
  <c r="N43" i="94"/>
  <c r="H25" i="95"/>
  <c r="H24" i="93"/>
  <c r="L35" i="95"/>
  <c r="L35" i="96"/>
  <c r="L67" i="95"/>
  <c r="L67" i="96"/>
  <c r="N24" i="94"/>
  <c r="N24" i="93"/>
  <c r="L25" i="96"/>
  <c r="L25" i="95"/>
  <c r="L43" i="95"/>
  <c r="L43" i="96"/>
  <c r="L18" i="95"/>
  <c r="L18" i="96"/>
  <c r="L47" i="92"/>
  <c r="N52" i="95"/>
  <c r="N52" i="96"/>
  <c r="L26" i="95"/>
  <c r="L26" i="96"/>
  <c r="N29" i="95"/>
  <c r="N29" i="96"/>
  <c r="N27" i="94"/>
  <c r="N27" i="93"/>
  <c r="N35" i="95"/>
  <c r="N35" i="96"/>
  <c r="N63" i="95"/>
  <c r="N63" i="96"/>
  <c r="M21" i="51"/>
  <c r="H21" i="52"/>
  <c r="N18" i="52"/>
  <c r="N21" i="93"/>
  <c r="N21" i="94"/>
  <c r="N43" i="95"/>
  <c r="N43" i="96"/>
  <c r="L24" i="94"/>
  <c r="L24" i="93"/>
  <c r="N41" i="93"/>
  <c r="N41" i="94"/>
  <c r="L46" i="92"/>
  <c r="N46" i="92"/>
  <c r="L65" i="93"/>
  <c r="L65" i="94"/>
  <c r="L33" i="95"/>
  <c r="L33" i="96"/>
  <c r="L52" i="95"/>
  <c r="L52" i="96"/>
  <c r="H65" i="93"/>
  <c r="H65" i="94"/>
  <c r="H21" i="93"/>
  <c r="H21" i="94"/>
  <c r="M43" i="95"/>
  <c r="M43" i="96"/>
  <c r="H25" i="94"/>
  <c r="H25" i="93"/>
  <c r="N57" i="95"/>
  <c r="N57" i="96"/>
  <c r="N33" i="95"/>
  <c r="N33" i="96"/>
  <c r="L43" i="93"/>
  <c r="L43" i="94"/>
  <c r="H51" i="95"/>
  <c r="H51" i="96"/>
  <c r="N29" i="91"/>
  <c r="N29" i="92"/>
  <c r="H54" i="93"/>
  <c r="H54" i="94"/>
  <c r="L40" i="93"/>
  <c r="L40" i="94"/>
  <c r="L20" i="93"/>
  <c r="L20" i="94"/>
  <c r="H63" i="94"/>
  <c r="L45" i="93"/>
  <c r="L45" i="94"/>
  <c r="L34" i="93"/>
  <c r="L34" i="94"/>
  <c r="L38" i="95"/>
  <c r="L38" i="96"/>
  <c r="L54" i="95"/>
  <c r="L54" i="96"/>
  <c r="L26" i="91"/>
  <c r="L26" i="92"/>
  <c r="N64" i="95"/>
  <c r="N64" i="96"/>
  <c r="N40" i="95"/>
  <c r="N40" i="96"/>
  <c r="N32" i="91"/>
  <c r="N32" i="92"/>
  <c r="L41" i="95"/>
  <c r="L41" i="96"/>
  <c r="L58" i="95"/>
  <c r="L58" i="96"/>
  <c r="N21" i="95"/>
  <c r="N21" i="96"/>
  <c r="L66" i="95"/>
  <c r="L66" i="96"/>
  <c r="N41" i="95"/>
  <c r="N41" i="96"/>
  <c r="L54" i="93"/>
  <c r="L54" i="94"/>
  <c r="N34" i="95"/>
  <c r="N34" i="96"/>
  <c r="L63" i="93"/>
  <c r="L63" i="94"/>
  <c r="N67" i="93"/>
  <c r="N67" i="94"/>
  <c r="N63" i="93"/>
  <c r="N63" i="94"/>
  <c r="L69" i="95"/>
  <c r="L69" i="96"/>
  <c r="N23" i="95"/>
  <c r="N23" i="96"/>
  <c r="L39" i="95"/>
  <c r="L39" i="96"/>
  <c r="N26" i="91"/>
  <c r="N26" i="92"/>
  <c r="N40" i="93"/>
  <c r="N40" i="94"/>
  <c r="N50" i="95"/>
  <c r="N50" i="96"/>
  <c r="N66" i="95"/>
  <c r="N66" i="96"/>
  <c r="N18" i="93"/>
  <c r="N18" i="94"/>
  <c r="N56" i="95"/>
  <c r="N56" i="96"/>
  <c r="N16" i="96"/>
  <c r="N16" i="95"/>
  <c r="N60" i="95"/>
  <c r="N60" i="96"/>
  <c r="L56" i="95"/>
  <c r="L56" i="96"/>
  <c r="M34" i="93"/>
  <c r="M34" i="94"/>
  <c r="L60" i="95"/>
  <c r="L60" i="96"/>
  <c r="L32" i="91"/>
  <c r="L32" i="92"/>
  <c r="L42" i="95"/>
  <c r="L42" i="96"/>
  <c r="O27" i="95"/>
  <c r="L28" i="95"/>
  <c r="L28" i="96"/>
  <c r="N61" i="95"/>
  <c r="N61" i="96"/>
  <c r="N49" i="95"/>
  <c r="N49" i="96"/>
  <c r="L28" i="91"/>
  <c r="L28" i="92"/>
  <c r="L22" i="93"/>
  <c r="L22" i="94"/>
  <c r="H45" i="93"/>
  <c r="H45" i="94"/>
  <c r="N46" i="95"/>
  <c r="N46" i="96"/>
  <c r="L23" i="93"/>
  <c r="L23" i="94"/>
  <c r="N23" i="93"/>
  <c r="N23" i="94"/>
  <c r="L33" i="91"/>
  <c r="L33" i="92"/>
  <c r="N33" i="91"/>
  <c r="N33" i="92"/>
  <c r="K27" i="96"/>
  <c r="K27" i="95"/>
  <c r="H16" i="95"/>
  <c r="L56" i="93"/>
  <c r="L56" i="94"/>
  <c r="N57" i="93"/>
  <c r="N57" i="94"/>
  <c r="H31" i="91"/>
  <c r="H31" i="92"/>
  <c r="L23" i="95"/>
  <c r="L23" i="96"/>
  <c r="L22" i="95"/>
  <c r="L22" i="96"/>
  <c r="L34" i="95"/>
  <c r="L34" i="96"/>
  <c r="L46" i="95"/>
  <c r="L46" i="96"/>
  <c r="L62" i="95"/>
  <c r="L62" i="96"/>
  <c r="L31" i="91"/>
  <c r="L31" i="92"/>
  <c r="N42" i="93"/>
  <c r="N42" i="94"/>
  <c r="N48" i="95"/>
  <c r="N48" i="96"/>
  <c r="N62" i="93"/>
  <c r="N62" i="94"/>
  <c r="N28" i="91"/>
  <c r="N28" i="92"/>
  <c r="L21" i="95"/>
  <c r="L21" i="96"/>
  <c r="L49" i="95"/>
  <c r="L49" i="96"/>
  <c r="N54" i="93"/>
  <c r="N54" i="94"/>
  <c r="L37" i="95"/>
  <c r="L37" i="96"/>
  <c r="L50" i="95"/>
  <c r="L50" i="96"/>
  <c r="L18" i="93"/>
  <c r="L18" i="94"/>
  <c r="L62" i="93"/>
  <c r="L62" i="94"/>
  <c r="N37" i="95"/>
  <c r="N37" i="96"/>
  <c r="N47" i="93"/>
  <c r="N47" i="94"/>
  <c r="N38" i="95"/>
  <c r="N38" i="96"/>
  <c r="L47" i="93"/>
  <c r="L47" i="94"/>
  <c r="L67" i="93"/>
  <c r="L67" i="94"/>
  <c r="H27" i="96"/>
  <c r="H27" i="95"/>
  <c r="H34" i="93"/>
  <c r="H34" i="94"/>
  <c r="H20" i="94"/>
  <c r="H28" i="94"/>
  <c r="L28" i="93"/>
  <c r="L28" i="94"/>
  <c r="L27" i="96"/>
  <c r="L27" i="95"/>
  <c r="L57" i="93"/>
  <c r="L57" i="94"/>
  <c r="N22" i="95"/>
  <c r="N22" i="96"/>
  <c r="N28" i="93"/>
  <c r="N28" i="94"/>
  <c r="N56" i="93"/>
  <c r="N56" i="94"/>
  <c r="L42" i="93"/>
  <c r="L42" i="94"/>
  <c r="N42" i="95"/>
  <c r="N42" i="96"/>
  <c r="N58" i="95"/>
  <c r="N58" i="96"/>
  <c r="N20" i="93"/>
  <c r="N20" i="94"/>
  <c r="N32" i="95"/>
  <c r="N32" i="96"/>
  <c r="N22" i="93"/>
  <c r="N22" i="94"/>
  <c r="N28" i="95"/>
  <c r="N28" i="96"/>
  <c r="L16" i="96"/>
  <c r="L16" i="95"/>
  <c r="L32" i="95"/>
  <c r="L32" i="96"/>
  <c r="L40" i="95"/>
  <c r="L40" i="96"/>
  <c r="L48" i="95"/>
  <c r="L48" i="96"/>
  <c r="L64" i="95"/>
  <c r="L64" i="96"/>
  <c r="N45" i="93"/>
  <c r="N45" i="94"/>
  <c r="N34" i="93"/>
  <c r="N34" i="94"/>
  <c r="L61" i="95"/>
  <c r="L61" i="96"/>
  <c r="N31" i="91"/>
  <c r="N31" i="92"/>
  <c r="N69" i="95"/>
  <c r="N69" i="96"/>
  <c r="N62" i="95"/>
  <c r="N62" i="96"/>
  <c r="N54" i="95"/>
  <c r="N54" i="96"/>
  <c r="H38" i="92"/>
  <c r="L60" i="93"/>
  <c r="L60" i="94"/>
  <c r="L36" i="94"/>
  <c r="L36" i="93"/>
  <c r="L48" i="93"/>
  <c r="L48" i="94"/>
  <c r="N64" i="93"/>
  <c r="N64" i="94"/>
  <c r="L61" i="93"/>
  <c r="L61" i="94"/>
  <c r="L53" i="93"/>
  <c r="L53" i="94"/>
  <c r="N30" i="93"/>
  <c r="N30" i="94"/>
  <c r="N66" i="93"/>
  <c r="N66" i="94"/>
  <c r="L30" i="93"/>
  <c r="L30" i="94"/>
  <c r="L39" i="93"/>
  <c r="L39" i="94"/>
  <c r="N39" i="93"/>
  <c r="N39" i="94"/>
  <c r="L45" i="92"/>
  <c r="H44" i="94"/>
  <c r="H64" i="94"/>
  <c r="H55" i="94"/>
  <c r="N36" i="94"/>
  <c r="N36" i="93"/>
  <c r="N69" i="93"/>
  <c r="N69" i="94"/>
  <c r="L23" i="91"/>
  <c r="L23" i="92"/>
  <c r="L38" i="91"/>
  <c r="L38" i="92"/>
  <c r="L37" i="93"/>
  <c r="L37" i="94"/>
  <c r="N38" i="91"/>
  <c r="N38" i="92"/>
  <c r="N46" i="93"/>
  <c r="N46" i="94"/>
  <c r="N20" i="91"/>
  <c r="N20" i="92"/>
  <c r="L39" i="92"/>
  <c r="H17" i="94"/>
  <c r="H17" i="93"/>
  <c r="N43" i="92"/>
  <c r="H61" i="93"/>
  <c r="H61" i="94"/>
  <c r="N35" i="93"/>
  <c r="N35" i="94"/>
  <c r="N17" i="92"/>
  <c r="N17" i="91"/>
  <c r="N45" i="92"/>
  <c r="N51" i="93"/>
  <c r="N51" i="94"/>
  <c r="L35" i="93"/>
  <c r="L35" i="94"/>
  <c r="L44" i="93"/>
  <c r="L44" i="94"/>
  <c r="M50" i="93"/>
  <c r="M50" i="94"/>
  <c r="N52" i="93"/>
  <c r="N52" i="94"/>
  <c r="L68" i="93"/>
  <c r="L68" i="94"/>
  <c r="N18" i="91"/>
  <c r="N18" i="92"/>
  <c r="H39" i="92"/>
  <c r="N53" i="93"/>
  <c r="N53" i="94"/>
  <c r="N49" i="93"/>
  <c r="N49" i="94"/>
  <c r="L52" i="93"/>
  <c r="L52" i="94"/>
  <c r="N17" i="94"/>
  <c r="N17" i="93"/>
  <c r="N16" i="94"/>
  <c r="N16" i="93"/>
  <c r="N60" i="93"/>
  <c r="N60" i="94"/>
  <c r="L50" i="93"/>
  <c r="L50" i="94"/>
  <c r="N44" i="93"/>
  <c r="N44" i="94"/>
  <c r="L18" i="91"/>
  <c r="L18" i="92"/>
  <c r="L33" i="93"/>
  <c r="L33" i="94"/>
  <c r="H33" i="93"/>
  <c r="H33" i="94"/>
  <c r="H53" i="94"/>
  <c r="L20" i="91"/>
  <c r="L20" i="92"/>
  <c r="L55" i="93"/>
  <c r="L55" i="94"/>
  <c r="L59" i="93"/>
  <c r="L59" i="94"/>
  <c r="N55" i="93"/>
  <c r="N55" i="94"/>
  <c r="N59" i="93"/>
  <c r="N59" i="94"/>
  <c r="N19" i="93"/>
  <c r="N19" i="94"/>
  <c r="H50" i="93"/>
  <c r="H50" i="94"/>
  <c r="L16" i="94"/>
  <c r="L16" i="93"/>
  <c r="M61" i="93"/>
  <c r="M61" i="94"/>
  <c r="N48" i="93"/>
  <c r="N48" i="94"/>
  <c r="N68" i="93"/>
  <c r="N68" i="94"/>
  <c r="H35" i="94"/>
  <c r="L64" i="93"/>
  <c r="L64" i="94"/>
  <c r="N37" i="93"/>
  <c r="N37" i="94"/>
  <c r="L43" i="92"/>
  <c r="N33" i="93"/>
  <c r="N33" i="94"/>
  <c r="L69" i="93"/>
  <c r="L69" i="94"/>
  <c r="N61" i="93"/>
  <c r="N61" i="94"/>
  <c r="L17" i="94"/>
  <c r="L17" i="93"/>
  <c r="L66" i="93"/>
  <c r="L66" i="94"/>
  <c r="L49" i="93"/>
  <c r="L49" i="94"/>
  <c r="H69" i="94"/>
  <c r="N26" i="93"/>
  <c r="N26" i="94"/>
  <c r="N50" i="93"/>
  <c r="N50" i="94"/>
  <c r="H49" i="93"/>
  <c r="H49" i="94"/>
  <c r="N39" i="92"/>
  <c r="L46" i="93"/>
  <c r="L46" i="94"/>
  <c r="L26" i="93"/>
  <c r="L26" i="94"/>
  <c r="N23" i="91"/>
  <c r="N23" i="92"/>
  <c r="L51" i="93"/>
  <c r="L51" i="94"/>
  <c r="L19" i="93"/>
  <c r="L19" i="94"/>
  <c r="N41" i="92"/>
  <c r="L17" i="92"/>
  <c r="L17" i="91"/>
  <c r="L41" i="92"/>
  <c r="L27" i="92"/>
  <c r="L27" i="91"/>
  <c r="N36" i="92"/>
  <c r="N36" i="91"/>
  <c r="L34" i="91"/>
  <c r="L34" i="92"/>
  <c r="N40" i="92"/>
  <c r="N27" i="92"/>
  <c r="N27" i="91"/>
  <c r="L36" i="92"/>
  <c r="L36" i="91"/>
  <c r="L40" i="92"/>
  <c r="L37" i="91"/>
  <c r="L37" i="92"/>
  <c r="N21" i="91"/>
  <c r="N21" i="92"/>
  <c r="H25" i="91"/>
  <c r="L35" i="91"/>
  <c r="L35" i="92"/>
  <c r="N24" i="92"/>
  <c r="N24" i="91"/>
  <c r="L24" i="92"/>
  <c r="L24" i="91"/>
  <c r="N16" i="92"/>
  <c r="N16" i="91"/>
  <c r="L25" i="92"/>
  <c r="L25" i="91"/>
  <c r="N25" i="92"/>
  <c r="N25" i="91"/>
  <c r="N37" i="91"/>
  <c r="N37" i="92"/>
  <c r="L21" i="91"/>
  <c r="L21" i="92"/>
  <c r="N34" i="91"/>
  <c r="N34" i="92"/>
  <c r="N22" i="91"/>
  <c r="N22" i="92"/>
  <c r="N44" i="92"/>
  <c r="L22" i="91"/>
  <c r="L22" i="92"/>
  <c r="N35" i="91"/>
  <c r="N35" i="92"/>
  <c r="L30" i="91"/>
  <c r="L30" i="92"/>
  <c r="N30" i="91"/>
  <c r="N30" i="92"/>
  <c r="L16" i="92"/>
  <c r="L16" i="91"/>
  <c r="L44" i="92"/>
  <c r="M14" i="48"/>
  <c r="H50" i="9"/>
  <c r="H47" i="9"/>
  <c r="K43" i="11"/>
  <c r="H43" i="41"/>
  <c r="H59" i="41"/>
  <c r="K52" i="50"/>
  <c r="P43" i="11"/>
  <c r="H51" i="41"/>
  <c r="H20" i="39"/>
  <c r="H30" i="41"/>
  <c r="L15" i="52"/>
  <c r="N15" i="93"/>
  <c r="N15" i="94"/>
  <c r="L15" i="93"/>
  <c r="L15" i="94"/>
  <c r="H15" i="95"/>
  <c r="H15" i="96"/>
  <c r="N15" i="52"/>
  <c r="L15" i="95"/>
  <c r="L15" i="96"/>
  <c r="M15" i="52"/>
  <c r="H15" i="42"/>
  <c r="M15" i="39"/>
  <c r="M15" i="40"/>
  <c r="L15" i="41"/>
  <c r="L15" i="42"/>
  <c r="H15" i="40"/>
  <c r="N15" i="39"/>
  <c r="N15" i="40"/>
  <c r="N15" i="41"/>
  <c r="N15" i="42"/>
  <c r="N15" i="6"/>
  <c r="N15" i="43"/>
  <c r="L15" i="6"/>
  <c r="L15" i="43"/>
  <c r="H15" i="43"/>
  <c r="L15" i="39"/>
  <c r="L15" i="40"/>
  <c r="N15" i="49"/>
  <c r="M15" i="91"/>
  <c r="L15" i="49"/>
  <c r="N15" i="91"/>
  <c r="N15" i="92"/>
  <c r="L15" i="91"/>
  <c r="L15" i="92"/>
  <c r="N15" i="3"/>
  <c r="N15" i="38"/>
  <c r="L15" i="3"/>
  <c r="L15" i="38"/>
  <c r="N15" i="45"/>
  <c r="N15" i="46"/>
  <c r="H15" i="3"/>
  <c r="H15" i="38"/>
  <c r="L15" i="45"/>
  <c r="L15" i="46"/>
  <c r="H15" i="91"/>
  <c r="H15" i="92"/>
  <c r="O25" i="43"/>
  <c r="K33" i="50"/>
  <c r="K30" i="50"/>
  <c r="P33" i="50"/>
  <c r="H23" i="6"/>
  <c r="H16" i="96"/>
  <c r="P16" i="44"/>
  <c r="H14" i="41"/>
  <c r="H14" i="95"/>
  <c r="H55" i="41"/>
  <c r="H14" i="47"/>
  <c r="H63" i="95"/>
  <c r="M17" i="93"/>
  <c r="H57" i="93"/>
  <c r="K32" i="5"/>
  <c r="H32" i="41"/>
  <c r="H21" i="39"/>
  <c r="H37" i="93"/>
  <c r="H53" i="93"/>
  <c r="K16" i="11"/>
  <c r="M35" i="43"/>
  <c r="K18" i="3"/>
  <c r="H69" i="93"/>
  <c r="H31" i="95"/>
  <c r="H23" i="95"/>
  <c r="M23" i="96"/>
  <c r="H39" i="95"/>
  <c r="H35" i="95"/>
  <c r="H47" i="95"/>
  <c r="H55" i="95"/>
  <c r="H58" i="93"/>
  <c r="H42" i="93"/>
  <c r="K25" i="44"/>
  <c r="K17" i="5"/>
  <c r="H31" i="41"/>
  <c r="L48" i="13"/>
  <c r="L24" i="7"/>
  <c r="M54" i="42"/>
  <c r="H23" i="41"/>
  <c r="H17" i="42"/>
  <c r="N24" i="7"/>
  <c r="K21" i="44"/>
  <c r="H19" i="91"/>
  <c r="H35" i="91"/>
  <c r="N27" i="96"/>
  <c r="N77" i="11"/>
  <c r="N39" i="95"/>
  <c r="H62" i="41"/>
  <c r="M47" i="92"/>
  <c r="H23" i="91"/>
  <c r="H27" i="92"/>
  <c r="M43" i="92"/>
  <c r="M28" i="43"/>
  <c r="K32" i="50"/>
  <c r="H15" i="6"/>
  <c r="H15" i="41"/>
  <c r="N39" i="44"/>
  <c r="N16" i="43"/>
  <c r="P24" i="44"/>
  <c r="M36" i="6"/>
  <c r="H52" i="41"/>
  <c r="H40" i="41"/>
  <c r="N28" i="8"/>
  <c r="N48" i="13"/>
  <c r="K59" i="11"/>
  <c r="L72" i="12"/>
  <c r="L28" i="8"/>
  <c r="L23" i="10"/>
  <c r="L54" i="50"/>
  <c r="L77" i="11"/>
  <c r="N72" i="12"/>
  <c r="H35" i="93"/>
  <c r="H63" i="93"/>
  <c r="H37" i="41"/>
  <c r="M19" i="3"/>
  <c r="H48" i="41"/>
  <c r="H31" i="93"/>
  <c r="H39" i="93"/>
  <c r="H20" i="93"/>
  <c r="L39" i="44"/>
  <c r="P52" i="50"/>
  <c r="O32" i="43"/>
  <c r="K46" i="50"/>
  <c r="O19" i="3"/>
  <c r="H16" i="94"/>
  <c r="H36" i="42"/>
  <c r="H16" i="42"/>
  <c r="H60" i="41"/>
  <c r="H32" i="93"/>
  <c r="H64" i="93"/>
  <c r="H25" i="96"/>
  <c r="H44" i="93"/>
  <c r="H14" i="45"/>
  <c r="M58" i="42"/>
  <c r="N23" i="10"/>
  <c r="N54" i="50"/>
  <c r="M42" i="42"/>
  <c r="H38" i="91"/>
  <c r="H55" i="93"/>
  <c r="H19" i="93"/>
  <c r="M19" i="94"/>
  <c r="M51" i="94"/>
  <c r="H51" i="93"/>
  <c r="H19" i="45"/>
  <c r="M19" i="46"/>
  <c r="H21" i="95"/>
  <c r="M21" i="96"/>
  <c r="H36" i="49"/>
  <c r="H61" i="95"/>
  <c r="M61" i="96"/>
  <c r="H16" i="49"/>
  <c r="M16" i="9"/>
  <c r="H41" i="95"/>
  <c r="M41" i="96"/>
  <c r="M14" i="51"/>
  <c r="H45" i="9"/>
  <c r="M45" i="49"/>
  <c r="H53" i="9"/>
  <c r="M53" i="49"/>
  <c r="H49" i="9"/>
  <c r="M49" i="49"/>
  <c r="H29" i="9"/>
  <c r="M29" i="49"/>
  <c r="H46" i="93"/>
  <c r="M46" i="94"/>
  <c r="H41" i="9"/>
  <c r="H25" i="49"/>
  <c r="M25" i="9"/>
  <c r="H21" i="9"/>
  <c r="M21" i="49"/>
  <c r="K65" i="5"/>
  <c r="O65" i="42"/>
  <c r="M28" i="96"/>
  <c r="H28" i="95"/>
  <c r="H26" i="91"/>
  <c r="M48" i="96"/>
  <c r="H48" i="95"/>
  <c r="H26" i="41"/>
  <c r="H22" i="93"/>
  <c r="M22" i="94"/>
  <c r="H30" i="93"/>
  <c r="M30" i="94"/>
  <c r="H62" i="93"/>
  <c r="M62" i="94"/>
  <c r="H25" i="92"/>
  <c r="M41" i="92"/>
  <c r="L14" i="39"/>
  <c r="L28" i="4"/>
  <c r="L22" i="41"/>
  <c r="L139" i="5"/>
  <c r="H60" i="93"/>
  <c r="M60" i="94"/>
  <c r="M23" i="46"/>
  <c r="H23" i="45"/>
  <c r="H29" i="95"/>
  <c r="M29" i="96"/>
  <c r="H45" i="95"/>
  <c r="M45" i="96"/>
  <c r="H57" i="95"/>
  <c r="M57" i="96"/>
  <c r="H28" i="93"/>
  <c r="H56" i="93"/>
  <c r="M56" i="94"/>
  <c r="H68" i="93"/>
  <c r="M68" i="94"/>
  <c r="M37" i="96"/>
  <c r="H37" i="95"/>
  <c r="H53" i="95"/>
  <c r="M53" i="96"/>
  <c r="H24" i="94"/>
  <c r="M69" i="96"/>
  <c r="H69" i="95"/>
  <c r="N55" i="41"/>
  <c r="H21" i="45"/>
  <c r="M21" i="46"/>
  <c r="H67" i="95"/>
  <c r="M67" i="96"/>
  <c r="H26" i="93"/>
  <c r="M26" i="94"/>
  <c r="M54" i="94"/>
  <c r="H21" i="91"/>
  <c r="M21" i="92"/>
  <c r="H33" i="91"/>
  <c r="M33" i="92"/>
  <c r="M45" i="92"/>
  <c r="N31" i="41"/>
  <c r="N43" i="41"/>
  <c r="H15" i="93"/>
  <c r="M15" i="94"/>
  <c r="H17" i="46"/>
  <c r="M17" i="45"/>
  <c r="H16" i="48"/>
  <c r="M15" i="47"/>
  <c r="M18" i="94"/>
  <c r="H18" i="93"/>
  <c r="M38" i="94"/>
  <c r="H38" i="93"/>
  <c r="H17" i="92"/>
  <c r="M17" i="91"/>
  <c r="H29" i="91"/>
  <c r="M29" i="92"/>
  <c r="H37" i="91"/>
  <c r="M37" i="92"/>
  <c r="K16" i="38"/>
  <c r="K31" i="44"/>
  <c r="K20" i="44"/>
  <c r="H14" i="3"/>
  <c r="H60" i="95"/>
  <c r="M60" i="96"/>
  <c r="M47" i="94"/>
  <c r="H47" i="93"/>
  <c r="N26" i="39"/>
  <c r="H15" i="45"/>
  <c r="M15" i="46"/>
  <c r="H23" i="93"/>
  <c r="M23" i="94"/>
  <c r="H67" i="93"/>
  <c r="M67" i="94"/>
  <c r="N59" i="41"/>
  <c r="H62" i="95"/>
  <c r="M62" i="96"/>
  <c r="H32" i="91"/>
  <c r="M32" i="92"/>
  <c r="O17" i="39"/>
  <c r="M46" i="96"/>
  <c r="H46" i="95"/>
  <c r="N41" i="41"/>
  <c r="H22" i="95"/>
  <c r="M22" i="96"/>
  <c r="H54" i="95"/>
  <c r="M54" i="96"/>
  <c r="H24" i="92"/>
  <c r="M24" i="91"/>
  <c r="N57" i="41"/>
  <c r="O30" i="42"/>
  <c r="K30" i="5"/>
  <c r="H16" i="46"/>
  <c r="M16" i="45"/>
  <c r="H30" i="95"/>
  <c r="M30" i="96"/>
  <c r="H16" i="92"/>
  <c r="M16" i="91"/>
  <c r="M40" i="92"/>
  <c r="N37" i="41"/>
  <c r="N53" i="41"/>
  <c r="O67" i="42"/>
  <c r="K67" i="5"/>
  <c r="O24" i="9"/>
  <c r="N69" i="41"/>
  <c r="H17" i="96"/>
  <c r="M17" i="95"/>
  <c r="H49" i="95"/>
  <c r="M49" i="96"/>
  <c r="H36" i="94"/>
  <c r="M36" i="93"/>
  <c r="H48" i="93"/>
  <c r="M48" i="94"/>
  <c r="N47" i="41"/>
  <c r="O25" i="41"/>
  <c r="K25" i="5"/>
  <c r="H38" i="95"/>
  <c r="M38" i="96"/>
  <c r="H33" i="95"/>
  <c r="M33" i="96"/>
  <c r="H65" i="95"/>
  <c r="M65" i="96"/>
  <c r="H40" i="93"/>
  <c r="M40" i="94"/>
  <c r="H52" i="93"/>
  <c r="M52" i="94"/>
  <c r="H23" i="3"/>
  <c r="K68" i="5"/>
  <c r="O68" i="42"/>
  <c r="N39" i="41"/>
  <c r="H18" i="45"/>
  <c r="M18" i="46"/>
  <c r="H24" i="96"/>
  <c r="M24" i="95"/>
  <c r="H36" i="96"/>
  <c r="M36" i="95"/>
  <c r="H44" i="95"/>
  <c r="M44" i="96"/>
  <c r="H56" i="95"/>
  <c r="M56" i="96"/>
  <c r="H68" i="95"/>
  <c r="M68" i="96"/>
  <c r="H43" i="93"/>
  <c r="M43" i="94"/>
  <c r="H18" i="91"/>
  <c r="M18" i="92"/>
  <c r="H30" i="91"/>
  <c r="M30" i="92"/>
  <c r="M42" i="92"/>
  <c r="O22" i="40"/>
  <c r="H20" i="3"/>
  <c r="H14" i="91"/>
  <c r="M14" i="92"/>
  <c r="N28" i="41"/>
  <c r="N60" i="41"/>
  <c r="N23" i="41"/>
  <c r="N139" i="5"/>
  <c r="H22" i="45"/>
  <c r="M22" i="46"/>
  <c r="H20" i="95"/>
  <c r="M20" i="96"/>
  <c r="H32" i="95"/>
  <c r="M32" i="96"/>
  <c r="H40" i="95"/>
  <c r="M40" i="96"/>
  <c r="H52" i="95"/>
  <c r="M52" i="96"/>
  <c r="H64" i="95"/>
  <c r="M64" i="96"/>
  <c r="H27" i="94"/>
  <c r="M27" i="93"/>
  <c r="H59" i="93"/>
  <c r="M59" i="94"/>
  <c r="H22" i="91"/>
  <c r="M22" i="92"/>
  <c r="H34" i="91"/>
  <c r="M34" i="92"/>
  <c r="M46" i="92"/>
  <c r="K19" i="3"/>
  <c r="K44" i="5"/>
  <c r="N44" i="41"/>
  <c r="H42" i="95"/>
  <c r="M42" i="96"/>
  <c r="H20" i="91"/>
  <c r="M20" i="92"/>
  <c r="N25" i="40"/>
  <c r="M14" i="41"/>
  <c r="H22" i="3"/>
  <c r="H18" i="95"/>
  <c r="M18" i="96"/>
  <c r="H50" i="95"/>
  <c r="M50" i="96"/>
  <c r="H28" i="91"/>
  <c r="M28" i="92"/>
  <c r="O56" i="42"/>
  <c r="K56" i="5"/>
  <c r="O40" i="49"/>
  <c r="K40" i="50"/>
  <c r="O14" i="6"/>
  <c r="M20" i="46"/>
  <c r="H20" i="45"/>
  <c r="H26" i="95"/>
  <c r="M26" i="96"/>
  <c r="H58" i="95"/>
  <c r="M58" i="96"/>
  <c r="M36" i="91"/>
  <c r="H36" i="92"/>
  <c r="M34" i="96"/>
  <c r="H34" i="95"/>
  <c r="M66" i="96"/>
  <c r="H66" i="95"/>
  <c r="M44" i="92"/>
  <c r="N21" i="39"/>
  <c r="N28" i="4"/>
  <c r="O20" i="49"/>
  <c r="K20" i="50"/>
  <c r="O21" i="42"/>
  <c r="K21" i="5"/>
  <c r="K21" i="99" s="1"/>
  <c r="H17" i="38"/>
  <c r="K17" i="38"/>
  <c r="M17" i="38"/>
  <c r="O61" i="42"/>
  <c r="K61" i="5"/>
  <c r="M23" i="3"/>
  <c r="O22" i="42"/>
  <c r="K22" i="5"/>
  <c r="O29" i="42"/>
  <c r="K29" i="5"/>
  <c r="K19" i="10"/>
  <c r="K19" i="51" s="1"/>
  <c r="P18" i="3"/>
  <c r="O18" i="3"/>
  <c r="M22" i="9"/>
  <c r="N14" i="3"/>
  <c r="N19" i="3"/>
  <c r="H21" i="3"/>
  <c r="M38" i="6"/>
  <c r="L18" i="3"/>
  <c r="K22" i="50"/>
  <c r="O44" i="49"/>
  <c r="K44" i="50"/>
  <c r="M50" i="9"/>
  <c r="N17" i="38"/>
  <c r="M16" i="38"/>
  <c r="O28" i="9"/>
  <c r="K38" i="44"/>
  <c r="O31" i="6"/>
  <c r="M34" i="9" l="1"/>
  <c r="M27" i="43"/>
  <c r="M24" i="41"/>
  <c r="P81" i="42"/>
  <c r="P81" i="41"/>
  <c r="O19" i="43"/>
  <c r="M37" i="6"/>
  <c r="M26" i="9"/>
  <c r="M29" i="6"/>
  <c r="M34" i="43"/>
  <c r="M27" i="49"/>
  <c r="M26" i="6"/>
  <c r="K18" i="44"/>
  <c r="K18" i="6" s="1"/>
  <c r="M19" i="43"/>
  <c r="K20" i="5"/>
  <c r="O34" i="43"/>
  <c r="M51" i="49"/>
  <c r="O61" i="93"/>
  <c r="K37" i="9"/>
  <c r="K28" i="9"/>
  <c r="P17" i="44"/>
  <c r="P17" i="43" s="1"/>
  <c r="K28" i="5"/>
  <c r="K28" i="41" s="1"/>
  <c r="P29" i="44"/>
  <c r="O34" i="49"/>
  <c r="O20" i="42"/>
  <c r="O15" i="51"/>
  <c r="M18" i="9"/>
  <c r="K18" i="10"/>
  <c r="K18" i="51" s="1"/>
  <c r="O28" i="42"/>
  <c r="K15" i="10"/>
  <c r="K15" i="51" s="1"/>
  <c r="M66" i="94"/>
  <c r="P14" i="44"/>
  <c r="P14" i="43" s="1"/>
  <c r="O24" i="41"/>
  <c r="O62" i="42"/>
  <c r="K24" i="5"/>
  <c r="K24" i="41" s="1"/>
  <c r="K25" i="91"/>
  <c r="K38" i="50"/>
  <c r="K38" i="9" s="1"/>
  <c r="O25" i="91"/>
  <c r="M31" i="9"/>
  <c r="M14" i="40"/>
  <c r="O14" i="40"/>
  <c r="K29" i="44"/>
  <c r="O34" i="94"/>
  <c r="K14" i="40"/>
  <c r="O16" i="41"/>
  <c r="K43" i="50"/>
  <c r="K43" i="9" s="1"/>
  <c r="K53" i="5"/>
  <c r="K53" i="41" s="1"/>
  <c r="O31" i="49"/>
  <c r="K16" i="5"/>
  <c r="K16" i="41" s="1"/>
  <c r="P26" i="50"/>
  <c r="P26" i="9" s="1"/>
  <c r="K51" i="50"/>
  <c r="K51" i="49" s="1"/>
  <c r="P18" i="50"/>
  <c r="P18" i="49" s="1"/>
  <c r="O30" i="43"/>
  <c r="K27" i="5"/>
  <c r="K27" i="42" s="1"/>
  <c r="K34" i="50"/>
  <c r="K34" i="9" s="1"/>
  <c r="M26" i="41"/>
  <c r="P60" i="5"/>
  <c r="K22" i="10"/>
  <c r="K26" i="50"/>
  <c r="K26" i="49" s="1"/>
  <c r="K19" i="44"/>
  <c r="K19" i="6" s="1"/>
  <c r="K18" i="39"/>
  <c r="M20" i="52"/>
  <c r="M33" i="6"/>
  <c r="O27" i="41"/>
  <c r="O18" i="40"/>
  <c r="K62" i="5"/>
  <c r="K62" i="42" s="1"/>
  <c r="K60" i="5"/>
  <c r="K60" i="42" s="1"/>
  <c r="K69" i="93"/>
  <c r="P53" i="5"/>
  <c r="P53" i="42" s="1"/>
  <c r="O23" i="9"/>
  <c r="P28" i="50"/>
  <c r="P28" i="49" s="1"/>
  <c r="O18" i="51"/>
  <c r="P27" i="11"/>
  <c r="P27" i="95" s="1"/>
  <c r="K38" i="92"/>
  <c r="P14" i="50"/>
  <c r="P14" i="49" s="1"/>
  <c r="O32" i="94"/>
  <c r="O47" i="42"/>
  <c r="O16" i="39"/>
  <c r="O27" i="96"/>
  <c r="O38" i="92"/>
  <c r="K14" i="43"/>
  <c r="P42" i="50"/>
  <c r="P42" i="9" s="1"/>
  <c r="P31" i="44"/>
  <c r="P31" i="43" s="1"/>
  <c r="O38" i="49"/>
  <c r="K16" i="39"/>
  <c r="K32" i="94"/>
  <c r="K42" i="50"/>
  <c r="K42" i="49" s="1"/>
  <c r="M42" i="49"/>
  <c r="M22" i="43"/>
  <c r="K34" i="44"/>
  <c r="K34" i="6" s="1"/>
  <c r="K37" i="5"/>
  <c r="K37" i="41" s="1"/>
  <c r="K23" i="5"/>
  <c r="K23" i="41" s="1"/>
  <c r="O51" i="49"/>
  <c r="K64" i="5"/>
  <c r="K64" i="42" s="1"/>
  <c r="K28" i="93"/>
  <c r="K66" i="93"/>
  <c r="K27" i="50"/>
  <c r="K27" i="49" s="1"/>
  <c r="M43" i="49"/>
  <c r="P19" i="11"/>
  <c r="P19" i="96" s="1"/>
  <c r="K39" i="50"/>
  <c r="K39" i="9" s="1"/>
  <c r="O64" i="42"/>
  <c r="K26" i="39"/>
  <c r="O66" i="93"/>
  <c r="M59" i="96"/>
  <c r="P37" i="5"/>
  <c r="O26" i="39"/>
  <c r="M20" i="41"/>
  <c r="O15" i="9"/>
  <c r="K17" i="10"/>
  <c r="K17" i="51" s="1"/>
  <c r="K15" i="50"/>
  <c r="O17" i="51"/>
  <c r="O19" i="96"/>
  <c r="M46" i="49"/>
  <c r="M38" i="49"/>
  <c r="M17" i="52"/>
  <c r="P39" i="50"/>
  <c r="P39" i="49" s="1"/>
  <c r="O48" i="49"/>
  <c r="P48" i="50"/>
  <c r="O48" i="9"/>
  <c r="K37" i="44"/>
  <c r="K37" i="43" s="1"/>
  <c r="M22" i="40"/>
  <c r="K39" i="5"/>
  <c r="K39" i="41" s="1"/>
  <c r="M38" i="41"/>
  <c r="O39" i="41"/>
  <c r="M47" i="9"/>
  <c r="O28" i="94"/>
  <c r="K48" i="50"/>
  <c r="K48" i="103" s="1"/>
  <c r="O16" i="52"/>
  <c r="K16" i="10"/>
  <c r="K16" i="51" s="1"/>
  <c r="M16" i="52"/>
  <c r="P20" i="10"/>
  <c r="P20" i="51" s="1"/>
  <c r="O20" i="51"/>
  <c r="O19" i="52"/>
  <c r="O19" i="51"/>
  <c r="M22" i="52"/>
  <c r="M15" i="49"/>
  <c r="M36" i="43"/>
  <c r="K40" i="5"/>
  <c r="K40" i="42" s="1"/>
  <c r="O35" i="94"/>
  <c r="O23" i="43"/>
  <c r="O32" i="6"/>
  <c r="O43" i="49"/>
  <c r="O43" i="9"/>
  <c r="P43" i="50"/>
  <c r="P43" i="49" s="1"/>
  <c r="P46" i="50"/>
  <c r="M27" i="96"/>
  <c r="K26" i="44"/>
  <c r="O26" i="43"/>
  <c r="K55" i="94"/>
  <c r="K31" i="5"/>
  <c r="K31" i="42" s="1"/>
  <c r="O69" i="94"/>
  <c r="O55" i="94"/>
  <c r="K35" i="94"/>
  <c r="O14" i="48"/>
  <c r="O14" i="47"/>
  <c r="P19" i="44"/>
  <c r="P19" i="43" s="1"/>
  <c r="K48" i="5"/>
  <c r="K48" i="42" s="1"/>
  <c r="K24" i="93"/>
  <c r="O19" i="42"/>
  <c r="P37" i="44"/>
  <c r="P37" i="6" s="1"/>
  <c r="O19" i="6"/>
  <c r="L26" i="3"/>
  <c r="I15" i="34" s="1"/>
  <c r="O37" i="6"/>
  <c r="O24" i="93"/>
  <c r="L139" i="41"/>
  <c r="I17" i="34" s="1"/>
  <c r="I21" i="2" s="1"/>
  <c r="O31" i="96"/>
  <c r="K23" i="44"/>
  <c r="K23" i="6" s="1"/>
  <c r="O48" i="42"/>
  <c r="K19" i="5"/>
  <c r="K19" i="42" s="1"/>
  <c r="M58" i="41"/>
  <c r="O21" i="40"/>
  <c r="M42" i="41"/>
  <c r="K21" i="39"/>
  <c r="L26" i="38"/>
  <c r="I15" i="36" s="1"/>
  <c r="I17" i="2" s="1"/>
  <c r="L48" i="92"/>
  <c r="I25" i="36" s="1"/>
  <c r="I47" i="2" s="1"/>
  <c r="L72" i="94"/>
  <c r="I24" i="36" s="1"/>
  <c r="I44" i="2" s="1"/>
  <c r="N72" i="94"/>
  <c r="G24" i="36" s="1"/>
  <c r="G44" i="2" s="1"/>
  <c r="N28" i="48"/>
  <c r="G20" i="36" s="1"/>
  <c r="G32" i="2" s="1"/>
  <c r="N54" i="49"/>
  <c r="G21" i="36" s="1"/>
  <c r="G35" i="2" s="1"/>
  <c r="N23" i="52"/>
  <c r="G22" i="36" s="1"/>
  <c r="G38" i="2" s="1"/>
  <c r="L23" i="52"/>
  <c r="I22" i="36" s="1"/>
  <c r="I38" i="2" s="1"/>
  <c r="L24" i="46"/>
  <c r="I19" i="36" s="1"/>
  <c r="I29" i="2" s="1"/>
  <c r="N139" i="42"/>
  <c r="G17" i="36" s="1"/>
  <c r="G23" i="2" s="1"/>
  <c r="N26" i="38"/>
  <c r="G15" i="36" s="1"/>
  <c r="G17" i="2" s="1"/>
  <c r="N48" i="92"/>
  <c r="G25" i="36" s="1"/>
  <c r="G47" i="2" s="1"/>
  <c r="N77" i="96"/>
  <c r="G23" i="36" s="1"/>
  <c r="G41" i="2" s="1"/>
  <c r="L77" i="96"/>
  <c r="I23" i="36" s="1"/>
  <c r="I41" i="2" s="1"/>
  <c r="L28" i="48"/>
  <c r="I20" i="36" s="1"/>
  <c r="I32" i="2" s="1"/>
  <c r="L54" i="49"/>
  <c r="I21" i="36" s="1"/>
  <c r="I35" i="2" s="1"/>
  <c r="N39" i="43"/>
  <c r="G18" i="36" s="1"/>
  <c r="G26" i="2" s="1"/>
  <c r="L39" i="43"/>
  <c r="I18" i="36" s="1"/>
  <c r="I26" i="2" s="1"/>
  <c r="L139" i="42"/>
  <c r="I17" i="36" s="1"/>
  <c r="I23" i="2" s="1"/>
  <c r="N24" i="46"/>
  <c r="G19" i="36" s="1"/>
  <c r="G29" i="2" s="1"/>
  <c r="N28" i="40"/>
  <c r="G16" i="36" s="1"/>
  <c r="G20" i="2" s="1"/>
  <c r="L28" i="40"/>
  <c r="I16" i="36" s="1"/>
  <c r="I20" i="2" s="1"/>
  <c r="M14" i="45"/>
  <c r="M14" i="46"/>
  <c r="P14" i="6"/>
  <c r="M14" i="52"/>
  <c r="K14" i="8"/>
  <c r="K14" i="9"/>
  <c r="K14" i="49"/>
  <c r="O14" i="9"/>
  <c r="M14" i="95"/>
  <c r="M14" i="96"/>
  <c r="M14" i="93"/>
  <c r="M14" i="94"/>
  <c r="K14" i="13"/>
  <c r="K45" i="5"/>
  <c r="K45" i="42" s="1"/>
  <c r="O35" i="42"/>
  <c r="K63" i="94"/>
  <c r="O45" i="42"/>
  <c r="O46" i="42"/>
  <c r="O63" i="94"/>
  <c r="O39" i="9"/>
  <c r="M54" i="41"/>
  <c r="O51" i="42"/>
  <c r="O31" i="42"/>
  <c r="N23" i="51"/>
  <c r="G22" i="34" s="1"/>
  <c r="G36" i="2" s="1"/>
  <c r="P32" i="44"/>
  <c r="P32" i="6" s="1"/>
  <c r="M28" i="6"/>
  <c r="K51" i="5"/>
  <c r="K51" i="42" s="1"/>
  <c r="L23" i="51"/>
  <c r="I22" i="34" s="1"/>
  <c r="I36" i="2" s="1"/>
  <c r="L39" i="6"/>
  <c r="I18" i="34" s="1"/>
  <c r="I24" i="2" s="1"/>
  <c r="N54" i="9"/>
  <c r="G21" i="34" s="1"/>
  <c r="G33" i="2" s="1"/>
  <c r="O50" i="41"/>
  <c r="K50" i="5"/>
  <c r="K50" i="41" s="1"/>
  <c r="O33" i="49"/>
  <c r="O33" i="9"/>
  <c r="O25" i="6"/>
  <c r="P25" i="44"/>
  <c r="P25" i="6" s="1"/>
  <c r="N72" i="93"/>
  <c r="G24" i="34" s="1"/>
  <c r="G42" i="2" s="1"/>
  <c r="K38" i="5"/>
  <c r="K38" i="41" s="1"/>
  <c r="K59" i="5"/>
  <c r="K59" i="42" s="1"/>
  <c r="K19" i="50"/>
  <c r="K19" i="49" s="1"/>
  <c r="P19" i="50"/>
  <c r="P19" i="49" s="1"/>
  <c r="M14" i="47"/>
  <c r="P14" i="8"/>
  <c r="N39" i="91"/>
  <c r="G25" i="34" s="1"/>
  <c r="G45" i="2" s="1"/>
  <c r="N24" i="45"/>
  <c r="G19" i="34" s="1"/>
  <c r="G27" i="2" s="1"/>
  <c r="K18" i="8"/>
  <c r="L28" i="47"/>
  <c r="I20" i="34" s="1"/>
  <c r="I30" i="2" s="1"/>
  <c r="N28" i="47"/>
  <c r="G20" i="34" s="1"/>
  <c r="G30" i="2" s="1"/>
  <c r="L77" i="95"/>
  <c r="I23" i="34" s="1"/>
  <c r="I39" i="2" s="1"/>
  <c r="L72" i="93"/>
  <c r="I24" i="34" s="1"/>
  <c r="I42" i="2" s="1"/>
  <c r="N77" i="95"/>
  <c r="G23" i="34" s="1"/>
  <c r="G39" i="2" s="1"/>
  <c r="L24" i="45"/>
  <c r="I19" i="34" s="1"/>
  <c r="I27" i="2" s="1"/>
  <c r="L39" i="91"/>
  <c r="I25" i="34" s="1"/>
  <c r="I45" i="2" s="1"/>
  <c r="L54" i="9"/>
  <c r="I21" i="34" s="1"/>
  <c r="I33" i="2" s="1"/>
  <c r="N39" i="6"/>
  <c r="G18" i="34" s="1"/>
  <c r="G24" i="2" s="1"/>
  <c r="O15" i="43"/>
  <c r="O15" i="6"/>
  <c r="P15" i="44"/>
  <c r="L28" i="39"/>
  <c r="I16" i="34" s="1"/>
  <c r="I18" i="2" s="1"/>
  <c r="O63" i="42"/>
  <c r="K15" i="44"/>
  <c r="K15" i="6" s="1"/>
  <c r="O35" i="43"/>
  <c r="M35" i="6"/>
  <c r="K35" i="44"/>
  <c r="K35" i="6" s="1"/>
  <c r="P14" i="5"/>
  <c r="K35" i="5"/>
  <c r="K35" i="42" s="1"/>
  <c r="M35" i="41"/>
  <c r="M35" i="42"/>
  <c r="K68" i="41"/>
  <c r="K68" i="42"/>
  <c r="M26" i="39"/>
  <c r="M26" i="40"/>
  <c r="O21" i="6"/>
  <c r="O21" i="43"/>
  <c r="P21" i="6"/>
  <c r="P21" i="43"/>
  <c r="K21" i="6"/>
  <c r="K21" i="43"/>
  <c r="P24" i="43"/>
  <c r="P24" i="6"/>
  <c r="K56" i="41"/>
  <c r="K56" i="42"/>
  <c r="K24" i="43"/>
  <c r="K24" i="6"/>
  <c r="O40" i="42"/>
  <c r="O24" i="39"/>
  <c r="K46" i="5"/>
  <c r="K46" i="42" s="1"/>
  <c r="M40" i="41"/>
  <c r="M40" i="42"/>
  <c r="K24" i="39"/>
  <c r="M27" i="40"/>
  <c r="M27" i="39"/>
  <c r="K38" i="6"/>
  <c r="K38" i="43"/>
  <c r="K66" i="5"/>
  <c r="M62" i="41"/>
  <c r="M62" i="42"/>
  <c r="M19" i="39"/>
  <c r="M19" i="40"/>
  <c r="M27" i="42"/>
  <c r="M27" i="41"/>
  <c r="O38" i="6"/>
  <c r="O38" i="43"/>
  <c r="K62" i="41"/>
  <c r="M66" i="41"/>
  <c r="M66" i="42"/>
  <c r="K27" i="41"/>
  <c r="K67" i="41"/>
  <c r="K67" i="42"/>
  <c r="M36" i="42"/>
  <c r="M36" i="41"/>
  <c r="O53" i="41"/>
  <c r="O53" i="42"/>
  <c r="O20" i="40"/>
  <c r="M33" i="41"/>
  <c r="M33" i="42"/>
  <c r="M53" i="41"/>
  <c r="M53" i="42"/>
  <c r="K21" i="40"/>
  <c r="K61" i="41"/>
  <c r="K61" i="42"/>
  <c r="K25" i="43"/>
  <c r="K25" i="6"/>
  <c r="M61" i="41"/>
  <c r="M61" i="42"/>
  <c r="M30" i="41"/>
  <c r="M30" i="42"/>
  <c r="M20" i="39"/>
  <c r="M20" i="40"/>
  <c r="K52" i="5"/>
  <c r="M39" i="41"/>
  <c r="M39" i="42"/>
  <c r="K22" i="39"/>
  <c r="K22" i="40"/>
  <c r="K30" i="41"/>
  <c r="K30" i="42"/>
  <c r="K36" i="5"/>
  <c r="M16" i="42"/>
  <c r="M16" i="41"/>
  <c r="M46" i="41"/>
  <c r="M46" i="42"/>
  <c r="M24" i="40"/>
  <c r="M24" i="39"/>
  <c r="M21" i="39"/>
  <c r="M21" i="40"/>
  <c r="O33" i="41"/>
  <c r="K33" i="5"/>
  <c r="M25" i="40"/>
  <c r="M25" i="39"/>
  <c r="M67" i="41"/>
  <c r="M67" i="42"/>
  <c r="M52" i="41"/>
  <c r="M52" i="42"/>
  <c r="K24" i="11"/>
  <c r="K25" i="42"/>
  <c r="K25" i="41"/>
  <c r="K17" i="40"/>
  <c r="K17" i="39"/>
  <c r="O18" i="6"/>
  <c r="O18" i="43"/>
  <c r="K18" i="43"/>
  <c r="K20" i="41"/>
  <c r="K20" i="42"/>
  <c r="O55" i="41"/>
  <c r="O55" i="42"/>
  <c r="K23" i="39"/>
  <c r="K23" i="40"/>
  <c r="M25" i="42"/>
  <c r="M25" i="41"/>
  <c r="K30" i="6"/>
  <c r="K30" i="43"/>
  <c r="O36" i="43"/>
  <c r="O36" i="6"/>
  <c r="K16" i="40"/>
  <c r="O60" i="41"/>
  <c r="O60" i="42"/>
  <c r="K21" i="7"/>
  <c r="O54" i="41"/>
  <c r="O54" i="42"/>
  <c r="O33" i="6"/>
  <c r="O33" i="43"/>
  <c r="M50" i="41"/>
  <c r="M50" i="42"/>
  <c r="K36" i="44"/>
  <c r="M65" i="41"/>
  <c r="M65" i="42"/>
  <c r="M29" i="41"/>
  <c r="M29" i="42"/>
  <c r="K33" i="6"/>
  <c r="K33" i="43"/>
  <c r="K31" i="6"/>
  <c r="K31" i="43"/>
  <c r="M48" i="41"/>
  <c r="M48" i="42"/>
  <c r="K54" i="5"/>
  <c r="M19" i="9"/>
  <c r="M19" i="49"/>
  <c r="M55" i="41"/>
  <c r="M55" i="42"/>
  <c r="K29" i="41"/>
  <c r="K29" i="42"/>
  <c r="K24" i="42"/>
  <c r="P23" i="39"/>
  <c r="P23" i="40"/>
  <c r="K48" i="41"/>
  <c r="K60" i="41"/>
  <c r="K17" i="7"/>
  <c r="K17" i="101" s="1"/>
  <c r="K31" i="41"/>
  <c r="K58" i="5"/>
  <c r="K65" i="41"/>
  <c r="K65" i="42"/>
  <c r="M60" i="41"/>
  <c r="M60" i="42"/>
  <c r="M69" i="41"/>
  <c r="M69" i="42"/>
  <c r="O23" i="39"/>
  <c r="O23" i="40"/>
  <c r="M31" i="41"/>
  <c r="M31" i="42"/>
  <c r="M43" i="41"/>
  <c r="M43" i="42"/>
  <c r="K22" i="41"/>
  <c r="K22" i="42"/>
  <c r="K64" i="41"/>
  <c r="K37" i="42"/>
  <c r="O59" i="41"/>
  <c r="O59" i="42"/>
  <c r="K18" i="5"/>
  <c r="M45" i="41"/>
  <c r="M45" i="42"/>
  <c r="O47" i="41"/>
  <c r="M47" i="41"/>
  <c r="M47" i="42"/>
  <c r="K17" i="42"/>
  <c r="K17" i="41"/>
  <c r="O44" i="41"/>
  <c r="O44" i="42"/>
  <c r="O38" i="41"/>
  <c r="O38" i="42"/>
  <c r="K32" i="41"/>
  <c r="K32" i="42"/>
  <c r="K28" i="42"/>
  <c r="M37" i="41"/>
  <c r="M37" i="42"/>
  <c r="K49" i="5"/>
  <c r="M49" i="41"/>
  <c r="M49" i="42"/>
  <c r="O17" i="41"/>
  <c r="K41" i="5"/>
  <c r="M21" i="41"/>
  <c r="M21" i="42"/>
  <c r="M41" i="41"/>
  <c r="M41" i="42"/>
  <c r="K27" i="43"/>
  <c r="K27" i="6"/>
  <c r="K31" i="9"/>
  <c r="K31" i="49"/>
  <c r="M51" i="41"/>
  <c r="M51" i="42"/>
  <c r="M17" i="42"/>
  <c r="M17" i="41"/>
  <c r="K21" i="41"/>
  <c r="K21" i="42"/>
  <c r="K34" i="43"/>
  <c r="O34" i="41"/>
  <c r="O34" i="42"/>
  <c r="K26" i="5"/>
  <c r="K19" i="7"/>
  <c r="M18" i="41"/>
  <c r="M18" i="42"/>
  <c r="M23" i="41"/>
  <c r="M23" i="42"/>
  <c r="K57" i="5"/>
  <c r="O32" i="42"/>
  <c r="K44" i="41"/>
  <c r="K44" i="42"/>
  <c r="O27" i="43"/>
  <c r="O27" i="6"/>
  <c r="M34" i="41"/>
  <c r="M34" i="42"/>
  <c r="K23" i="42"/>
  <c r="O23" i="41"/>
  <c r="O23" i="42"/>
  <c r="K47" i="41"/>
  <c r="K47" i="42"/>
  <c r="K63" i="5"/>
  <c r="M22" i="41"/>
  <c r="M22" i="42"/>
  <c r="M59" i="41"/>
  <c r="M59" i="42"/>
  <c r="M63" i="41"/>
  <c r="M63" i="42"/>
  <c r="M32" i="41"/>
  <c r="M32" i="42"/>
  <c r="K17" i="50"/>
  <c r="M23" i="6"/>
  <c r="M23" i="43"/>
  <c r="K44" i="9"/>
  <c r="K44" i="49"/>
  <c r="P16" i="43"/>
  <c r="A16" i="43" s="1"/>
  <c r="P16" i="6"/>
  <c r="O20" i="6"/>
  <c r="O20" i="43"/>
  <c r="O16" i="43"/>
  <c r="O16" i="6"/>
  <c r="O20" i="52"/>
  <c r="O17" i="43"/>
  <c r="O17" i="6"/>
  <c r="O29" i="6"/>
  <c r="O29" i="43"/>
  <c r="P59" i="11"/>
  <c r="O59" i="96"/>
  <c r="K20" i="52"/>
  <c r="K22" i="44"/>
  <c r="K20" i="6"/>
  <c r="K20" i="43"/>
  <c r="K59" i="95"/>
  <c r="K59" i="96"/>
  <c r="K32" i="6"/>
  <c r="K32" i="43"/>
  <c r="M31" i="93"/>
  <c r="M31" i="94"/>
  <c r="K65" i="11"/>
  <c r="P52" i="9"/>
  <c r="P52" i="49"/>
  <c r="P32" i="50"/>
  <c r="O32" i="49"/>
  <c r="K52" i="9"/>
  <c r="K52" i="49"/>
  <c r="K27" i="8"/>
  <c r="K27" i="47" s="1"/>
  <c r="K18" i="7"/>
  <c r="K26" i="8"/>
  <c r="K26" i="47" s="1"/>
  <c r="M32" i="93"/>
  <c r="M32" i="94"/>
  <c r="K32" i="9"/>
  <c r="K32" i="49"/>
  <c r="K23" i="7"/>
  <c r="K31" i="95"/>
  <c r="K31" i="96"/>
  <c r="M31" i="95"/>
  <c r="M31" i="96"/>
  <c r="O30" i="49"/>
  <c r="O30" i="9"/>
  <c r="O26" i="9"/>
  <c r="O26" i="49"/>
  <c r="O22" i="9"/>
  <c r="O22" i="49"/>
  <c r="K44" i="11"/>
  <c r="K22" i="8"/>
  <c r="K22" i="47" s="1"/>
  <c r="M19" i="91"/>
  <c r="M19" i="92"/>
  <c r="K22" i="9"/>
  <c r="K22" i="49"/>
  <c r="M41" i="9"/>
  <c r="M41" i="49"/>
  <c r="P30" i="9"/>
  <c r="P30" i="49"/>
  <c r="K33" i="9"/>
  <c r="K33" i="49"/>
  <c r="M36" i="49"/>
  <c r="M36" i="9"/>
  <c r="P33" i="9"/>
  <c r="P33" i="49"/>
  <c r="K16" i="8"/>
  <c r="K16" i="47" s="1"/>
  <c r="M58" i="93"/>
  <c r="M58" i="94"/>
  <c r="K19" i="8"/>
  <c r="K19" i="47" s="1"/>
  <c r="K30" i="9"/>
  <c r="K30" i="49"/>
  <c r="K19" i="52"/>
  <c r="K40" i="9"/>
  <c r="K40" i="49"/>
  <c r="P37" i="9"/>
  <c r="P37" i="49"/>
  <c r="M23" i="9"/>
  <c r="M23" i="49"/>
  <c r="M29" i="93"/>
  <c r="M29" i="94"/>
  <c r="M55" i="95"/>
  <c r="M55" i="96"/>
  <c r="O35" i="9"/>
  <c r="K35" i="50"/>
  <c r="K24" i="49"/>
  <c r="K24" i="9"/>
  <c r="O37" i="9"/>
  <c r="O37" i="49"/>
  <c r="O42" i="9"/>
  <c r="O42" i="49"/>
  <c r="K51" i="9"/>
  <c r="K20" i="9"/>
  <c r="K20" i="49"/>
  <c r="K42" i="107"/>
  <c r="K17" i="11"/>
  <c r="P42" i="49"/>
  <c r="K53" i="11"/>
  <c r="K46" i="9"/>
  <c r="K46" i="49"/>
  <c r="P46" i="9"/>
  <c r="P46" i="49"/>
  <c r="K50" i="9"/>
  <c r="K50" i="49"/>
  <c r="K23" i="50"/>
  <c r="O47" i="9"/>
  <c r="O47" i="49"/>
  <c r="K68" i="11"/>
  <c r="K36" i="11"/>
  <c r="K47" i="9"/>
  <c r="K47" i="49"/>
  <c r="O46" i="9"/>
  <c r="O46" i="49"/>
  <c r="K18" i="9"/>
  <c r="K18" i="49"/>
  <c r="K18" i="52"/>
  <c r="M25" i="94"/>
  <c r="M25" i="93"/>
  <c r="K18" i="11"/>
  <c r="K45" i="11"/>
  <c r="P43" i="95"/>
  <c r="P43" i="96"/>
  <c r="M35" i="95"/>
  <c r="M35" i="96"/>
  <c r="M21" i="93"/>
  <c r="M21" i="94"/>
  <c r="M25" i="96"/>
  <c r="M25" i="95"/>
  <c r="K33" i="11"/>
  <c r="K22" i="52"/>
  <c r="M24" i="94"/>
  <c r="M24" i="93"/>
  <c r="K25" i="11"/>
  <c r="K47" i="92"/>
  <c r="M47" i="95"/>
  <c r="M47" i="96"/>
  <c r="O43" i="95"/>
  <c r="O43" i="96"/>
  <c r="K26" i="11"/>
  <c r="K67" i="11"/>
  <c r="M63" i="95"/>
  <c r="M63" i="96"/>
  <c r="M65" i="93"/>
  <c r="M65" i="94"/>
  <c r="M51" i="95"/>
  <c r="M51" i="96"/>
  <c r="K43" i="95"/>
  <c r="K43" i="96"/>
  <c r="M21" i="52"/>
  <c r="O22" i="52"/>
  <c r="K63" i="11"/>
  <c r="O63" i="95"/>
  <c r="K56" i="11"/>
  <c r="P27" i="96"/>
  <c r="K69" i="11"/>
  <c r="K61" i="11"/>
  <c r="K21" i="11"/>
  <c r="O45" i="94"/>
  <c r="M57" i="93"/>
  <c r="M57" i="94"/>
  <c r="K50" i="11"/>
  <c r="K54" i="11"/>
  <c r="M28" i="93"/>
  <c r="M28" i="94"/>
  <c r="K41" i="11"/>
  <c r="M45" i="93"/>
  <c r="M45" i="94"/>
  <c r="K66" i="11"/>
  <c r="K16" i="96"/>
  <c r="K16" i="95"/>
  <c r="K28" i="94"/>
  <c r="K60" i="11"/>
  <c r="K37" i="11"/>
  <c r="M26" i="91"/>
  <c r="M26" i="92"/>
  <c r="K28" i="11"/>
  <c r="K34" i="93"/>
  <c r="K34" i="94"/>
  <c r="M31" i="91"/>
  <c r="M31" i="92"/>
  <c r="M42" i="93"/>
  <c r="M42" i="94"/>
  <c r="M39" i="95"/>
  <c r="M39" i="96"/>
  <c r="K38" i="11"/>
  <c r="M63" i="93"/>
  <c r="M63" i="94"/>
  <c r="O16" i="95"/>
  <c r="M20" i="93"/>
  <c r="M20" i="94"/>
  <c r="M16" i="96"/>
  <c r="M16" i="95"/>
  <c r="K45" i="93"/>
  <c r="K45" i="94"/>
  <c r="K38" i="91"/>
  <c r="M55" i="93"/>
  <c r="M55" i="94"/>
  <c r="M37" i="93"/>
  <c r="M37" i="94"/>
  <c r="M33" i="93"/>
  <c r="M33" i="94"/>
  <c r="M49" i="93"/>
  <c r="M49" i="94"/>
  <c r="K50" i="93"/>
  <c r="K50" i="94"/>
  <c r="O66" i="94"/>
  <c r="K45" i="107"/>
  <c r="M39" i="93"/>
  <c r="M39" i="94"/>
  <c r="M35" i="93"/>
  <c r="M35" i="94"/>
  <c r="M39" i="92"/>
  <c r="K66" i="94"/>
  <c r="M64" i="93"/>
  <c r="M64" i="94"/>
  <c r="M38" i="91"/>
  <c r="M38" i="92"/>
  <c r="M23" i="91"/>
  <c r="M23" i="92"/>
  <c r="K41" i="107"/>
  <c r="M16" i="94"/>
  <c r="M16" i="93"/>
  <c r="O61" i="94"/>
  <c r="M69" i="93"/>
  <c r="M69" i="94"/>
  <c r="O50" i="94"/>
  <c r="M53" i="93"/>
  <c r="M53" i="94"/>
  <c r="K61" i="93"/>
  <c r="K61" i="94"/>
  <c r="M44" i="93"/>
  <c r="M44" i="94"/>
  <c r="K40" i="107"/>
  <c r="K25" i="92"/>
  <c r="M27" i="92"/>
  <c r="M27" i="91"/>
  <c r="K44" i="107"/>
  <c r="P42" i="5"/>
  <c r="M25" i="92"/>
  <c r="M25" i="91"/>
  <c r="M35" i="91"/>
  <c r="M35" i="92"/>
  <c r="K34" i="5"/>
  <c r="K15" i="40"/>
  <c r="M39" i="44"/>
  <c r="O52" i="42"/>
  <c r="O16" i="93"/>
  <c r="K55" i="5"/>
  <c r="O49" i="42"/>
  <c r="O32" i="9"/>
  <c r="M15" i="95"/>
  <c r="M15" i="96"/>
  <c r="K15" i="5"/>
  <c r="M15" i="6"/>
  <c r="M15" i="43"/>
  <c r="M15" i="41"/>
  <c r="M15" i="42"/>
  <c r="K15" i="7"/>
  <c r="K15" i="91"/>
  <c r="K15" i="92"/>
  <c r="M15" i="3"/>
  <c r="M15" i="38"/>
  <c r="O15" i="91"/>
  <c r="O15" i="92"/>
  <c r="K15" i="49"/>
  <c r="O15" i="49"/>
  <c r="O50" i="93"/>
  <c r="O31" i="94"/>
  <c r="O20" i="94"/>
  <c r="P18" i="5"/>
  <c r="K51" i="11"/>
  <c r="O45" i="93"/>
  <c r="O25" i="95"/>
  <c r="K14" i="5"/>
  <c r="P15" i="5"/>
  <c r="P59" i="5"/>
  <c r="O14" i="94"/>
  <c r="O49" i="94"/>
  <c r="O15" i="96"/>
  <c r="K15" i="11"/>
  <c r="O14" i="96"/>
  <c r="K14" i="11"/>
  <c r="P55" i="5"/>
  <c r="O41" i="94"/>
  <c r="O16" i="38"/>
  <c r="K42" i="5"/>
  <c r="P33" i="44"/>
  <c r="P20" i="44"/>
  <c r="M139" i="5"/>
  <c r="P23" i="5"/>
  <c r="O57" i="94"/>
  <c r="M17" i="94"/>
  <c r="O21" i="94"/>
  <c r="O65" i="94"/>
  <c r="O57" i="42"/>
  <c r="O41" i="42"/>
  <c r="O53" i="94"/>
  <c r="O37" i="94"/>
  <c r="M54" i="50"/>
  <c r="M23" i="10"/>
  <c r="P27" i="44"/>
  <c r="O59" i="95"/>
  <c r="O55" i="96"/>
  <c r="K55" i="11"/>
  <c r="O39" i="96"/>
  <c r="K39" i="11"/>
  <c r="M23" i="95"/>
  <c r="K47" i="11"/>
  <c r="O47" i="96"/>
  <c r="O35" i="96"/>
  <c r="K35" i="11"/>
  <c r="K23" i="11"/>
  <c r="O39" i="92"/>
  <c r="K28" i="44"/>
  <c r="K28" i="100" s="1"/>
  <c r="K14" i="7"/>
  <c r="O42" i="94"/>
  <c r="O58" i="94"/>
  <c r="O43" i="42"/>
  <c r="K43" i="5"/>
  <c r="O19" i="92"/>
  <c r="P18" i="44"/>
  <c r="P18" i="43" s="1"/>
  <c r="K43" i="107"/>
  <c r="O27" i="91"/>
  <c r="O31" i="92"/>
  <c r="O35" i="92"/>
  <c r="O23" i="92"/>
  <c r="P54" i="5"/>
  <c r="M28" i="4"/>
  <c r="K23" i="8"/>
  <c r="O25" i="39"/>
  <c r="K14" i="3"/>
  <c r="O39" i="94"/>
  <c r="O69" i="42"/>
  <c r="K69" i="5"/>
  <c r="M19" i="93"/>
  <c r="M51" i="93"/>
  <c r="M21" i="95"/>
  <c r="M19" i="45"/>
  <c r="K36" i="50"/>
  <c r="O36" i="9"/>
  <c r="M41" i="95"/>
  <c r="M16" i="49"/>
  <c r="K21" i="10"/>
  <c r="K16" i="50"/>
  <c r="K16" i="103" s="1"/>
  <c r="M61" i="95"/>
  <c r="K25" i="50"/>
  <c r="O41" i="49"/>
  <c r="K41" i="50"/>
  <c r="M29" i="9"/>
  <c r="K53" i="50"/>
  <c r="K53" i="103" s="1"/>
  <c r="K45" i="50"/>
  <c r="K14" i="10"/>
  <c r="K14" i="51" s="1"/>
  <c r="M21" i="9"/>
  <c r="M25" i="49"/>
  <c r="M46" i="93"/>
  <c r="K21" i="50"/>
  <c r="M49" i="9"/>
  <c r="K29" i="50"/>
  <c r="K49" i="50"/>
  <c r="M53" i="9"/>
  <c r="M45" i="9"/>
  <c r="O65" i="41"/>
  <c r="P65" i="5"/>
  <c r="M28" i="95"/>
  <c r="M48" i="95"/>
  <c r="M62" i="93"/>
  <c r="M30" i="93"/>
  <c r="O27" i="39"/>
  <c r="O26" i="92"/>
  <c r="O20" i="41"/>
  <c r="K48" i="11"/>
  <c r="M22" i="93"/>
  <c r="O58" i="42"/>
  <c r="O26" i="42"/>
  <c r="O19" i="40"/>
  <c r="M60" i="93"/>
  <c r="M37" i="95"/>
  <c r="M57" i="95"/>
  <c r="M29" i="95"/>
  <c r="M23" i="45"/>
  <c r="M68" i="93"/>
  <c r="M69" i="95"/>
  <c r="M56" i="93"/>
  <c r="M53" i="95"/>
  <c r="K57" i="11"/>
  <c r="M45" i="95"/>
  <c r="K29" i="11"/>
  <c r="M38" i="93"/>
  <c r="M18" i="93"/>
  <c r="M26" i="93"/>
  <c r="M21" i="45"/>
  <c r="M37" i="91"/>
  <c r="M29" i="91"/>
  <c r="K15" i="8"/>
  <c r="M33" i="91"/>
  <c r="M54" i="93"/>
  <c r="M67" i="95"/>
  <c r="M17" i="92"/>
  <c r="M16" i="48"/>
  <c r="M21" i="91"/>
  <c r="K24" i="8"/>
  <c r="K24" i="47" s="1"/>
  <c r="M17" i="46"/>
  <c r="M15" i="93"/>
  <c r="O35" i="93"/>
  <c r="P19" i="3"/>
  <c r="M67" i="93"/>
  <c r="M15" i="45"/>
  <c r="O38" i="91"/>
  <c r="M60" i="95"/>
  <c r="M23" i="93"/>
  <c r="M47" i="93"/>
  <c r="M62" i="95"/>
  <c r="K62" i="11"/>
  <c r="M46" i="95"/>
  <c r="K46" i="11"/>
  <c r="O17" i="40"/>
  <c r="M32" i="91"/>
  <c r="P38" i="5"/>
  <c r="M24" i="92"/>
  <c r="M22" i="95"/>
  <c r="M30" i="95"/>
  <c r="K20" i="8"/>
  <c r="K20" i="47" s="1"/>
  <c r="M16" i="46"/>
  <c r="O46" i="41"/>
  <c r="M16" i="92"/>
  <c r="K30" i="11"/>
  <c r="K16" i="7"/>
  <c r="O30" i="41"/>
  <c r="P30" i="5"/>
  <c r="O67" i="41"/>
  <c r="P67" i="5"/>
  <c r="M54" i="95"/>
  <c r="K22" i="11"/>
  <c r="M52" i="93"/>
  <c r="O25" i="42"/>
  <c r="P25" i="5"/>
  <c r="O24" i="49"/>
  <c r="P24" i="50"/>
  <c r="M38" i="95"/>
  <c r="M48" i="93"/>
  <c r="M36" i="94"/>
  <c r="K49" i="11"/>
  <c r="P34" i="5"/>
  <c r="N28" i="39"/>
  <c r="G16" i="34" s="1"/>
  <c r="G18" i="2" s="1"/>
  <c r="M65" i="95"/>
  <c r="M33" i="95"/>
  <c r="M49" i="95"/>
  <c r="M17" i="96"/>
  <c r="O23" i="38"/>
  <c r="M40" i="93"/>
  <c r="M27" i="94"/>
  <c r="M72" i="12"/>
  <c r="M18" i="91"/>
  <c r="M36" i="96"/>
  <c r="M24" i="96"/>
  <c r="M18" i="45"/>
  <c r="P44" i="5"/>
  <c r="M14" i="91"/>
  <c r="O22" i="39"/>
  <c r="O16" i="40"/>
  <c r="K46" i="107"/>
  <c r="M59" i="93"/>
  <c r="K64" i="11"/>
  <c r="K52" i="11"/>
  <c r="K40" i="11"/>
  <c r="M32" i="95"/>
  <c r="M20" i="95"/>
  <c r="K25" i="8"/>
  <c r="K25" i="47" s="1"/>
  <c r="M22" i="45"/>
  <c r="K20" i="3"/>
  <c r="M34" i="91"/>
  <c r="M22" i="91"/>
  <c r="O27" i="93"/>
  <c r="M64" i="95"/>
  <c r="M52" i="95"/>
  <c r="M40" i="95"/>
  <c r="K32" i="11"/>
  <c r="K20" i="11"/>
  <c r="K22" i="7"/>
  <c r="N139" i="41"/>
  <c r="G17" i="34" s="1"/>
  <c r="G21" i="2" s="1"/>
  <c r="M30" i="91"/>
  <c r="M43" i="93"/>
  <c r="M68" i="95"/>
  <c r="M56" i="95"/>
  <c r="M44" i="95"/>
  <c r="O14" i="39"/>
  <c r="O68" i="41"/>
  <c r="P68" i="5"/>
  <c r="M50" i="95"/>
  <c r="O20" i="9"/>
  <c r="P20" i="50"/>
  <c r="O40" i="9"/>
  <c r="P40" i="50"/>
  <c r="M28" i="91"/>
  <c r="M18" i="95"/>
  <c r="M77" i="11"/>
  <c r="M66" i="95"/>
  <c r="M34" i="95"/>
  <c r="O21" i="41"/>
  <c r="P21" i="5"/>
  <c r="P21" i="99" s="1"/>
  <c r="K34" i="11"/>
  <c r="K58" i="11"/>
  <c r="K20" i="7"/>
  <c r="M28" i="8"/>
  <c r="O56" i="41"/>
  <c r="P56" i="5"/>
  <c r="O22" i="3"/>
  <c r="K22" i="3"/>
  <c r="M20" i="91"/>
  <c r="M48" i="13"/>
  <c r="K42" i="11"/>
  <c r="M36" i="92"/>
  <c r="M58" i="95"/>
  <c r="M26" i="95"/>
  <c r="M20" i="45"/>
  <c r="M24" i="7"/>
  <c r="O15" i="38"/>
  <c r="M22" i="3"/>
  <c r="O24" i="42"/>
  <c r="M42" i="95"/>
  <c r="P38" i="44"/>
  <c r="P19" i="10"/>
  <c r="P19" i="51" s="1"/>
  <c r="O22" i="41"/>
  <c r="P22" i="5"/>
  <c r="P34" i="44"/>
  <c r="O61" i="41"/>
  <c r="P61" i="5"/>
  <c r="O29" i="41"/>
  <c r="P29" i="5"/>
  <c r="O64" i="41"/>
  <c r="O38" i="9"/>
  <c r="P22" i="50"/>
  <c r="P36" i="44"/>
  <c r="P47" i="50"/>
  <c r="O44" i="9"/>
  <c r="P44" i="50"/>
  <c r="M21" i="3"/>
  <c r="O27" i="49"/>
  <c r="P27" i="50"/>
  <c r="N26" i="3"/>
  <c r="O51" i="9"/>
  <c r="K21" i="3"/>
  <c r="P15" i="43" l="1"/>
  <c r="A15" i="43" s="1"/>
  <c r="P17" i="6"/>
  <c r="P15" i="42"/>
  <c r="P53" i="41"/>
  <c r="K47" i="107"/>
  <c r="K55" i="93"/>
  <c r="K22" i="51"/>
  <c r="K22" i="104"/>
  <c r="K21" i="51"/>
  <c r="K21" i="104"/>
  <c r="K26" i="9"/>
  <c r="K15" i="9"/>
  <c r="K15" i="103"/>
  <c r="P48" i="9"/>
  <c r="P48" i="103"/>
  <c r="K27" i="9"/>
  <c r="P29" i="6"/>
  <c r="P29" i="100"/>
  <c r="K29" i="6"/>
  <c r="K29" i="100"/>
  <c r="A18" i="99"/>
  <c r="A17" i="99"/>
  <c r="A16" i="99"/>
  <c r="A15" i="99"/>
  <c r="A21" i="99"/>
  <c r="A33" i="99"/>
  <c r="A27" i="99"/>
  <c r="A45" i="99"/>
  <c r="A77" i="99"/>
  <c r="A82" i="99"/>
  <c r="A123" i="99"/>
  <c r="A91" i="99"/>
  <c r="A133" i="99"/>
  <c r="A98" i="99"/>
  <c r="A124" i="99"/>
  <c r="A120" i="99"/>
  <c r="A68" i="99"/>
  <c r="A97" i="99"/>
  <c r="A29" i="99"/>
  <c r="A118" i="99"/>
  <c r="A19" i="99"/>
  <c r="A132" i="99"/>
  <c r="A122" i="99"/>
  <c r="A73" i="99"/>
  <c r="A109" i="99"/>
  <c r="A95" i="99"/>
  <c r="A127" i="99"/>
  <c r="A28" i="99"/>
  <c r="A134" i="99"/>
  <c r="A24" i="99"/>
  <c r="A37" i="99"/>
  <c r="A128" i="99"/>
  <c r="A116" i="99"/>
  <c r="A101" i="99"/>
  <c r="A22" i="99"/>
  <c r="A136" i="99"/>
  <c r="A36" i="99"/>
  <c r="A26" i="99"/>
  <c r="A44" i="99"/>
  <c r="A49" i="99"/>
  <c r="A113" i="99"/>
  <c r="A32" i="99"/>
  <c r="A31" i="99"/>
  <c r="A38" i="99"/>
  <c r="A57" i="99"/>
  <c r="A56" i="99"/>
  <c r="A61" i="99"/>
  <c r="A41" i="99"/>
  <c r="A126" i="99"/>
  <c r="A39" i="99"/>
  <c r="A40" i="99"/>
  <c r="A58" i="99"/>
  <c r="A55" i="99"/>
  <c r="A100" i="99"/>
  <c r="A69" i="99"/>
  <c r="A62" i="99"/>
  <c r="A92" i="99"/>
  <c r="A47" i="99"/>
  <c r="A138" i="99"/>
  <c r="A59" i="99"/>
  <c r="A48" i="99"/>
  <c r="A67" i="99"/>
  <c r="A137" i="99"/>
  <c r="A75" i="99"/>
  <c r="A81" i="99"/>
  <c r="A104" i="99"/>
  <c r="A30" i="99"/>
  <c r="A53" i="99"/>
  <c r="A80" i="99"/>
  <c r="A50" i="99"/>
  <c r="A76" i="99"/>
  <c r="A35" i="99"/>
  <c r="A72" i="99"/>
  <c r="A105" i="99"/>
  <c r="A110" i="99"/>
  <c r="A42" i="99"/>
  <c r="A65" i="99"/>
  <c r="A87" i="99"/>
  <c r="A70" i="99"/>
  <c r="A84" i="99"/>
  <c r="A63" i="99"/>
  <c r="A74" i="99"/>
  <c r="A117" i="99"/>
  <c r="A85" i="99"/>
  <c r="A114" i="99"/>
  <c r="A135" i="99"/>
  <c r="A96" i="99"/>
  <c r="A115" i="99"/>
  <c r="A131" i="99"/>
  <c r="A112" i="99"/>
  <c r="A129" i="99"/>
  <c r="A23" i="99"/>
  <c r="A51" i="99"/>
  <c r="A107" i="99"/>
  <c r="A93" i="99"/>
  <c r="A71" i="99"/>
  <c r="A34" i="99"/>
  <c r="A125" i="99"/>
  <c r="A79" i="99"/>
  <c r="A86" i="99"/>
  <c r="A102" i="99"/>
  <c r="A99" i="99"/>
  <c r="A43" i="99"/>
  <c r="A94" i="99"/>
  <c r="A88" i="99"/>
  <c r="A106" i="99"/>
  <c r="A121" i="99"/>
  <c r="A119" i="99"/>
  <c r="A52" i="99"/>
  <c r="A60" i="99"/>
  <c r="A78" i="99"/>
  <c r="A108" i="99"/>
  <c r="A20" i="99"/>
  <c r="A90" i="99"/>
  <c r="A130" i="99"/>
  <c r="A25" i="99"/>
  <c r="A54" i="99"/>
  <c r="A83" i="99"/>
  <c r="A46" i="99"/>
  <c r="A66" i="99"/>
  <c r="A89" i="99"/>
  <c r="A111" i="99"/>
  <c r="A64" i="99"/>
  <c r="A103" i="99"/>
  <c r="A14" i="99"/>
  <c r="P139" i="99"/>
  <c r="A18" i="43"/>
  <c r="P15" i="6"/>
  <c r="A15" i="6" s="1"/>
  <c r="A17" i="43"/>
  <c r="A19" i="43"/>
  <c r="A14" i="43"/>
  <c r="A14" i="6"/>
  <c r="A14" i="49"/>
  <c r="P20" i="5"/>
  <c r="P64" i="5"/>
  <c r="P64" i="41" s="1"/>
  <c r="P31" i="50"/>
  <c r="P31" i="9" s="1"/>
  <c r="P51" i="50"/>
  <c r="P15" i="50"/>
  <c r="O15" i="39"/>
  <c r="K14" i="39"/>
  <c r="P34" i="50"/>
  <c r="P34" i="9" s="1"/>
  <c r="K38" i="49"/>
  <c r="K34" i="49"/>
  <c r="O51" i="41"/>
  <c r="P15" i="10"/>
  <c r="P61" i="93"/>
  <c r="K69" i="94"/>
  <c r="O31" i="95"/>
  <c r="P37" i="43"/>
  <c r="P19" i="95"/>
  <c r="O32" i="93"/>
  <c r="O15" i="52"/>
  <c r="K45" i="41"/>
  <c r="O14" i="49"/>
  <c r="O34" i="9"/>
  <c r="O34" i="6"/>
  <c r="P24" i="5"/>
  <c r="P24" i="41" s="1"/>
  <c r="K15" i="52"/>
  <c r="K24" i="94"/>
  <c r="P26" i="49"/>
  <c r="K26" i="40"/>
  <c r="K18" i="40"/>
  <c r="O63" i="41"/>
  <c r="P25" i="91"/>
  <c r="P39" i="9"/>
  <c r="P29" i="43"/>
  <c r="O30" i="6"/>
  <c r="P16" i="40"/>
  <c r="O37" i="41"/>
  <c r="P47" i="5"/>
  <c r="P47" i="41" s="1"/>
  <c r="P30" i="44"/>
  <c r="P30" i="100" s="1"/>
  <c r="O21" i="39"/>
  <c r="P35" i="94"/>
  <c r="O25" i="92"/>
  <c r="K63" i="93"/>
  <c r="P20" i="52"/>
  <c r="P14" i="9"/>
  <c r="O28" i="41"/>
  <c r="P21" i="40"/>
  <c r="P28" i="93"/>
  <c r="O55" i="93"/>
  <c r="O47" i="92"/>
  <c r="K29" i="43"/>
  <c r="K16" i="42"/>
  <c r="P28" i="5"/>
  <c r="P28" i="42" s="1"/>
  <c r="K39" i="49"/>
  <c r="O23" i="49"/>
  <c r="P48" i="49"/>
  <c r="O39" i="42"/>
  <c r="O62" i="41"/>
  <c r="O16" i="42"/>
  <c r="P17" i="10"/>
  <c r="P17" i="51" s="1"/>
  <c r="P18" i="9"/>
  <c r="O18" i="9"/>
  <c r="P31" i="6"/>
  <c r="K37" i="6"/>
  <c r="O40" i="41"/>
  <c r="P35" i="5"/>
  <c r="P35" i="41" s="1"/>
  <c r="K35" i="93"/>
  <c r="K43" i="49"/>
  <c r="K40" i="41"/>
  <c r="P26" i="40"/>
  <c r="O26" i="40"/>
  <c r="P62" i="5"/>
  <c r="P62" i="41" s="1"/>
  <c r="P16" i="5"/>
  <c r="P16" i="41" s="1"/>
  <c r="O18" i="39"/>
  <c r="O17" i="52"/>
  <c r="K32" i="93"/>
  <c r="P28" i="9"/>
  <c r="K42" i="9"/>
  <c r="K19" i="43"/>
  <c r="K53" i="42"/>
  <c r="O19" i="41"/>
  <c r="P19" i="5"/>
  <c r="P19" i="41" s="1"/>
  <c r="P18" i="39"/>
  <c r="P14" i="40"/>
  <c r="O31" i="9"/>
  <c r="O23" i="6"/>
  <c r="P23" i="44"/>
  <c r="P23" i="43" s="1"/>
  <c r="P23" i="50"/>
  <c r="P23" i="49" s="1"/>
  <c r="O18" i="49"/>
  <c r="P43" i="9"/>
  <c r="P19" i="6"/>
  <c r="P50" i="5"/>
  <c r="P50" i="41" s="1"/>
  <c r="P38" i="91"/>
  <c r="P31" i="11"/>
  <c r="P31" i="95" s="1"/>
  <c r="P27" i="5"/>
  <c r="P27" i="41" s="1"/>
  <c r="P18" i="10"/>
  <c r="P18" i="51" s="1"/>
  <c r="P32" i="94"/>
  <c r="O18" i="52"/>
  <c r="K16" i="52"/>
  <c r="P38" i="50"/>
  <c r="P38" i="49" s="1"/>
  <c r="O27" i="42"/>
  <c r="P55" i="94"/>
  <c r="O34" i="93"/>
  <c r="P40" i="5"/>
  <c r="P40" i="42" s="1"/>
  <c r="P31" i="5"/>
  <c r="P31" i="42" s="1"/>
  <c r="K35" i="41"/>
  <c r="P39" i="5"/>
  <c r="P39" i="42" s="1"/>
  <c r="K23" i="43"/>
  <c r="O15" i="40"/>
  <c r="K17" i="52"/>
  <c r="O37" i="42"/>
  <c r="O24" i="94"/>
  <c r="O28" i="93"/>
  <c r="P18" i="8"/>
  <c r="O16" i="51"/>
  <c r="P16" i="10"/>
  <c r="P16" i="51" s="1"/>
  <c r="P45" i="5"/>
  <c r="P45" i="41" s="1"/>
  <c r="P24" i="94"/>
  <c r="P32" i="43"/>
  <c r="K19" i="41"/>
  <c r="K39" i="42"/>
  <c r="K59" i="41"/>
  <c r="O69" i="93"/>
  <c r="O45" i="41"/>
  <c r="P69" i="94"/>
  <c r="O35" i="41"/>
  <c r="P63" i="93"/>
  <c r="P35" i="44"/>
  <c r="P35" i="43" s="1"/>
  <c r="P48" i="5"/>
  <c r="P48" i="42" s="1"/>
  <c r="O63" i="93"/>
  <c r="P46" i="5"/>
  <c r="P46" i="41" s="1"/>
  <c r="O48" i="41"/>
  <c r="P16" i="52"/>
  <c r="K51" i="41"/>
  <c r="O19" i="9"/>
  <c r="P51" i="5"/>
  <c r="P51" i="41" s="1"/>
  <c r="K48" i="49"/>
  <c r="K48" i="9"/>
  <c r="K15" i="43"/>
  <c r="P16" i="11"/>
  <c r="P16" i="96" s="1"/>
  <c r="O16" i="96"/>
  <c r="P19" i="9"/>
  <c r="O50" i="42"/>
  <c r="K50" i="42"/>
  <c r="O21" i="52"/>
  <c r="O21" i="51"/>
  <c r="O14" i="52"/>
  <c r="O14" i="51"/>
  <c r="P22" i="10"/>
  <c r="P22" i="104" s="1"/>
  <c r="O22" i="51"/>
  <c r="O32" i="41"/>
  <c r="P24" i="40"/>
  <c r="O52" i="41"/>
  <c r="P25" i="43"/>
  <c r="O31" i="41"/>
  <c r="P17" i="5"/>
  <c r="P17" i="41" s="1"/>
  <c r="P63" i="5"/>
  <c r="P63" i="41" s="1"/>
  <c r="P20" i="39"/>
  <c r="K19" i="9"/>
  <c r="K38" i="42"/>
  <c r="O24" i="40"/>
  <c r="K26" i="6"/>
  <c r="K26" i="43"/>
  <c r="P26" i="44"/>
  <c r="O26" i="6"/>
  <c r="O17" i="42"/>
  <c r="O20" i="93"/>
  <c r="O19" i="49"/>
  <c r="M23" i="51"/>
  <c r="F22" i="34" s="1"/>
  <c r="F36" i="2" s="1"/>
  <c r="M139" i="41"/>
  <c r="F17" i="34" s="1"/>
  <c r="F21" i="2" s="1"/>
  <c r="O20" i="39"/>
  <c r="P52" i="5"/>
  <c r="P52" i="42" s="1"/>
  <c r="P32" i="5"/>
  <c r="P32" i="42" s="1"/>
  <c r="K15" i="39"/>
  <c r="K35" i="43"/>
  <c r="O31" i="93"/>
  <c r="O49" i="41"/>
  <c r="M39" i="43"/>
  <c r="F18" i="36" s="1"/>
  <c r="F26" i="2" s="1"/>
  <c r="M26" i="38"/>
  <c r="F15" i="36" s="1"/>
  <c r="F17" i="2" s="1"/>
  <c r="M139" i="42"/>
  <c r="F17" i="36" s="1"/>
  <c r="F23" i="2" s="1"/>
  <c r="P20" i="93"/>
  <c r="O16" i="94"/>
  <c r="M54" i="49"/>
  <c r="F21" i="36" s="1"/>
  <c r="F35" i="2" s="1"/>
  <c r="M28" i="40"/>
  <c r="F16" i="36" s="1"/>
  <c r="F20" i="2" s="1"/>
  <c r="M48" i="92"/>
  <c r="F25" i="36" s="1"/>
  <c r="F47" i="2" s="1"/>
  <c r="M28" i="48"/>
  <c r="F20" i="36" s="1"/>
  <c r="F32" i="2" s="1"/>
  <c r="M72" i="94"/>
  <c r="F24" i="36" s="1"/>
  <c r="F44" i="2" s="1"/>
  <c r="M23" i="52"/>
  <c r="F22" i="36" s="1"/>
  <c r="F38" i="2" s="1"/>
  <c r="M24" i="46"/>
  <c r="F19" i="36" s="1"/>
  <c r="F29" i="2" s="1"/>
  <c r="M77" i="96"/>
  <c r="F23" i="36" s="1"/>
  <c r="F41" i="2" s="1"/>
  <c r="P14" i="41"/>
  <c r="P14" i="42"/>
  <c r="K14" i="45"/>
  <c r="K14" i="46"/>
  <c r="O14" i="45"/>
  <c r="O14" i="46"/>
  <c r="K14" i="41"/>
  <c r="K14" i="42"/>
  <c r="O14" i="41"/>
  <c r="O14" i="42"/>
  <c r="K14" i="52"/>
  <c r="K14" i="47"/>
  <c r="K14" i="48"/>
  <c r="P14" i="47"/>
  <c r="P14" i="48"/>
  <c r="K14" i="95"/>
  <c r="K14" i="96"/>
  <c r="K14" i="93"/>
  <c r="K14" i="94"/>
  <c r="O14" i="91"/>
  <c r="O14" i="92"/>
  <c r="M39" i="6"/>
  <c r="F18" i="34" s="1"/>
  <c r="F24" i="2" s="1"/>
  <c r="K14" i="91"/>
  <c r="K14" i="92"/>
  <c r="M28" i="39"/>
  <c r="F16" i="34" s="1"/>
  <c r="F18" i="2" s="1"/>
  <c r="P49" i="5"/>
  <c r="P49" i="42" s="1"/>
  <c r="O25" i="96"/>
  <c r="P31" i="94"/>
  <c r="K46" i="41"/>
  <c r="O35" i="6"/>
  <c r="P19" i="42"/>
  <c r="O17" i="9"/>
  <c r="P17" i="50"/>
  <c r="O17" i="49"/>
  <c r="P14" i="7"/>
  <c r="P25" i="11"/>
  <c r="P25" i="95" s="1"/>
  <c r="I26" i="36"/>
  <c r="D11" i="36" s="1"/>
  <c r="P16" i="93"/>
  <c r="P18" i="40"/>
  <c r="P35" i="42"/>
  <c r="P68" i="41"/>
  <c r="P68" i="42"/>
  <c r="P26" i="39"/>
  <c r="K24" i="40"/>
  <c r="P56" i="41"/>
  <c r="P56" i="42"/>
  <c r="K27" i="40"/>
  <c r="K27" i="39"/>
  <c r="P62" i="42"/>
  <c r="O66" i="41"/>
  <c r="O66" i="42"/>
  <c r="O25" i="49"/>
  <c r="O25" i="9"/>
  <c r="K19" i="39"/>
  <c r="K19" i="40"/>
  <c r="P18" i="6"/>
  <c r="P27" i="42"/>
  <c r="P38" i="6"/>
  <c r="P38" i="43"/>
  <c r="K25" i="49"/>
  <c r="K25" i="9"/>
  <c r="K66" i="41"/>
  <c r="K66" i="42"/>
  <c r="K23" i="3"/>
  <c r="K23" i="38"/>
  <c r="P30" i="41"/>
  <c r="P30" i="42"/>
  <c r="K52" i="41"/>
  <c r="K52" i="42"/>
  <c r="P46" i="42"/>
  <c r="P61" i="41"/>
  <c r="P61" i="42"/>
  <c r="P67" i="41"/>
  <c r="P67" i="42"/>
  <c r="K25" i="40"/>
  <c r="K25" i="39"/>
  <c r="K33" i="41"/>
  <c r="K33" i="42"/>
  <c r="P36" i="5"/>
  <c r="O36" i="41"/>
  <c r="K20" i="39"/>
  <c r="K20" i="40"/>
  <c r="O33" i="42"/>
  <c r="P33" i="5"/>
  <c r="P22" i="39"/>
  <c r="P22" i="40"/>
  <c r="P16" i="42"/>
  <c r="A16" i="42" s="1"/>
  <c r="K36" i="42"/>
  <c r="K36" i="41"/>
  <c r="P42" i="41"/>
  <c r="P42" i="42"/>
  <c r="P65" i="41"/>
  <c r="P65" i="42"/>
  <c r="P60" i="41"/>
  <c r="P60" i="42"/>
  <c r="K42" i="41"/>
  <c r="K42" i="42"/>
  <c r="K55" i="41"/>
  <c r="K55" i="42"/>
  <c r="P36" i="43"/>
  <c r="P36" i="6"/>
  <c r="P24" i="42"/>
  <c r="K17" i="46"/>
  <c r="K17" i="45"/>
  <c r="K36" i="43"/>
  <c r="K36" i="6"/>
  <c r="P30" i="6"/>
  <c r="P30" i="43"/>
  <c r="P29" i="41"/>
  <c r="P29" i="42"/>
  <c r="P54" i="41"/>
  <c r="P54" i="42"/>
  <c r="K43" i="41"/>
  <c r="K43" i="42"/>
  <c r="P55" i="41"/>
  <c r="P55" i="42"/>
  <c r="P16" i="39"/>
  <c r="O24" i="96"/>
  <c r="O24" i="95"/>
  <c r="P25" i="42"/>
  <c r="P25" i="41"/>
  <c r="P17" i="40"/>
  <c r="P17" i="39"/>
  <c r="P50" i="42"/>
  <c r="O21" i="45"/>
  <c r="O21" i="46"/>
  <c r="O17" i="46"/>
  <c r="O17" i="45"/>
  <c r="P20" i="41"/>
  <c r="P20" i="42"/>
  <c r="K69" i="41"/>
  <c r="K69" i="42"/>
  <c r="P33" i="6"/>
  <c r="P33" i="43"/>
  <c r="O42" i="41"/>
  <c r="O42" i="42"/>
  <c r="K58" i="41"/>
  <c r="K58" i="42"/>
  <c r="K54" i="41"/>
  <c r="K54" i="42"/>
  <c r="K21" i="45"/>
  <c r="K21" i="46"/>
  <c r="K24" i="96"/>
  <c r="K24" i="95"/>
  <c r="P21" i="41"/>
  <c r="P21" i="42"/>
  <c r="K22" i="45"/>
  <c r="K22" i="46"/>
  <c r="K28" i="6"/>
  <c r="K28" i="43"/>
  <c r="P59" i="41"/>
  <c r="P59" i="42"/>
  <c r="O18" i="41"/>
  <c r="O18" i="42"/>
  <c r="K26" i="41"/>
  <c r="K26" i="42"/>
  <c r="K49" i="41"/>
  <c r="K49" i="42"/>
  <c r="O28" i="6"/>
  <c r="O28" i="43"/>
  <c r="P28" i="44"/>
  <c r="P28" i="100" s="1"/>
  <c r="P31" i="49"/>
  <c r="P64" i="42"/>
  <c r="P44" i="41"/>
  <c r="P44" i="42"/>
  <c r="P34" i="41"/>
  <c r="P34" i="42"/>
  <c r="P38" i="41"/>
  <c r="P38" i="42"/>
  <c r="P18" i="41"/>
  <c r="P18" i="42"/>
  <c r="P37" i="41"/>
  <c r="P37" i="42"/>
  <c r="P49" i="41"/>
  <c r="P27" i="43"/>
  <c r="P27" i="6"/>
  <c r="K18" i="41"/>
  <c r="K18" i="42"/>
  <c r="P34" i="6"/>
  <c r="P34" i="43"/>
  <c r="P45" i="42"/>
  <c r="O19" i="45"/>
  <c r="O19" i="46"/>
  <c r="K34" i="41"/>
  <c r="K34" i="42"/>
  <c r="K19" i="45"/>
  <c r="K19" i="46"/>
  <c r="K41" i="41"/>
  <c r="K41" i="42"/>
  <c r="P22" i="41"/>
  <c r="P22" i="42"/>
  <c r="O22" i="45"/>
  <c r="O22" i="46"/>
  <c r="P23" i="41"/>
  <c r="P23" i="42"/>
  <c r="K63" i="41"/>
  <c r="K63" i="42"/>
  <c r="K57" i="41"/>
  <c r="K57" i="42"/>
  <c r="K22" i="6"/>
  <c r="K22" i="43"/>
  <c r="O38" i="93"/>
  <c r="O38" i="94"/>
  <c r="P20" i="6"/>
  <c r="P20" i="43"/>
  <c r="A20" i="43" s="1"/>
  <c r="P59" i="95"/>
  <c r="P59" i="96"/>
  <c r="K38" i="93"/>
  <c r="K38" i="94"/>
  <c r="K17" i="49"/>
  <c r="K17" i="9"/>
  <c r="P44" i="9"/>
  <c r="P44" i="49"/>
  <c r="O22" i="6"/>
  <c r="O22" i="43"/>
  <c r="P22" i="44"/>
  <c r="P20" i="7"/>
  <c r="P20" i="46" s="1"/>
  <c r="O20" i="46"/>
  <c r="K16" i="48"/>
  <c r="K15" i="47"/>
  <c r="O23" i="45"/>
  <c r="O23" i="46"/>
  <c r="K20" i="45"/>
  <c r="K20" i="46"/>
  <c r="K16" i="46"/>
  <c r="K16" i="45"/>
  <c r="P31" i="96"/>
  <c r="K23" i="45"/>
  <c r="K23" i="46"/>
  <c r="K31" i="93"/>
  <c r="K31" i="94"/>
  <c r="P27" i="8"/>
  <c r="P27" i="47" s="1"/>
  <c r="O65" i="95"/>
  <c r="O65" i="96"/>
  <c r="O18" i="45"/>
  <c r="O18" i="46"/>
  <c r="O16" i="46"/>
  <c r="O16" i="45"/>
  <c r="O16" i="48"/>
  <c r="O15" i="47"/>
  <c r="K18" i="45"/>
  <c r="K18" i="46"/>
  <c r="P32" i="9"/>
  <c r="P32" i="49"/>
  <c r="K65" i="95"/>
  <c r="K65" i="96"/>
  <c r="O53" i="9"/>
  <c r="O53" i="49"/>
  <c r="K58" i="93"/>
  <c r="K58" i="94"/>
  <c r="O44" i="95"/>
  <c r="O44" i="96"/>
  <c r="K53" i="9"/>
  <c r="K53" i="49"/>
  <c r="K19" i="91"/>
  <c r="K19" i="92"/>
  <c r="K44" i="95"/>
  <c r="K44" i="96"/>
  <c r="P22" i="9"/>
  <c r="P22" i="49"/>
  <c r="K41" i="9"/>
  <c r="K41" i="49"/>
  <c r="K36" i="49"/>
  <c r="K36" i="9"/>
  <c r="P47" i="9"/>
  <c r="P47" i="49"/>
  <c r="P51" i="9"/>
  <c r="P51" i="49"/>
  <c r="P34" i="49"/>
  <c r="O53" i="95"/>
  <c r="O53" i="96"/>
  <c r="K21" i="9"/>
  <c r="K21" i="49"/>
  <c r="K55" i="95"/>
  <c r="K55" i="96"/>
  <c r="O29" i="93"/>
  <c r="O29" i="94"/>
  <c r="K36" i="96"/>
  <c r="K36" i="95"/>
  <c r="K53" i="95"/>
  <c r="K53" i="96"/>
  <c r="K17" i="96"/>
  <c r="K17" i="95"/>
  <c r="O36" i="96"/>
  <c r="O36" i="95"/>
  <c r="O17" i="96"/>
  <c r="O17" i="95"/>
  <c r="K49" i="9"/>
  <c r="K49" i="49"/>
  <c r="O29" i="9"/>
  <c r="O29" i="49"/>
  <c r="O45" i="9"/>
  <c r="O45" i="49"/>
  <c r="K16" i="49"/>
  <c r="K16" i="9"/>
  <c r="K35" i="9"/>
  <c r="K35" i="49"/>
  <c r="P40" i="9"/>
  <c r="P40" i="49"/>
  <c r="P20" i="9"/>
  <c r="P20" i="49"/>
  <c r="O68" i="95"/>
  <c r="O68" i="96"/>
  <c r="O49" i="9"/>
  <c r="O49" i="49"/>
  <c r="O16" i="49"/>
  <c r="O16" i="9"/>
  <c r="P29" i="93"/>
  <c r="P29" i="94"/>
  <c r="K68" i="95"/>
  <c r="K68" i="96"/>
  <c r="K23" i="9"/>
  <c r="K23" i="49"/>
  <c r="K42" i="92"/>
  <c r="O35" i="49"/>
  <c r="P35" i="50"/>
  <c r="P19" i="52"/>
  <c r="P27" i="49"/>
  <c r="P27" i="9"/>
  <c r="O42" i="92"/>
  <c r="P24" i="49"/>
  <c r="P24" i="9"/>
  <c r="K29" i="9"/>
  <c r="K29" i="49"/>
  <c r="O21" i="9"/>
  <c r="O21" i="49"/>
  <c r="K45" i="9"/>
  <c r="K45" i="49"/>
  <c r="K29" i="93"/>
  <c r="K29" i="94"/>
  <c r="O50" i="9"/>
  <c r="O50" i="49"/>
  <c r="P50" i="50"/>
  <c r="O26" i="95"/>
  <c r="O26" i="96"/>
  <c r="K29" i="95"/>
  <c r="K29" i="96"/>
  <c r="K35" i="95"/>
  <c r="K35" i="96"/>
  <c r="K47" i="95"/>
  <c r="K47" i="96"/>
  <c r="K21" i="93"/>
  <c r="K21" i="94"/>
  <c r="O63" i="96"/>
  <c r="P63" i="11"/>
  <c r="K52" i="95"/>
  <c r="K52" i="96"/>
  <c r="O20" i="95"/>
  <c r="O20" i="96"/>
  <c r="K30" i="95"/>
  <c r="K30" i="96"/>
  <c r="O29" i="91"/>
  <c r="O29" i="92"/>
  <c r="O57" i="95"/>
  <c r="O57" i="96"/>
  <c r="O45" i="95"/>
  <c r="O45" i="96"/>
  <c r="K41" i="93"/>
  <c r="K41" i="94"/>
  <c r="K25" i="94"/>
  <c r="K25" i="93"/>
  <c r="P25" i="94"/>
  <c r="P25" i="93"/>
  <c r="O51" i="95"/>
  <c r="O51" i="96"/>
  <c r="K63" i="95"/>
  <c r="K63" i="96"/>
  <c r="K67" i="95"/>
  <c r="K67" i="96"/>
  <c r="K25" i="96"/>
  <c r="K25" i="95"/>
  <c r="K33" i="95"/>
  <c r="K33" i="96"/>
  <c r="K43" i="93"/>
  <c r="K43" i="94"/>
  <c r="K18" i="95"/>
  <c r="K18" i="96"/>
  <c r="K46" i="92"/>
  <c r="O33" i="95"/>
  <c r="O33" i="96"/>
  <c r="O30" i="95"/>
  <c r="O30" i="96"/>
  <c r="O67" i="95"/>
  <c r="O67" i="96"/>
  <c r="K57" i="95"/>
  <c r="K57" i="96"/>
  <c r="K21" i="52"/>
  <c r="K51" i="95"/>
  <c r="K51" i="96"/>
  <c r="P18" i="11"/>
  <c r="P18" i="96" s="1"/>
  <c r="O18" i="96"/>
  <c r="K20" i="95"/>
  <c r="K20" i="96"/>
  <c r="O43" i="93"/>
  <c r="O43" i="94"/>
  <c r="O52" i="95"/>
  <c r="O52" i="96"/>
  <c r="O46" i="92"/>
  <c r="K29" i="91"/>
  <c r="K29" i="92"/>
  <c r="O29" i="95"/>
  <c r="O29" i="96"/>
  <c r="K65" i="93"/>
  <c r="K65" i="94"/>
  <c r="O25" i="94"/>
  <c r="O25" i="93"/>
  <c r="K26" i="95"/>
  <c r="K26" i="96"/>
  <c r="K45" i="95"/>
  <c r="K45" i="96"/>
  <c r="K27" i="94"/>
  <c r="K27" i="93"/>
  <c r="O34" i="95"/>
  <c r="O34" i="96"/>
  <c r="K64" i="95"/>
  <c r="K64" i="96"/>
  <c r="O38" i="95"/>
  <c r="O38" i="96"/>
  <c r="O40" i="93"/>
  <c r="O40" i="94"/>
  <c r="O32" i="91"/>
  <c r="O32" i="92"/>
  <c r="O54" i="93"/>
  <c r="O54" i="94"/>
  <c r="O37" i="95"/>
  <c r="O37" i="96"/>
  <c r="K48" i="95"/>
  <c r="K48" i="96"/>
  <c r="O61" i="95"/>
  <c r="O61" i="96"/>
  <c r="O23" i="95"/>
  <c r="O23" i="96"/>
  <c r="K39" i="95"/>
  <c r="K39" i="96"/>
  <c r="K58" i="95"/>
  <c r="K58" i="96"/>
  <c r="O56" i="95"/>
  <c r="O56" i="96"/>
  <c r="O32" i="95"/>
  <c r="O32" i="96"/>
  <c r="O49" i="95"/>
  <c r="O49" i="96"/>
  <c r="O54" i="95"/>
  <c r="O54" i="96"/>
  <c r="O47" i="93"/>
  <c r="O47" i="94"/>
  <c r="K56" i="93"/>
  <c r="K56" i="94"/>
  <c r="O56" i="93"/>
  <c r="O56" i="94"/>
  <c r="O28" i="95"/>
  <c r="O28" i="96"/>
  <c r="K26" i="91"/>
  <c r="K26" i="92"/>
  <c r="O48" i="95"/>
  <c r="O48" i="96"/>
  <c r="K31" i="91"/>
  <c r="K31" i="92"/>
  <c r="K42" i="93"/>
  <c r="K42" i="94"/>
  <c r="K47" i="93"/>
  <c r="K47" i="94"/>
  <c r="K67" i="93"/>
  <c r="K67" i="94"/>
  <c r="K38" i="95"/>
  <c r="K38" i="96"/>
  <c r="K37" i="95"/>
  <c r="K37" i="96"/>
  <c r="K66" i="95"/>
  <c r="K66" i="96"/>
  <c r="K41" i="95"/>
  <c r="K41" i="96"/>
  <c r="K18" i="93"/>
  <c r="K18" i="94"/>
  <c r="K54" i="95"/>
  <c r="K54" i="96"/>
  <c r="K50" i="95"/>
  <c r="K50" i="96"/>
  <c r="K20" i="93"/>
  <c r="K20" i="94"/>
  <c r="K61" i="95"/>
  <c r="K61" i="96"/>
  <c r="K56" i="95"/>
  <c r="K56" i="96"/>
  <c r="K42" i="95"/>
  <c r="K42" i="96"/>
  <c r="O58" i="95"/>
  <c r="O58" i="96"/>
  <c r="O66" i="95"/>
  <c r="O66" i="96"/>
  <c r="K32" i="95"/>
  <c r="K32" i="96"/>
  <c r="K40" i="95"/>
  <c r="K40" i="96"/>
  <c r="K49" i="95"/>
  <c r="K49" i="96"/>
  <c r="K22" i="95"/>
  <c r="K22" i="96"/>
  <c r="O22" i="95"/>
  <c r="O22" i="96"/>
  <c r="O46" i="95"/>
  <c r="O46" i="96"/>
  <c r="K62" i="95"/>
  <c r="K62" i="96"/>
  <c r="K23" i="93"/>
  <c r="K23" i="94"/>
  <c r="O23" i="93"/>
  <c r="O23" i="94"/>
  <c r="O22" i="93"/>
  <c r="O22" i="94"/>
  <c r="O21" i="95"/>
  <c r="O21" i="96"/>
  <c r="K57" i="93"/>
  <c r="K57" i="94"/>
  <c r="O50" i="95"/>
  <c r="O50" i="96"/>
  <c r="K34" i="95"/>
  <c r="K34" i="96"/>
  <c r="O42" i="95"/>
  <c r="O42" i="96"/>
  <c r="O28" i="91"/>
  <c r="O28" i="92"/>
  <c r="O40" i="95"/>
  <c r="O40" i="96"/>
  <c r="O64" i="95"/>
  <c r="O64" i="96"/>
  <c r="K46" i="95"/>
  <c r="K46" i="96"/>
  <c r="O62" i="95"/>
  <c r="O62" i="96"/>
  <c r="P28" i="94"/>
  <c r="O60" i="95"/>
  <c r="O60" i="96"/>
  <c r="O67" i="93"/>
  <c r="O67" i="94"/>
  <c r="O18" i="93"/>
  <c r="O18" i="94"/>
  <c r="O33" i="91"/>
  <c r="O33" i="92"/>
  <c r="O69" i="95"/>
  <c r="O69" i="96"/>
  <c r="O62" i="93"/>
  <c r="O62" i="94"/>
  <c r="O41" i="95"/>
  <c r="O41" i="96"/>
  <c r="K23" i="95"/>
  <c r="K23" i="96"/>
  <c r="K62" i="93"/>
  <c r="K62" i="94"/>
  <c r="K54" i="93"/>
  <c r="K54" i="94"/>
  <c r="K32" i="91"/>
  <c r="K32" i="92"/>
  <c r="K28" i="95"/>
  <c r="K28" i="96"/>
  <c r="K60" i="95"/>
  <c r="K60" i="96"/>
  <c r="K22" i="93"/>
  <c r="K22" i="94"/>
  <c r="K33" i="91"/>
  <c r="K33" i="92"/>
  <c r="K40" i="93"/>
  <c r="K40" i="94"/>
  <c r="P45" i="93"/>
  <c r="P45" i="94"/>
  <c r="K21" i="95"/>
  <c r="K21" i="96"/>
  <c r="K69" i="95"/>
  <c r="K69" i="96"/>
  <c r="K28" i="91"/>
  <c r="K28" i="92"/>
  <c r="O20" i="92"/>
  <c r="K59" i="93"/>
  <c r="K59" i="94"/>
  <c r="K48" i="93"/>
  <c r="K48" i="94"/>
  <c r="O43" i="92"/>
  <c r="K64" i="93"/>
  <c r="K64" i="94"/>
  <c r="O64" i="94"/>
  <c r="K49" i="93"/>
  <c r="K49" i="94"/>
  <c r="K41" i="92"/>
  <c r="K68" i="93"/>
  <c r="K68" i="94"/>
  <c r="K16" i="94"/>
  <c r="K16" i="93"/>
  <c r="K20" i="91"/>
  <c r="K20" i="92"/>
  <c r="O59" i="93"/>
  <c r="O59" i="94"/>
  <c r="O48" i="93"/>
  <c r="O48" i="94"/>
  <c r="P35" i="93"/>
  <c r="O45" i="92"/>
  <c r="O60" i="93"/>
  <c r="O60" i="94"/>
  <c r="O30" i="93"/>
  <c r="O30" i="94"/>
  <c r="O19" i="93"/>
  <c r="O19" i="94"/>
  <c r="K39" i="93"/>
  <c r="K39" i="94"/>
  <c r="K23" i="91"/>
  <c r="K23" i="92"/>
  <c r="K37" i="93"/>
  <c r="K37" i="94"/>
  <c r="K53" i="93"/>
  <c r="K53" i="94"/>
  <c r="O17" i="94"/>
  <c r="O17" i="93"/>
  <c r="K39" i="92"/>
  <c r="K51" i="93"/>
  <c r="K51" i="94"/>
  <c r="K17" i="92"/>
  <c r="K17" i="91"/>
  <c r="K26" i="93"/>
  <c r="K26" i="94"/>
  <c r="P38" i="92"/>
  <c r="O26" i="93"/>
  <c r="O26" i="94"/>
  <c r="O17" i="92"/>
  <c r="O17" i="91"/>
  <c r="O41" i="92"/>
  <c r="K43" i="92"/>
  <c r="K17" i="94"/>
  <c r="K17" i="93"/>
  <c r="O33" i="93"/>
  <c r="O33" i="94"/>
  <c r="P50" i="93"/>
  <c r="P50" i="94"/>
  <c r="K30" i="93"/>
  <c r="K30" i="94"/>
  <c r="K60" i="93"/>
  <c r="K60" i="94"/>
  <c r="K44" i="93"/>
  <c r="K44" i="94"/>
  <c r="K52" i="93"/>
  <c r="K52" i="94"/>
  <c r="O18" i="91"/>
  <c r="O18" i="92"/>
  <c r="O52" i="93"/>
  <c r="O52" i="94"/>
  <c r="K36" i="94"/>
  <c r="K36" i="93"/>
  <c r="O36" i="94"/>
  <c r="O36" i="93"/>
  <c r="O68" i="93"/>
  <c r="O68" i="94"/>
  <c r="O46" i="93"/>
  <c r="O46" i="94"/>
  <c r="K19" i="93"/>
  <c r="K19" i="94"/>
  <c r="O51" i="93"/>
  <c r="O51" i="94"/>
  <c r="O44" i="93"/>
  <c r="O44" i="94"/>
  <c r="K33" i="93"/>
  <c r="K33" i="94"/>
  <c r="P61" i="94"/>
  <c r="K46" i="93"/>
  <c r="K46" i="94"/>
  <c r="K45" i="92"/>
  <c r="K18" i="91"/>
  <c r="K18" i="92"/>
  <c r="P66" i="93"/>
  <c r="P66" i="94"/>
  <c r="O44" i="92"/>
  <c r="K24" i="92"/>
  <c r="K24" i="91"/>
  <c r="O37" i="91"/>
  <c r="O37" i="92"/>
  <c r="K30" i="91"/>
  <c r="K30" i="92"/>
  <c r="K37" i="91"/>
  <c r="K37" i="92"/>
  <c r="K40" i="92"/>
  <c r="K36" i="92"/>
  <c r="K36" i="91"/>
  <c r="O36" i="92"/>
  <c r="O36" i="91"/>
  <c r="O30" i="91"/>
  <c r="O30" i="92"/>
  <c r="O22" i="91"/>
  <c r="O22" i="92"/>
  <c r="K16" i="92"/>
  <c r="K16" i="91"/>
  <c r="O16" i="92"/>
  <c r="O16" i="91"/>
  <c r="P25" i="92"/>
  <c r="K44" i="92"/>
  <c r="K22" i="91"/>
  <c r="K22" i="92"/>
  <c r="O21" i="91"/>
  <c r="O21" i="92"/>
  <c r="K34" i="91"/>
  <c r="K34" i="92"/>
  <c r="O34" i="91"/>
  <c r="O34" i="92"/>
  <c r="O24" i="92"/>
  <c r="O24" i="91"/>
  <c r="O40" i="92"/>
  <c r="K27" i="92"/>
  <c r="K27" i="91"/>
  <c r="K21" i="91"/>
  <c r="K21" i="92"/>
  <c r="K35" i="91"/>
  <c r="K35" i="92"/>
  <c r="O15" i="93"/>
  <c r="O15" i="94"/>
  <c r="K15" i="93"/>
  <c r="K15" i="94"/>
  <c r="K15" i="95"/>
  <c r="K15" i="96"/>
  <c r="K15" i="41"/>
  <c r="K15" i="42"/>
  <c r="O15" i="41"/>
  <c r="O15" i="42"/>
  <c r="P15" i="39"/>
  <c r="P15" i="40"/>
  <c r="A15" i="40" s="1"/>
  <c r="K15" i="3"/>
  <c r="K15" i="38"/>
  <c r="O15" i="45"/>
  <c r="O15" i="46"/>
  <c r="P15" i="91"/>
  <c r="P15" i="92"/>
  <c r="P15" i="49"/>
  <c r="A15" i="49" s="1"/>
  <c r="K15" i="45"/>
  <c r="K15" i="46"/>
  <c r="P51" i="11"/>
  <c r="O64" i="93"/>
  <c r="O14" i="93"/>
  <c r="O49" i="93"/>
  <c r="O15" i="95"/>
  <c r="P15" i="11"/>
  <c r="P14" i="11"/>
  <c r="O14" i="95"/>
  <c r="O39" i="44"/>
  <c r="O28" i="4"/>
  <c r="P66" i="5"/>
  <c r="P16" i="38"/>
  <c r="O41" i="93"/>
  <c r="O57" i="93"/>
  <c r="O54" i="50"/>
  <c r="O21" i="93"/>
  <c r="O65" i="93"/>
  <c r="O41" i="41"/>
  <c r="P41" i="5"/>
  <c r="O37" i="93"/>
  <c r="O53" i="93"/>
  <c r="O57" i="41"/>
  <c r="P57" i="5"/>
  <c r="O36" i="42"/>
  <c r="O139" i="5"/>
  <c r="P25" i="8"/>
  <c r="P25" i="47" s="1"/>
  <c r="O39" i="95"/>
  <c r="P39" i="11"/>
  <c r="O35" i="95"/>
  <c r="P35" i="11"/>
  <c r="P23" i="11"/>
  <c r="O55" i="95"/>
  <c r="P55" i="11"/>
  <c r="P47" i="11"/>
  <c r="O47" i="95"/>
  <c r="G26" i="36"/>
  <c r="O58" i="93"/>
  <c r="O42" i="93"/>
  <c r="O43" i="41"/>
  <c r="P43" i="5"/>
  <c r="P45" i="107"/>
  <c r="P43" i="107"/>
  <c r="O19" i="91"/>
  <c r="O35" i="91"/>
  <c r="O31" i="91"/>
  <c r="O27" i="92"/>
  <c r="O23" i="91"/>
  <c r="M54" i="9"/>
  <c r="F21" i="34" s="1"/>
  <c r="F33" i="2" s="1"/>
  <c r="O23" i="10"/>
  <c r="P23" i="8"/>
  <c r="O25" i="40"/>
  <c r="O14" i="3"/>
  <c r="P14" i="3"/>
  <c r="O39" i="93"/>
  <c r="O69" i="41"/>
  <c r="P69" i="5"/>
  <c r="M26" i="3"/>
  <c r="F15" i="34" s="1"/>
  <c r="P42" i="107"/>
  <c r="P45" i="50"/>
  <c r="P61" i="11"/>
  <c r="P25" i="50"/>
  <c r="P53" i="50"/>
  <c r="P53" i="103" s="1"/>
  <c r="P41" i="11"/>
  <c r="P53" i="11"/>
  <c r="P26" i="8"/>
  <c r="P26" i="47" s="1"/>
  <c r="P15" i="8"/>
  <c r="P19" i="8"/>
  <c r="P19" i="47" s="1"/>
  <c r="P19" i="7"/>
  <c r="P21" i="11"/>
  <c r="P29" i="50"/>
  <c r="P49" i="50"/>
  <c r="P21" i="50"/>
  <c r="P21" i="10"/>
  <c r="P16" i="50"/>
  <c r="O36" i="49"/>
  <c r="P36" i="50"/>
  <c r="P14" i="10"/>
  <c r="P14" i="51" s="1"/>
  <c r="O41" i="9"/>
  <c r="P41" i="50"/>
  <c r="P45" i="11"/>
  <c r="P41" i="107"/>
  <c r="O58" i="41"/>
  <c r="P58" i="5"/>
  <c r="O19" i="39"/>
  <c r="O26" i="41"/>
  <c r="P26" i="5"/>
  <c r="O26" i="91"/>
  <c r="O27" i="40"/>
  <c r="P46" i="107"/>
  <c r="P48" i="11"/>
  <c r="P28" i="11"/>
  <c r="P17" i="7"/>
  <c r="P17" i="101" s="1"/>
  <c r="P23" i="7"/>
  <c r="P57" i="11"/>
  <c r="P29" i="11"/>
  <c r="P22" i="8"/>
  <c r="P22" i="47" s="1"/>
  <c r="P37" i="11"/>
  <c r="P54" i="11"/>
  <c r="P69" i="11"/>
  <c r="P60" i="11"/>
  <c r="P67" i="11"/>
  <c r="P21" i="7"/>
  <c r="P24" i="8"/>
  <c r="P24" i="47" s="1"/>
  <c r="P62" i="11"/>
  <c r="P16" i="8"/>
  <c r="P16" i="47" s="1"/>
  <c r="P40" i="107"/>
  <c r="P52" i="11"/>
  <c r="P15" i="7"/>
  <c r="P20" i="8"/>
  <c r="P20" i="47" s="1"/>
  <c r="P16" i="7"/>
  <c r="P68" i="11"/>
  <c r="P44" i="11"/>
  <c r="M72" i="93"/>
  <c r="F24" i="34" s="1"/>
  <c r="F42" i="2" s="1"/>
  <c r="P49" i="11"/>
  <c r="P46" i="11"/>
  <c r="P56" i="11"/>
  <c r="P32" i="11"/>
  <c r="P33" i="11"/>
  <c r="P30" i="11"/>
  <c r="P22" i="11"/>
  <c r="P65" i="11"/>
  <c r="P24" i="11"/>
  <c r="P40" i="11"/>
  <c r="P64" i="11"/>
  <c r="P20" i="11"/>
  <c r="O23" i="3"/>
  <c r="P38" i="11"/>
  <c r="P66" i="11"/>
  <c r="P17" i="11"/>
  <c r="P18" i="7"/>
  <c r="O72" i="12"/>
  <c r="O27" i="94"/>
  <c r="P22" i="7"/>
  <c r="P14" i="13"/>
  <c r="P36" i="11"/>
  <c r="O20" i="3"/>
  <c r="P20" i="3"/>
  <c r="P27" i="93"/>
  <c r="O18" i="95"/>
  <c r="O77" i="11"/>
  <c r="P42" i="11"/>
  <c r="P22" i="3"/>
  <c r="P58" i="11"/>
  <c r="M39" i="91"/>
  <c r="F25" i="34" s="1"/>
  <c r="F45" i="2" s="1"/>
  <c r="M28" i="47"/>
  <c r="F20" i="34" s="1"/>
  <c r="F30" i="2" s="1"/>
  <c r="P34" i="11"/>
  <c r="O20" i="91"/>
  <c r="O48" i="13"/>
  <c r="M77" i="95"/>
  <c r="F23" i="34" s="1"/>
  <c r="F39" i="2" s="1"/>
  <c r="P50" i="11"/>
  <c r="O15" i="3"/>
  <c r="M24" i="45"/>
  <c r="F19" i="34" s="1"/>
  <c r="F27" i="2" s="1"/>
  <c r="P26" i="11"/>
  <c r="P44" i="107"/>
  <c r="O20" i="45"/>
  <c r="O24" i="7"/>
  <c r="O28" i="8"/>
  <c r="P15" i="41"/>
  <c r="A15" i="41" s="1"/>
  <c r="P21" i="39"/>
  <c r="O17" i="38"/>
  <c r="P17" i="38"/>
  <c r="G15" i="34"/>
  <c r="O21" i="3"/>
  <c r="I15" i="2"/>
  <c r="I49" i="2" s="1"/>
  <c r="D11" i="2" s="1"/>
  <c r="I26" i="34"/>
  <c r="A18" i="6" l="1"/>
  <c r="P39" i="44"/>
  <c r="P23" i="6"/>
  <c r="A16" i="6"/>
  <c r="P24" i="7"/>
  <c r="P28" i="8"/>
  <c r="P15" i="51"/>
  <c r="A20" i="51" s="1"/>
  <c r="P23" i="10"/>
  <c r="P77" i="11"/>
  <c r="P48" i="13"/>
  <c r="P54" i="50"/>
  <c r="A20" i="6"/>
  <c r="P40" i="41"/>
  <c r="P139" i="5"/>
  <c r="P16" i="103"/>
  <c r="A16" i="103" s="1"/>
  <c r="A40" i="107"/>
  <c r="P47" i="92"/>
  <c r="P47" i="107"/>
  <c r="A47" i="107" s="1"/>
  <c r="A42" i="107"/>
  <c r="A43" i="107"/>
  <c r="A41" i="107"/>
  <c r="A45" i="107"/>
  <c r="A46" i="107"/>
  <c r="A44" i="107"/>
  <c r="P21" i="51"/>
  <c r="A21" i="51" s="1"/>
  <c r="P21" i="104"/>
  <c r="A22" i="104" s="1"/>
  <c r="P15" i="9"/>
  <c r="A15" i="9" s="1"/>
  <c r="P15" i="103"/>
  <c r="A53" i="103"/>
  <c r="A48" i="103"/>
  <c r="A17" i="101"/>
  <c r="P24" i="101"/>
  <c r="P39" i="100"/>
  <c r="A28" i="100"/>
  <c r="A30" i="100"/>
  <c r="A29" i="100"/>
  <c r="P28" i="41"/>
  <c r="A17" i="6"/>
  <c r="N9" i="99"/>
  <c r="E17" i="117"/>
  <c r="A16" i="41"/>
  <c r="A24" i="41"/>
  <c r="A16" i="40"/>
  <c r="A18" i="40"/>
  <c r="A19" i="6"/>
  <c r="A18" i="51"/>
  <c r="A17" i="51"/>
  <c r="A19" i="41"/>
  <c r="A21" i="41"/>
  <c r="A21" i="43"/>
  <c r="A23" i="41"/>
  <c r="A25" i="41"/>
  <c r="A16" i="51"/>
  <c r="A14" i="3"/>
  <c r="A22" i="41"/>
  <c r="A14" i="41"/>
  <c r="A17" i="41"/>
  <c r="A14" i="51"/>
  <c r="A17" i="40"/>
  <c r="A14" i="48"/>
  <c r="A14" i="40"/>
  <c r="A14" i="9"/>
  <c r="A21" i="6"/>
  <c r="A18" i="41"/>
  <c r="A20" i="41"/>
  <c r="A14" i="47"/>
  <c r="A14" i="42"/>
  <c r="A19" i="51"/>
  <c r="A15" i="51"/>
  <c r="A15" i="42"/>
  <c r="P32" i="93"/>
  <c r="P15" i="52"/>
  <c r="P55" i="93"/>
  <c r="P14" i="39"/>
  <c r="P38" i="9"/>
  <c r="P47" i="42"/>
  <c r="P24" i="93"/>
  <c r="P17" i="52"/>
  <c r="P23" i="9"/>
  <c r="P34" i="93"/>
  <c r="P34" i="94"/>
  <c r="P35" i="6"/>
  <c r="P31" i="41"/>
  <c r="P18" i="52"/>
  <c r="P51" i="42"/>
  <c r="P69" i="93"/>
  <c r="P16" i="95"/>
  <c r="P17" i="42"/>
  <c r="A17" i="42" s="1"/>
  <c r="P48" i="41"/>
  <c r="P20" i="94"/>
  <c r="P63" i="94"/>
  <c r="P39" i="41"/>
  <c r="P63" i="42"/>
  <c r="P52" i="41"/>
  <c r="P32" i="41"/>
  <c r="P24" i="39"/>
  <c r="P20" i="40"/>
  <c r="P18" i="95"/>
  <c r="P22" i="51"/>
  <c r="A22" i="51" s="1"/>
  <c r="P22" i="52"/>
  <c r="P31" i="93"/>
  <c r="P16" i="94"/>
  <c r="P25" i="96"/>
  <c r="P26" i="6"/>
  <c r="P26" i="43"/>
  <c r="O28" i="48"/>
  <c r="H20" i="36" s="1"/>
  <c r="H32" i="2" s="1"/>
  <c r="P20" i="45"/>
  <c r="O26" i="38"/>
  <c r="H15" i="36" s="1"/>
  <c r="H17" i="2" s="1"/>
  <c r="O28" i="40"/>
  <c r="H16" i="36" s="1"/>
  <c r="H20" i="2" s="1"/>
  <c r="O72" i="94"/>
  <c r="H24" i="36" s="1"/>
  <c r="H44" i="2" s="1"/>
  <c r="O39" i="43"/>
  <c r="H18" i="36" s="1"/>
  <c r="H26" i="2" s="1"/>
  <c r="O54" i="49"/>
  <c r="H21" i="36" s="1"/>
  <c r="H35" i="2" s="1"/>
  <c r="O77" i="96"/>
  <c r="H23" i="36" s="1"/>
  <c r="H41" i="2" s="1"/>
  <c r="O48" i="92"/>
  <c r="H25" i="36" s="1"/>
  <c r="H47" i="2" s="1"/>
  <c r="O23" i="52"/>
  <c r="H22" i="36" s="1"/>
  <c r="H38" i="2" s="1"/>
  <c r="O139" i="42"/>
  <c r="H17" i="36" s="1"/>
  <c r="H23" i="2" s="1"/>
  <c r="O24" i="46"/>
  <c r="H19" i="36" s="1"/>
  <c r="H29" i="2" s="1"/>
  <c r="P14" i="45"/>
  <c r="P14" i="46"/>
  <c r="P14" i="52"/>
  <c r="P14" i="95"/>
  <c r="P14" i="96"/>
  <c r="P14" i="93"/>
  <c r="P14" i="94"/>
  <c r="P14" i="91"/>
  <c r="P14" i="92"/>
  <c r="P17" i="49"/>
  <c r="P17" i="9"/>
  <c r="P27" i="40"/>
  <c r="P27" i="39"/>
  <c r="P66" i="41"/>
  <c r="P66" i="42"/>
  <c r="P25" i="49"/>
  <c r="P25" i="9"/>
  <c r="P19" i="39"/>
  <c r="P19" i="40"/>
  <c r="A19" i="40" s="1"/>
  <c r="P23" i="3"/>
  <c r="P23" i="38"/>
  <c r="P25" i="40"/>
  <c r="P25" i="39"/>
  <c r="P33" i="41"/>
  <c r="P33" i="42"/>
  <c r="P36" i="42"/>
  <c r="A36" i="42" s="1"/>
  <c r="P36" i="41"/>
  <c r="P21" i="45"/>
  <c r="P21" i="46"/>
  <c r="P58" i="41"/>
  <c r="P58" i="42"/>
  <c r="P17" i="46"/>
  <c r="P17" i="45"/>
  <c r="P24" i="96"/>
  <c r="P24" i="95"/>
  <c r="P43" i="41"/>
  <c r="P43" i="42"/>
  <c r="P69" i="41"/>
  <c r="P69" i="42"/>
  <c r="P22" i="45"/>
  <c r="P22" i="46"/>
  <c r="P26" i="41"/>
  <c r="A26" i="41" s="1"/>
  <c r="P26" i="42"/>
  <c r="A26" i="42" s="1"/>
  <c r="P28" i="6"/>
  <c r="P28" i="43"/>
  <c r="P57" i="41"/>
  <c r="P57" i="42"/>
  <c r="P41" i="41"/>
  <c r="P41" i="42"/>
  <c r="A41" i="42" s="1"/>
  <c r="P19" i="45"/>
  <c r="P19" i="46"/>
  <c r="P38" i="93"/>
  <c r="P38" i="94"/>
  <c r="P22" i="6"/>
  <c r="A22" i="6" s="1"/>
  <c r="P22" i="43"/>
  <c r="A22" i="43" s="1"/>
  <c r="P18" i="45"/>
  <c r="P18" i="46"/>
  <c r="P16" i="46"/>
  <c r="P16" i="45"/>
  <c r="P23" i="45"/>
  <c r="P23" i="46"/>
  <c r="P16" i="48"/>
  <c r="P15" i="47"/>
  <c r="A21" i="47" s="1"/>
  <c r="P65" i="95"/>
  <c r="P65" i="96"/>
  <c r="P44" i="95"/>
  <c r="P44" i="96"/>
  <c r="P53" i="9"/>
  <c r="P53" i="49"/>
  <c r="P58" i="93"/>
  <c r="P58" i="94"/>
  <c r="P41" i="9"/>
  <c r="P41" i="49"/>
  <c r="P19" i="91"/>
  <c r="P19" i="92"/>
  <c r="P36" i="49"/>
  <c r="P36" i="9"/>
  <c r="P68" i="95"/>
  <c r="P68" i="96"/>
  <c r="P53" i="95"/>
  <c r="P53" i="96"/>
  <c r="P17" i="96"/>
  <c r="P17" i="95"/>
  <c r="P16" i="49"/>
  <c r="A16" i="49" s="1"/>
  <c r="P16" i="9"/>
  <c r="A16" i="9" s="1"/>
  <c r="P45" i="9"/>
  <c r="P45" i="49"/>
  <c r="P36" i="96"/>
  <c r="P36" i="95"/>
  <c r="P21" i="9"/>
  <c r="P21" i="49"/>
  <c r="P29" i="9"/>
  <c r="P29" i="49"/>
  <c r="A29" i="49" s="1"/>
  <c r="P49" i="9"/>
  <c r="P49" i="49"/>
  <c r="P42" i="92"/>
  <c r="P55" i="95"/>
  <c r="P55" i="96"/>
  <c r="P50" i="9"/>
  <c r="P50" i="49"/>
  <c r="A50" i="49" s="1"/>
  <c r="P35" i="9"/>
  <c r="P35" i="49"/>
  <c r="P26" i="95"/>
  <c r="P26" i="96"/>
  <c r="P67" i="95"/>
  <c r="P67" i="96"/>
  <c r="P41" i="93"/>
  <c r="P41" i="94"/>
  <c r="P33" i="95"/>
  <c r="P33" i="96"/>
  <c r="P43" i="93"/>
  <c r="P43" i="94"/>
  <c r="P29" i="95"/>
  <c r="P29" i="96"/>
  <c r="P57" i="95"/>
  <c r="P57" i="96"/>
  <c r="P47" i="95"/>
  <c r="P47" i="96"/>
  <c r="P65" i="93"/>
  <c r="P65" i="94"/>
  <c r="P20" i="95"/>
  <c r="P20" i="96"/>
  <c r="P30" i="95"/>
  <c r="P30" i="96"/>
  <c r="P46" i="92"/>
  <c r="P63" i="95"/>
  <c r="P63" i="96"/>
  <c r="P52" i="95"/>
  <c r="P52" i="96"/>
  <c r="P45" i="95"/>
  <c r="P45" i="96"/>
  <c r="P21" i="52"/>
  <c r="P29" i="91"/>
  <c r="P29" i="92"/>
  <c r="P35" i="95"/>
  <c r="P35" i="96"/>
  <c r="P21" i="93"/>
  <c r="P21" i="94"/>
  <c r="P51" i="95"/>
  <c r="P51" i="96"/>
  <c r="P50" i="95"/>
  <c r="P50" i="96"/>
  <c r="P34" i="95"/>
  <c r="P34" i="96"/>
  <c r="P42" i="95"/>
  <c r="P42" i="96"/>
  <c r="P67" i="93"/>
  <c r="P67" i="94"/>
  <c r="P62" i="95"/>
  <c r="P62" i="96"/>
  <c r="P54" i="93"/>
  <c r="P54" i="94"/>
  <c r="P33" i="91"/>
  <c r="P33" i="92"/>
  <c r="P60" i="95"/>
  <c r="P60" i="96"/>
  <c r="P37" i="95"/>
  <c r="P37" i="96"/>
  <c r="P62" i="93"/>
  <c r="P62" i="94"/>
  <c r="P61" i="95"/>
  <c r="P61" i="96"/>
  <c r="P42" i="93"/>
  <c r="P42" i="94"/>
  <c r="P38" i="95"/>
  <c r="P38" i="96"/>
  <c r="P64" i="95"/>
  <c r="P64" i="96"/>
  <c r="P22" i="95"/>
  <c r="P22" i="96"/>
  <c r="P32" i="95"/>
  <c r="P32" i="96"/>
  <c r="P46" i="95"/>
  <c r="P46" i="96"/>
  <c r="P49" i="95"/>
  <c r="P49" i="96"/>
  <c r="P54" i="95"/>
  <c r="P54" i="96"/>
  <c r="P26" i="91"/>
  <c r="P26" i="92"/>
  <c r="P56" i="93"/>
  <c r="P56" i="94"/>
  <c r="P41" i="95"/>
  <c r="P41" i="96"/>
  <c r="P23" i="93"/>
  <c r="P23" i="94"/>
  <c r="P31" i="91"/>
  <c r="P31" i="92"/>
  <c r="P58" i="95"/>
  <c r="P58" i="96"/>
  <c r="P66" i="95"/>
  <c r="P66" i="96"/>
  <c r="P40" i="95"/>
  <c r="P40" i="96"/>
  <c r="P28" i="91"/>
  <c r="P28" i="92"/>
  <c r="P32" i="91"/>
  <c r="P32" i="92"/>
  <c r="P28" i="95"/>
  <c r="P28" i="96"/>
  <c r="P22" i="93"/>
  <c r="P22" i="94"/>
  <c r="P47" i="93"/>
  <c r="P47" i="94"/>
  <c r="P39" i="95"/>
  <c r="P39" i="96"/>
  <c r="P57" i="93"/>
  <c r="P57" i="94"/>
  <c r="P56" i="95"/>
  <c r="P56" i="96"/>
  <c r="P18" i="93"/>
  <c r="P18" i="94"/>
  <c r="P69" i="95"/>
  <c r="P69" i="96"/>
  <c r="P48" i="95"/>
  <c r="P48" i="96"/>
  <c r="P21" i="95"/>
  <c r="P21" i="96"/>
  <c r="P40" i="93"/>
  <c r="P40" i="94"/>
  <c r="P23" i="95"/>
  <c r="P23" i="96"/>
  <c r="P46" i="93"/>
  <c r="P46" i="94"/>
  <c r="P53" i="93"/>
  <c r="P53" i="94"/>
  <c r="P49" i="93"/>
  <c r="P49" i="94"/>
  <c r="P18" i="91"/>
  <c r="P18" i="92"/>
  <c r="P30" i="93"/>
  <c r="P30" i="94"/>
  <c r="P41" i="92"/>
  <c r="P19" i="93"/>
  <c r="P19" i="94"/>
  <c r="P51" i="93"/>
  <c r="P51" i="94"/>
  <c r="P39" i="93"/>
  <c r="P39" i="94"/>
  <c r="P59" i="93"/>
  <c r="P59" i="94"/>
  <c r="P52" i="93"/>
  <c r="P52" i="94"/>
  <c r="P36" i="94"/>
  <c r="P36" i="93"/>
  <c r="P26" i="93"/>
  <c r="P26" i="94"/>
  <c r="P17" i="92"/>
  <c r="P17" i="91"/>
  <c r="P60" i="93"/>
  <c r="P60" i="94"/>
  <c r="P23" i="91"/>
  <c r="P23" i="92"/>
  <c r="P43" i="92"/>
  <c r="P45" i="92"/>
  <c r="P39" i="92"/>
  <c r="P37" i="93"/>
  <c r="P37" i="94"/>
  <c r="P48" i="93"/>
  <c r="P48" i="94"/>
  <c r="P68" i="93"/>
  <c r="P68" i="94"/>
  <c r="P17" i="94"/>
  <c r="P17" i="93"/>
  <c r="P44" i="93"/>
  <c r="P44" i="94"/>
  <c r="P33" i="93"/>
  <c r="P33" i="94"/>
  <c r="P64" i="93"/>
  <c r="P64" i="94"/>
  <c r="P20" i="91"/>
  <c r="P20" i="92"/>
  <c r="P44" i="92"/>
  <c r="P24" i="92"/>
  <c r="P24" i="91"/>
  <c r="P40" i="92"/>
  <c r="P37" i="91"/>
  <c r="P37" i="92"/>
  <c r="P21" i="91"/>
  <c r="P21" i="92"/>
  <c r="P16" i="92"/>
  <c r="A16" i="92" s="1"/>
  <c r="P16" i="91"/>
  <c r="P35" i="91"/>
  <c r="P35" i="92"/>
  <c r="P30" i="91"/>
  <c r="P30" i="92"/>
  <c r="P36" i="92"/>
  <c r="P36" i="91"/>
  <c r="P27" i="92"/>
  <c r="P27" i="91"/>
  <c r="P22" i="91"/>
  <c r="P22" i="92"/>
  <c r="A22" i="92" s="1"/>
  <c r="P34" i="91"/>
  <c r="P34" i="92"/>
  <c r="P15" i="93"/>
  <c r="A15" i="93" s="1"/>
  <c r="P15" i="94"/>
  <c r="A15" i="94" s="1"/>
  <c r="P15" i="95"/>
  <c r="P15" i="96"/>
  <c r="A15" i="96" s="1"/>
  <c r="P15" i="3"/>
  <c r="A15" i="3" s="1"/>
  <c r="P15" i="38"/>
  <c r="P15" i="45"/>
  <c r="A15" i="45" s="1"/>
  <c r="P15" i="46"/>
  <c r="A15" i="46" s="1"/>
  <c r="O139" i="41"/>
  <c r="H17" i="34" s="1"/>
  <c r="H21" i="2" s="1"/>
  <c r="O72" i="93"/>
  <c r="H24" i="34" s="1"/>
  <c r="H42" i="2" s="1"/>
  <c r="O39" i="91"/>
  <c r="H25" i="34" s="1"/>
  <c r="H45" i="2" s="1"/>
  <c r="O77" i="95"/>
  <c r="H23" i="34" s="1"/>
  <c r="H39" i="2" s="1"/>
  <c r="O39" i="6"/>
  <c r="H18" i="34" s="1"/>
  <c r="H24" i="2" s="1"/>
  <c r="O28" i="39"/>
  <c r="H16" i="34" s="1"/>
  <c r="H18" i="2" s="1"/>
  <c r="O23" i="51"/>
  <c r="H22" i="34" s="1"/>
  <c r="H36" i="2" s="1"/>
  <c r="N9" i="44"/>
  <c r="O28" i="47"/>
  <c r="H20" i="34" s="1"/>
  <c r="H30" i="2" s="1"/>
  <c r="O54" i="9"/>
  <c r="H21" i="34" s="1"/>
  <c r="H33" i="2" s="1"/>
  <c r="O24" i="45"/>
  <c r="H19" i="34" s="1"/>
  <c r="H27" i="2" s="1"/>
  <c r="O26" i="3"/>
  <c r="P27" i="94"/>
  <c r="A27" i="94" s="1"/>
  <c r="F26" i="36"/>
  <c r="P21" i="3"/>
  <c r="F15" i="2"/>
  <c r="F26" i="34"/>
  <c r="D11" i="34"/>
  <c r="G15" i="2"/>
  <c r="G49" i="2" s="1"/>
  <c r="G26" i="34"/>
  <c r="A24" i="47" l="1"/>
  <c r="A17" i="47"/>
  <c r="A19" i="47"/>
  <c r="A20" i="47"/>
  <c r="A22" i="47"/>
  <c r="A26" i="47"/>
  <c r="A27" i="47"/>
  <c r="A25" i="47"/>
  <c r="A16" i="47"/>
  <c r="P48" i="107"/>
  <c r="A15" i="95"/>
  <c r="A21" i="104"/>
  <c r="P23" i="104"/>
  <c r="P54" i="103"/>
  <c r="A15" i="103"/>
  <c r="N9" i="101"/>
  <c r="E19" i="117"/>
  <c r="E28" i="2" s="1"/>
  <c r="E18" i="117"/>
  <c r="E25" i="2" s="1"/>
  <c r="N9" i="100"/>
  <c r="A19" i="39"/>
  <c r="A36" i="91"/>
  <c r="A35" i="9"/>
  <c r="A21" i="9"/>
  <c r="A21" i="3"/>
  <c r="E22" i="2"/>
  <c r="A17" i="117"/>
  <c r="B17" i="117" s="1"/>
  <c r="B22" i="2" s="1"/>
  <c r="A34" i="92"/>
  <c r="A27" i="40"/>
  <c r="A18" i="94"/>
  <c r="A16" i="94"/>
  <c r="A94" i="42"/>
  <c r="A18" i="45"/>
  <c r="A36" i="41"/>
  <c r="A41" i="41"/>
  <c r="A25" i="39"/>
  <c r="A22" i="93"/>
  <c r="A22" i="40"/>
  <c r="A124" i="41"/>
  <c r="A44" i="95"/>
  <c r="A26" i="49"/>
  <c r="A96" i="42"/>
  <c r="A44" i="41"/>
  <c r="A121" i="41"/>
  <c r="A16" i="91"/>
  <c r="A43" i="92"/>
  <c r="A21" i="52"/>
  <c r="A80" i="41"/>
  <c r="A28" i="6"/>
  <c r="A128" i="42"/>
  <c r="A45" i="42"/>
  <c r="A20" i="92"/>
  <c r="A17" i="91"/>
  <c r="A40" i="96"/>
  <c r="A43" i="41"/>
  <c r="A39" i="9"/>
  <c r="A24" i="38"/>
  <c r="A27" i="92"/>
  <c r="A24" i="92"/>
  <c r="A47" i="93"/>
  <c r="A42" i="95"/>
  <c r="A71" i="41"/>
  <c r="A88" i="42"/>
  <c r="A62" i="94"/>
  <c r="A38" i="92"/>
  <c r="A28" i="93"/>
  <c r="A70" i="93"/>
  <c r="A50" i="41"/>
  <c r="A133" i="42"/>
  <c r="A25" i="43"/>
  <c r="A64" i="42"/>
  <c r="A51" i="96"/>
  <c r="A70" i="41"/>
  <c r="A29" i="41"/>
  <c r="A19" i="49"/>
  <c r="A27" i="93"/>
  <c r="A56" i="96"/>
  <c r="A38" i="96"/>
  <c r="A127" i="42"/>
  <c r="A91" i="42"/>
  <c r="A66" i="93"/>
  <c r="A17" i="94"/>
  <c r="A37" i="93"/>
  <c r="A59" i="93"/>
  <c r="A23" i="93"/>
  <c r="A42" i="93"/>
  <c r="A20" i="95"/>
  <c r="A36" i="95"/>
  <c r="A38" i="93"/>
  <c r="A73" i="42"/>
  <c r="A36" i="6"/>
  <c r="A114" i="41"/>
  <c r="A61" i="41"/>
  <c r="A60" i="96"/>
  <c r="A65" i="96"/>
  <c r="A23" i="3"/>
  <c r="A34" i="42"/>
  <c r="A30" i="91"/>
  <c r="A49" i="93"/>
  <c r="A28" i="95"/>
  <c r="A28" i="91"/>
  <c r="A66" i="42"/>
  <c r="A70" i="96"/>
  <c r="A51" i="42"/>
  <c r="A90" i="42"/>
  <c r="A46" i="49"/>
  <c r="A62" i="42"/>
  <c r="A16" i="38"/>
  <c r="A37" i="42"/>
  <c r="A22" i="45"/>
  <c r="A63" i="93"/>
  <c r="A32" i="93"/>
  <c r="A18" i="9"/>
  <c r="A136" i="41"/>
  <c r="A60" i="93"/>
  <c r="A26" i="93"/>
  <c r="A23" i="95"/>
  <c r="A69" i="95"/>
  <c r="A49" i="95"/>
  <c r="A65" i="93"/>
  <c r="A17" i="45"/>
  <c r="A25" i="9"/>
  <c r="A25" i="94"/>
  <c r="A18" i="96"/>
  <c r="A75" i="96"/>
  <c r="A32" i="41"/>
  <c r="A20" i="94"/>
  <c r="A33" i="6"/>
  <c r="A59" i="42"/>
  <c r="A47" i="41"/>
  <c r="A48" i="42"/>
  <c r="A99" i="42"/>
  <c r="A115" i="42"/>
  <c r="A24" i="49"/>
  <c r="A42" i="49"/>
  <c r="A43" i="49"/>
  <c r="A32" i="43"/>
  <c r="A30" i="6"/>
  <c r="A33" i="94"/>
  <c r="A23" i="92"/>
  <c r="A48" i="96"/>
  <c r="A56" i="94"/>
  <c r="A21" i="93"/>
  <c r="A45" i="95"/>
  <c r="A72" i="95"/>
  <c r="A74" i="95"/>
  <c r="A43" i="95"/>
  <c r="A23" i="39"/>
  <c r="A27" i="42"/>
  <c r="A59" i="95"/>
  <c r="A33" i="9"/>
  <c r="A135" i="41"/>
  <c r="A87" i="41"/>
  <c r="A101" i="41"/>
  <c r="A104" i="41"/>
  <c r="A49" i="42"/>
  <c r="A38" i="42"/>
  <c r="A105" i="42"/>
  <c r="A123" i="42"/>
  <c r="A119" i="42"/>
  <c r="A130" i="42"/>
  <c r="A100" i="42"/>
  <c r="A55" i="42"/>
  <c r="A52" i="42"/>
  <c r="A50" i="94"/>
  <c r="A51" i="93"/>
  <c r="A47" i="95"/>
  <c r="A57" i="96"/>
  <c r="A19" i="52"/>
  <c r="A26" i="43"/>
  <c r="A38" i="9"/>
  <c r="A84" i="41"/>
  <c r="A86" i="41"/>
  <c r="A65" i="41"/>
  <c r="A29" i="94"/>
  <c r="A18" i="3"/>
  <c r="A78" i="42"/>
  <c r="A112" i="42"/>
  <c r="A82" i="42"/>
  <c r="A22" i="42"/>
  <c r="A20" i="42"/>
  <c r="A19" i="94"/>
  <c r="A31" i="92"/>
  <c r="A41" i="96"/>
  <c r="A52" i="95"/>
  <c r="A26" i="95"/>
  <c r="A29" i="9"/>
  <c r="A19" i="91"/>
  <c r="A19" i="46"/>
  <c r="A24" i="96"/>
  <c r="A20" i="45"/>
  <c r="A16" i="95"/>
  <c r="A35" i="6"/>
  <c r="A34" i="94"/>
  <c r="A81" i="41"/>
  <c r="A23" i="49"/>
  <c r="A24" i="94"/>
  <c r="A40" i="49"/>
  <c r="A37" i="6"/>
  <c r="A134" i="41"/>
  <c r="A31" i="6"/>
  <c r="A19" i="3"/>
  <c r="A35" i="92"/>
  <c r="A36" i="93"/>
  <c r="A53" i="94"/>
  <c r="A39" i="96"/>
  <c r="A58" i="96"/>
  <c r="A54" i="96"/>
  <c r="A22" i="96"/>
  <c r="A64" i="96"/>
  <c r="A37" i="96"/>
  <c r="A33" i="92"/>
  <c r="A62" i="96"/>
  <c r="A68" i="95"/>
  <c r="A53" i="9"/>
  <c r="A15" i="47"/>
  <c r="A23" i="46"/>
  <c r="A71" i="95"/>
  <c r="A73" i="95"/>
  <c r="A27" i="95"/>
  <c r="A55" i="94"/>
  <c r="A42" i="41"/>
  <c r="A18" i="42"/>
  <c r="A47" i="92"/>
  <c r="A31" i="94"/>
  <c r="A40" i="41"/>
  <c r="A27" i="6"/>
  <c r="A32" i="49"/>
  <c r="A61" i="93"/>
  <c r="A30" i="9"/>
  <c r="A28" i="9"/>
  <c r="A95" i="41"/>
  <c r="A129" i="41"/>
  <c r="A113" i="41"/>
  <c r="A74" i="41"/>
  <c r="A54" i="41"/>
  <c r="A27" i="9"/>
  <c r="A69" i="94"/>
  <c r="A102" i="42"/>
  <c r="A118" i="42"/>
  <c r="A77" i="42"/>
  <c r="A30" i="42"/>
  <c r="A34" i="91"/>
  <c r="A48" i="93"/>
  <c r="A46" i="93"/>
  <c r="A32" i="91"/>
  <c r="A46" i="95"/>
  <c r="A34" i="95"/>
  <c r="A35" i="96"/>
  <c r="A63" i="96"/>
  <c r="A43" i="94"/>
  <c r="A67" i="96"/>
  <c r="A36" i="9"/>
  <c r="A41" i="49"/>
  <c r="A58" i="94"/>
  <c r="A21" i="46"/>
  <c r="A33" i="42"/>
  <c r="A17" i="49"/>
  <c r="A25" i="96"/>
  <c r="A24" i="39"/>
  <c r="A67" i="41"/>
  <c r="A28" i="41"/>
  <c r="A35" i="41"/>
  <c r="A60" i="42"/>
  <c r="A47" i="9"/>
  <c r="A76" i="41"/>
  <c r="A126" i="41"/>
  <c r="A137" i="41"/>
  <c r="A44" i="49"/>
  <c r="A31" i="96"/>
  <c r="A23" i="43"/>
  <c r="A116" i="42"/>
  <c r="A72" i="42"/>
  <c r="A79" i="42"/>
  <c r="A103" i="42"/>
  <c r="A34" i="43"/>
  <c r="A44" i="92"/>
  <c r="A64" i="94"/>
  <c r="A68" i="94"/>
  <c r="A39" i="94"/>
  <c r="A30" i="94"/>
  <c r="A18" i="92"/>
  <c r="A66" i="96"/>
  <c r="A32" i="96"/>
  <c r="A61" i="96"/>
  <c r="A67" i="94"/>
  <c r="A41" i="93"/>
  <c r="A53" i="95"/>
  <c r="A16" i="45"/>
  <c r="A57" i="42"/>
  <c r="A69" i="41"/>
  <c r="A20" i="46"/>
  <c r="A37" i="9"/>
  <c r="A63" i="41"/>
  <c r="A20" i="3"/>
  <c r="A21" i="40"/>
  <c r="A46" i="41"/>
  <c r="A20" i="39"/>
  <c r="A34" i="9"/>
  <c r="A48" i="9"/>
  <c r="A109" i="41"/>
  <c r="A131" i="41"/>
  <c r="A98" i="41"/>
  <c r="A19" i="95"/>
  <c r="A92" i="42"/>
  <c r="A117" i="42"/>
  <c r="A125" i="42"/>
  <c r="A89" i="42"/>
  <c r="A83" i="42"/>
  <c r="A85" i="42"/>
  <c r="A120" i="42"/>
  <c r="A68" i="41"/>
  <c r="A51" i="9"/>
  <c r="A17" i="38"/>
  <c r="A22" i="38"/>
  <c r="A21" i="91"/>
  <c r="A37" i="91"/>
  <c r="A44" i="93"/>
  <c r="A52" i="93"/>
  <c r="A40" i="93"/>
  <c r="A21" i="95"/>
  <c r="A57" i="93"/>
  <c r="A26" i="91"/>
  <c r="A54" i="93"/>
  <c r="A50" i="95"/>
  <c r="A29" i="92"/>
  <c r="A30" i="95"/>
  <c r="A29" i="96"/>
  <c r="A33" i="96"/>
  <c r="A55" i="96"/>
  <c r="A49" i="49"/>
  <c r="A45" i="49"/>
  <c r="A17" i="95"/>
  <c r="A43" i="42"/>
  <c r="A58" i="42"/>
  <c r="A61" i="94"/>
  <c r="A71" i="94"/>
  <c r="A59" i="96"/>
  <c r="A76" i="96"/>
  <c r="A24" i="43"/>
  <c r="A29" i="6"/>
  <c r="A35" i="94"/>
  <c r="A31" i="9"/>
  <c r="A25" i="92"/>
  <c r="A52" i="49"/>
  <c r="A39" i="42"/>
  <c r="A26" i="39"/>
  <c r="A17" i="39"/>
  <c r="A20" i="52"/>
  <c r="A107" i="41"/>
  <c r="A75" i="41"/>
  <c r="A97" i="41"/>
  <c r="A93" i="41"/>
  <c r="A56" i="42"/>
  <c r="A38" i="6"/>
  <c r="A22" i="49"/>
  <c r="A45" i="93"/>
  <c r="A17" i="3"/>
  <c r="A25" i="3"/>
  <c r="A31" i="42"/>
  <c r="A106" i="42"/>
  <c r="A110" i="42"/>
  <c r="A111" i="42"/>
  <c r="A132" i="42"/>
  <c r="A108" i="42"/>
  <c r="A138" i="42"/>
  <c r="A122" i="42"/>
  <c r="A20" i="49"/>
  <c r="A53" i="41"/>
  <c r="A40" i="92"/>
  <c r="A17" i="93"/>
  <c r="A48" i="94"/>
  <c r="A37" i="94"/>
  <c r="A45" i="92"/>
  <c r="A59" i="94"/>
  <c r="A51" i="94"/>
  <c r="A41" i="92"/>
  <c r="A46" i="94"/>
  <c r="A22" i="94"/>
  <c r="A32" i="92"/>
  <c r="A23" i="94"/>
  <c r="A46" i="96"/>
  <c r="A42" i="94"/>
  <c r="A34" i="96"/>
  <c r="A29" i="91"/>
  <c r="A46" i="92"/>
  <c r="A20" i="96"/>
  <c r="A47" i="96"/>
  <c r="A29" i="95"/>
  <c r="A33" i="95"/>
  <c r="A55" i="95"/>
  <c r="A49" i="9"/>
  <c r="A45" i="9"/>
  <c r="A17" i="96"/>
  <c r="A38" i="94"/>
  <c r="A17" i="46"/>
  <c r="A58" i="41"/>
  <c r="A25" i="49"/>
  <c r="A66" i="41"/>
  <c r="A17" i="9"/>
  <c r="A14" i="92"/>
  <c r="A14" i="93"/>
  <c r="A71" i="93"/>
  <c r="A14" i="95"/>
  <c r="A75" i="95"/>
  <c r="A70" i="95"/>
  <c r="A76" i="95"/>
  <c r="A31" i="93"/>
  <c r="A63" i="42"/>
  <c r="A63" i="94"/>
  <c r="A48" i="41"/>
  <c r="A14" i="39"/>
  <c r="A48" i="49"/>
  <c r="A113" i="42"/>
  <c r="A101" i="42"/>
  <c r="A114" i="42"/>
  <c r="A38" i="43"/>
  <c r="A29" i="42"/>
  <c r="A50" i="93"/>
  <c r="A39" i="49"/>
  <c r="A46" i="9"/>
  <c r="A38" i="49"/>
  <c r="A16" i="93"/>
  <c r="A62" i="41"/>
  <c r="A60" i="41"/>
  <c r="A40" i="9"/>
  <c r="A22" i="3"/>
  <c r="A28" i="49"/>
  <c r="A37" i="49"/>
  <c r="A28" i="42"/>
  <c r="A18" i="39"/>
  <c r="A27" i="41"/>
  <c r="A16" i="52"/>
  <c r="A56" i="41"/>
  <c r="A59" i="41"/>
  <c r="A37" i="41"/>
  <c r="A52" i="9"/>
  <c r="A132" i="41"/>
  <c r="A79" i="41"/>
  <c r="A128" i="41"/>
  <c r="A102" i="41"/>
  <c r="A125" i="41"/>
  <c r="A92" i="41"/>
  <c r="A105" i="41"/>
  <c r="A96" i="41"/>
  <c r="A78" i="41"/>
  <c r="A133" i="41"/>
  <c r="A77" i="41"/>
  <c r="A90" i="41"/>
  <c r="A130" i="41"/>
  <c r="A85" i="41"/>
  <c r="A73" i="41"/>
  <c r="A30" i="41"/>
  <c r="A33" i="43"/>
  <c r="A23" i="42"/>
  <c r="A34" i="49"/>
  <c r="A24" i="3"/>
  <c r="A22" i="91"/>
  <c r="A36" i="92"/>
  <c r="A35" i="91"/>
  <c r="A20" i="91"/>
  <c r="A33" i="93"/>
  <c r="A23" i="91"/>
  <c r="A17" i="92"/>
  <c r="A36" i="94"/>
  <c r="A53" i="93"/>
  <c r="A48" i="95"/>
  <c r="A18" i="93"/>
  <c r="A39" i="95"/>
  <c r="A40" i="95"/>
  <c r="A58" i="95"/>
  <c r="A56" i="93"/>
  <c r="A54" i="95"/>
  <c r="A22" i="95"/>
  <c r="A64" i="95"/>
  <c r="A62" i="93"/>
  <c r="A37" i="95"/>
  <c r="A33" i="91"/>
  <c r="A62" i="95"/>
  <c r="A52" i="96"/>
  <c r="A41" i="94"/>
  <c r="A26" i="96"/>
  <c r="A42" i="92"/>
  <c r="A53" i="96"/>
  <c r="A19" i="92"/>
  <c r="A16" i="48"/>
  <c r="A23" i="45"/>
  <c r="A69" i="42"/>
  <c r="A24" i="95"/>
  <c r="A23" i="38"/>
  <c r="A14" i="91"/>
  <c r="A14" i="52"/>
  <c r="A22" i="52"/>
  <c r="A39" i="41"/>
  <c r="A18" i="52"/>
  <c r="A23" i="9"/>
  <c r="A17" i="52"/>
  <c r="A55" i="93"/>
  <c r="A33" i="49"/>
  <c r="A31" i="43"/>
  <c r="A40" i="42"/>
  <c r="A16" i="96"/>
  <c r="A129" i="42"/>
  <c r="A107" i="42"/>
  <c r="A95" i="42"/>
  <c r="A75" i="42"/>
  <c r="A84" i="42"/>
  <c r="A109" i="42"/>
  <c r="A137" i="42"/>
  <c r="A93" i="42"/>
  <c r="A134" i="42"/>
  <c r="A98" i="42"/>
  <c r="A54" i="42"/>
  <c r="A64" i="41"/>
  <c r="A24" i="6"/>
  <c r="A19" i="42"/>
  <c r="A36" i="43"/>
  <c r="A50" i="42"/>
  <c r="A44" i="42"/>
  <c r="A32" i="9"/>
  <c r="A26" i="9"/>
  <c r="A24" i="40"/>
  <c r="A67" i="42"/>
  <c r="A30" i="43"/>
  <c r="A31" i="49"/>
  <c r="A44" i="9"/>
  <c r="A22" i="9"/>
  <c r="A28" i="94"/>
  <c r="A25" i="91"/>
  <c r="A30" i="49"/>
  <c r="A43" i="9"/>
  <c r="A45" i="41"/>
  <c r="A127" i="41"/>
  <c r="A72" i="41"/>
  <c r="A110" i="41"/>
  <c r="A108" i="41"/>
  <c r="A111" i="41"/>
  <c r="A119" i="41"/>
  <c r="A99" i="41"/>
  <c r="A118" i="41"/>
  <c r="A138" i="41"/>
  <c r="A46" i="42"/>
  <c r="A34" i="6"/>
  <c r="A20" i="9"/>
  <c r="A16" i="3"/>
  <c r="A27" i="91"/>
  <c r="A30" i="92"/>
  <c r="A21" i="92"/>
  <c r="A37" i="92"/>
  <c r="A24" i="91"/>
  <c r="A44" i="94"/>
  <c r="A39" i="92"/>
  <c r="A60" i="94"/>
  <c r="A26" i="94"/>
  <c r="A52" i="94"/>
  <c r="A49" i="94"/>
  <c r="A23" i="96"/>
  <c r="A40" i="94"/>
  <c r="A21" i="96"/>
  <c r="A69" i="96"/>
  <c r="A57" i="94"/>
  <c r="A47" i="94"/>
  <c r="A28" i="96"/>
  <c r="A28" i="92"/>
  <c r="A26" i="92"/>
  <c r="A49" i="96"/>
  <c r="A54" i="94"/>
  <c r="A42" i="96"/>
  <c r="A50" i="96"/>
  <c r="A51" i="95"/>
  <c r="A35" i="95"/>
  <c r="A63" i="95"/>
  <c r="A30" i="96"/>
  <c r="A65" i="94"/>
  <c r="A57" i="95"/>
  <c r="A43" i="93"/>
  <c r="A67" i="95"/>
  <c r="A50" i="9"/>
  <c r="A36" i="96"/>
  <c r="A36" i="49"/>
  <c r="A41" i="9"/>
  <c r="A58" i="93"/>
  <c r="A44" i="96"/>
  <c r="A18" i="46"/>
  <c r="A28" i="43"/>
  <c r="A21" i="45"/>
  <c r="A33" i="41"/>
  <c r="A25" i="40"/>
  <c r="A14" i="46"/>
  <c r="A26" i="6"/>
  <c r="A18" i="95"/>
  <c r="A31" i="41"/>
  <c r="A24" i="93"/>
  <c r="A47" i="42"/>
  <c r="A18" i="49"/>
  <c r="A38" i="91"/>
  <c r="A19" i="9"/>
  <c r="A20" i="93"/>
  <c r="A71" i="42"/>
  <c r="A131" i="42"/>
  <c r="A124" i="42"/>
  <c r="A86" i="42"/>
  <c r="A70" i="42"/>
  <c r="A97" i="42"/>
  <c r="A136" i="42"/>
  <c r="A61" i="42"/>
  <c r="A65" i="42"/>
  <c r="A23" i="40"/>
  <c r="A32" i="6"/>
  <c r="A25" i="6"/>
  <c r="A35" i="42"/>
  <c r="A24" i="42"/>
  <c r="A27" i="43"/>
  <c r="A24" i="9"/>
  <c r="A15" i="92"/>
  <c r="A42" i="9"/>
  <c r="A37" i="43"/>
  <c r="A32" i="42"/>
  <c r="A34" i="41"/>
  <c r="A29" i="93"/>
  <c r="A35" i="93"/>
  <c r="A26" i="40"/>
  <c r="A123" i="41"/>
  <c r="A103" i="41"/>
  <c r="A83" i="41"/>
  <c r="A115" i="41"/>
  <c r="A117" i="41"/>
  <c r="A88" i="41"/>
  <c r="A55" i="41"/>
  <c r="A21" i="39"/>
  <c r="A53" i="42"/>
  <c r="A15" i="38"/>
  <c r="A25" i="38"/>
  <c r="A20" i="38"/>
  <c r="A19" i="38"/>
  <c r="A18" i="38"/>
  <c r="A21" i="38"/>
  <c r="A64" i="93"/>
  <c r="A68" i="93"/>
  <c r="A39" i="93"/>
  <c r="A19" i="93"/>
  <c r="A30" i="93"/>
  <c r="A18" i="91"/>
  <c r="A56" i="95"/>
  <c r="A66" i="95"/>
  <c r="A31" i="91"/>
  <c r="A41" i="95"/>
  <c r="A32" i="95"/>
  <c r="A38" i="95"/>
  <c r="A61" i="95"/>
  <c r="A60" i="95"/>
  <c r="A67" i="93"/>
  <c r="A21" i="94"/>
  <c r="A45" i="96"/>
  <c r="A35" i="49"/>
  <c r="A21" i="49"/>
  <c r="A68" i="96"/>
  <c r="A53" i="49"/>
  <c r="A65" i="95"/>
  <c r="A16" i="46"/>
  <c r="A19" i="45"/>
  <c r="A57" i="41"/>
  <c r="A22" i="46"/>
  <c r="A27" i="39"/>
  <c r="A14" i="94"/>
  <c r="A70" i="94"/>
  <c r="A14" i="96"/>
  <c r="A72" i="96"/>
  <c r="A71" i="96"/>
  <c r="A74" i="96"/>
  <c r="A73" i="96"/>
  <c r="A27" i="96"/>
  <c r="A19" i="96"/>
  <c r="A43" i="96"/>
  <c r="A14" i="45"/>
  <c r="A20" i="40"/>
  <c r="A52" i="41"/>
  <c r="A69" i="93"/>
  <c r="A34" i="93"/>
  <c r="A15" i="52"/>
  <c r="A35" i="43"/>
  <c r="A81" i="42"/>
  <c r="A135" i="42"/>
  <c r="A87" i="42"/>
  <c r="A121" i="42"/>
  <c r="A80" i="42"/>
  <c r="A74" i="42"/>
  <c r="A76" i="42"/>
  <c r="A126" i="42"/>
  <c r="A104" i="42"/>
  <c r="A49" i="41"/>
  <c r="A25" i="93"/>
  <c r="A45" i="94"/>
  <c r="A29" i="43"/>
  <c r="A32" i="94"/>
  <c r="A51" i="41"/>
  <c r="A25" i="95"/>
  <c r="A68" i="42"/>
  <c r="A22" i="39"/>
  <c r="A25" i="42"/>
  <c r="A21" i="42"/>
  <c r="A51" i="49"/>
  <c r="A31" i="95"/>
  <c r="A42" i="42"/>
  <c r="A16" i="39"/>
  <c r="A38" i="41"/>
  <c r="A23" i="6"/>
  <c r="A27" i="49"/>
  <c r="A66" i="94"/>
  <c r="A106" i="41"/>
  <c r="A116" i="41"/>
  <c r="A91" i="41"/>
  <c r="A89" i="41"/>
  <c r="A122" i="41"/>
  <c r="A120" i="41"/>
  <c r="A112" i="41"/>
  <c r="A82" i="41"/>
  <c r="A100" i="41"/>
  <c r="A94" i="41"/>
  <c r="A47" i="49"/>
  <c r="A15" i="91"/>
  <c r="A15" i="39"/>
  <c r="P77" i="95"/>
  <c r="P28" i="48"/>
  <c r="P26" i="38"/>
  <c r="P39" i="43"/>
  <c r="P139" i="42"/>
  <c r="P54" i="49"/>
  <c r="P28" i="40"/>
  <c r="P23" i="52"/>
  <c r="P48" i="92"/>
  <c r="P72" i="94"/>
  <c r="P77" i="96"/>
  <c r="P24" i="46"/>
  <c r="P28" i="47"/>
  <c r="P26" i="3"/>
  <c r="P72" i="93"/>
  <c r="P39" i="91"/>
  <c r="P54" i="9"/>
  <c r="P24" i="45"/>
  <c r="P23" i="51"/>
  <c r="P39" i="6"/>
  <c r="P139" i="41"/>
  <c r="P28" i="39"/>
  <c r="N9" i="10"/>
  <c r="N9" i="4"/>
  <c r="N9" i="50"/>
  <c r="N9" i="8"/>
  <c r="N9" i="7"/>
  <c r="N9" i="5"/>
  <c r="F49" i="2"/>
  <c r="H15" i="34"/>
  <c r="H26" i="34" s="1"/>
  <c r="H26" i="36"/>
  <c r="N9" i="12"/>
  <c r="N9" i="13"/>
  <c r="N9" i="11"/>
  <c r="E25" i="117" l="1"/>
  <c r="E46" i="2" s="1"/>
  <c r="N9" i="107"/>
  <c r="N9" i="104"/>
  <c r="E22" i="117"/>
  <c r="E37" i="2" s="1"/>
  <c r="N9" i="103"/>
  <c r="E21" i="117"/>
  <c r="A21" i="117" s="1"/>
  <c r="B21" i="117" s="1"/>
  <c r="B34" i="2" s="1"/>
  <c r="A19" i="117"/>
  <c r="B19" i="117" s="1"/>
  <c r="B28" i="2" s="1"/>
  <c r="A18" i="117"/>
  <c r="B18" i="117" s="1"/>
  <c r="B25" i="2" s="1"/>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E15" i="34"/>
  <c r="A15" i="34" s="1"/>
  <c r="B15" i="34" s="1"/>
  <c r="B15" i="2" s="1"/>
  <c r="E18" i="34"/>
  <c r="E15" i="36"/>
  <c r="A15" i="36" s="1"/>
  <c r="B15" i="36" s="1"/>
  <c r="B17" i="2" s="1"/>
  <c r="E21" i="34"/>
  <c r="N9" i="43"/>
  <c r="E22" i="34"/>
  <c r="N9" i="38"/>
  <c r="E17" i="36"/>
  <c r="N9" i="42"/>
  <c r="H15" i="2"/>
  <c r="H49" i="2" s="1"/>
  <c r="E26" i="117" l="1"/>
  <c r="E29" i="117" s="1"/>
  <c r="A25" i="117"/>
  <c r="B25" i="117" s="1"/>
  <c r="B46" i="2" s="1"/>
  <c r="E34" i="2"/>
  <c r="A22" i="117"/>
  <c r="B22" i="117" s="1"/>
  <c r="B37" i="2" s="1"/>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A31" i="2" s="1"/>
  <c r="E42" i="2"/>
  <c r="E21" i="2"/>
  <c r="E27" i="2"/>
  <c r="E36" i="2"/>
  <c r="E33" i="2"/>
  <c r="E24" i="2"/>
  <c r="E45" i="2"/>
  <c r="E15" i="2"/>
  <c r="E20" i="2"/>
  <c r="E23" i="2"/>
  <c r="E29" i="2"/>
  <c r="E44" i="2"/>
  <c r="E38" i="2"/>
  <c r="E26" i="2"/>
  <c r="E35" i="2"/>
  <c r="E47" i="2"/>
  <c r="E17" i="2"/>
  <c r="E26" i="34"/>
  <c r="E26" i="36"/>
  <c r="E27" i="117" l="1"/>
  <c r="E28" i="117" s="1"/>
  <c r="E30" i="117" s="1"/>
  <c r="D10" i="117" s="1"/>
  <c r="A22" i="2"/>
  <c r="A19" i="2"/>
  <c r="A25" i="2"/>
  <c r="A28" i="2"/>
  <c r="A34" i="2"/>
  <c r="A37" i="2"/>
  <c r="A46" i="2"/>
  <c r="C19" i="118"/>
  <c r="A15" i="2"/>
  <c r="A16" i="2"/>
  <c r="A17" i="2"/>
  <c r="A33" i="2"/>
  <c r="A27" i="2"/>
  <c r="A30" i="2"/>
  <c r="A39" i="2"/>
  <c r="A38" i="2"/>
  <c r="A20" i="2"/>
  <c r="A21" i="2"/>
  <c r="A47" i="2"/>
  <c r="A26" i="2"/>
  <c r="A42" i="2"/>
  <c r="A44" i="2"/>
  <c r="A45" i="2"/>
  <c r="A36" i="2"/>
  <c r="A18" i="2"/>
  <c r="A32" i="2"/>
  <c r="A29" i="2"/>
  <c r="A35" i="2"/>
  <c r="A23" i="2"/>
  <c r="A24" i="2"/>
  <c r="E49" i="2"/>
  <c r="E50" i="2" s="1"/>
  <c r="E27" i="34"/>
  <c r="E28" i="34" s="1"/>
  <c r="E29" i="34"/>
  <c r="E29" i="36"/>
  <c r="E27" i="36"/>
  <c r="E28" i="36" s="1"/>
  <c r="E52" i="2" l="1"/>
  <c r="E30" i="36"/>
  <c r="C26" i="118" s="1"/>
  <c r="C28" i="118" s="1"/>
  <c r="E30" i="34"/>
  <c r="E51" i="2"/>
  <c r="C19" i="33" l="1"/>
  <c r="D10" i="36"/>
  <c r="C19" i="35"/>
  <c r="C26" i="35" s="1"/>
  <c r="C28" i="35" s="1"/>
  <c r="D10" i="34"/>
  <c r="E53" i="2"/>
  <c r="D10" i="2" s="1"/>
  <c r="C19" i="1" l="1"/>
  <c r="C26" i="1" s="1"/>
  <c r="C28" i="1" s="1"/>
  <c r="C26" i="33"/>
  <c r="C28" i="33" s="1"/>
</calcChain>
</file>

<file path=xl/sharedStrings.xml><?xml version="1.0" encoding="utf-8"?>
<sst xmlns="http://schemas.openxmlformats.org/spreadsheetml/2006/main" count="3162" uniqueCount="462">
  <si>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</si>
  <si>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</si>
  <si>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</si>
  <si>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</si>
  <si>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</si>
  <si>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</si>
  <si>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</si>
  <si>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</si>
  <si>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</si>
  <si>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</si>
  <si>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</si>
  <si>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</si>
  <si>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</si>
  <si>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</si>
  <si>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</si>
  <si>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</si>
  <si>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</si>
  <si>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</si>
  <si>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</si>
  <si>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</si>
  <si>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</si>
  <si>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</si>
  <si>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</si>
  <si>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</si>
  <si>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</si>
  <si>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</si>
  <si>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</si>
  <si>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</si>
  <si>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</si>
  <si>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</si>
  <si>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</si>
  <si>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</si>
  <si>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</si>
  <si>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</si>
  <si>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</si>
  <si>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</si>
  <si>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</si>
  <si>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</si>
  <si>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</si>
  <si>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</si>
  <si>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</si>
  <si>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</si>
  <si>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</si>
  <si>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</si>
  <si>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</si>
  <si>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</si>
  <si>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</si>
  <si>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</si>
  <si>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</si>
  <si>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</si>
  <si>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</si>
  <si>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</si>
  <si>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</si>
  <si>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</si>
  <si>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</si>
  <si>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</si>
  <si>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</si>
  <si>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</si>
  <si>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</si>
  <si>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</si>
  <si>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</si>
  <si>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</si>
  <si>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</si>
  <si>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</si>
  <si>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</si>
  <si>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</si>
  <si>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</si>
  <si>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</si>
  <si>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</si>
  <si>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</si>
  <si>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</si>
  <si>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</si>
  <si>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</si>
  <si>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</si>
  <si>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</si>
  <si>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</si>
  <si>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</si>
  <si>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</si>
  <si>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</si>
  <si>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</si>
  <si>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</si>
  <si>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02-00000</t>
  </si>
  <si>
    <t>Numurzīmes, hidranta zīmes, karoga turētāja u.c. traucējošo elementu demontāža fasādē, t.sk. esošo satelītandētnu demontāža un iznešana uz jumta</t>
  </si>
  <si>
    <t>Ventilācijas restu/loga demontāža cokolā, utilizācija</t>
  </si>
  <si>
    <t>Esošo palodžu demontāža logiem, utilizācija</t>
  </si>
  <si>
    <t>Veco logu demontāža, t.sk. iekšējās palodzes, utilizācija</t>
  </si>
  <si>
    <t>Lodžiju stiklojuma demontāža, utilizācija</t>
  </si>
  <si>
    <t>Ieejas mezgla sienas demontāža asīs 13-1</t>
  </si>
  <si>
    <t>Sadalnes demontāža asīs A-B, t.sk. Utilizācija</t>
  </si>
  <si>
    <t>Veco durvju bloku demontāža, utilizācija</t>
  </si>
  <si>
    <t>Esoša siltinājuma demontāža asīs A-D un D-C</t>
  </si>
  <si>
    <t>Jumta seguma demontāža virs lodžijām,virs dzīvojamajām telpām blakus lodžijām un ieejas jumtiņiem. T.sk. skārda dzegas.</t>
  </si>
  <si>
    <t>Bezsaimnieku jumta kabeļu demontāža, utilizacija</t>
  </si>
  <si>
    <t>Ventilācijas skursteņu cepuru demontāža, utlizācija</t>
  </si>
  <si>
    <t>Betona apmeles demontāža b=700, utilizācija</t>
  </si>
  <si>
    <t>Pamati, cokols</t>
  </si>
  <si>
    <t>13-00000</t>
  </si>
  <si>
    <t xml:space="preserve">Pamatu atrakšana ~ 1,2 m dziļumā (nogāzes leņķis ne stāvāks par 50°) </t>
  </si>
  <si>
    <r>
      <t>m</t>
    </r>
    <r>
      <rPr>
        <vertAlign val="superscript"/>
        <sz val="8"/>
        <rFont val="Arial"/>
        <family val="2"/>
      </rPr>
      <t>3</t>
    </r>
  </si>
  <si>
    <t>Pamatu (h=1,2m) un cokola (h=0.9 m) attīrīšana no bojātā un atslāņotā apmetuma un augsnes paliekām, esošā, nodrupušā apmetuma nokalšana.</t>
  </si>
  <si>
    <r>
      <t>m</t>
    </r>
    <r>
      <rPr>
        <vertAlign val="superscript"/>
        <sz val="8"/>
        <rFont val="Arial"/>
        <family val="2"/>
      </rPr>
      <t>2</t>
    </r>
  </si>
  <si>
    <t>Pamatu un cokola virsmas izlīdzināšana ievērojot 20mm/m līdzenumu, izmantojot grunti SAKRET BG vai ekvivlentu un javu SAKRET PM super vai ekvivalentu.</t>
  </si>
  <si>
    <t>Kondicionieru pārnešana virs siltinājuma</t>
  </si>
  <si>
    <t>Pamatu un cokola remonts, pēc nepieciešamības pārmūrēt ķieģeļus vai aizbetonēt izdrupumus betonā.</t>
  </si>
  <si>
    <t>Gaismas šahtu remonts</t>
  </si>
  <si>
    <t>Cinkotns tērauda režģis gaismas šahtām, t.sk. stiprinājumi.</t>
  </si>
  <si>
    <t>gb</t>
  </si>
  <si>
    <t>Cokola un pamatu siltināšana atbilstoši pīrāgam C1</t>
  </si>
  <si>
    <t>Cokola un pamatu virsmas hidroizolēšana ar SAKRET TCM vai ekvivalentu</t>
  </si>
  <si>
    <t>kg</t>
  </si>
  <si>
    <t>Siltumizolācijas materiāla stiprināšana ar līmjavu SAKRET BAK vai ekvivalentu</t>
  </si>
  <si>
    <t xml:space="preserve">Putupolistirola plākšņu TENAPORS Extra EPS 150 (Tenax) vai ekvivalentu (λ&lt;=0,034 W/(mK)) montāža. B=100mm </t>
  </si>
  <si>
    <t>Armējošā slāņa iestrāde ar javas kārtu SAKRET BAK vai ekvivalentu - 2 kārtās</t>
  </si>
  <si>
    <t>Stiklušķiedras siets SSA-1363-160 160 g/m² - 2 kārtās</t>
  </si>
  <si>
    <t>Hidroizolācija SAKRET TCM vai ekvivalenta</t>
  </si>
  <si>
    <t>Grunts SAKRET FM-G divās kārtās vai ekvivalents</t>
  </si>
  <si>
    <t>l</t>
  </si>
  <si>
    <t>Cokola virsmas krāsošana ar SAKRET FC divās kārtās vai ekvivalentu, tonis pēc krāsu pases. Apjoms uzrādīts divām kārtām</t>
  </si>
  <si>
    <t xml:space="preserve">Alumīnija cokola profila ar lāseni iestrāde, t.sk. stiprinājumi un papildus siltumizolācijas slāņa iestrāde savienojuma vietās. </t>
  </si>
  <si>
    <t>Hidroizolācija SAKRET TCM vai ekvivalenta. Šļakstu
zonā 250mm augstumā un 50mm dziļumā no lietus novadjoslas</t>
  </si>
  <si>
    <t>Dībeļi RAWLPLUG TFIX 8S vai ekvivalenti, l=155mm cokola virszemes daļā.</t>
  </si>
  <si>
    <t>Fasādes siltināšana</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</si>
  <si>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</si>
  <si>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 xml:space="preserve">Virsmas izlīdzināšana ievērojot 20mm/m līdzenumu. </t>
  </si>
  <si>
    <t xml:space="preserve">Starpķieģeļu un starppaneļu šuvju atjaunošana. Drūpošās daļas izkalšana, šuvju aizpildīšana ar javu SAKRET RM vai ekvivalentu. </t>
  </si>
  <si>
    <t>Fasādes siltināšana atbilstoši sienu pīrāgam S1</t>
  </si>
  <si>
    <t>Siltumizolācijas materiālu stiprināšana ar līmjavu SAKRET BAK  vai ekvivalentu. Pēc nepieciešamības pirms tam virsmas gruntēšana.</t>
  </si>
  <si>
    <t>Nedegoša akmens vates siltumizolācija plānajām apmetuma sistēmām - λ&lt;=0,036 W/(mK), b=150 mm</t>
  </si>
  <si>
    <t>Armējošā slāņa iestrāde ar javas kārtu SAKRET BAK vai ekvivalentu - 1 kārtā, II mehāniskās izturības zonā</t>
  </si>
  <si>
    <t xml:space="preserve">Stiklušķiedras siets SSA-1363-160 160 g/m²  - 1 kārtā, II mehāniskās izturības zonā. </t>
  </si>
  <si>
    <t>Armējošā slāņa iestrāde ar javas kārtu SAKRET BAK vai ekvivalentu - 2 kārtās, I mehāniskās izturības zonā</t>
  </si>
  <si>
    <t>Stiklušķiedras siets SSA-1363-160 160 g/m²  - 2 kārtās, I mehāniskās izturības zonā. Apjoms uzrādīts divām kārtām.</t>
  </si>
  <si>
    <t>Armētā slāņa apstrāde ar zemapmetuma grunti SAKRET PG vai ekvivalentu</t>
  </si>
  <si>
    <t>Gatavā tonētā silikona apmetuma SAKRET SIP vai ekvivalenta iestrāde. Maksimālais grauda izmērs 2 mm. Tonis atbilstoši krāsu pasei. T.sk. fasādes pārkrāsošana asīs 4-1</t>
  </si>
  <si>
    <t>Dībeļi RAWLPLUG TFIX 8S vai ekvivalenti, l=215mm</t>
  </si>
  <si>
    <t>Fasādes siltināšana atbilstoši sienu pīrāgam S2</t>
  </si>
  <si>
    <t>Nedegoša akmens vates siltumizolācija plānajām apmetuma sistēmām - λ&lt;=0,036 W/(mK), b=50 mm</t>
  </si>
  <si>
    <t>Gatavā tonētā silikona apmetuma SAKRET SIP vai ekvivalenta iestrāde. Maksimālais grauda izmērs 2 mm. Tonis atbilstoši krāsu pasei.</t>
  </si>
  <si>
    <t>Lodžiju margu un nesiltinātas sienas apdare atbilstoši sienas pīrāgam S3</t>
  </si>
  <si>
    <t>Lodžiju margu remonts, metāla konstrukciju apstrāde ar pretkorozijas sastāvu</t>
  </si>
  <si>
    <t xml:space="preserve">Lodžiju margu attīrīšana no iekšpuses, gruntēšana un krāsošana. </t>
  </si>
  <si>
    <t>Ieejas mezglu sienu izbūve un siltināšana atbilstoši sienas pīrāgam S4</t>
  </si>
  <si>
    <t>Gāzbetona bloku BAUROC (Aeroc) Classic vai ekviv. Mūrēšana, t.sk. java. B=250. T.sk. java, stiegrojuma siets Murfor Compact – A vai ekvivalents.</t>
  </si>
  <si>
    <t>Mūra gruntēšana ar grunti SAKRET UG vai ekviv.</t>
  </si>
  <si>
    <r>
      <t>m</t>
    </r>
    <r>
      <rPr>
        <vertAlign val="superscript"/>
        <sz val="8"/>
        <rFont val="Arial"/>
        <family val="2"/>
        <charset val="186"/>
      </rPr>
      <t>2</t>
    </r>
  </si>
  <si>
    <t>Kaļķa cementa vieglais apmetumus SAKRET MAP-MFF vai ekvivalents</t>
  </si>
  <si>
    <t>Krāsošana ar iekštelpu krāsu, tonis saskaņojams ar Pasūtītāju</t>
  </si>
  <si>
    <t>Stūra profila ar lāseni SAKRET ED C(01)  vai ekvivalenta iestrāde loga augšējā daļā</t>
  </si>
  <si>
    <t>Lodžiju grīdu un griestu apdare</t>
  </si>
  <si>
    <t>Betona izlīdzonošā slāņā remonts, pēc nepieciešamības jauna slāņa izveide</t>
  </si>
  <si>
    <t>Hidroizolācijas Sakret OCM vai ekvivalentas iestrāde</t>
  </si>
  <si>
    <t>Lodžiju griestu attīrīšana, izdrupušo atjaunošana ar remontjavu.</t>
  </si>
  <si>
    <t>Skārda nosegcepure margai un montāžā, t.sk. stiprinājumi</t>
  </si>
  <si>
    <t>Skārda lāsenis PE pārklajums</t>
  </si>
  <si>
    <t>Logu ailu siltināšana</t>
  </si>
  <si>
    <t>Siltumizolācijas materiāla Paroc Linio 15 vai ekvivalenta montāža - λ&lt;=0,037 W/(mK), b=30-50 mm, siltinājuma platums 300mm</t>
  </si>
  <si>
    <t>Stiklušķiedras siets SSA-1363-160 160 g/m² - 1 kārtā + papildus armējošā sieta iestrāde stūros</t>
  </si>
  <si>
    <t>Loga pielaiduma profila SAKRET EW 06 vai ekvivalenta iestrāde ailes sānos un augšējā daļā</t>
  </si>
  <si>
    <t>Stūra profila SAKRET EC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</si>
  <si>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</si>
  <si>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</si>
  <si>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</si>
  <si>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</si>
  <si>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Gatavā tonētā silikona apmetuma SAKRET SIP vai ekvivalenta iestrāde. Maksimālais grauda izmērs 2 mm. Tonis atbilstoši krāsu pasei. </t>
  </si>
  <si>
    <t>Pielaiduma profila SAKRET EW 06 vai ekvivalenta iestrāde ailes sānos un augšējā daļā</t>
  </si>
  <si>
    <t>Stūra profila ar lāseni SAKRET ED C(01)  vai ekvivalenta iestrāde durvju augšējā daļā</t>
  </si>
  <si>
    <t>Stūra profila SAKRET EC  vai ekvivalenta iestrāde durvju sānos</t>
  </si>
  <si>
    <t>Atbalsta sienas remonts pie ieejām</t>
  </si>
  <si>
    <t xml:space="preserve">Hidroizolācija SAKRET TCM vai ekvivalenta. </t>
  </si>
  <si>
    <t>Skārda nosegcepure un montāžā, t.sk. stiprinājumi</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</si>
  <si>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</si>
  <si>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</si>
  <si>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</si>
  <si>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Citi darbi</t>
  </si>
  <si>
    <t>Esošo, numurzīmju u.c. nepieciešamo elementu atjaunošana fasādē pēc siltināšanas, t.sk. nepieciešamie stiprinājumi</t>
  </si>
  <si>
    <t>Ailes izveidošana siltumizolācijā ap esošo sadalni, t.sk. stūra profilu iestrāde</t>
  </si>
  <si>
    <t>Gāzes ievada pārbūve</t>
  </si>
  <si>
    <t>Savienojuma izveide ar blakus ēku</t>
  </si>
  <si>
    <t>Ieejas mezgla atjaunošana - jumtiņš</t>
  </si>
  <si>
    <t>Ieejas jumtiņu griestu attīrīšana un izlīdzināšana, arī gruntēšana</t>
  </si>
  <si>
    <t>Ieejas jumtiņa griestu armējošā slāņa iestrāde ar javas kārtu SAKRET BAK vai ekvivalentu - 1 kārtā, II mehāniskās izturības zonā</t>
  </si>
  <si>
    <t xml:space="preserve">Stiklušķiedras siets SSA-1363-160 160 g/m² - 1 kārtā </t>
  </si>
  <si>
    <t>Ieejas jumtiņu attīrīšana no apauguma un nenostiprinātām daļā (no augšas)</t>
  </si>
  <si>
    <t>Bitumena ruļļu materiāls 2 kārtās  virskārta - NEXLER MEDIUM PYE PV250 S52H vai ekvivalents. Pamatkārta -  NEXLER PJ G40 MEDIUM vai ekvivalents</t>
  </si>
  <si>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</si>
  <si>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</si>
  <si>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09-00000</t>
  </si>
  <si>
    <t>Jaunu lietus profilētu ūdens noteku cinkota skārda ar PURAL pārklājumu - montāža, t.sk. stiprinājumi DN125</t>
  </si>
  <si>
    <t>t.m.</t>
  </si>
  <si>
    <t xml:space="preserve">Profilētas ūdens lietus renes b=125mm no cinkota skārda ar PURAL pārklājumu montāža t.sk. stiprinājumi, teknes āķis </t>
  </si>
  <si>
    <t>Ieejas lievieņa remonts</t>
  </si>
  <si>
    <t>Logi</t>
  </si>
  <si>
    <t>Hidroizolējošas lentas CONTEGA Exo vai ekvivalentas iestrāde pa logu un lodžiju stiklojuma perimetru (visiem logiem un lodžījam fasādē)</t>
  </si>
  <si>
    <t>Jaunu trīs stikla pakešu PVC logu bloku uzstādīšana ( U≤1,1 (W/m2 K). Rāmja profilā paredzēt Temix tipa distanceri. Krāsa atbilstoši krāsu pasai, iekšpuse balta. L01 logu bloks (1250x1450), t.sk, furnitūra</t>
  </si>
  <si>
    <t>gab.</t>
  </si>
  <si>
    <t>Jaunu trīs stikla pakešu PVC logu bloku uzstādīšana ( U≤1,1 (W/m2 K). Rāmja profilā paredzēt Temix tipa distanceri. Krāsa atbilstoši krāsu pasai, iekšpuse balta. L02 logu bloks (1700x1450;690x2160), t.sk, furnitūra</t>
  </si>
  <si>
    <t>Jaunu trīs stikla pakešu PVC logu bloku uzstādīšana ( U≤1,1 (W/m2 K). Rāmja profilā paredzēt Temix tipa distanceri. Krāsa atbilstoši krāsu pasai, iekšpuse balta. L03 logu bloks (1400x1450), t.sk, furnitūra</t>
  </si>
  <si>
    <t>Jaunu trīs stikla pakešu PVC logu bloku uzstādīšana ( U≤1,1 (W/m2 K). Rāmja profilā paredzēt Temix tipa distanceri. Krāsa atbilstoši krāsu pasai, iekšpuse balta. L04 logu bloks (1200x1450), t.sk, furnitūra</t>
  </si>
  <si>
    <t>Jaunu trīs stikla pakešu PVC logu bloku uzstādīšana ( U≤1,1 (W/m2 K). Rāmja profilā paredzēt Temix tipa distanceri. Krāsa atbilstoši krāsu pasai, iekšpuse balta. L05 logu bloks (1550x1450), t.sk, furnitūra</t>
  </si>
  <si>
    <t>Jaunu trīs stikla pakešu PVC logu bloku uzstādīšana ( U≤1,1 (W/m2 K). Rāmja profilā paredzēt Temix tipa distanceri. Krāsa atbilstoši krāsu pasai, iekšpuse balta. L06 logu bloks (1200x1450;690x2160), t.sk, furnitūra</t>
  </si>
  <si>
    <t>Jaunu trīs stikla pakešu PVC logu bloku uzstādīšana ( U≤1,1 (W/m2 K). Rāmja profilā paredzēt Temix tipa distanceri. Krāsa atbilstoši krāsu pasai, iekšpuse balta. L07 logu bloks (2250x970), t.sk, furnitūra</t>
  </si>
  <si>
    <t>Esošo un maināmo logu aprīkošana ar ventilācijas iekārtu VentSys vai ekvivalentu</t>
  </si>
  <si>
    <t>Durvis</t>
  </si>
  <si>
    <t>Jaunu metāla durvju bloka uzstādīšana (U≤1,6 (W/m2 K), t.sk. iekšējā apdare, ārējā hidroizolējošā lenta, iekšējā difūzijas lenta. Krāsa atbilstoši krāsu pasei.  D01 metāla durvju bloks  (1000x2100), t.sk, furnitūra.</t>
  </si>
  <si>
    <t>Jaunu metāla durvju bloka uzstādīšana (U≤1,6 (W/m2 K), t.sk. iekšējā apdare, ārējā hidroizolējošā lenta, iekšējā difūzijas lenta. Krāsa atbilstoši krāsu pasei.  D02 metāla durvju bloks  (1050x2150), t.sk, furnitūra.</t>
  </si>
  <si>
    <t>PVC durvju bloka uzstādīšana (U≤1,1 (W/m2 K), t.sk. iekšējā apdare, ārējā hidroizolējošā lenta, iekšējā difūzijas lenta. Krāsa atbilstoši krāsu pasei.  D03 metāla durvju bloks  (690x2100), t.sk, furnitūra.</t>
  </si>
  <si>
    <t>Aizvērējmehānismi</t>
  </si>
  <si>
    <t>Durvju atdure</t>
  </si>
  <si>
    <t>Durvju kods ar čipu, t.sk. pieslēgšana un kābeļi</t>
  </si>
  <si>
    <t>Iekšējā apdare logiem</t>
  </si>
  <si>
    <t>Difūzijas lentas CONTEGA SL vai ekvivalentas iestrāde pa perimetru maināmajiem logiem</t>
  </si>
  <si>
    <t>Maināmo logu iekšējā apdare, t.sk. PVC palodze (balta), riģipša plāksnes apšūšanai, kā arī špaktele  virsmas sagatavošanai, kā arī krāsošana toni saskaņojot ar Pasūtāju.</t>
  </si>
  <si>
    <t>Ventilācijas restes</t>
  </si>
  <si>
    <t>Gaisa kanāla VTK-100 iebūve, t.sk. atvēruma izkalšana/samzināšana, armēšanas java un siets.</t>
  </si>
  <si>
    <t xml:space="preserve">PVC ventilācijas reste R02 500x200 mm montāža, t.sk. stiprinājumi,insektu siets. Krāsa atbilstoši krāsu pasei. </t>
  </si>
  <si>
    <t>Atvērumu izkalšana ventilācijas restei R02</t>
  </si>
  <si>
    <t xml:space="preserve">Metāla ventilācijas reste R03 200x300 mm montāža, t.sk. stiprinājumi,insektu siets. Krāsa atbilstoši krāsu pasei. </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</si>
  <si>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</si>
  <si>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</si>
  <si>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</si>
  <si>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</si>
  <si>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Siltumizolācijas izbūve pagraba pārsegumam atbilstoši pārseguma pīrāgam P1</t>
  </si>
  <si>
    <t>Esošā pagraba pārseguma tīrīšana, virmsas sagatavošana, t.sk. lokāli novērst javas pildījuma drupšanu no pagraba un kāpņu telpas griestiem. Izkalt esošo bojāto šuvi, veikt gruntēšanu ar SAKRET TGW vai ekvivalentu un šuvi aizpildīt ar poliuretāna hermētiķi.</t>
  </si>
  <si>
    <t>kompl.</t>
  </si>
  <si>
    <t>Siltumizolācijas plākņšņu līmēšana ar līmjavu SAKRET BAK vai ekvivalentu</t>
  </si>
  <si>
    <t>Putupolistirola plākņu TENAPORS EPS100 vai ekvivalentu montāža (λ&lt;=0,036 W/(mK))  b=100mm</t>
  </si>
  <si>
    <t>Armējošā slāņa iestrāde ar javas kārtu SAKRET BAK vai ekvivalentu - 1 kārtā</t>
  </si>
  <si>
    <t>Apmales uzmūrēšana pie bēniņu lūkām</t>
  </si>
  <si>
    <t>Bēniņu pārseguma siltinājums atbilstoši pīrāgam P2</t>
  </si>
  <si>
    <t>Pretvēja plēve</t>
  </si>
  <si>
    <t>Tvaika izolācija 200 mikr., ieklājama ar pārlaidi - blīvi nosedzot visu laukumu</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</si>
  <si>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</si>
  <si>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</si>
  <si>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</si>
  <si>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</si>
  <si>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</si>
  <si>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Ventilācijas skursteņa atjaunošana</t>
  </si>
  <si>
    <t>Cinkota rabicas sieta (pret putniem) montāža pa perimetru ventilācijas skursteņiem</t>
  </si>
  <si>
    <t>Jaunu ventilācijas skursteņu cepuru uzstādīšana</t>
  </si>
  <si>
    <t>Hidroizolācijas uzklāšana jumtam atbilstoši pīrāgam P3</t>
  </si>
  <si>
    <t>Jumta virsmas, ventilācijas kanālu, parapeta, margu attīrīšana un sagatavošana, mazgāšana ar augstspiediena mazgātāju, atslāņojoša elementu atjaunoša ruļļu materiāla noņemšana, betona atjaunošana ar javu/betonēšana (vietām), paneļu ribu špaktelēšana (vietām); slīpuma veidošana aiz ventilācijas kanāliem ar betonu; ventilācijas kanālu apmešana ar sietu</t>
  </si>
  <si>
    <t>Jumta virsmas, ventilācijas kanālu, parapeta, margu gruntēšana ar Microsealer-50 (patēriņš 0,2kg/m2)</t>
  </si>
  <si>
    <t>Microsealer-50 (patēriņš 0,2kg/m2)</t>
  </si>
  <si>
    <t>Savienojumu vietu, plaisu aizdare ar hermētiķi Hyperseal Expert</t>
  </si>
  <si>
    <t>Jumta detaļu apstrāde ar Hyperdesmo Particular</t>
  </si>
  <si>
    <t>Jumta virsmas, ventilācijas kanālu, parapeta pārklājums ar Hyperdesmo classic TEJA 1 slānis - patēriņš 0.85 kg/m2; vietām iestrādājot ģeotekstīlu Geotextil-50</t>
  </si>
  <si>
    <t>Hyperdesmo classic TEJA (patēriņš 0,85 kg/m2);</t>
  </si>
  <si>
    <t>Jumta virsmas, ventilācijas kanālu, parapeta pārklājums ar Hyperdesmo classic GREY, 1 slānis - patēriņš 0,75kg/m2;</t>
  </si>
  <si>
    <t>Hyperdesmo classic GREY (patēriņš 0,75kg/m2),</t>
  </si>
  <si>
    <t>Jumta virsmas, ventilācijas kanālu, parapeta, margu pārklājums ar virskārtu Hyperdesmo ADY-E, 1 slānis - patēriņš 0,2kg/m2;</t>
  </si>
  <si>
    <t>Hyperdesmo ADY-E grey (patēriņš 0,2kg/m2)</t>
  </si>
  <si>
    <t>Būvgružu izvešana, utilizāci</t>
  </si>
  <si>
    <t>Jumta pārseguma siltināšana virs dzīvokļiem</t>
  </si>
  <si>
    <t>Apakšējais juma siltumizolācijas slānis Paroc Ros 30 G vai ekvivalents; λ=0,036W/mK, b=120</t>
  </si>
  <si>
    <t>Augšējais jumta siltumizolācijas slānis Paroc Rob 80 vai ekvivalents; λ=0,038W/mK, b=30</t>
  </si>
  <si>
    <r>
      <t>Teleskopiskie jumta izolācijas dībeļi, t.sk. skrūves 3gab/m</t>
    </r>
    <r>
      <rPr>
        <vertAlign val="superscript"/>
        <sz val="8"/>
        <rFont val="Arial"/>
        <family val="2"/>
      </rPr>
      <t>2</t>
    </r>
  </si>
  <si>
    <t>Ruļļveida hidroizolācija TECHNONICOL Technoelast K-MS 170/3000  - apakšklājs</t>
  </si>
  <si>
    <t>Bitumena ruļļu materiāls 2 kārtās. Virskārta - NEXLER
MEDIUM PYE PV250 S52H vai ekvivalents. Pamatkārta -
NEXLER PJ G40 MEDIUM vai ekvivalents</t>
  </si>
  <si>
    <t>Gaisa kanālu veidošana siltumizolācijas slānī</t>
  </si>
  <si>
    <t>Jumta aeratoru uzstādīšana d=110mm</t>
  </si>
  <si>
    <t>Jumta dzegas pagarinajuma izveide uz asīm 10 un 13</t>
  </si>
  <si>
    <t>Koka brusa 100x50, t.sk. stiprinājumi</t>
  </si>
  <si>
    <t xml:space="preserve">Cinkoti metāla lenķi </t>
  </si>
  <si>
    <t>Cinkota skārda ar PURAL pārklājumu jumta karnīze, b=0,5mm, platums ~800mm</t>
  </si>
  <si>
    <t>Jumta dzegas mezgls uz asīm A,B,C,D</t>
  </si>
  <si>
    <t>Mitrumizturīgs saplāksnis b=15</t>
  </si>
  <si>
    <t>Cinkota skārda ar PURAL pārklājumu jumta karnīze, b=0,5mm, platums ~500mm</t>
  </si>
  <si>
    <t>Jumta drošības margas remonts</t>
  </si>
  <si>
    <t>Jumta drošības margas remonts, krāsošana ar pretkorozijas sastāvu, margu stiprināšana pēc nepieciešamības</t>
  </si>
  <si>
    <t>Jumtu lūku remonts</t>
  </si>
  <si>
    <t>Jumtu lūku remonts, t.sk. Hermetizēšana</t>
  </si>
  <si>
    <t>Ventilācijas šahtu apsekošana un tīrīšana.</t>
  </si>
  <si>
    <t>Lapu ķērāju uzstādīšana, t.sk. Atvēruma veidošana siltinājumā</t>
  </si>
  <si>
    <t>Seguma atjaunošana pēc pamatu siltināšanas</t>
  </si>
  <si>
    <t>31-00000</t>
  </si>
  <si>
    <t>Betona bruģakmens"PRIZMA" vai ekvivalents, 100x200x60 ieklāšana 600mm joslā</t>
  </si>
  <si>
    <t>Dolomīta atsijas fr. 2 - 8; 50mm</t>
  </si>
  <si>
    <t>m3</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</si>
  <si>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</si>
  <si>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</si>
  <si>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</si>
  <si>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</si>
  <si>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</si>
  <si>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</si>
  <si>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l=2000</t>
  </si>
  <si>
    <t>Stāvvadi</t>
  </si>
  <si>
    <t>17-00000</t>
  </si>
  <si>
    <t>Radiators " Lyngson" ar atgaisotāju un korķi.                                          C22-600-1700 vai ekvivalents</t>
  </si>
  <si>
    <t>Radiators " Lyngson" ar atgaisotāju un korķi.                                          C22-400-1700 vai ekvivalents</t>
  </si>
  <si>
    <t>Radiators " Lyngson" ar atgaisotāju un korķi.                                          C22-400-1400 vai ekvivalents</t>
  </si>
  <si>
    <t>Radiators " Lyngson" ar atgaisotāju un korķi.                                          C22-400-1300 vai ekvivalents</t>
  </si>
  <si>
    <t>Radiators " Lyngson" ar atgaisotāju un korķi.                                          C22-400-1100 vai ekvivalents</t>
  </si>
  <si>
    <t>Radiators " Lyngson" ar atgaisotāju un korķi.                                          C22-400-1000 vai ekvivalents</t>
  </si>
  <si>
    <t>Radiators " Lyngson" ar atgaisotāju un korķi.                                          C22-400-900 vai ekvivalents</t>
  </si>
  <si>
    <t>Radiators " Lyngson" ar atgaisotāju un korķi.                                          C22-400-800 vai ekvivalents</t>
  </si>
  <si>
    <t>Radiators " Lyngson" ar atgaisotāju un korķi.                                          C22-400-700 vai ekvivalents</t>
  </si>
  <si>
    <t>Radiators " Lyngson" ar atgaisotāju un korķi.                                          C22-400-600 vai ekvivalents</t>
  </si>
  <si>
    <t>Radiators " Lyngson" ar atgaisotāju un korķi.                                          C22-400-500 vai ekvivalents</t>
  </si>
  <si>
    <t>Radiators " Lyngson" ar atgaisotāju un korķi.                                          C22-400-400 vai ekvivalents</t>
  </si>
  <si>
    <t xml:space="preserve">Radiatora vārsts </t>
  </si>
  <si>
    <t>Radiatora termostatiskie sensori Dn15,  (ar ierobežotu min.temp. 16°C)</t>
  </si>
  <si>
    <t>Kāpņu telpā termostatiskie sensori ar atslēgu regulējami</t>
  </si>
  <si>
    <t xml:space="preserve">Radiatora atgaitas noslēgventilis </t>
  </si>
  <si>
    <t>Balansēšanas vārsts ar mērnipeļiem, dn15 (vadība no siltummezgla)</t>
  </si>
  <si>
    <t>Balansēšanas vārsts ar mērnipeļiem, dn20 (vadība no siltummezgla)</t>
  </si>
  <si>
    <t>Lodveida vārsts dn20</t>
  </si>
  <si>
    <t>Lodveida vārsts dn25</t>
  </si>
  <si>
    <t xml:space="preserve">Tukšošanas vārsti </t>
  </si>
  <si>
    <t xml:space="preserve">Presējamās tērauda caurules,Viega vai ekvivalents dn12 </t>
  </si>
  <si>
    <t>m</t>
  </si>
  <si>
    <t xml:space="preserve">Presējamās tērauda caurules,Viega vai ekvivalents dn15 </t>
  </si>
  <si>
    <t>Presējamās tērauda caurules,Viega vai ekvivalents dn18</t>
  </si>
  <si>
    <t>Presējamās tērauda caurules,Viega vai ekvivalents dn22</t>
  </si>
  <si>
    <t>Presējamās tērauda caurules,Viega vai ekvivalents dn28</t>
  </si>
  <si>
    <t>Cauruļvadu fasondaļas (fitingi, savienojumi, pārejas)</t>
  </si>
  <si>
    <t>Alokators  E-ITN 40 ar alumīnija montāžas plāksni vai ekvivalents</t>
  </si>
  <si>
    <t>Radio centrāle Sky Meters koncentrators 220v 4G vai ekvivalents</t>
  </si>
  <si>
    <t>Atkārtotājs Sky Meters  220v vai ekvivalents</t>
  </si>
  <si>
    <t>Alokatoru sistēmas instalācijas darbi</t>
  </si>
  <si>
    <t>Alokatoru servera parametrizēšana</t>
  </si>
  <si>
    <t>Kompensatori garajaiem, taisnajiem trases posmiem</t>
  </si>
  <si>
    <t>Pagrbastāva maģistrālie cauruļvadi</t>
  </si>
  <si>
    <t>Presējamās tērauda caurules,Viega vai ekvivalents dn35</t>
  </si>
  <si>
    <t>Presējamās tērauda caurules,Viega vai ekvivalents dn42</t>
  </si>
  <si>
    <t>Presējamās tērauda caurules,Viega vai ekvivalents dn54</t>
  </si>
  <si>
    <t>Presējamās tērauda caurules,Viega vai ekvivalents dn76</t>
  </si>
  <si>
    <t>Siltumizolācija cauruļvadiem pagrabā, PAROC Hvac Section AluCoat T vai ekvivalents. λ50=0,037 W/mK (pie temperatūras 50oC). Biezums, b=50, Dn18</t>
  </si>
  <si>
    <t>Siltumizolācija cauruļvadiem pagrabā, PAROC Hvac Section AluCoat T vai ekvivalents. λ50=0,037 W/mK (pie temperatūras 50oC). Biezums, b=50, Dn22</t>
  </si>
  <si>
    <t>Siltumizolācija cauruļvadiem pagrabā, PAROC Hvac Section AluCoat T vai ekvivalents. λ50=0,037 W/mK (pie temperatūras 50oC). Biezums, b=50, Dn28</t>
  </si>
  <si>
    <t>Siltumizolācija cauruļvadiem pagrabā, PAROC Hvac Section AluCoat T vai ekvivalents. λ50=0,037 W/mK (pie temperatūras 50oC). Biezums, b=50, Dn35</t>
  </si>
  <si>
    <t>Siltumizolācija cauruļvadiem pagrabā, PAROC Hvac Section AluCoat T vai ekvivalents. λ50=0,037 W/mK (pie temperatūras 50oC). Biezums, b=50, Dn42</t>
  </si>
  <si>
    <t>Siltumizolācija cauruļvadiem pagrabā, PAROC Hvac Section AluCoat T vai ekvivalents. λ50=0,037 W/mK (pie temperatūras 50oC). Biezums, b=50, Dn54</t>
  </si>
  <si>
    <t>Siltumizolācija cauruļvadiem pagrabā, PAROC Hvac Section AluCoat T vai ekvivalents. λ50=0,037 W/mK (pie temperatūras 50oC). Biezums, b=50, Dn76</t>
  </si>
  <si>
    <t>Noslēgvārsti dn76</t>
  </si>
  <si>
    <t>Balansēšanas vārsts ar mērnipeļiem, dn32 (vadība no siltummezgla)</t>
  </si>
  <si>
    <t>Lodveida vārsts dn32</t>
  </si>
  <si>
    <t>Vispārīgie darbi</t>
  </si>
  <si>
    <t>Ieregulēšanas un palaišanas darbi</t>
  </si>
  <si>
    <t xml:space="preserve">Pieslēgums pie siltummezgla </t>
  </si>
  <si>
    <t>Cauruļvadu stiprinājumi</t>
  </si>
  <si>
    <t>Caurumu aizdare, ugunsdrošā aizdare</t>
  </si>
  <si>
    <t>Pēc cauruļu montāžas dzīvokļos paredzēt caurumu aizdarīšanu un krāsošanu.</t>
  </si>
  <si>
    <t>Palīgmateriāli</t>
  </si>
  <si>
    <t>Cauruļvadu hidrauliskā pārbaude</t>
  </si>
  <si>
    <t>Esošās apkures sistēmas demontāža</t>
  </si>
  <si>
    <t xml:space="preserve">Apkures siltummainis  100 KW  XB12L-1-50        004H7667  </t>
  </si>
  <si>
    <t>kpl</t>
  </si>
  <si>
    <t>Karstā ūdens siltummainis 167 KW  XB12L-1-70  004H7669</t>
  </si>
  <si>
    <t>Diferenciāla spiediena regulators  AVP DN32 Kvs=10.0</t>
  </si>
  <si>
    <t>Procesors ECL210  ar karti A266</t>
  </si>
  <si>
    <t>Regulēšanas vārsts VM2 Dn40 Kvs 16.0 m3/h</t>
  </si>
  <si>
    <t>Regulēšanas vārsts VM2 Dn25 Kvs 6.3 m3/h</t>
  </si>
  <si>
    <t>Izpildmehānisms     AMV20</t>
  </si>
  <si>
    <t>Izpildmehānisms     AMV30</t>
  </si>
  <si>
    <t>Ārgaisa temperatūras sensors ESMT</t>
  </si>
  <si>
    <t>Ūdens temperatūras sensors ESM11</t>
  </si>
  <si>
    <t>Ūdens temperatūras sensors ESMU</t>
  </si>
  <si>
    <t>Apkures cirkulācijas sūknis Magna3-40-100F (1x230V)</t>
  </si>
  <si>
    <t>Karstā ūdens cirkulācijas sūknis                               Magna3 25-80N (1x230V)</t>
  </si>
  <si>
    <t>Drošības vārsts                   3/4" 6 bar</t>
  </si>
  <si>
    <t>Drošības vārsts                   3/4" 10 bar</t>
  </si>
  <si>
    <t>Ūdens mērītājs                    90ºC 2,5 m3/h          10bar</t>
  </si>
  <si>
    <t>Ūdens mērītājs                    30ºC Q3=6,3 m3/h    16bar</t>
  </si>
  <si>
    <t>Izplešanās trauks  N100      V=100L     6bar</t>
  </si>
  <si>
    <t>Lodveida ventilis  iemetinātais DN65    PN40</t>
  </si>
  <si>
    <t>Lodveida ventilis  iemetinātais DN50    PN40</t>
  </si>
  <si>
    <t>Manometra ventilis    Ø1/2"</t>
  </si>
  <si>
    <t>Lodveida ventilis        Ø 3/4"</t>
  </si>
  <si>
    <t>Lodveida ventilis        Ø 1/2"</t>
  </si>
  <si>
    <t>Lodveida ventilis (bronzas)      DN50</t>
  </si>
  <si>
    <t>Lodveida ventilis (bronzas)      DN32</t>
  </si>
  <si>
    <t>Vienvirziena vārsts                                     DN15</t>
  </si>
  <si>
    <t>Vienvirziena vārsts  k.ūdens                        DN32</t>
  </si>
  <si>
    <t>Vienvirziena vārsts  k.ūdens                        DN50</t>
  </si>
  <si>
    <t>Atloku sietiņfiltrs                                        DN65</t>
  </si>
  <si>
    <t>Atloku sietiņfiltrs                                        DN50</t>
  </si>
  <si>
    <t>Vītņu sietiņfiltrs                                          DN15</t>
  </si>
  <si>
    <t>Vītņu sietiņfiltrs  (k.ūdens)                           DN50</t>
  </si>
  <si>
    <t>Vītņu sietiņfiltrs   (k.ūdens)                          DN32</t>
  </si>
  <si>
    <t xml:space="preserve">Tehniskais manometrs   0-16 bar </t>
  </si>
  <si>
    <t>Tehniskais manometrs    0-10 bar</t>
  </si>
  <si>
    <t>Tehniskais termometrs   0-120ºC</t>
  </si>
  <si>
    <t>Tehniskais termometrs   0-100ºC</t>
  </si>
  <si>
    <t xml:space="preserve">Tērauda elektrometinātas caurule  Ø21,3x2,0    </t>
  </si>
  <si>
    <t>Tērauda elektrometinātas caurule  Ø26.9x2.3</t>
  </si>
  <si>
    <t>Tērauda elektrometinātas caurule  Ø60.3x2.9</t>
  </si>
  <si>
    <t>Tērauda elektrometinātas caurule  Ø76.1x2.9</t>
  </si>
  <si>
    <t>Nerūsējošā tērauda caurule Ø60.3x2,0        DN50    EN1.4307/304L</t>
  </si>
  <si>
    <t>Nerūsējošā tērauda caurule Ø42.4x2,0        DN32     EN1.4307/304L</t>
  </si>
  <si>
    <t>Siltumizolācija  Hvac Section AluCoat T    22-20</t>
  </si>
  <si>
    <t>Siltumizolācija  Hvac Section AluCoat T    28-20</t>
  </si>
  <si>
    <t>Siltumizolācija  Hvac Section AluCoat T    42-30</t>
  </si>
  <si>
    <t>Siltumizolācija  Hvac Section AluCoat T    60-40</t>
  </si>
  <si>
    <t>Siltumizolācija  Hvac Section AluCoat T    60-30</t>
  </si>
  <si>
    <t>Siltumizolācija  Hvac Section AluCoat T    76-50</t>
  </si>
  <si>
    <t>Krāsa 2 kārtas NEOSPRINT 30</t>
  </si>
  <si>
    <t>Gruntējuma viena kārta URF-0110</t>
  </si>
  <si>
    <t>Tērauda cauruļu veidgabali</t>
  </si>
  <si>
    <t>Nerūsējošā tērauda cauruļu veidgabali</t>
  </si>
  <si>
    <t>Cauruļu stiprinājumi</t>
  </si>
  <si>
    <t>Marķēšanas materiāli</t>
  </si>
  <si>
    <t>Hidrauliskā pārbaude</t>
  </si>
  <si>
    <t>Izpilddokumentācija</t>
  </si>
  <si>
    <t>Elektrokomutācijas kabeļu komplekts</t>
  </si>
  <si>
    <t>S3, S4</t>
  </si>
  <si>
    <t>14-00000</t>
  </si>
  <si>
    <t>Karbonizēta tērauda presējamā caurule ar veidgabaliem dn65 (iekšējais diametrs) ar stiprinājumiem</t>
  </si>
  <si>
    <t xml:space="preserve">Karbonizēta tērauda presējamā caurule ar veidgabaliem dn50 (iekšējais diametrs) ar stiprinājumiem </t>
  </si>
  <si>
    <t>Karbonizēta tērauda presējamā caurule ar veidgabaliem dn40 (iekšējais diametrs) ar stiprinājumiem</t>
  </si>
  <si>
    <t xml:space="preserve">Karbonizēta tērauda presējamā caurule ar veidgabaliem dn32 (iekšējais diametrs) ar stiprinājumiem </t>
  </si>
  <si>
    <t xml:space="preserve">Karbonizēta tērauda presējamā caurule ar veidgabaliem dn25 (iekšējais diametrs) ar stiprinājumiem </t>
  </si>
  <si>
    <t>Karbonizēta tērauda presējamā caurule ar veidgabaliem dn20 (iekšējais diametrs) ar stiprinājumiem</t>
  </si>
  <si>
    <t>Karbonizēta tērauda presējamā caurule ar veidgabaliem dn15 (iekšējais diametrs) ar stiprinājumiem</t>
  </si>
  <si>
    <t>Siltumizolācija b=30mm λ=0.038 (pie temperatūras 55oC) karstajam ūdensvadam un cirkulācijas ūdensvadam         d65</t>
  </si>
  <si>
    <t>Siltumizolācija b=30mm λ=0.038 (pie temperatūras 55oC) karstajam ūdensvadam un cirkulācijas ūdensvadam         d50</t>
  </si>
  <si>
    <t>Siltumizolācija b=30mm λ=0.038 (pie temperatūras 55oC) karstajam ūdensvadam un cirkulācijas ūdensvadam         d40</t>
  </si>
  <si>
    <t>Siltumizolācija b=30mm λ=0.038 (pie temperatūras 50oC) karstajam ūdensvadam un cirkulācijas ūdensvadam         d32</t>
  </si>
  <si>
    <t>Siltumizolācija b=30mm λ=0.038 (pie temperatūras 50oC) karstajam ūdensvadam un cirkulācijas ūdensvadam         d25</t>
  </si>
  <si>
    <t>Siltumizolācija b=30mm λ=0.038 (pie temperatūras 50oC) karstajam ūdensvadam un cirkulācijas ūdensvadam         d20</t>
  </si>
  <si>
    <t>Siltumizolācija b=30mm λ=0.038 (pie temperatūras 50oC) karstajam ūdensvadam un cirkulācijas ūdensvadam         d15</t>
  </si>
  <si>
    <t>Balansēšanas vārsts dn15</t>
  </si>
  <si>
    <t>Lodveida vārsts dn15 ar saskrūvi</t>
  </si>
  <si>
    <t>Lodveida vārsts dn20 ar saskrūvi</t>
  </si>
  <si>
    <t>Lodveida vārsts dn25 ar saskrūvi</t>
  </si>
  <si>
    <t>Noslēgvārsts dn65 ar saskrūvi</t>
  </si>
  <si>
    <t>Noslēgvārsts dn50 ar saskrūvi</t>
  </si>
  <si>
    <t>Pretvārsts dn50 ar saskrūvi</t>
  </si>
  <si>
    <t>Tukšošanas vārsti dn15</t>
  </si>
  <si>
    <t>Atgaisotājs dn15</t>
  </si>
  <si>
    <t>Pieslēgums siltummezglam</t>
  </si>
  <si>
    <t>Vispārējie darbi</t>
  </si>
  <si>
    <t>Ūdensvada analīzes</t>
  </si>
  <si>
    <t>Hidrauliskā pārbaude un balansēšana</t>
  </si>
  <si>
    <t>Kalšanas darbi</t>
  </si>
  <si>
    <t>Ugunsdrošā aizdare</t>
  </si>
  <si>
    <t>Esošo cauruļvadu demontāža</t>
  </si>
  <si>
    <t>Jauna siltināta (U≤ 1.6 W(m²xK), ugunsdroša (EI30) bēniņu lūka 800x600mm.</t>
  </si>
  <si>
    <t>Papildus pakāpienu uzstādīšana</t>
  </si>
  <si>
    <t>Esošā pārseguma attīrīšana</t>
  </si>
  <si>
    <t>Būvlaukuma sagatavošana</t>
  </si>
  <si>
    <t>Tāme sastādīta  2024. gada tirgus cenās, pamatojoties uz DOP daļas rasējumiem</t>
  </si>
  <si>
    <t>Demontāžas darbi</t>
  </si>
  <si>
    <t>Fasādes</t>
  </si>
  <si>
    <t>Logi un durvis</t>
  </si>
  <si>
    <t>Pagraba pārseguma siltināšana</t>
  </si>
  <si>
    <t>Bēniņu siltināšana</t>
  </si>
  <si>
    <t xml:space="preserve">Akmens vates siltumizolācija PAROC BLT3 vai ekvivalents (λ&lt;=0,041 W/(mK)) b=300mm, papildus apjoms 20% sēšanās. </t>
  </si>
  <si>
    <t>Jumta darbi</t>
  </si>
  <si>
    <t>Labiekārtošana</t>
  </si>
  <si>
    <t>Apkure, vēdināšana un gaisa kondicionēšana</t>
  </si>
  <si>
    <t>Siltummehānika</t>
  </si>
  <si>
    <t>Ūdensapgāde un kanalizācija (iekšējā)</t>
  </si>
  <si>
    <t>Daudzdzīvokļu dzīvojamā ēka</t>
  </si>
  <si>
    <t>Daudzdzīvokļu dzīvojamās ēkas energoefektivitātes paaugstināšana</t>
  </si>
  <si>
    <t>Smilšu iela 38, Tukums, Tukuma nov., LV-3101</t>
  </si>
  <si>
    <t>03102023/Sm-38</t>
  </si>
  <si>
    <t>Gundega Ābelīte 14.05.2024</t>
  </si>
  <si>
    <t>1-00180</t>
  </si>
  <si>
    <t>Tāme sastādīta 2024. gada 14. maijā</t>
  </si>
  <si>
    <t>Tāme sastādīta  2024. gada tirgus cenās, pamatojoties uz AR daļas rasējumiem</t>
  </si>
  <si>
    <t>Tāme sastādīta  2024. gada tirgus cenās, pamatojoties uz AVK daļas rasējumiem</t>
  </si>
  <si>
    <t>Tāme sastādīta  2024. gada tirgus cenās, pamatojoties uz UK daļas rasējumiem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</si>
</sst>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
    <numFmt numFmtId="166" formatCode="0.0%"/>
    <numFmt numFmtId="167" formatCode="0.0"/>
    <numFmt numFmtId="168" formatCode="0.0%;;"/>
    <numFmt numFmtId="169" formatCode="#,##0.00;;"/>
  </numFmts>
  <fonts count="15"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b/>
      <sz val="8"/>
      <name val="Arial"/>
      <family val="2"/>
    </font>
    <font>
      <sz val="8"/>
      <name val="Arial"/>
      <family val="2"/>
    </font>
    <font>
      <vertAlign val="superscript"/>
      <sz val="8"/>
      <name val="Arial"/>
      <family val="2"/>
    </font>
    <font>
      <sz val="7"/>
      <name val="Arial"/>
      <family val="2"/>
      <charset val="186"/>
    </font>
    <font>
      <vertAlign val="superscript"/>
      <sz val="8"/>
      <name val="Arial"/>
      <family val="2"/>
      <charset val="186"/>
    </font>
    <font>
      <sz val="8"/>
      <color theme="1"/>
      <name val="Arial"/>
      <family val="2"/>
    </font>
    <font>
      <sz val="8"/>
      <color theme="1"/>
      <name val="Arial"/>
      <family val="2"/>
      <charset val="186"/>
    </font>
    <font>
      <sz val="8"/>
      <color rgb="FF414142"/>
      <name val="Arial"/>
      <family val="2"/>
      <charset val="186"/>
    </font>
    <font>
      <sz val="10"/>
      <name val="Arial"/>
      <family val="2"/>
    </font>
  </fonts>
  <fills count="2">
    <fill>
      <patternFill patternType="none"/>
    </fill>
    <fill>
      <patternFill patternType="gray125"/>
    </fill>
  </fills>
  <borders count="55">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3" fillId="0" borderId="0"/>
    <xf numFmtId="0" fontId="3" fillId="0" borderId="0"/>
    <xf numFmtId="0" fontId="4" fillId="0" borderId="0"/>
    <xf numFmtId="0" fontId="3" fillId="0" borderId="0"/>
  </cellStyleXfs>
  <cellXfs count="333">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0" fontId="1" fillId="0" borderId="1" xfId="0" applyFont="1" applyBorder="1" applyAlignment="1">
      <alignment horizontal="left" wrapText="1"/>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1"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1" fillId="0" borderId="50" xfId="0" applyNumberFormat="1" applyFont="1" applyBorder="1" applyAlignment="1">
      <alignment horizontal="center" vertical="center"/>
    </xf>
    <xf numFmtId="169" fontId="1" fillId="0" borderId="31" xfId="0" applyNumberFormat="1" applyFont="1" applyBorder="1" applyAlignment="1">
      <alignment horizontal="center" vertical="center"/>
    </xf>
    <xf numFmtId="169" fontId="1" fillId="0" borderId="32" xfId="0" applyNumberFormat="1" applyFont="1" applyBorder="1" applyAlignment="1">
      <alignment horizontal="center" vertical="center"/>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165" fontId="1" fillId="0" borderId="52" xfId="0" applyNumberFormat="1" applyFont="1" applyBorder="1" applyAlignment="1">
      <alignment horizontal="center" vertical="center"/>
    </xf>
    <xf numFmtId="164" fontId="1" fillId="0" borderId="53" xfId="0" applyNumberFormat="1" applyFont="1" applyBorder="1" applyAlignment="1">
      <alignment horizontal="center" vertical="center" wrapText="1"/>
    </xf>
    <xf numFmtId="164" fontId="1" fillId="0" borderId="53" xfId="0" applyNumberFormat="1" applyFont="1" applyBorder="1" applyAlignment="1">
      <alignment vertical="top" wrapText="1"/>
    </xf>
    <xf numFmtId="164" fontId="1" fillId="0" borderId="52" xfId="2" applyNumberFormat="1" applyFont="1" applyBorder="1" applyAlignment="1">
      <alignment horizontal="center" vertical="center"/>
    </xf>
    <xf numFmtId="164" fontId="1" fillId="0" borderId="53" xfId="2" applyNumberFormat="1" applyFont="1" applyBorder="1" applyAlignment="1">
      <alignment horizontal="center" vertical="center"/>
    </xf>
    <xf numFmtId="164" fontId="1" fillId="0" borderId="28" xfId="0" applyNumberFormat="1" applyFont="1" applyBorder="1" applyAlignment="1">
      <alignment horizontal="center" wrapText="1"/>
    </xf>
    <xf numFmtId="164" fontId="1" fillId="0" borderId="28" xfId="2" applyNumberFormat="1" applyFont="1" applyBorder="1" applyAlignment="1">
      <alignment horizontal="center" vertical="center"/>
    </xf>
    <xf numFmtId="169" fontId="1" fillId="0" borderId="53" xfId="2" applyNumberFormat="1" applyFont="1" applyBorder="1" applyAlignment="1">
      <alignment horizontal="center" vertical="center"/>
    </xf>
    <xf numFmtId="164" fontId="6" fillId="0" borderId="20" xfId="0" applyNumberFormat="1" applyFont="1" applyBorder="1" applyAlignment="1">
      <alignment vertical="top"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xf>
    <xf numFmtId="0" fontId="1" fillId="0" borderId="28" xfId="0" applyFont="1" applyBorder="1" applyAlignment="1">
      <alignment horizontal="center" vertical="center"/>
    </xf>
    <xf numFmtId="165" fontId="1" fillId="0" borderId="5" xfId="0" applyNumberFormat="1" applyFont="1" applyFill="1" applyBorder="1" applyAlignment="1">
      <alignment horizontal="center" vertical="center"/>
    </xf>
    <xf numFmtId="164" fontId="1" fillId="0" borderId="28" xfId="0" applyNumberFormat="1"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28" xfId="0" applyFont="1" applyFill="1" applyBorder="1" applyAlignment="1">
      <alignment horizontal="center" vertical="center"/>
    </xf>
    <xf numFmtId="4" fontId="7" fillId="0" borderId="49" xfId="0" applyNumberFormat="1" applyFont="1" applyFill="1" applyBorder="1" applyAlignment="1">
      <alignment horizontal="center" vertical="center"/>
    </xf>
    <xf numFmtId="164" fontId="1" fillId="0" borderId="28" xfId="2" applyNumberFormat="1" applyFont="1" applyFill="1" applyBorder="1" applyAlignment="1">
      <alignment horizontal="center" vertical="center"/>
    </xf>
    <xf numFmtId="0" fontId="1" fillId="0" borderId="28" xfId="0" applyFont="1" applyBorder="1" applyAlignment="1">
      <alignment horizontal="left" vertical="center" wrapText="1"/>
    </xf>
    <xf numFmtId="4" fontId="7" fillId="0" borderId="28" xfId="0" applyNumberFormat="1" applyFont="1" applyFill="1" applyBorder="1" applyAlignment="1">
      <alignment horizontal="center" vertical="center"/>
    </xf>
    <xf numFmtId="0" fontId="1" fillId="0" borderId="26" xfId="0" applyFont="1" applyFill="1" applyBorder="1" applyAlignment="1">
      <alignment vertical="center" wrapText="1"/>
    </xf>
    <xf numFmtId="0" fontId="1" fillId="0" borderId="28" xfId="0" applyFont="1" applyFill="1" applyBorder="1" applyAlignment="1">
      <alignment horizontal="center" vertical="center"/>
    </xf>
    <xf numFmtId="164" fontId="1" fillId="0" borderId="5" xfId="2" applyNumberFormat="1" applyFont="1" applyFill="1" applyBorder="1" applyAlignment="1">
      <alignment horizontal="center" vertical="center"/>
    </xf>
    <xf numFmtId="169" fontId="1" fillId="0" borderId="28" xfId="2" applyNumberFormat="1" applyFont="1" applyFill="1" applyBorder="1" applyAlignment="1">
      <alignment horizontal="center" vertical="center"/>
    </xf>
    <xf numFmtId="0" fontId="1" fillId="0" borderId="26" xfId="0" applyFont="1" applyFill="1" applyBorder="1" applyAlignment="1">
      <alignment horizontal="left" vertical="center" wrapText="1"/>
    </xf>
    <xf numFmtId="164" fontId="1" fillId="0" borderId="28" xfId="0" applyNumberFormat="1" applyFont="1" applyFill="1" applyBorder="1" applyAlignment="1">
      <alignment wrapText="1"/>
    </xf>
    <xf numFmtId="164" fontId="2" fillId="0" borderId="28" xfId="0" applyNumberFormat="1" applyFont="1" applyFill="1" applyBorder="1" applyAlignment="1">
      <alignment vertical="top" wrapText="1"/>
    </xf>
    <xf numFmtId="164" fontId="1" fillId="0" borderId="29" xfId="0" applyNumberFormat="1" applyFont="1" applyFill="1" applyBorder="1" applyAlignment="1">
      <alignment horizontal="center" vertical="center" wrapText="1"/>
    </xf>
    <xf numFmtId="0" fontId="1" fillId="0" borderId="53" xfId="0" applyFont="1" applyFill="1" applyBorder="1" applyAlignment="1">
      <alignment horizontal="center" vertical="center"/>
    </xf>
    <xf numFmtId="4" fontId="1" fillId="0" borderId="5" xfId="0" applyNumberFormat="1" applyFont="1" applyBorder="1" applyAlignment="1">
      <alignment horizontal="center" vertical="center"/>
    </xf>
    <xf numFmtId="4" fontId="1" fillId="0" borderId="28" xfId="0" applyNumberFormat="1" applyFont="1" applyBorder="1" applyAlignment="1">
      <alignment horizontal="center" vertical="center"/>
    </xf>
    <xf numFmtId="0" fontId="1" fillId="0" borderId="28" xfId="0" quotePrefix="1" applyFont="1" applyFill="1" applyBorder="1" applyAlignment="1">
      <alignment horizontal="left" vertical="center" wrapText="1"/>
    </xf>
    <xf numFmtId="164" fontId="1" fillId="0" borderId="7" xfId="0" applyNumberFormat="1" applyFont="1" applyFill="1" applyBorder="1" applyAlignment="1">
      <alignment horizontal="center" vertical="center" wrapText="1"/>
    </xf>
    <xf numFmtId="0" fontId="1" fillId="0" borderId="0" xfId="0" applyFont="1" applyFill="1"/>
    <xf numFmtId="164" fontId="2" fillId="0" borderId="20" xfId="0" applyNumberFormat="1" applyFont="1" applyBorder="1" applyAlignment="1">
      <alignment vertical="top" wrapText="1"/>
    </xf>
    <xf numFmtId="164" fontId="7" fillId="0" borderId="28" xfId="0" applyNumberFormat="1" applyFont="1" applyBorder="1" applyAlignment="1">
      <alignment horizontal="center" vertical="center" wrapText="1"/>
    </xf>
    <xf numFmtId="164" fontId="2" fillId="0" borderId="28" xfId="0" applyNumberFormat="1" applyFont="1" applyBorder="1" applyAlignment="1">
      <alignment vertical="top" wrapText="1"/>
    </xf>
    <xf numFmtId="164" fontId="7" fillId="0" borderId="28" xfId="0" applyNumberFormat="1" applyFont="1" applyBorder="1" applyAlignment="1">
      <alignment vertical="top" wrapText="1"/>
    </xf>
    <xf numFmtId="4" fontId="7" fillId="0" borderId="29" xfId="0" applyNumberFormat="1" applyFont="1" applyFill="1" applyBorder="1" applyAlignment="1">
      <alignment horizontal="right" vertical="center"/>
    </xf>
    <xf numFmtId="0" fontId="7" fillId="0" borderId="2" xfId="0" applyFont="1" applyBorder="1" applyAlignment="1">
      <alignment horizontal="center" vertical="center"/>
    </xf>
    <xf numFmtId="0" fontId="7" fillId="0" borderId="16" xfId="0" applyFont="1" applyBorder="1" applyAlignment="1">
      <alignment horizontal="center" vertical="center" wrapText="1"/>
    </xf>
    <xf numFmtId="0" fontId="12" fillId="0" borderId="20" xfId="0" applyFont="1" applyFill="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2" fontId="12" fillId="0" borderId="2" xfId="0" applyNumberFormat="1" applyFont="1" applyBorder="1" applyAlignment="1">
      <alignment horizontal="center" vertical="center"/>
    </xf>
    <xf numFmtId="4" fontId="1" fillId="0" borderId="20" xfId="0" applyNumberFormat="1"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Border="1" applyAlignment="1">
      <alignment horizontal="center" vertical="center"/>
    </xf>
    <xf numFmtId="2" fontId="12" fillId="0" borderId="5" xfId="0" applyNumberFormat="1" applyFont="1" applyBorder="1" applyAlignment="1">
      <alignment horizontal="center" vertical="center"/>
    </xf>
    <xf numFmtId="2" fontId="12" fillId="0" borderId="20" xfId="0" applyNumberFormat="1" applyFont="1" applyBorder="1" applyAlignment="1">
      <alignment horizontal="center" vertical="center"/>
    </xf>
    <xf numFmtId="2" fontId="12" fillId="0" borderId="28" xfId="0" applyNumberFormat="1" applyFont="1" applyBorder="1" applyAlignment="1">
      <alignment horizontal="center" vertical="center"/>
    </xf>
    <xf numFmtId="2" fontId="12" fillId="0" borderId="28" xfId="0" applyNumberFormat="1" applyFont="1" applyFill="1" applyBorder="1" applyAlignment="1">
      <alignment horizontal="center" vertical="center"/>
    </xf>
    <xf numFmtId="164" fontId="1" fillId="0" borderId="49" xfId="2" applyNumberFormat="1" applyFont="1" applyBorder="1" applyAlignment="1">
      <alignment horizontal="center" vertical="center"/>
    </xf>
    <xf numFmtId="0" fontId="3" fillId="0" borderId="28" xfId="0" applyFont="1" applyFill="1" applyBorder="1" applyAlignment="1">
      <alignment horizontal="left" vertical="top"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3" fillId="0" borderId="28" xfId="0" applyFont="1" applyBorder="1" applyAlignment="1">
      <alignment horizontal="left" vertical="top" wrapText="1"/>
    </xf>
    <xf numFmtId="0" fontId="3" fillId="0" borderId="28" xfId="0" applyFont="1" applyBorder="1" applyAlignment="1">
      <alignment horizontal="left" vertical="center" wrapText="1"/>
    </xf>
    <xf numFmtId="164" fontId="1" fillId="0" borderId="28" xfId="0" applyNumberFormat="1" applyFont="1" applyFill="1" applyBorder="1" applyAlignment="1">
      <alignment vertical="top" wrapText="1"/>
    </xf>
    <xf numFmtId="165" fontId="1" fillId="0" borderId="2" xfId="0" applyNumberFormat="1" applyFont="1" applyBorder="1" applyAlignment="1">
      <alignment horizontal="center" vertical="center"/>
    </xf>
    <xf numFmtId="0" fontId="2" fillId="0" borderId="20" xfId="0" applyFont="1" applyBorder="1" applyAlignment="1">
      <alignment horizontal="left" vertical="center" wrapText="1"/>
    </xf>
    <xf numFmtId="0" fontId="7" fillId="0" borderId="20" xfId="0" applyFont="1" applyBorder="1" applyAlignment="1">
      <alignment horizontal="center" vertical="center"/>
    </xf>
    <xf numFmtId="4" fontId="7" fillId="0" borderId="3" xfId="0" applyNumberFormat="1" applyFont="1" applyBorder="1" applyAlignment="1">
      <alignment horizontal="center" vertical="center"/>
    </xf>
    <xf numFmtId="0" fontId="7" fillId="0" borderId="28" xfId="0" applyFont="1" applyBorder="1" applyAlignment="1">
      <alignment horizontal="center" vertical="center" wrapText="1"/>
    </xf>
    <xf numFmtId="0" fontId="1" fillId="0" borderId="28" xfId="0" applyFont="1" applyBorder="1"/>
    <xf numFmtId="0" fontId="12" fillId="0" borderId="29" xfId="0" applyFont="1" applyBorder="1" applyAlignment="1">
      <alignment horizontal="center" vertical="center"/>
    </xf>
    <xf numFmtId="164" fontId="1" fillId="0" borderId="20" xfId="0" applyNumberFormat="1" applyFont="1" applyBorder="1" applyAlignment="1">
      <alignment wrapText="1"/>
    </xf>
    <xf numFmtId="164" fontId="1" fillId="0" borderId="19" xfId="2" applyNumberFormat="1" applyFont="1" applyBorder="1" applyAlignment="1">
      <alignment horizontal="center" vertical="center"/>
    </xf>
    <xf numFmtId="164" fontId="1" fillId="0" borderId="20" xfId="2" applyNumberFormat="1" applyFont="1" applyBorder="1" applyAlignment="1">
      <alignment horizontal="center" vertical="center"/>
    </xf>
    <xf numFmtId="0" fontId="1" fillId="0" borderId="6" xfId="0" applyFont="1" applyBorder="1" applyAlignment="1">
      <alignment wrapText="1"/>
    </xf>
    <xf numFmtId="0" fontId="13" fillId="0" borderId="28" xfId="0" applyFont="1" applyBorder="1" applyAlignment="1">
      <alignment horizontal="center" vertical="center" wrapText="1"/>
    </xf>
    <xf numFmtId="164" fontId="1" fillId="0" borderId="54" xfId="0" applyNumberFormat="1" applyFont="1" applyFill="1" applyBorder="1" applyAlignment="1">
      <alignment horizontal="center" vertical="center" wrapText="1"/>
    </xf>
    <xf numFmtId="4" fontId="7" fillId="0" borderId="29" xfId="0" applyNumberFormat="1" applyFont="1" applyFill="1" applyBorder="1" applyAlignment="1">
      <alignment horizontal="center" vertical="center"/>
    </xf>
    <xf numFmtId="169" fontId="2" fillId="0" borderId="29" xfId="2" applyNumberFormat="1" applyFont="1" applyFill="1" applyBorder="1" applyAlignment="1">
      <alignment horizontal="center" vertical="center"/>
    </xf>
    <xf numFmtId="169" fontId="2" fillId="0" borderId="6" xfId="2" applyNumberFormat="1" applyFont="1" applyFill="1" applyBorder="1" applyAlignment="1">
      <alignment horizontal="center" vertical="center"/>
    </xf>
    <xf numFmtId="164" fontId="6" fillId="0" borderId="28" xfId="0" applyNumberFormat="1" applyFont="1" applyFill="1" applyBorder="1" applyAlignment="1">
      <alignment vertical="top" wrapText="1"/>
    </xf>
    <xf numFmtId="4" fontId="7" fillId="0" borderId="5"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165" fontId="1" fillId="0" borderId="54" xfId="0" applyNumberFormat="1" applyFont="1" applyFill="1" applyBorder="1" applyAlignment="1">
      <alignment horizontal="center" vertical="center" wrapText="1"/>
    </xf>
    <xf numFmtId="164" fontId="7" fillId="0" borderId="29" xfId="0" applyNumberFormat="1" applyFont="1" applyFill="1" applyBorder="1" applyAlignment="1">
      <alignment horizontal="center" vertical="center" wrapText="1"/>
    </xf>
    <xf numFmtId="164" fontId="1" fillId="0" borderId="53" xfId="0" applyNumberFormat="1" applyFont="1" applyFill="1" applyBorder="1" applyAlignment="1">
      <alignment horizontal="center" vertical="center" wrapText="1"/>
    </xf>
    <xf numFmtId="164" fontId="1" fillId="0" borderId="52" xfId="2" applyNumberFormat="1" applyFont="1" applyFill="1" applyBorder="1" applyAlignment="1">
      <alignment horizontal="center" vertical="center"/>
    </xf>
    <xf numFmtId="164" fontId="1" fillId="0" borderId="53" xfId="2" applyNumberFormat="1" applyFont="1" applyFill="1" applyBorder="1" applyAlignment="1">
      <alignment horizontal="center" vertical="center"/>
    </xf>
    <xf numFmtId="1" fontId="1" fillId="0" borderId="27" xfId="4" applyNumberFormat="1" applyFont="1" applyFill="1" applyBorder="1" applyAlignment="1">
      <alignment horizontal="center" vertical="center"/>
    </xf>
    <xf numFmtId="1" fontId="1" fillId="0" borderId="29" xfId="4" applyNumberFormat="1" applyFont="1" applyFill="1" applyBorder="1" applyAlignment="1">
      <alignment horizontal="center" vertical="center"/>
    </xf>
    <xf numFmtId="2" fontId="1" fillId="0" borderId="29" xfId="4" applyNumberFormat="1" applyFont="1" applyFill="1" applyBorder="1" applyAlignment="1">
      <alignment horizontal="center" vertical="center"/>
    </xf>
    <xf numFmtId="4" fontId="1" fillId="0" borderId="5" xfId="0" applyNumberFormat="1" applyFont="1" applyFill="1" applyBorder="1" applyAlignment="1">
      <alignment horizontal="center" vertical="center"/>
    </xf>
    <xf numFmtId="4" fontId="1" fillId="0" borderId="28"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wrapText="1"/>
    </xf>
    <xf numFmtId="164" fontId="1" fillId="0" borderId="20" xfId="0" applyNumberFormat="1" applyFont="1" applyFill="1" applyBorder="1" applyAlignment="1">
      <alignment horizontal="center" vertical="center" wrapText="1"/>
    </xf>
    <xf numFmtId="164" fontId="2" fillId="0" borderId="20" xfId="0" applyNumberFormat="1" applyFont="1" applyFill="1" applyBorder="1" applyAlignment="1">
      <alignment vertical="top" wrapText="1"/>
    </xf>
    <xf numFmtId="164" fontId="1" fillId="0" borderId="21" xfId="0" applyNumberFormat="1" applyFont="1" applyFill="1" applyBorder="1" applyAlignment="1">
      <alignment horizontal="center" vertical="center" wrapText="1"/>
    </xf>
    <xf numFmtId="164" fontId="1" fillId="0" borderId="2" xfId="2" applyNumberFormat="1" applyFont="1" applyFill="1" applyBorder="1" applyAlignment="1">
      <alignment horizontal="center" vertical="center"/>
    </xf>
    <xf numFmtId="169" fontId="1" fillId="0" borderId="20" xfId="2" applyNumberFormat="1" applyFont="1" applyFill="1" applyBorder="1" applyAlignment="1">
      <alignment horizontal="center" vertical="center"/>
    </xf>
    <xf numFmtId="169" fontId="2" fillId="0" borderId="21" xfId="2" applyNumberFormat="1" applyFont="1" applyFill="1" applyBorder="1" applyAlignment="1">
      <alignment horizontal="center" vertical="center"/>
    </xf>
    <xf numFmtId="169" fontId="2" fillId="0" borderId="3" xfId="2" applyNumberFormat="1" applyFont="1" applyFill="1" applyBorder="1" applyAlignment="1">
      <alignment horizontal="center" vertical="center"/>
    </xf>
    <xf numFmtId="164" fontId="1" fillId="0" borderId="4" xfId="0" applyNumberFormat="1" applyFont="1" applyFill="1" applyBorder="1" applyAlignment="1">
      <alignment horizontal="center" vertical="center" wrapText="1"/>
    </xf>
    <xf numFmtId="164" fontId="7" fillId="0" borderId="28" xfId="0" applyNumberFormat="1" applyFont="1" applyFill="1" applyBorder="1" applyAlignment="1">
      <alignment horizontal="center" vertical="center" wrapText="1"/>
    </xf>
    <xf numFmtId="164" fontId="7" fillId="0" borderId="54" xfId="0" applyNumberFormat="1" applyFont="1" applyFill="1" applyBorder="1" applyAlignment="1">
      <alignment horizontal="center" vertical="center" wrapText="1"/>
    </xf>
    <xf numFmtId="164" fontId="7" fillId="0" borderId="28" xfId="0" applyNumberFormat="1" applyFont="1" applyFill="1" applyBorder="1" applyAlignment="1">
      <alignment vertical="top" wrapText="1"/>
    </xf>
    <xf numFmtId="0" fontId="11" fillId="0" borderId="28" xfId="0" applyFont="1" applyFill="1" applyBorder="1" applyAlignment="1">
      <alignment horizontal="left" vertical="center" wrapText="1"/>
    </xf>
    <xf numFmtId="0" fontId="11" fillId="0" borderId="28" xfId="0" applyFont="1" applyFill="1" applyBorder="1" applyAlignment="1">
      <alignment horizontal="center" vertical="center"/>
    </xf>
    <xf numFmtId="4" fontId="11" fillId="0" borderId="29" xfId="0" applyNumberFormat="1" applyFont="1" applyFill="1" applyBorder="1" applyAlignment="1">
      <alignment horizontal="center" vertical="center"/>
    </xf>
    <xf numFmtId="164" fontId="1" fillId="0" borderId="6" xfId="0" applyNumberFormat="1" applyFont="1" applyFill="1" applyBorder="1" applyAlignment="1">
      <alignment horizontal="center" vertical="center" wrapText="1"/>
    </xf>
    <xf numFmtId="0" fontId="1" fillId="0" borderId="28" xfId="0" applyFont="1" applyFill="1" applyBorder="1" applyAlignment="1">
      <alignment horizontal="center" vertical="center" wrapText="1"/>
    </xf>
    <xf numFmtId="0" fontId="6" fillId="0" borderId="28" xfId="0" applyFont="1" applyFill="1" applyBorder="1" applyAlignment="1">
      <alignment horizontal="left"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0" fontId="1" fillId="0" borderId="1" xfId="0" applyFont="1" applyBorder="1" applyAlignment="1">
      <alignment horizontal="lef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3" xfId="0" applyFont="1" applyBorder="1" applyAlignment="1">
      <alignment horizontal="right"/>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cellXfs>
  <cellStyles count="5">
    <cellStyle name="Normal" xfId="0" builtinId="0"/>
    <cellStyle name="Normal 2" xfId="2"/>
    <cellStyle name="Normal_TameTuristu5-2011-08-06" xfId="4"/>
    <cellStyle name="Обычный_33. OZOLNIEKU NOVADA DOME_OZO SKOLA_TELPU, GAITENU, KAPNU TELPU REMONTS_TAME_VADIMS_2011_02_25_melnraksts" xfId="1"/>
    <cellStyle name="Обычный_saulkrasti_tame" xfId="3"/>
  </cellStyles>
  <dxfs count="559">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2:C36"/>
  <sheetViews>
    <sheetView tabSelected="1" workbookViewId="0">
      <selection activeCell="G42" sqref="G42"/>
    </sheetView>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45" t="s">
        <v>1</v>
      </c>
      <c r="C4" s="245"/>
    </row>
    <row r="5" spans="1:3" x14ac:dyDescent="0.2">
      <c r="A5" s="2"/>
      <c r="B5" s="2"/>
      <c r="C5" s="2"/>
    </row>
    <row r="6" spans="1:3" x14ac:dyDescent="0.2">
      <c r="C6" s="4" t="s">
        <v>2</v>
      </c>
    </row>
    <row r="8" spans="1:3" x14ac:dyDescent="0.2">
      <c r="B8" s="246" t="s">
        <v>3</v>
      </c>
      <c r="C8" s="246"/>
    </row>
    <row r="11" spans="1:3" x14ac:dyDescent="0.2">
      <c r="B11" s="2" t="s">
        <v>4</v>
      </c>
    </row>
    <row r="12" spans="1:3" x14ac:dyDescent="0.2">
      <c r="B12" s="55" t="s">
        <v>63</v>
      </c>
    </row>
    <row r="13" spans="1:3" x14ac:dyDescent="0.2">
      <c r="A13" s="4" t="s">
        <v>5</v>
      </c>
      <c r="B13" s="250" t="s">
        <v>452</v>
      </c>
      <c r="C13" s="250"/>
    </row>
    <row r="14" spans="1:3" x14ac:dyDescent="0.2">
      <c r="A14" s="4" t="s">
        <v>6</v>
      </c>
      <c r="B14" s="251" t="s">
        <v>453</v>
      </c>
      <c r="C14" s="251"/>
    </row>
    <row r="15" spans="1:3" x14ac:dyDescent="0.2">
      <c r="A15" s="4" t="s">
        <v>7</v>
      </c>
      <c r="B15" s="251" t="s">
        <v>454</v>
      </c>
      <c r="C15" s="251"/>
    </row>
    <row r="16" spans="1:3" x14ac:dyDescent="0.2">
      <c r="A16" s="4" t="s">
        <v>8</v>
      </c>
      <c r="B16" s="252" t="s">
        <v>455</v>
      </c>
      <c r="C16" s="252"/>
    </row>
    <row r="17" spans="1:3" ht="10.8" thickBot="1" x14ac:dyDescent="0.25"/>
    <row r="18" spans="1:3" x14ac:dyDescent="0.2">
      <c r="A18" s="5" t="s">
        <v>9</v>
      </c>
      <c r="B18" s="6" t="s">
        <v>10</v>
      </c>
      <c r="C18" s="7" t="s">
        <v>11</v>
      </c>
    </row>
    <row r="19" spans="1:3" ht="20.399999999999999" x14ac:dyDescent="0.2">
      <c r="A19" s="51">
        <v>1</v>
      </c>
      <c r="B19" s="206" t="s">
        <v>453</v>
      </c>
      <c r="C19" s="106">
        <f>'Kops a+c+n'!E53</f>
        <v>0</v>
      </c>
    </row>
    <row r="20" spans="1:3" x14ac:dyDescent="0.2">
      <c r="A20" s="10"/>
      <c r="B20" s="11"/>
      <c r="C20" s="106"/>
    </row>
    <row r="21" spans="1:3" x14ac:dyDescent="0.2">
      <c r="A21" s="8"/>
      <c r="B21" s="9"/>
      <c r="C21" s="106"/>
    </row>
    <row r="22" spans="1:3" x14ac:dyDescent="0.2">
      <c r="A22" s="8"/>
      <c r="B22" s="9"/>
      <c r="C22" s="106"/>
    </row>
    <row r="23" spans="1:3" x14ac:dyDescent="0.2">
      <c r="A23" s="8"/>
      <c r="B23" s="9"/>
      <c r="C23" s="106"/>
    </row>
    <row r="24" spans="1:3" x14ac:dyDescent="0.2">
      <c r="A24" s="8"/>
      <c r="B24" s="9"/>
      <c r="C24" s="106"/>
    </row>
    <row r="25" spans="1:3" ht="10.8" thickBot="1" x14ac:dyDescent="0.25">
      <c r="A25" s="43"/>
      <c r="B25" s="44"/>
      <c r="C25" s="107"/>
    </row>
    <row r="26" spans="1:3" ht="10.8" thickBot="1" x14ac:dyDescent="0.25">
      <c r="A26" s="12"/>
      <c r="B26" s="13" t="s">
        <v>12</v>
      </c>
      <c r="C26" s="108">
        <f>SUM(C19:C25)</f>
        <v>0</v>
      </c>
    </row>
    <row r="27" spans="1:3" ht="10.8" thickBot="1" x14ac:dyDescent="0.25">
      <c r="B27" s="14"/>
      <c r="C27" s="15"/>
    </row>
    <row r="28" spans="1:3" ht="10.8" thickBot="1" x14ac:dyDescent="0.25">
      <c r="A28" s="247" t="s">
        <v>13</v>
      </c>
      <c r="B28" s="248"/>
      <c r="C28" s="109">
        <f>ROUND(C26*21%,2)</f>
        <v>0</v>
      </c>
    </row>
    <row r="31" spans="1:3" x14ac:dyDescent="0.2">
      <c r="A31" s="1" t="s">
        <v>14</v>
      </c>
      <c r="B31" s="249" t="s">
        <v>456</v>
      </c>
      <c r="C31" s="249"/>
    </row>
    <row r="32" spans="1:3" x14ac:dyDescent="0.2">
      <c r="B32" s="244" t="s">
        <v>15</v>
      </c>
      <c r="C32" s="244"/>
    </row>
    <row r="34" spans="1:3" x14ac:dyDescent="0.2">
      <c r="A34" s="1" t="s">
        <v>16</v>
      </c>
      <c r="B34" s="73" t="s">
        <v>457</v>
      </c>
      <c r="C34" s="16"/>
    </row>
    <row r="35" spans="1:3" x14ac:dyDescent="0.2">
      <c r="A35" s="16"/>
      <c r="B35" s="16"/>
      <c r="C35" s="16"/>
    </row>
    <row r="36" spans="1:3" x14ac:dyDescent="0.2">
      <c r="A36" s="1" t="s">
        <v>458</v>
      </c>
    </row>
  </sheetData>
  <mergeCells count="9">
    <mergeCell ref="B32:C32"/>
    <mergeCell ref="B4:C4"/>
    <mergeCell ref="B8:C8"/>
    <mergeCell ref="A28:B28"/>
    <mergeCell ref="B31:C31"/>
    <mergeCell ref="B13:C13"/>
    <mergeCell ref="B14:C14"/>
    <mergeCell ref="B15:C15"/>
    <mergeCell ref="B16:C16"/>
  </mergeCells>
  <conditionalFormatting sqref="B13:B16">
    <cfRule type="cellIs" dxfId="558" priority="6" operator="equal">
      <formula>0</formula>
    </cfRule>
  </conditionalFormatting>
  <conditionalFormatting sqref="A19:B19">
    <cfRule type="cellIs" dxfId="557" priority="5" operator="equal">
      <formula>0</formula>
    </cfRule>
  </conditionalFormatting>
  <conditionalFormatting sqref="C19 C26 C28">
    <cfRule type="cellIs" dxfId="556" priority="4" operator="equal">
      <formula>0</formula>
    </cfRule>
  </conditionalFormatting>
  <conditionalFormatting sqref="B31:C31">
    <cfRule type="cellIs" dxfId="555" priority="3" operator="equal">
      <formula>0</formula>
    </cfRule>
  </conditionalFormatting>
  <conditionalFormatting sqref="B34">
    <cfRule type="cellIs" dxfId="554" priority="2" operator="equal">
      <formula>0</formula>
    </cfRule>
  </conditionalFormatting>
  <conditionalFormatting sqref="A36">
    <cfRule type="cellIs" dxfId="553" priority="1" operator="equal">
      <formula>"Tāme sastādīta 20__. gada __. _________"</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84" width="9.109375" style="1"/>
    <col min="185" max="185" width="1.44140625" style="1" customWidth="1"/>
    <col min="186" max="186" width="2.109375" style="1" customWidth="1"/>
    <col min="187" max="187" width="16.88671875" style="1" customWidth="1"/>
    <col min="188" max="188" width="43.44140625" style="1" customWidth="1"/>
    <col min="189" max="189" width="22.44140625" style="1" customWidth="1"/>
    <col min="190" max="190" width="9.109375" style="1"/>
    <col min="191" max="191" width="13.88671875" style="1" bestFit="1" customWidth="1"/>
    <col min="192" max="440" width="9.109375" style="1"/>
    <col min="441" max="441" width="1.44140625" style="1" customWidth="1"/>
    <col min="442" max="442" width="2.109375" style="1" customWidth="1"/>
    <col min="443" max="443" width="16.88671875" style="1" customWidth="1"/>
    <col min="444" max="444" width="43.44140625" style="1" customWidth="1"/>
    <col min="445" max="445" width="22.44140625" style="1" customWidth="1"/>
    <col min="446" max="446" width="9.109375" style="1"/>
    <col min="447" max="447" width="13.88671875" style="1" bestFit="1" customWidth="1"/>
    <col min="448" max="696" width="9.109375" style="1"/>
    <col min="697" max="697" width="1.44140625" style="1" customWidth="1"/>
    <col min="698" max="698" width="2.109375" style="1" customWidth="1"/>
    <col min="699" max="699" width="16.88671875" style="1" customWidth="1"/>
    <col min="700" max="700" width="43.44140625" style="1" customWidth="1"/>
    <col min="701" max="701" width="22.44140625" style="1" customWidth="1"/>
    <col min="702" max="702" width="9.109375" style="1"/>
    <col min="703" max="703" width="13.88671875" style="1" bestFit="1" customWidth="1"/>
    <col min="704" max="952" width="9.109375" style="1"/>
    <col min="953" max="953" width="1.44140625" style="1" customWidth="1"/>
    <col min="954" max="954" width="2.109375" style="1" customWidth="1"/>
    <col min="955" max="955" width="16.88671875" style="1" customWidth="1"/>
    <col min="956" max="956" width="43.44140625" style="1" customWidth="1"/>
    <col min="957" max="957" width="22.44140625" style="1" customWidth="1"/>
    <col min="958" max="958" width="9.109375" style="1"/>
    <col min="959" max="959" width="13.88671875" style="1" bestFit="1" customWidth="1"/>
    <col min="960" max="1208" width="9.109375" style="1"/>
    <col min="1209" max="1209" width="1.44140625" style="1" customWidth="1"/>
    <col min="1210" max="1210" width="2.109375" style="1" customWidth="1"/>
    <col min="1211" max="1211" width="16.88671875" style="1" customWidth="1"/>
    <col min="1212" max="1212" width="43.44140625" style="1" customWidth="1"/>
    <col min="1213" max="1213" width="22.44140625" style="1" customWidth="1"/>
    <col min="1214" max="1214" width="9.109375" style="1"/>
    <col min="1215" max="1215" width="13.88671875" style="1" bestFit="1" customWidth="1"/>
    <col min="1216" max="1464" width="9.109375" style="1"/>
    <col min="1465" max="1465" width="1.44140625" style="1" customWidth="1"/>
    <col min="1466" max="1466" width="2.109375" style="1" customWidth="1"/>
    <col min="1467" max="1467" width="16.88671875" style="1" customWidth="1"/>
    <col min="1468" max="1468" width="43.44140625" style="1" customWidth="1"/>
    <col min="1469" max="1469" width="22.44140625" style="1" customWidth="1"/>
    <col min="1470" max="1470" width="9.109375" style="1"/>
    <col min="1471" max="1471" width="13.88671875" style="1" bestFit="1" customWidth="1"/>
    <col min="1472" max="1720" width="9.109375" style="1"/>
    <col min="1721" max="1721" width="1.44140625" style="1" customWidth="1"/>
    <col min="1722" max="1722" width="2.109375" style="1" customWidth="1"/>
    <col min="1723" max="1723" width="16.88671875" style="1" customWidth="1"/>
    <col min="1724" max="1724" width="43.44140625" style="1" customWidth="1"/>
    <col min="1725" max="1725" width="22.44140625" style="1" customWidth="1"/>
    <col min="1726" max="1726" width="9.109375" style="1"/>
    <col min="1727" max="1727" width="13.88671875" style="1" bestFit="1" customWidth="1"/>
    <col min="1728" max="1976" width="9.109375" style="1"/>
    <col min="1977" max="1977" width="1.44140625" style="1" customWidth="1"/>
    <col min="1978" max="1978" width="2.109375" style="1" customWidth="1"/>
    <col min="1979" max="1979" width="16.88671875" style="1" customWidth="1"/>
    <col min="1980" max="1980" width="43.44140625" style="1" customWidth="1"/>
    <col min="1981" max="1981" width="22.44140625" style="1" customWidth="1"/>
    <col min="1982" max="1982" width="9.109375" style="1"/>
    <col min="1983" max="1983" width="13.88671875" style="1" bestFit="1" customWidth="1"/>
    <col min="1984" max="2232" width="9.109375" style="1"/>
    <col min="2233" max="2233" width="1.44140625" style="1" customWidth="1"/>
    <col min="2234" max="2234" width="2.109375" style="1" customWidth="1"/>
    <col min="2235" max="2235" width="16.88671875" style="1" customWidth="1"/>
    <col min="2236" max="2236" width="43.44140625" style="1" customWidth="1"/>
    <col min="2237" max="2237" width="22.44140625" style="1" customWidth="1"/>
    <col min="2238" max="2238" width="9.109375" style="1"/>
    <col min="2239" max="2239" width="13.88671875" style="1" bestFit="1" customWidth="1"/>
    <col min="2240" max="2488" width="9.109375" style="1"/>
    <col min="2489" max="2489" width="1.44140625" style="1" customWidth="1"/>
    <col min="2490" max="2490" width="2.109375" style="1" customWidth="1"/>
    <col min="2491" max="2491" width="16.88671875" style="1" customWidth="1"/>
    <col min="2492" max="2492" width="43.44140625" style="1" customWidth="1"/>
    <col min="2493" max="2493" width="22.44140625" style="1" customWidth="1"/>
    <col min="2494" max="2494" width="9.109375" style="1"/>
    <col min="2495" max="2495" width="13.88671875" style="1" bestFit="1" customWidth="1"/>
    <col min="2496" max="2744" width="9.109375" style="1"/>
    <col min="2745" max="2745" width="1.44140625" style="1" customWidth="1"/>
    <col min="2746" max="2746" width="2.109375" style="1" customWidth="1"/>
    <col min="2747" max="2747" width="16.88671875" style="1" customWidth="1"/>
    <col min="2748" max="2748" width="43.44140625" style="1" customWidth="1"/>
    <col min="2749" max="2749" width="22.44140625" style="1" customWidth="1"/>
    <col min="2750" max="2750" width="9.109375" style="1"/>
    <col min="2751" max="2751" width="13.88671875" style="1" bestFit="1" customWidth="1"/>
    <col min="2752" max="3000" width="9.109375" style="1"/>
    <col min="3001" max="3001" width="1.44140625" style="1" customWidth="1"/>
    <col min="3002" max="3002" width="2.109375" style="1" customWidth="1"/>
    <col min="3003" max="3003" width="16.88671875" style="1" customWidth="1"/>
    <col min="3004" max="3004" width="43.44140625" style="1" customWidth="1"/>
    <col min="3005" max="3005" width="22.44140625" style="1" customWidth="1"/>
    <col min="3006" max="3006" width="9.109375" style="1"/>
    <col min="3007" max="3007" width="13.88671875" style="1" bestFit="1" customWidth="1"/>
    <col min="3008" max="3256" width="9.109375" style="1"/>
    <col min="3257" max="3257" width="1.44140625" style="1" customWidth="1"/>
    <col min="3258" max="3258" width="2.109375" style="1" customWidth="1"/>
    <col min="3259" max="3259" width="16.88671875" style="1" customWidth="1"/>
    <col min="3260" max="3260" width="43.44140625" style="1" customWidth="1"/>
    <col min="3261" max="3261" width="22.44140625" style="1" customWidth="1"/>
    <col min="3262" max="3262" width="9.109375" style="1"/>
    <col min="3263" max="3263" width="13.88671875" style="1" bestFit="1" customWidth="1"/>
    <col min="3264" max="3512" width="9.109375" style="1"/>
    <col min="3513" max="3513" width="1.44140625" style="1" customWidth="1"/>
    <col min="3514" max="3514" width="2.109375" style="1" customWidth="1"/>
    <col min="3515" max="3515" width="16.88671875" style="1" customWidth="1"/>
    <col min="3516" max="3516" width="43.44140625" style="1" customWidth="1"/>
    <col min="3517" max="3517" width="22.44140625" style="1" customWidth="1"/>
    <col min="3518" max="3518" width="9.109375" style="1"/>
    <col min="3519" max="3519" width="13.88671875" style="1" bestFit="1" customWidth="1"/>
    <col min="3520" max="3768" width="9.109375" style="1"/>
    <col min="3769" max="3769" width="1.44140625" style="1" customWidth="1"/>
    <col min="3770" max="3770" width="2.109375" style="1" customWidth="1"/>
    <col min="3771" max="3771" width="16.88671875" style="1" customWidth="1"/>
    <col min="3772" max="3772" width="43.44140625" style="1" customWidth="1"/>
    <col min="3773" max="3773" width="22.44140625" style="1" customWidth="1"/>
    <col min="3774" max="3774" width="9.109375" style="1"/>
    <col min="3775" max="3775" width="13.88671875" style="1" bestFit="1" customWidth="1"/>
    <col min="3776" max="4024" width="9.109375" style="1"/>
    <col min="4025" max="4025" width="1.44140625" style="1" customWidth="1"/>
    <col min="4026" max="4026" width="2.109375" style="1" customWidth="1"/>
    <col min="4027" max="4027" width="16.88671875" style="1" customWidth="1"/>
    <col min="4028" max="4028" width="43.44140625" style="1" customWidth="1"/>
    <col min="4029" max="4029" width="22.44140625" style="1" customWidth="1"/>
    <col min="4030" max="4030" width="9.109375" style="1"/>
    <col min="4031" max="4031" width="13.88671875" style="1" bestFit="1" customWidth="1"/>
    <col min="4032" max="4280" width="9.109375" style="1"/>
    <col min="4281" max="4281" width="1.44140625" style="1" customWidth="1"/>
    <col min="4282" max="4282" width="2.109375" style="1" customWidth="1"/>
    <col min="4283" max="4283" width="16.88671875" style="1" customWidth="1"/>
    <col min="4284" max="4284" width="43.44140625" style="1" customWidth="1"/>
    <col min="4285" max="4285" width="22.44140625" style="1" customWidth="1"/>
    <col min="4286" max="4286" width="9.109375" style="1"/>
    <col min="4287" max="4287" width="13.88671875" style="1" bestFit="1" customWidth="1"/>
    <col min="4288" max="4536" width="9.109375" style="1"/>
    <col min="4537" max="4537" width="1.44140625" style="1" customWidth="1"/>
    <col min="4538" max="4538" width="2.109375" style="1" customWidth="1"/>
    <col min="4539" max="4539" width="16.88671875" style="1" customWidth="1"/>
    <col min="4540" max="4540" width="43.44140625" style="1" customWidth="1"/>
    <col min="4541" max="4541" width="22.44140625" style="1" customWidth="1"/>
    <col min="4542" max="4542" width="9.109375" style="1"/>
    <col min="4543" max="4543" width="13.88671875" style="1" bestFit="1" customWidth="1"/>
    <col min="4544" max="4792" width="9.109375" style="1"/>
    <col min="4793" max="4793" width="1.44140625" style="1" customWidth="1"/>
    <col min="4794" max="4794" width="2.109375" style="1" customWidth="1"/>
    <col min="4795" max="4795" width="16.88671875" style="1" customWidth="1"/>
    <col min="4796" max="4796" width="43.44140625" style="1" customWidth="1"/>
    <col min="4797" max="4797" width="22.44140625" style="1" customWidth="1"/>
    <col min="4798" max="4798" width="9.109375" style="1"/>
    <col min="4799" max="4799" width="13.88671875" style="1" bestFit="1" customWidth="1"/>
    <col min="4800" max="5048" width="9.109375" style="1"/>
    <col min="5049" max="5049" width="1.44140625" style="1" customWidth="1"/>
    <col min="5050" max="5050" width="2.109375" style="1" customWidth="1"/>
    <col min="5051" max="5051" width="16.88671875" style="1" customWidth="1"/>
    <col min="5052" max="5052" width="43.44140625" style="1" customWidth="1"/>
    <col min="5053" max="5053" width="22.44140625" style="1" customWidth="1"/>
    <col min="5054" max="5054" width="9.109375" style="1"/>
    <col min="5055" max="5055" width="13.88671875" style="1" bestFit="1" customWidth="1"/>
    <col min="5056" max="5304" width="9.109375" style="1"/>
    <col min="5305" max="5305" width="1.44140625" style="1" customWidth="1"/>
    <col min="5306" max="5306" width="2.109375" style="1" customWidth="1"/>
    <col min="5307" max="5307" width="16.88671875" style="1" customWidth="1"/>
    <col min="5308" max="5308" width="43.44140625" style="1" customWidth="1"/>
    <col min="5309" max="5309" width="22.44140625" style="1" customWidth="1"/>
    <col min="5310" max="5310" width="9.109375" style="1"/>
    <col min="5311" max="5311" width="13.88671875" style="1" bestFit="1" customWidth="1"/>
    <col min="5312" max="5560" width="9.109375" style="1"/>
    <col min="5561" max="5561" width="1.44140625" style="1" customWidth="1"/>
    <col min="5562" max="5562" width="2.109375" style="1" customWidth="1"/>
    <col min="5563" max="5563" width="16.88671875" style="1" customWidth="1"/>
    <col min="5564" max="5564" width="43.44140625" style="1" customWidth="1"/>
    <col min="5565" max="5565" width="22.44140625" style="1" customWidth="1"/>
    <col min="5566" max="5566" width="9.109375" style="1"/>
    <col min="5567" max="5567" width="13.88671875" style="1" bestFit="1" customWidth="1"/>
    <col min="5568" max="5816" width="9.109375" style="1"/>
    <col min="5817" max="5817" width="1.44140625" style="1" customWidth="1"/>
    <col min="5818" max="5818" width="2.109375" style="1" customWidth="1"/>
    <col min="5819" max="5819" width="16.88671875" style="1" customWidth="1"/>
    <col min="5820" max="5820" width="43.44140625" style="1" customWidth="1"/>
    <col min="5821" max="5821" width="22.44140625" style="1" customWidth="1"/>
    <col min="5822" max="5822" width="9.109375" style="1"/>
    <col min="5823" max="5823" width="13.88671875" style="1" bestFit="1" customWidth="1"/>
    <col min="5824" max="6072" width="9.109375" style="1"/>
    <col min="6073" max="6073" width="1.44140625" style="1" customWidth="1"/>
    <col min="6074" max="6074" width="2.109375" style="1" customWidth="1"/>
    <col min="6075" max="6075" width="16.88671875" style="1" customWidth="1"/>
    <col min="6076" max="6076" width="43.44140625" style="1" customWidth="1"/>
    <col min="6077" max="6077" width="22.44140625" style="1" customWidth="1"/>
    <col min="6078" max="6078" width="9.109375" style="1"/>
    <col min="6079" max="6079" width="13.88671875" style="1" bestFit="1" customWidth="1"/>
    <col min="6080" max="6328" width="9.109375" style="1"/>
    <col min="6329" max="6329" width="1.44140625" style="1" customWidth="1"/>
    <col min="6330" max="6330" width="2.109375" style="1" customWidth="1"/>
    <col min="6331" max="6331" width="16.88671875" style="1" customWidth="1"/>
    <col min="6332" max="6332" width="43.44140625" style="1" customWidth="1"/>
    <col min="6333" max="6333" width="22.44140625" style="1" customWidth="1"/>
    <col min="6334" max="6334" width="9.109375" style="1"/>
    <col min="6335" max="6335" width="13.88671875" style="1" bestFit="1" customWidth="1"/>
    <col min="6336" max="6584" width="9.109375" style="1"/>
    <col min="6585" max="6585" width="1.44140625" style="1" customWidth="1"/>
    <col min="6586" max="6586" width="2.109375" style="1" customWidth="1"/>
    <col min="6587" max="6587" width="16.88671875" style="1" customWidth="1"/>
    <col min="6588" max="6588" width="43.44140625" style="1" customWidth="1"/>
    <col min="6589" max="6589" width="22.44140625" style="1" customWidth="1"/>
    <col min="6590" max="6590" width="9.109375" style="1"/>
    <col min="6591" max="6591" width="13.88671875" style="1" bestFit="1" customWidth="1"/>
    <col min="6592" max="6840" width="9.109375" style="1"/>
    <col min="6841" max="6841" width="1.44140625" style="1" customWidth="1"/>
    <col min="6842" max="6842" width="2.109375" style="1" customWidth="1"/>
    <col min="6843" max="6843" width="16.88671875" style="1" customWidth="1"/>
    <col min="6844" max="6844" width="43.44140625" style="1" customWidth="1"/>
    <col min="6845" max="6845" width="22.44140625" style="1" customWidth="1"/>
    <col min="6846" max="6846" width="9.109375" style="1"/>
    <col min="6847" max="6847" width="13.88671875" style="1" bestFit="1" customWidth="1"/>
    <col min="6848" max="7096" width="9.109375" style="1"/>
    <col min="7097" max="7097" width="1.44140625" style="1" customWidth="1"/>
    <col min="7098" max="7098" width="2.109375" style="1" customWidth="1"/>
    <col min="7099" max="7099" width="16.88671875" style="1" customWidth="1"/>
    <col min="7100" max="7100" width="43.44140625" style="1" customWidth="1"/>
    <col min="7101" max="7101" width="22.44140625" style="1" customWidth="1"/>
    <col min="7102" max="7102" width="9.109375" style="1"/>
    <col min="7103" max="7103" width="13.88671875" style="1" bestFit="1" customWidth="1"/>
    <col min="7104" max="7352" width="9.109375" style="1"/>
    <col min="7353" max="7353" width="1.44140625" style="1" customWidth="1"/>
    <col min="7354" max="7354" width="2.109375" style="1" customWidth="1"/>
    <col min="7355" max="7355" width="16.88671875" style="1" customWidth="1"/>
    <col min="7356" max="7356" width="43.44140625" style="1" customWidth="1"/>
    <col min="7357" max="7357" width="22.44140625" style="1" customWidth="1"/>
    <col min="7358" max="7358" width="9.109375" style="1"/>
    <col min="7359" max="7359" width="13.88671875" style="1" bestFit="1" customWidth="1"/>
    <col min="7360" max="7608" width="9.109375" style="1"/>
    <col min="7609" max="7609" width="1.44140625" style="1" customWidth="1"/>
    <col min="7610" max="7610" width="2.109375" style="1" customWidth="1"/>
    <col min="7611" max="7611" width="16.88671875" style="1" customWidth="1"/>
    <col min="7612" max="7612" width="43.44140625" style="1" customWidth="1"/>
    <col min="7613" max="7613" width="22.44140625" style="1" customWidth="1"/>
    <col min="7614" max="7614" width="9.109375" style="1"/>
    <col min="7615" max="7615" width="13.88671875" style="1" bestFit="1" customWidth="1"/>
    <col min="7616" max="7864" width="9.109375" style="1"/>
    <col min="7865" max="7865" width="1.44140625" style="1" customWidth="1"/>
    <col min="7866" max="7866" width="2.109375" style="1" customWidth="1"/>
    <col min="7867" max="7867" width="16.88671875" style="1" customWidth="1"/>
    <col min="7868" max="7868" width="43.44140625" style="1" customWidth="1"/>
    <col min="7869" max="7869" width="22.44140625" style="1" customWidth="1"/>
    <col min="7870" max="7870" width="9.109375" style="1"/>
    <col min="7871" max="7871" width="13.88671875" style="1" bestFit="1" customWidth="1"/>
    <col min="7872" max="8120" width="9.109375" style="1"/>
    <col min="8121" max="8121" width="1.44140625" style="1" customWidth="1"/>
    <col min="8122" max="8122" width="2.109375" style="1" customWidth="1"/>
    <col min="8123" max="8123" width="16.88671875" style="1" customWidth="1"/>
    <col min="8124" max="8124" width="43.44140625" style="1" customWidth="1"/>
    <col min="8125" max="8125" width="22.44140625" style="1" customWidth="1"/>
    <col min="8126" max="8126" width="9.109375" style="1"/>
    <col min="8127" max="8127" width="13.88671875" style="1" bestFit="1" customWidth="1"/>
    <col min="8128" max="8376" width="9.109375" style="1"/>
    <col min="8377" max="8377" width="1.44140625" style="1" customWidth="1"/>
    <col min="8378" max="8378" width="2.109375" style="1" customWidth="1"/>
    <col min="8379" max="8379" width="16.88671875" style="1" customWidth="1"/>
    <col min="8380" max="8380" width="43.44140625" style="1" customWidth="1"/>
    <col min="8381" max="8381" width="22.44140625" style="1" customWidth="1"/>
    <col min="8382" max="8382" width="9.109375" style="1"/>
    <col min="8383" max="8383" width="13.88671875" style="1" bestFit="1" customWidth="1"/>
    <col min="8384" max="8632" width="9.109375" style="1"/>
    <col min="8633" max="8633" width="1.44140625" style="1" customWidth="1"/>
    <col min="8634" max="8634" width="2.109375" style="1" customWidth="1"/>
    <col min="8635" max="8635" width="16.88671875" style="1" customWidth="1"/>
    <col min="8636" max="8636" width="43.44140625" style="1" customWidth="1"/>
    <col min="8637" max="8637" width="22.44140625" style="1" customWidth="1"/>
    <col min="8638" max="8638" width="9.109375" style="1"/>
    <col min="8639" max="8639" width="13.88671875" style="1" bestFit="1" customWidth="1"/>
    <col min="8640" max="8888" width="9.109375" style="1"/>
    <col min="8889" max="8889" width="1.44140625" style="1" customWidth="1"/>
    <col min="8890" max="8890" width="2.109375" style="1" customWidth="1"/>
    <col min="8891" max="8891" width="16.88671875" style="1" customWidth="1"/>
    <col min="8892" max="8892" width="43.44140625" style="1" customWidth="1"/>
    <col min="8893" max="8893" width="22.44140625" style="1" customWidth="1"/>
    <col min="8894" max="8894" width="9.109375" style="1"/>
    <col min="8895" max="8895" width="13.88671875" style="1" bestFit="1" customWidth="1"/>
    <col min="8896" max="9144" width="9.109375" style="1"/>
    <col min="9145" max="9145" width="1.44140625" style="1" customWidth="1"/>
    <col min="9146" max="9146" width="2.109375" style="1" customWidth="1"/>
    <col min="9147" max="9147" width="16.88671875" style="1" customWidth="1"/>
    <col min="9148" max="9148" width="43.44140625" style="1" customWidth="1"/>
    <col min="9149" max="9149" width="22.44140625" style="1" customWidth="1"/>
    <col min="9150" max="9150" width="9.109375" style="1"/>
    <col min="9151" max="9151" width="13.88671875" style="1" bestFit="1" customWidth="1"/>
    <col min="9152" max="9400" width="9.109375" style="1"/>
    <col min="9401" max="9401" width="1.44140625" style="1" customWidth="1"/>
    <col min="9402" max="9402" width="2.109375" style="1" customWidth="1"/>
    <col min="9403" max="9403" width="16.88671875" style="1" customWidth="1"/>
    <col min="9404" max="9404" width="43.44140625" style="1" customWidth="1"/>
    <col min="9405" max="9405" width="22.44140625" style="1" customWidth="1"/>
    <col min="9406" max="9406" width="9.109375" style="1"/>
    <col min="9407" max="9407" width="13.88671875" style="1" bestFit="1" customWidth="1"/>
    <col min="9408" max="9656" width="9.109375" style="1"/>
    <col min="9657" max="9657" width="1.44140625" style="1" customWidth="1"/>
    <col min="9658" max="9658" width="2.109375" style="1" customWidth="1"/>
    <col min="9659" max="9659" width="16.88671875" style="1" customWidth="1"/>
    <col min="9660" max="9660" width="43.44140625" style="1" customWidth="1"/>
    <col min="9661" max="9661" width="22.44140625" style="1" customWidth="1"/>
    <col min="9662" max="9662" width="9.109375" style="1"/>
    <col min="9663" max="9663" width="13.88671875" style="1" bestFit="1" customWidth="1"/>
    <col min="9664" max="9912" width="9.109375" style="1"/>
    <col min="9913" max="9913" width="1.44140625" style="1" customWidth="1"/>
    <col min="9914" max="9914" width="2.109375" style="1" customWidth="1"/>
    <col min="9915" max="9915" width="16.88671875" style="1" customWidth="1"/>
    <col min="9916" max="9916" width="43.44140625" style="1" customWidth="1"/>
    <col min="9917" max="9917" width="22.44140625" style="1" customWidth="1"/>
    <col min="9918" max="9918" width="9.109375" style="1"/>
    <col min="9919" max="9919" width="13.88671875" style="1" bestFit="1" customWidth="1"/>
    <col min="9920" max="10168" width="9.109375" style="1"/>
    <col min="10169" max="10169" width="1.44140625" style="1" customWidth="1"/>
    <col min="10170" max="10170" width="2.109375" style="1" customWidth="1"/>
    <col min="10171" max="10171" width="16.88671875" style="1" customWidth="1"/>
    <col min="10172" max="10172" width="43.44140625" style="1" customWidth="1"/>
    <col min="10173" max="10173" width="22.44140625" style="1" customWidth="1"/>
    <col min="10174" max="10174" width="9.109375" style="1"/>
    <col min="10175" max="10175" width="13.88671875" style="1" bestFit="1" customWidth="1"/>
    <col min="10176" max="10424" width="9.109375" style="1"/>
    <col min="10425" max="10425" width="1.44140625" style="1" customWidth="1"/>
    <col min="10426" max="10426" width="2.109375" style="1" customWidth="1"/>
    <col min="10427" max="10427" width="16.88671875" style="1" customWidth="1"/>
    <col min="10428" max="10428" width="43.44140625" style="1" customWidth="1"/>
    <col min="10429" max="10429" width="22.44140625" style="1" customWidth="1"/>
    <col min="10430" max="10430" width="9.109375" style="1"/>
    <col min="10431" max="10431" width="13.88671875" style="1" bestFit="1" customWidth="1"/>
    <col min="10432" max="10680" width="9.109375" style="1"/>
    <col min="10681" max="10681" width="1.44140625" style="1" customWidth="1"/>
    <col min="10682" max="10682" width="2.109375" style="1" customWidth="1"/>
    <col min="10683" max="10683" width="16.88671875" style="1" customWidth="1"/>
    <col min="10684" max="10684" width="43.44140625" style="1" customWidth="1"/>
    <col min="10685" max="10685" width="22.44140625" style="1" customWidth="1"/>
    <col min="10686" max="10686" width="9.109375" style="1"/>
    <col min="10687" max="10687" width="13.88671875" style="1" bestFit="1" customWidth="1"/>
    <col min="10688" max="10936" width="9.109375" style="1"/>
    <col min="10937" max="10937" width="1.44140625" style="1" customWidth="1"/>
    <col min="10938" max="10938" width="2.109375" style="1" customWidth="1"/>
    <col min="10939" max="10939" width="16.88671875" style="1" customWidth="1"/>
    <col min="10940" max="10940" width="43.44140625" style="1" customWidth="1"/>
    <col min="10941" max="10941" width="22.44140625" style="1" customWidth="1"/>
    <col min="10942" max="10942" width="9.109375" style="1"/>
    <col min="10943" max="10943" width="13.88671875" style="1" bestFit="1" customWidth="1"/>
    <col min="10944" max="11192" width="9.109375" style="1"/>
    <col min="11193" max="11193" width="1.44140625" style="1" customWidth="1"/>
    <col min="11194" max="11194" width="2.109375" style="1" customWidth="1"/>
    <col min="11195" max="11195" width="16.88671875" style="1" customWidth="1"/>
    <col min="11196" max="11196" width="43.44140625" style="1" customWidth="1"/>
    <col min="11197" max="11197" width="22.44140625" style="1" customWidth="1"/>
    <col min="11198" max="11198" width="9.109375" style="1"/>
    <col min="11199" max="11199" width="13.88671875" style="1" bestFit="1" customWidth="1"/>
    <col min="11200" max="11448" width="9.109375" style="1"/>
    <col min="11449" max="11449" width="1.44140625" style="1" customWidth="1"/>
    <col min="11450" max="11450" width="2.109375" style="1" customWidth="1"/>
    <col min="11451" max="11451" width="16.88671875" style="1" customWidth="1"/>
    <col min="11452" max="11452" width="43.44140625" style="1" customWidth="1"/>
    <col min="11453" max="11453" width="22.44140625" style="1" customWidth="1"/>
    <col min="11454" max="11454" width="9.109375" style="1"/>
    <col min="11455" max="11455" width="13.88671875" style="1" bestFit="1" customWidth="1"/>
    <col min="11456" max="11704" width="9.109375" style="1"/>
    <col min="11705" max="11705" width="1.44140625" style="1" customWidth="1"/>
    <col min="11706" max="11706" width="2.109375" style="1" customWidth="1"/>
    <col min="11707" max="11707" width="16.88671875" style="1" customWidth="1"/>
    <col min="11708" max="11708" width="43.44140625" style="1" customWidth="1"/>
    <col min="11709" max="11709" width="22.44140625" style="1" customWidth="1"/>
    <col min="11710" max="11710" width="9.109375" style="1"/>
    <col min="11711" max="11711" width="13.88671875" style="1" bestFit="1" customWidth="1"/>
    <col min="11712" max="11960" width="9.109375" style="1"/>
    <col min="11961" max="11961" width="1.44140625" style="1" customWidth="1"/>
    <col min="11962" max="11962" width="2.109375" style="1" customWidth="1"/>
    <col min="11963" max="11963" width="16.88671875" style="1" customWidth="1"/>
    <col min="11964" max="11964" width="43.44140625" style="1" customWidth="1"/>
    <col min="11965" max="11965" width="22.44140625" style="1" customWidth="1"/>
    <col min="11966" max="11966" width="9.109375" style="1"/>
    <col min="11967" max="11967" width="13.88671875" style="1" bestFit="1" customWidth="1"/>
    <col min="11968" max="12216" width="9.109375" style="1"/>
    <col min="12217" max="12217" width="1.44140625" style="1" customWidth="1"/>
    <col min="12218" max="12218" width="2.109375" style="1" customWidth="1"/>
    <col min="12219" max="12219" width="16.88671875" style="1" customWidth="1"/>
    <col min="12220" max="12220" width="43.44140625" style="1" customWidth="1"/>
    <col min="12221" max="12221" width="22.44140625" style="1" customWidth="1"/>
    <col min="12222" max="12222" width="9.109375" style="1"/>
    <col min="12223" max="12223" width="13.88671875" style="1" bestFit="1" customWidth="1"/>
    <col min="12224" max="12472" width="9.109375" style="1"/>
    <col min="12473" max="12473" width="1.44140625" style="1" customWidth="1"/>
    <col min="12474" max="12474" width="2.109375" style="1" customWidth="1"/>
    <col min="12475" max="12475" width="16.88671875" style="1" customWidth="1"/>
    <col min="12476" max="12476" width="43.44140625" style="1" customWidth="1"/>
    <col min="12477" max="12477" width="22.44140625" style="1" customWidth="1"/>
    <col min="12478" max="12478" width="9.109375" style="1"/>
    <col min="12479" max="12479" width="13.88671875" style="1" bestFit="1" customWidth="1"/>
    <col min="12480" max="12728" width="9.109375" style="1"/>
    <col min="12729" max="12729" width="1.44140625" style="1" customWidth="1"/>
    <col min="12730" max="12730" width="2.109375" style="1" customWidth="1"/>
    <col min="12731" max="12731" width="16.88671875" style="1" customWidth="1"/>
    <col min="12732" max="12732" width="43.44140625" style="1" customWidth="1"/>
    <col min="12733" max="12733" width="22.44140625" style="1" customWidth="1"/>
    <col min="12734" max="12734" width="9.109375" style="1"/>
    <col min="12735" max="12735" width="13.88671875" style="1" bestFit="1" customWidth="1"/>
    <col min="12736" max="12984" width="9.109375" style="1"/>
    <col min="12985" max="12985" width="1.44140625" style="1" customWidth="1"/>
    <col min="12986" max="12986" width="2.109375" style="1" customWidth="1"/>
    <col min="12987" max="12987" width="16.88671875" style="1" customWidth="1"/>
    <col min="12988" max="12988" width="43.44140625" style="1" customWidth="1"/>
    <col min="12989" max="12989" width="22.44140625" style="1" customWidth="1"/>
    <col min="12990" max="12990" width="9.109375" style="1"/>
    <col min="12991" max="12991" width="13.88671875" style="1" bestFit="1" customWidth="1"/>
    <col min="12992" max="13240" width="9.109375" style="1"/>
    <col min="13241" max="13241" width="1.44140625" style="1" customWidth="1"/>
    <col min="13242" max="13242" width="2.109375" style="1" customWidth="1"/>
    <col min="13243" max="13243" width="16.88671875" style="1" customWidth="1"/>
    <col min="13244" max="13244" width="43.44140625" style="1" customWidth="1"/>
    <col min="13245" max="13245" width="22.44140625" style="1" customWidth="1"/>
    <col min="13246" max="13246" width="9.109375" style="1"/>
    <col min="13247" max="13247" width="13.88671875" style="1" bestFit="1" customWidth="1"/>
    <col min="13248" max="13496" width="9.109375" style="1"/>
    <col min="13497" max="13497" width="1.44140625" style="1" customWidth="1"/>
    <col min="13498" max="13498" width="2.109375" style="1" customWidth="1"/>
    <col min="13499" max="13499" width="16.88671875" style="1" customWidth="1"/>
    <col min="13500" max="13500" width="43.44140625" style="1" customWidth="1"/>
    <col min="13501" max="13501" width="22.44140625" style="1" customWidth="1"/>
    <col min="13502" max="13502" width="9.109375" style="1"/>
    <col min="13503" max="13503" width="13.88671875" style="1" bestFit="1" customWidth="1"/>
    <col min="13504" max="13752" width="9.109375" style="1"/>
    <col min="13753" max="13753" width="1.44140625" style="1" customWidth="1"/>
    <col min="13754" max="13754" width="2.109375" style="1" customWidth="1"/>
    <col min="13755" max="13755" width="16.88671875" style="1" customWidth="1"/>
    <col min="13756" max="13756" width="43.44140625" style="1" customWidth="1"/>
    <col min="13757" max="13757" width="22.44140625" style="1" customWidth="1"/>
    <col min="13758" max="13758" width="9.109375" style="1"/>
    <col min="13759" max="13759" width="13.88671875" style="1" bestFit="1" customWidth="1"/>
    <col min="13760" max="14008" width="9.109375" style="1"/>
    <col min="14009" max="14009" width="1.44140625" style="1" customWidth="1"/>
    <col min="14010" max="14010" width="2.109375" style="1" customWidth="1"/>
    <col min="14011" max="14011" width="16.88671875" style="1" customWidth="1"/>
    <col min="14012" max="14012" width="43.44140625" style="1" customWidth="1"/>
    <col min="14013" max="14013" width="22.44140625" style="1" customWidth="1"/>
    <col min="14014" max="14014" width="9.109375" style="1"/>
    <col min="14015" max="14015" width="13.88671875" style="1" bestFit="1" customWidth="1"/>
    <col min="14016" max="14264" width="9.109375" style="1"/>
    <col min="14265" max="14265" width="1.44140625" style="1" customWidth="1"/>
    <col min="14266" max="14266" width="2.109375" style="1" customWidth="1"/>
    <col min="14267" max="14267" width="16.88671875" style="1" customWidth="1"/>
    <col min="14268" max="14268" width="43.44140625" style="1" customWidth="1"/>
    <col min="14269" max="14269" width="22.44140625" style="1" customWidth="1"/>
    <col min="14270" max="14270" width="9.109375" style="1"/>
    <col min="14271" max="14271" width="13.88671875" style="1" bestFit="1" customWidth="1"/>
    <col min="14272" max="14520" width="9.109375" style="1"/>
    <col min="14521" max="14521" width="1.44140625" style="1" customWidth="1"/>
    <col min="14522" max="14522" width="2.109375" style="1" customWidth="1"/>
    <col min="14523" max="14523" width="16.88671875" style="1" customWidth="1"/>
    <col min="14524" max="14524" width="43.44140625" style="1" customWidth="1"/>
    <col min="14525" max="14525" width="22.44140625" style="1" customWidth="1"/>
    <col min="14526" max="14526" width="9.109375" style="1"/>
    <col min="14527" max="14527" width="13.88671875" style="1" bestFit="1" customWidth="1"/>
    <col min="14528" max="14776" width="9.109375" style="1"/>
    <col min="14777" max="14777" width="1.44140625" style="1" customWidth="1"/>
    <col min="14778" max="14778" width="2.109375" style="1" customWidth="1"/>
    <col min="14779" max="14779" width="16.88671875" style="1" customWidth="1"/>
    <col min="14780" max="14780" width="43.44140625" style="1" customWidth="1"/>
    <col min="14781" max="14781" width="22.44140625" style="1" customWidth="1"/>
    <col min="14782" max="14782" width="9.109375" style="1"/>
    <col min="14783" max="14783" width="13.88671875" style="1" bestFit="1" customWidth="1"/>
    <col min="14784" max="15032" width="9.109375" style="1"/>
    <col min="15033" max="15033" width="1.44140625" style="1" customWidth="1"/>
    <col min="15034" max="15034" width="2.109375" style="1" customWidth="1"/>
    <col min="15035" max="15035" width="16.88671875" style="1" customWidth="1"/>
    <col min="15036" max="15036" width="43.44140625" style="1" customWidth="1"/>
    <col min="15037" max="15037" width="22.44140625" style="1" customWidth="1"/>
    <col min="15038" max="15038" width="9.109375" style="1"/>
    <col min="15039" max="15039" width="13.88671875" style="1" bestFit="1" customWidth="1"/>
    <col min="15040" max="15288" width="9.109375" style="1"/>
    <col min="15289" max="15289" width="1.44140625" style="1" customWidth="1"/>
    <col min="15290" max="15290" width="2.109375" style="1" customWidth="1"/>
    <col min="15291" max="15291" width="16.88671875" style="1" customWidth="1"/>
    <col min="15292" max="15292" width="43.44140625" style="1" customWidth="1"/>
    <col min="15293" max="15293" width="22.44140625" style="1" customWidth="1"/>
    <col min="15294" max="15294" width="9.109375" style="1"/>
    <col min="15295" max="15295" width="13.88671875" style="1" bestFit="1" customWidth="1"/>
    <col min="15296" max="15544" width="9.109375" style="1"/>
    <col min="15545" max="15545" width="1.44140625" style="1" customWidth="1"/>
    <col min="15546" max="15546" width="2.109375" style="1" customWidth="1"/>
    <col min="15547" max="15547" width="16.88671875" style="1" customWidth="1"/>
    <col min="15548" max="15548" width="43.44140625" style="1" customWidth="1"/>
    <col min="15549" max="15549" width="22.44140625" style="1" customWidth="1"/>
    <col min="15550" max="15550" width="9.109375" style="1"/>
    <col min="15551" max="15551" width="13.88671875" style="1" bestFit="1" customWidth="1"/>
    <col min="15552" max="15800" width="9.109375" style="1"/>
    <col min="15801" max="15801" width="1.44140625" style="1" customWidth="1"/>
    <col min="15802" max="15802" width="2.109375" style="1" customWidth="1"/>
    <col min="15803" max="15803" width="16.88671875" style="1" customWidth="1"/>
    <col min="15804" max="15804" width="43.44140625" style="1" customWidth="1"/>
    <col min="15805" max="15805" width="22.44140625" style="1" customWidth="1"/>
    <col min="15806" max="15806" width="9.109375" style="1"/>
    <col min="15807" max="15807" width="13.88671875" style="1" bestFit="1" customWidth="1"/>
    <col min="15808" max="16056" width="9.109375" style="1"/>
    <col min="16057" max="16057" width="1.44140625" style="1" customWidth="1"/>
    <col min="16058" max="16058" width="2.109375" style="1" customWidth="1"/>
    <col min="16059" max="16059" width="16.88671875" style="1" customWidth="1"/>
    <col min="16060" max="16060" width="43.44140625" style="1" customWidth="1"/>
    <col min="16061" max="16061" width="22.44140625" style="1" customWidth="1"/>
    <col min="16062" max="16062" width="9.109375" style="1"/>
    <col min="16063" max="16063" width="13.88671875" style="1" bestFit="1" customWidth="1"/>
    <col min="16064" max="16384" width="9.109375" style="1"/>
  </cols>
  <sheetData>
    <row r="2" spans="1:3" x14ac:dyDescent="0.2">
      <c r="C2" s="2" t="s">
        <v>0</v>
      </c>
    </row>
    <row r="3" spans="1:3" x14ac:dyDescent="0.2">
      <c r="A3" s="2"/>
      <c r="B3" s="3"/>
      <c r="C3" s="3"/>
    </row>
    <row r="4" spans="1:3" x14ac:dyDescent="0.2">
      <c r="B4" s="245" t="s">
        <v>1</v>
      </c>
      <c r="C4" s="245"/>
    </row>
    <row r="5" spans="1:3" x14ac:dyDescent="0.2">
      <c r="A5" s="2"/>
      <c r="B5" s="2"/>
      <c r="C5" s="2"/>
    </row>
    <row r="6" spans="1:3" x14ac:dyDescent="0.2">
      <c r="C6" s="4" t="s">
        <v>2</v>
      </c>
    </row>
    <row r="8" spans="1:3" x14ac:dyDescent="0.2">
      <c r="B8" s="246" t="s">
        <v>3</v>
      </c>
      <c r="C8" s="246"/>
    </row>
    <row r="11" spans="1:3" x14ac:dyDescent="0.2">
      <c r="B11" s="2" t="s">
        <v>4</v>
      </c>
    </row>
    <row r="12" spans="1:3" x14ac:dyDescent="0.2">
      <c r="B12" s="55" t="s">
        <v>17</v>
      </c>
    </row>
    <row r="13" spans="1:3" x14ac:dyDescent="0.2">
      <c r="A13" s="4" t="s">
        <v>5</v>
      </c>
      <c r="B13" s="254" t="str">
        <f>'Kopt a+c+n'!B13</f>
        <v>Daudzdzīvokļu dzīvojamā ēka</v>
      </c>
      <c r="C13" s="254"/>
    </row>
    <row r="14" spans="1:3" x14ac:dyDescent="0.2">
      <c r="A14" s="4" t="s">
        <v>6</v>
      </c>
      <c r="B14" s="255" t="str">
        <f>'Kopt a+c+n'!B14</f>
        <v>Daudzdzīvokļu dzīvojamās ēkas energoefektivitātes paaugstināšana</v>
      </c>
      <c r="C14" s="255"/>
    </row>
    <row r="15" spans="1:3" x14ac:dyDescent="0.2">
      <c r="A15" s="4" t="s">
        <v>7</v>
      </c>
      <c r="B15" s="255" t="str">
        <f>'Kopt a+c+n'!B15</f>
        <v>Smilšu iela 38, Tukums, Tukuma nov., LV-3101</v>
      </c>
      <c r="C15" s="255"/>
    </row>
    <row r="16" spans="1:3" x14ac:dyDescent="0.2">
      <c r="A16" s="4" t="s">
        <v>8</v>
      </c>
      <c r="B16" s="256" t="str">
        <f>'Kopt a+c+n'!B16</f>
        <v>03102023/Sm-38</v>
      </c>
      <c r="C16" s="256"/>
    </row>
    <row r="17" spans="1:3" ht="10.8" thickBot="1" x14ac:dyDescent="0.25"/>
    <row r="18" spans="1:3" x14ac:dyDescent="0.2">
      <c r="A18" s="5" t="s">
        <v>9</v>
      </c>
      <c r="B18" s="6" t="s">
        <v>10</v>
      </c>
      <c r="C18" s="7" t="s">
        <v>11</v>
      </c>
    </row>
    <row r="19" spans="1:3" x14ac:dyDescent="0.2">
      <c r="A19" s="51">
        <f>'Kopt a+c+n'!A19</f>
        <v>1</v>
      </c>
      <c r="B19" s="77" t="str">
        <f>'Kopt a+c+n'!B19</f>
        <v>Daudzdzīvokļu dzīvojamās ēkas energoefektivitātes paaugstināšana</v>
      </c>
      <c r="C19" s="106">
        <f>'Kops a'!E30</f>
        <v>0</v>
      </c>
    </row>
    <row r="20" spans="1:3" x14ac:dyDescent="0.2">
      <c r="A20" s="10"/>
      <c r="B20" s="11"/>
      <c r="C20" s="106"/>
    </row>
    <row r="21" spans="1:3" x14ac:dyDescent="0.2">
      <c r="A21" s="8"/>
      <c r="B21" s="9"/>
      <c r="C21" s="106"/>
    </row>
    <row r="22" spans="1:3" x14ac:dyDescent="0.2">
      <c r="A22" s="8"/>
      <c r="B22" s="9"/>
      <c r="C22" s="106"/>
    </row>
    <row r="23" spans="1:3" x14ac:dyDescent="0.2">
      <c r="A23" s="8"/>
      <c r="B23" s="9"/>
      <c r="C23" s="106"/>
    </row>
    <row r="24" spans="1:3" x14ac:dyDescent="0.2">
      <c r="A24" s="8"/>
      <c r="B24" s="9"/>
      <c r="C24" s="106"/>
    </row>
    <row r="25" spans="1:3" ht="10.8" thickBot="1" x14ac:dyDescent="0.25">
      <c r="A25" s="43"/>
      <c r="B25" s="44"/>
      <c r="C25" s="107"/>
    </row>
    <row r="26" spans="1:3" ht="10.8" thickBot="1" x14ac:dyDescent="0.25">
      <c r="A26" s="12"/>
      <c r="B26" s="13" t="s">
        <v>12</v>
      </c>
      <c r="C26" s="108">
        <f>SUM(C19:C25)</f>
        <v>0</v>
      </c>
    </row>
    <row r="27" spans="1:3" ht="10.8" thickBot="1" x14ac:dyDescent="0.25">
      <c r="B27" s="14"/>
      <c r="C27" s="75"/>
    </row>
    <row r="28" spans="1:3" ht="10.8" thickBot="1" x14ac:dyDescent="0.25">
      <c r="A28" s="247" t="s">
        <v>13</v>
      </c>
      <c r="B28" s="248"/>
      <c r="C28" s="109">
        <f>ROUND(C26*21%,2)</f>
        <v>0</v>
      </c>
    </row>
    <row r="31" spans="1:3" x14ac:dyDescent="0.2">
      <c r="A31" s="1" t="s">
        <v>14</v>
      </c>
      <c r="B31" s="253" t="str">
        <f>'Kopt a+c+n'!B31:C31</f>
        <v>Gundega Ābelīte 14.05.2024</v>
      </c>
      <c r="C31" s="253"/>
    </row>
    <row r="32" spans="1:3" x14ac:dyDescent="0.2">
      <c r="B32" s="244" t="s">
        <v>15</v>
      </c>
      <c r="C32" s="244"/>
    </row>
    <row r="34" spans="1:3" x14ac:dyDescent="0.2">
      <c r="A34" s="1" t="s">
        <v>16</v>
      </c>
      <c r="B34" s="74" t="str">
        <f>'Kopt a+c+n'!B34</f>
        <v>1-00180</v>
      </c>
      <c r="C34" s="16"/>
    </row>
    <row r="35" spans="1:3" x14ac:dyDescent="0.2">
      <c r="A35" s="16"/>
      <c r="B35" s="76"/>
      <c r="C35" s="16"/>
    </row>
    <row r="36" spans="1:3" x14ac:dyDescent="0.2">
      <c r="A36" s="1" t="str">
        <f>'Kopt a+c+n'!A36</f>
        <v>Tāme sastādīta 2024. gada 14. maijā</v>
      </c>
    </row>
  </sheetData>
  <mergeCells count="9">
    <mergeCell ref="B4:C4"/>
    <mergeCell ref="B8:C8"/>
    <mergeCell ref="A28:B28"/>
    <mergeCell ref="B31:C31"/>
    <mergeCell ref="B32:C32"/>
    <mergeCell ref="B13:C13"/>
    <mergeCell ref="B14:C14"/>
    <mergeCell ref="B15:C15"/>
    <mergeCell ref="B16:C16"/>
  </mergeCells>
  <conditionalFormatting sqref="A36">
    <cfRule type="cellIs" dxfId="552" priority="4" operator="equal">
      <formula>"Tāme sastādīta 20__. gada __. _________"</formula>
    </cfRule>
  </conditionalFormatting>
  <conditionalFormatting sqref="B31:C31">
    <cfRule type="cellIs" dxfId="551" priority="3" operator="equal">
      <formula>0</formula>
    </cfRule>
  </conditionalFormatting>
  <conditionalFormatting sqref="B34">
    <cfRule type="cellIs" dxfId="550" priority="2" operator="equal">
      <formula>0</formula>
    </cfRule>
  </conditionalFormatting>
  <conditionalFormatting sqref="B34 B31:C31 C28 C26 A19:C19 B13:C16">
    <cfRule type="cellIs" dxfId="549" priority="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45" t="s">
        <v>1</v>
      </c>
      <c r="C4" s="245"/>
    </row>
    <row r="5" spans="1:3" x14ac:dyDescent="0.2">
      <c r="A5" s="2"/>
      <c r="B5" s="2"/>
      <c r="C5" s="2"/>
    </row>
    <row r="6" spans="1:3" x14ac:dyDescent="0.2">
      <c r="C6" s="4" t="s">
        <v>2</v>
      </c>
    </row>
    <row r="8" spans="1:3" x14ac:dyDescent="0.2">
      <c r="B8" s="246" t="s">
        <v>3</v>
      </c>
      <c r="C8" s="246"/>
    </row>
    <row r="11" spans="1:3" x14ac:dyDescent="0.2">
      <c r="B11" s="2" t="s">
        <v>4</v>
      </c>
    </row>
    <row r="12" spans="1:3" x14ac:dyDescent="0.2">
      <c r="B12" s="55" t="s">
        <v>18</v>
      </c>
    </row>
    <row r="13" spans="1:3" x14ac:dyDescent="0.2">
      <c r="A13" s="4" t="s">
        <v>5</v>
      </c>
      <c r="B13" s="257" t="str">
        <f>'Kopt a '!B13:C13</f>
        <v>Daudzdzīvokļu dzīvojamā ēka</v>
      </c>
      <c r="C13" s="257"/>
    </row>
    <row r="14" spans="1:3" x14ac:dyDescent="0.2">
      <c r="A14" s="4" t="s">
        <v>6</v>
      </c>
      <c r="B14" s="258" t="str">
        <f>'Kopt a '!B14:C14</f>
        <v>Daudzdzīvokļu dzīvojamās ēkas energoefektivitātes paaugstināšana</v>
      </c>
      <c r="C14" s="258"/>
    </row>
    <row r="15" spans="1:3" x14ac:dyDescent="0.2">
      <c r="A15" s="4" t="s">
        <v>7</v>
      </c>
      <c r="B15" s="258" t="str">
        <f>'Kopt a '!B15:C15</f>
        <v>Smilšu iela 38, Tukums, Tukuma nov., LV-3101</v>
      </c>
      <c r="C15" s="258"/>
    </row>
    <row r="16" spans="1:3" x14ac:dyDescent="0.2">
      <c r="A16" s="4" t="s">
        <v>8</v>
      </c>
      <c r="B16" s="259" t="str">
        <f>'Kopt a '!B16:C16</f>
        <v>03102023/Sm-38</v>
      </c>
      <c r="C16" s="259"/>
    </row>
    <row r="17" spans="1:3" ht="10.8" thickBot="1" x14ac:dyDescent="0.25"/>
    <row r="18" spans="1:3" x14ac:dyDescent="0.2">
      <c r="A18" s="5" t="s">
        <v>9</v>
      </c>
      <c r="B18" s="6" t="s">
        <v>10</v>
      </c>
      <c r="C18" s="7" t="s">
        <v>11</v>
      </c>
    </row>
    <row r="19" spans="1:3" x14ac:dyDescent="0.2">
      <c r="A19" s="51">
        <f>'Kopt a+c+n'!A19</f>
        <v>1</v>
      </c>
      <c r="B19" s="77" t="str">
        <f>'Kopt a+c+n'!B19</f>
        <v>Daudzdzīvokļu dzīvojamās ēkas energoefektivitātes paaugstināšana</v>
      </c>
      <c r="C19" s="106">
        <f>'Kops c'!E30</f>
        <v>0</v>
      </c>
    </row>
    <row r="20" spans="1:3" x14ac:dyDescent="0.2">
      <c r="A20" s="10"/>
      <c r="B20" s="11"/>
      <c r="C20" s="106"/>
    </row>
    <row r="21" spans="1:3" x14ac:dyDescent="0.2">
      <c r="A21" s="8"/>
      <c r="B21" s="9"/>
      <c r="C21" s="106"/>
    </row>
    <row r="22" spans="1:3" x14ac:dyDescent="0.2">
      <c r="A22" s="8"/>
      <c r="B22" s="9"/>
      <c r="C22" s="106"/>
    </row>
    <row r="23" spans="1:3" x14ac:dyDescent="0.2">
      <c r="A23" s="8"/>
      <c r="B23" s="9"/>
      <c r="C23" s="106"/>
    </row>
    <row r="24" spans="1:3" x14ac:dyDescent="0.2">
      <c r="A24" s="8"/>
      <c r="B24" s="9"/>
      <c r="C24" s="106"/>
    </row>
    <row r="25" spans="1:3" ht="10.8" thickBot="1" x14ac:dyDescent="0.25">
      <c r="A25" s="43"/>
      <c r="B25" s="44"/>
      <c r="C25" s="107"/>
    </row>
    <row r="26" spans="1:3" ht="10.8" thickBot="1" x14ac:dyDescent="0.25">
      <c r="A26" s="12"/>
      <c r="B26" s="13" t="s">
        <v>12</v>
      </c>
      <c r="C26" s="108">
        <f>SUM(C19:C25)</f>
        <v>0</v>
      </c>
    </row>
    <row r="27" spans="1:3" ht="10.8" thickBot="1" x14ac:dyDescent="0.25">
      <c r="B27" s="14"/>
      <c r="C27" s="15"/>
    </row>
    <row r="28" spans="1:3" ht="10.8" thickBot="1" x14ac:dyDescent="0.25">
      <c r="A28" s="247" t="s">
        <v>13</v>
      </c>
      <c r="B28" s="248"/>
      <c r="C28" s="109">
        <f>ROUND(C26*21%,2)</f>
        <v>0</v>
      </c>
    </row>
    <row r="31" spans="1:3" x14ac:dyDescent="0.2">
      <c r="A31" s="1" t="s">
        <v>14</v>
      </c>
      <c r="B31" s="253" t="str">
        <f>'Kopt a+c+n'!B31:C31</f>
        <v>Gundega Ābelīte 14.05.2024</v>
      </c>
      <c r="C31" s="253"/>
    </row>
    <row r="32" spans="1:3" x14ac:dyDescent="0.2">
      <c r="B32" s="244" t="s">
        <v>15</v>
      </c>
      <c r="C32" s="244"/>
    </row>
    <row r="34" spans="1:3" x14ac:dyDescent="0.2">
      <c r="A34" s="1" t="s">
        <v>16</v>
      </c>
      <c r="B34" s="74" t="str">
        <f>'Kopt a+c+n'!B34</f>
        <v>1-00180</v>
      </c>
      <c r="C34" s="16"/>
    </row>
    <row r="35" spans="1:3" x14ac:dyDescent="0.2">
      <c r="A35" s="16"/>
      <c r="B35" s="16"/>
      <c r="C35" s="16"/>
    </row>
    <row r="36" spans="1:3" x14ac:dyDescent="0.2">
      <c r="A36" s="1" t="str">
        <f>'Kopt a+c+n'!A36</f>
        <v>Tāme sastādīta 2024. gada 14. maijā</v>
      </c>
    </row>
  </sheetData>
  <mergeCells count="9">
    <mergeCell ref="A28:B28"/>
    <mergeCell ref="B31:C31"/>
    <mergeCell ref="B32:C32"/>
    <mergeCell ref="B4:C4"/>
    <mergeCell ref="B8:C8"/>
    <mergeCell ref="B13:C13"/>
    <mergeCell ref="B14:C14"/>
    <mergeCell ref="B15:C15"/>
    <mergeCell ref="B16:C16"/>
  </mergeCells>
  <conditionalFormatting sqref="A36">
    <cfRule type="cellIs" dxfId="548" priority="6" operator="equal">
      <formula>"Tāme sastādīta 20__. gada __. _________"</formula>
    </cfRule>
  </conditionalFormatting>
  <conditionalFormatting sqref="B31:C31">
    <cfRule type="cellIs" dxfId="547" priority="5" operator="equal">
      <formula>0</formula>
    </cfRule>
  </conditionalFormatting>
  <conditionalFormatting sqref="B34">
    <cfRule type="cellIs" dxfId="546" priority="4" operator="equal">
      <formula>0</formula>
    </cfRule>
  </conditionalFormatting>
  <conditionalFormatting sqref="B34 B31:C31">
    <cfRule type="cellIs" dxfId="545" priority="3" operator="equal">
      <formula>0</formula>
    </cfRule>
  </conditionalFormatting>
  <conditionalFormatting sqref="B31:C31 B34 C28 C26 A19:C19 B13:B16">
    <cfRule type="cellIs" dxfId="544" priority="2" operator="equal">
      <formula>68757.18</formula>
    </cfRule>
  </conditionalFormatting>
  <conditionalFormatting sqref="B13:B16 A19:C19 C28 C26">
    <cfRule type="cellIs" dxfId="543"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45" t="s">
        <v>1</v>
      </c>
      <c r="C4" s="245"/>
    </row>
    <row r="5" spans="1:3" x14ac:dyDescent="0.2">
      <c r="A5" s="2"/>
      <c r="B5" s="2"/>
      <c r="C5" s="2"/>
    </row>
    <row r="6" spans="1:3" x14ac:dyDescent="0.2">
      <c r="C6" s="4" t="s">
        <v>2</v>
      </c>
    </row>
    <row r="8" spans="1:3" x14ac:dyDescent="0.2">
      <c r="B8" s="246" t="s">
        <v>3</v>
      </c>
      <c r="C8" s="246"/>
    </row>
    <row r="11" spans="1:3" x14ac:dyDescent="0.2">
      <c r="B11" s="2" t="s">
        <v>4</v>
      </c>
    </row>
    <row r="12" spans="1:3" x14ac:dyDescent="0.2">
      <c r="B12" s="55" t="s">
        <v>19</v>
      </c>
    </row>
    <row r="13" spans="1:3" x14ac:dyDescent="0.2">
      <c r="A13" s="4" t="s">
        <v>5</v>
      </c>
      <c r="B13" s="257" t="str">
        <f>'Kopt a '!B13:C13</f>
        <v>Daudzdzīvokļu dzīvojamā ēka</v>
      </c>
      <c r="C13" s="257"/>
    </row>
    <row r="14" spans="1:3" x14ac:dyDescent="0.2">
      <c r="A14" s="4" t="s">
        <v>6</v>
      </c>
      <c r="B14" s="258" t="str">
        <f>'Kopt a '!B14:C14</f>
        <v>Daudzdzīvokļu dzīvojamās ēkas energoefektivitātes paaugstināšana</v>
      </c>
      <c r="C14" s="258"/>
    </row>
    <row r="15" spans="1:3" x14ac:dyDescent="0.2">
      <c r="A15" s="4" t="s">
        <v>7</v>
      </c>
      <c r="B15" s="258" t="str">
        <f>'Kopt a '!B15:C15</f>
        <v>Smilšu iela 38, Tukums, Tukuma nov., LV-3101</v>
      </c>
      <c r="C15" s="258"/>
    </row>
    <row r="16" spans="1:3" x14ac:dyDescent="0.2">
      <c r="A16" s="4" t="s">
        <v>8</v>
      </c>
      <c r="B16" s="259" t="str">
        <f>'Kopt a '!B16:C16</f>
        <v>03102023/Sm-38</v>
      </c>
      <c r="C16" s="259"/>
    </row>
    <row r="17" spans="1:3" ht="10.8" thickBot="1" x14ac:dyDescent="0.25"/>
    <row r="18" spans="1:3" x14ac:dyDescent="0.2">
      <c r="A18" s="5" t="s">
        <v>9</v>
      </c>
      <c r="B18" s="6" t="s">
        <v>10</v>
      </c>
      <c r="C18" s="7" t="s">
        <v>11</v>
      </c>
    </row>
    <row r="19" spans="1:3" x14ac:dyDescent="0.2">
      <c r="A19" s="51">
        <f>'Kopt a+c+n'!A19</f>
        <v>1</v>
      </c>
      <c r="B19" s="77" t="str">
        <f>'Kopt a+c+n'!B19</f>
        <v>Daudzdzīvokļu dzīvojamās ēkas energoefektivitātes paaugstināšana</v>
      </c>
      <c r="C19" s="106">
        <f>'Kops n'!E30</f>
        <v>0</v>
      </c>
    </row>
    <row r="20" spans="1:3" x14ac:dyDescent="0.2">
      <c r="A20" s="10"/>
      <c r="B20" s="11"/>
      <c r="C20" s="106"/>
    </row>
    <row r="21" spans="1:3" x14ac:dyDescent="0.2">
      <c r="A21" s="8"/>
      <c r="B21" s="9"/>
      <c r="C21" s="106"/>
    </row>
    <row r="22" spans="1:3" x14ac:dyDescent="0.2">
      <c r="A22" s="8"/>
      <c r="B22" s="9"/>
      <c r="C22" s="106"/>
    </row>
    <row r="23" spans="1:3" x14ac:dyDescent="0.2">
      <c r="A23" s="8"/>
      <c r="B23" s="9"/>
      <c r="C23" s="106"/>
    </row>
    <row r="24" spans="1:3" x14ac:dyDescent="0.2">
      <c r="A24" s="8"/>
      <c r="B24" s="9"/>
      <c r="C24" s="106"/>
    </row>
    <row r="25" spans="1:3" ht="10.8" thickBot="1" x14ac:dyDescent="0.25">
      <c r="A25" s="43"/>
      <c r="B25" s="44"/>
      <c r="C25" s="107"/>
    </row>
    <row r="26" spans="1:3" ht="10.8" thickBot="1" x14ac:dyDescent="0.25">
      <c r="A26" s="12"/>
      <c r="B26" s="13" t="s">
        <v>12</v>
      </c>
      <c r="C26" s="108">
        <f>SUM(C19:C25)</f>
        <v>0</v>
      </c>
    </row>
    <row r="27" spans="1:3" ht="10.8" thickBot="1" x14ac:dyDescent="0.25">
      <c r="B27" s="14"/>
      <c r="C27" s="15"/>
    </row>
    <row r="28" spans="1:3" ht="10.8" thickBot="1" x14ac:dyDescent="0.25">
      <c r="A28" s="247" t="s">
        <v>13</v>
      </c>
      <c r="B28" s="248"/>
      <c r="C28" s="109">
        <f>ROUND(C26*21%,2)</f>
        <v>0</v>
      </c>
    </row>
    <row r="31" spans="1:3" x14ac:dyDescent="0.2">
      <c r="A31" s="1" t="s">
        <v>14</v>
      </c>
      <c r="B31" s="253" t="str">
        <f>'Kopt a+c+n'!B31:C31</f>
        <v>Gundega Ābelīte 14.05.2024</v>
      </c>
      <c r="C31" s="253"/>
    </row>
    <row r="32" spans="1:3" x14ac:dyDescent="0.2">
      <c r="B32" s="244" t="s">
        <v>15</v>
      </c>
      <c r="C32" s="244"/>
    </row>
    <row r="34" spans="1:3" x14ac:dyDescent="0.2">
      <c r="A34" s="1" t="s">
        <v>16</v>
      </c>
      <c r="B34" s="74" t="str">
        <f>'Kopt a+c+n'!B34</f>
        <v>1-00180</v>
      </c>
      <c r="C34" s="16"/>
    </row>
    <row r="35" spans="1:3" x14ac:dyDescent="0.2">
      <c r="A35" s="16"/>
      <c r="B35" s="16"/>
      <c r="C35" s="16"/>
    </row>
    <row r="36" spans="1:3" x14ac:dyDescent="0.2">
      <c r="A36" s="1" t="str">
        <f>'Kopt a+c+n'!A36</f>
        <v>Tāme sastādīta 2024. gada 14. maijā</v>
      </c>
    </row>
  </sheetData>
  <mergeCells count="9">
    <mergeCell ref="B4:C4"/>
    <mergeCell ref="B8:C8"/>
    <mergeCell ref="A28:B28"/>
    <mergeCell ref="B31:C31"/>
    <mergeCell ref="B32:C32"/>
    <mergeCell ref="B13:C13"/>
    <mergeCell ref="B14:C14"/>
    <mergeCell ref="B15:C15"/>
    <mergeCell ref="B16:C16"/>
  </mergeCells>
  <conditionalFormatting sqref="A36">
    <cfRule type="cellIs" dxfId="542" priority="6" operator="equal">
      <formula>"Tāme sastādīta 20__. gada __. _________"</formula>
    </cfRule>
  </conditionalFormatting>
  <conditionalFormatting sqref="B31:C31">
    <cfRule type="cellIs" dxfId="541" priority="5" operator="equal">
      <formula>0</formula>
    </cfRule>
  </conditionalFormatting>
  <conditionalFormatting sqref="B34">
    <cfRule type="cellIs" dxfId="540" priority="4" operator="equal">
      <formula>0</formula>
    </cfRule>
  </conditionalFormatting>
  <conditionalFormatting sqref="B34 B31:C31">
    <cfRule type="cellIs" dxfId="539" priority="3" operator="equal">
      <formula>0</formula>
    </cfRule>
  </conditionalFormatting>
  <conditionalFormatting sqref="B31:C31 B34 C28 C26 A19:C19 B13:B16">
    <cfRule type="cellIs" dxfId="538" priority="2" operator="equal">
      <formula>68757.18</formula>
    </cfRule>
  </conditionalFormatting>
  <conditionalFormatting sqref="B13:B16 A19:C19 C28 C26">
    <cfRule type="cellIs" dxfId="537"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I76"/>
  <sheetViews>
    <sheetView topLeftCell="A6" workbookViewId="0">
      <selection activeCell="C67" sqref="C67"/>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62" width="9.109375" style="1" customWidth="1"/>
    <col min="163" max="163" width="3.6640625" style="1"/>
    <col min="164" max="164" width="4.5546875" style="1" customWidth="1"/>
    <col min="165" max="165" width="5.88671875" style="1" customWidth="1"/>
    <col min="166" max="166" width="36" style="1" customWidth="1"/>
    <col min="167" max="167" width="9.6640625" style="1" customWidth="1"/>
    <col min="168" max="168" width="11.88671875" style="1" customWidth="1"/>
    <col min="169" max="169" width="9" style="1" customWidth="1"/>
    <col min="170" max="170" width="9.6640625" style="1" customWidth="1"/>
    <col min="171" max="171" width="9.33203125" style="1" customWidth="1"/>
    <col min="172" max="172" width="8.6640625" style="1" customWidth="1"/>
    <col min="173" max="173" width="6.88671875" style="1" customWidth="1"/>
    <col min="174" max="418" width="9.109375" style="1" customWidth="1"/>
    <col min="419" max="419" width="3.6640625" style="1"/>
    <col min="420" max="420" width="4.5546875" style="1" customWidth="1"/>
    <col min="421" max="421" width="5.88671875" style="1" customWidth="1"/>
    <col min="422" max="422" width="36" style="1" customWidth="1"/>
    <col min="423" max="423" width="9.6640625" style="1" customWidth="1"/>
    <col min="424" max="424" width="11.88671875" style="1" customWidth="1"/>
    <col min="425" max="425" width="9" style="1" customWidth="1"/>
    <col min="426" max="426" width="9.6640625" style="1" customWidth="1"/>
    <col min="427" max="427" width="9.33203125" style="1" customWidth="1"/>
    <col min="428" max="428" width="8.6640625" style="1" customWidth="1"/>
    <col min="429" max="429" width="6.88671875" style="1" customWidth="1"/>
    <col min="430" max="674" width="9.109375" style="1" customWidth="1"/>
    <col min="675" max="675" width="3.6640625" style="1"/>
    <col min="676" max="676" width="4.5546875" style="1" customWidth="1"/>
    <col min="677" max="677" width="5.88671875" style="1" customWidth="1"/>
    <col min="678" max="678" width="36" style="1" customWidth="1"/>
    <col min="679" max="679" width="9.6640625" style="1" customWidth="1"/>
    <col min="680" max="680" width="11.88671875" style="1" customWidth="1"/>
    <col min="681" max="681" width="9" style="1" customWidth="1"/>
    <col min="682" max="682" width="9.6640625" style="1" customWidth="1"/>
    <col min="683" max="683" width="9.33203125" style="1" customWidth="1"/>
    <col min="684" max="684" width="8.6640625" style="1" customWidth="1"/>
    <col min="685" max="685" width="6.88671875" style="1" customWidth="1"/>
    <col min="686" max="930" width="9.109375" style="1" customWidth="1"/>
    <col min="931" max="931" width="3.6640625" style="1"/>
    <col min="932" max="932" width="4.5546875" style="1" customWidth="1"/>
    <col min="933" max="933" width="5.88671875" style="1" customWidth="1"/>
    <col min="934" max="934" width="36" style="1" customWidth="1"/>
    <col min="935" max="935" width="9.6640625" style="1" customWidth="1"/>
    <col min="936" max="936" width="11.88671875" style="1" customWidth="1"/>
    <col min="937" max="937" width="9" style="1" customWidth="1"/>
    <col min="938" max="938" width="9.6640625" style="1" customWidth="1"/>
    <col min="939" max="939" width="9.33203125" style="1" customWidth="1"/>
    <col min="940" max="940" width="8.6640625" style="1" customWidth="1"/>
    <col min="941" max="941" width="6.88671875" style="1" customWidth="1"/>
    <col min="942" max="1186" width="9.109375" style="1" customWidth="1"/>
    <col min="1187" max="1187" width="3.6640625" style="1"/>
    <col min="1188" max="1188" width="4.5546875" style="1" customWidth="1"/>
    <col min="1189" max="1189" width="5.88671875" style="1" customWidth="1"/>
    <col min="1190" max="1190" width="36" style="1" customWidth="1"/>
    <col min="1191" max="1191" width="9.6640625" style="1" customWidth="1"/>
    <col min="1192" max="1192" width="11.88671875" style="1" customWidth="1"/>
    <col min="1193" max="1193" width="9" style="1" customWidth="1"/>
    <col min="1194" max="1194" width="9.6640625" style="1" customWidth="1"/>
    <col min="1195" max="1195" width="9.33203125" style="1" customWidth="1"/>
    <col min="1196" max="1196" width="8.6640625" style="1" customWidth="1"/>
    <col min="1197" max="1197" width="6.88671875" style="1" customWidth="1"/>
    <col min="1198" max="1442" width="9.109375" style="1" customWidth="1"/>
    <col min="1443" max="1443" width="3.6640625" style="1"/>
    <col min="1444" max="1444" width="4.5546875" style="1" customWidth="1"/>
    <col min="1445" max="1445" width="5.88671875" style="1" customWidth="1"/>
    <col min="1446" max="1446" width="36" style="1" customWidth="1"/>
    <col min="1447" max="1447" width="9.6640625" style="1" customWidth="1"/>
    <col min="1448" max="1448" width="11.88671875" style="1" customWidth="1"/>
    <col min="1449" max="1449" width="9" style="1" customWidth="1"/>
    <col min="1450" max="1450" width="9.6640625" style="1" customWidth="1"/>
    <col min="1451" max="1451" width="9.33203125" style="1" customWidth="1"/>
    <col min="1452" max="1452" width="8.6640625" style="1" customWidth="1"/>
    <col min="1453" max="1453" width="6.88671875" style="1" customWidth="1"/>
    <col min="1454" max="1698" width="9.109375" style="1" customWidth="1"/>
    <col min="1699" max="1699" width="3.6640625" style="1"/>
    <col min="1700" max="1700" width="4.5546875" style="1" customWidth="1"/>
    <col min="1701" max="1701" width="5.88671875" style="1" customWidth="1"/>
    <col min="1702" max="1702" width="36" style="1" customWidth="1"/>
    <col min="1703" max="1703" width="9.6640625" style="1" customWidth="1"/>
    <col min="1704" max="1704" width="11.88671875" style="1" customWidth="1"/>
    <col min="1705" max="1705" width="9" style="1" customWidth="1"/>
    <col min="1706" max="1706" width="9.6640625" style="1" customWidth="1"/>
    <col min="1707" max="1707" width="9.33203125" style="1" customWidth="1"/>
    <col min="1708" max="1708" width="8.6640625" style="1" customWidth="1"/>
    <col min="1709" max="1709" width="6.88671875" style="1" customWidth="1"/>
    <col min="1710" max="1954" width="9.109375" style="1" customWidth="1"/>
    <col min="1955" max="1955" width="3.6640625" style="1"/>
    <col min="1956" max="1956" width="4.5546875" style="1" customWidth="1"/>
    <col min="1957" max="1957" width="5.88671875" style="1" customWidth="1"/>
    <col min="1958" max="1958" width="36" style="1" customWidth="1"/>
    <col min="1959" max="1959" width="9.6640625" style="1" customWidth="1"/>
    <col min="1960" max="1960" width="11.88671875" style="1" customWidth="1"/>
    <col min="1961" max="1961" width="9" style="1" customWidth="1"/>
    <col min="1962" max="1962" width="9.6640625" style="1" customWidth="1"/>
    <col min="1963" max="1963" width="9.33203125" style="1" customWidth="1"/>
    <col min="1964" max="1964" width="8.6640625" style="1" customWidth="1"/>
    <col min="1965" max="1965" width="6.88671875" style="1" customWidth="1"/>
    <col min="1966" max="2210" width="9.109375" style="1" customWidth="1"/>
    <col min="2211" max="2211" width="3.6640625" style="1"/>
    <col min="2212" max="2212" width="4.5546875" style="1" customWidth="1"/>
    <col min="2213" max="2213" width="5.88671875" style="1" customWidth="1"/>
    <col min="2214" max="2214" width="36" style="1" customWidth="1"/>
    <col min="2215" max="2215" width="9.6640625" style="1" customWidth="1"/>
    <col min="2216" max="2216" width="11.88671875" style="1" customWidth="1"/>
    <col min="2217" max="2217" width="9" style="1" customWidth="1"/>
    <col min="2218" max="2218" width="9.6640625" style="1" customWidth="1"/>
    <col min="2219" max="2219" width="9.33203125" style="1" customWidth="1"/>
    <col min="2220" max="2220" width="8.6640625" style="1" customWidth="1"/>
    <col min="2221" max="2221" width="6.88671875" style="1" customWidth="1"/>
    <col min="2222" max="2466" width="9.109375" style="1" customWidth="1"/>
    <col min="2467" max="2467" width="3.6640625" style="1"/>
    <col min="2468" max="2468" width="4.5546875" style="1" customWidth="1"/>
    <col min="2469" max="2469" width="5.88671875" style="1" customWidth="1"/>
    <col min="2470" max="2470" width="36" style="1" customWidth="1"/>
    <col min="2471" max="2471" width="9.6640625" style="1" customWidth="1"/>
    <col min="2472" max="2472" width="11.88671875" style="1" customWidth="1"/>
    <col min="2473" max="2473" width="9" style="1" customWidth="1"/>
    <col min="2474" max="2474" width="9.6640625" style="1" customWidth="1"/>
    <col min="2475" max="2475" width="9.33203125" style="1" customWidth="1"/>
    <col min="2476" max="2476" width="8.6640625" style="1" customWidth="1"/>
    <col min="2477" max="2477" width="6.88671875" style="1" customWidth="1"/>
    <col min="2478" max="2722" width="9.109375" style="1" customWidth="1"/>
    <col min="2723" max="2723" width="3.6640625" style="1"/>
    <col min="2724" max="2724" width="4.5546875" style="1" customWidth="1"/>
    <col min="2725" max="2725" width="5.88671875" style="1" customWidth="1"/>
    <col min="2726" max="2726" width="36" style="1" customWidth="1"/>
    <col min="2727" max="2727" width="9.6640625" style="1" customWidth="1"/>
    <col min="2728" max="2728" width="11.88671875" style="1" customWidth="1"/>
    <col min="2729" max="2729" width="9" style="1" customWidth="1"/>
    <col min="2730" max="2730" width="9.6640625" style="1" customWidth="1"/>
    <col min="2731" max="2731" width="9.33203125" style="1" customWidth="1"/>
    <col min="2732" max="2732" width="8.6640625" style="1" customWidth="1"/>
    <col min="2733" max="2733" width="6.88671875" style="1" customWidth="1"/>
    <col min="2734" max="2978" width="9.109375" style="1" customWidth="1"/>
    <col min="2979" max="2979" width="3.6640625" style="1"/>
    <col min="2980" max="2980" width="4.5546875" style="1" customWidth="1"/>
    <col min="2981" max="2981" width="5.88671875" style="1" customWidth="1"/>
    <col min="2982" max="2982" width="36" style="1" customWidth="1"/>
    <col min="2983" max="2983" width="9.6640625" style="1" customWidth="1"/>
    <col min="2984" max="2984" width="11.88671875" style="1" customWidth="1"/>
    <col min="2985" max="2985" width="9" style="1" customWidth="1"/>
    <col min="2986" max="2986" width="9.6640625" style="1" customWidth="1"/>
    <col min="2987" max="2987" width="9.33203125" style="1" customWidth="1"/>
    <col min="2988" max="2988" width="8.6640625" style="1" customWidth="1"/>
    <col min="2989" max="2989" width="6.88671875" style="1" customWidth="1"/>
    <col min="2990" max="3234" width="9.109375" style="1" customWidth="1"/>
    <col min="3235" max="3235" width="3.6640625" style="1"/>
    <col min="3236" max="3236" width="4.5546875" style="1" customWidth="1"/>
    <col min="3237" max="3237" width="5.88671875" style="1" customWidth="1"/>
    <col min="3238" max="3238" width="36" style="1" customWidth="1"/>
    <col min="3239" max="3239" width="9.6640625" style="1" customWidth="1"/>
    <col min="3240" max="3240" width="11.88671875" style="1" customWidth="1"/>
    <col min="3241" max="3241" width="9" style="1" customWidth="1"/>
    <col min="3242" max="3242" width="9.6640625" style="1" customWidth="1"/>
    <col min="3243" max="3243" width="9.33203125" style="1" customWidth="1"/>
    <col min="3244" max="3244" width="8.6640625" style="1" customWidth="1"/>
    <col min="3245" max="3245" width="6.88671875" style="1" customWidth="1"/>
    <col min="3246" max="3490" width="9.109375" style="1" customWidth="1"/>
    <col min="3491" max="3491" width="3.6640625" style="1"/>
    <col min="3492" max="3492" width="4.5546875" style="1" customWidth="1"/>
    <col min="3493" max="3493" width="5.88671875" style="1" customWidth="1"/>
    <col min="3494" max="3494" width="36" style="1" customWidth="1"/>
    <col min="3495" max="3495" width="9.6640625" style="1" customWidth="1"/>
    <col min="3496" max="3496" width="11.88671875" style="1" customWidth="1"/>
    <col min="3497" max="3497" width="9" style="1" customWidth="1"/>
    <col min="3498" max="3498" width="9.6640625" style="1" customWidth="1"/>
    <col min="3499" max="3499" width="9.33203125" style="1" customWidth="1"/>
    <col min="3500" max="3500" width="8.6640625" style="1" customWidth="1"/>
    <col min="3501" max="3501" width="6.88671875" style="1" customWidth="1"/>
    <col min="3502" max="3746" width="9.109375" style="1" customWidth="1"/>
    <col min="3747" max="3747" width="3.6640625" style="1"/>
    <col min="3748" max="3748" width="4.5546875" style="1" customWidth="1"/>
    <col min="3749" max="3749" width="5.88671875" style="1" customWidth="1"/>
    <col min="3750" max="3750" width="36" style="1" customWidth="1"/>
    <col min="3751" max="3751" width="9.6640625" style="1" customWidth="1"/>
    <col min="3752" max="3752" width="11.88671875" style="1" customWidth="1"/>
    <col min="3753" max="3753" width="9" style="1" customWidth="1"/>
    <col min="3754" max="3754" width="9.6640625" style="1" customWidth="1"/>
    <col min="3755" max="3755" width="9.33203125" style="1" customWidth="1"/>
    <col min="3756" max="3756" width="8.6640625" style="1" customWidth="1"/>
    <col min="3757" max="3757" width="6.88671875" style="1" customWidth="1"/>
    <col min="3758" max="4002" width="9.109375" style="1" customWidth="1"/>
    <col min="4003" max="4003" width="3.6640625" style="1"/>
    <col min="4004" max="4004" width="4.5546875" style="1" customWidth="1"/>
    <col min="4005" max="4005" width="5.88671875" style="1" customWidth="1"/>
    <col min="4006" max="4006" width="36" style="1" customWidth="1"/>
    <col min="4007" max="4007" width="9.6640625" style="1" customWidth="1"/>
    <col min="4008" max="4008" width="11.88671875" style="1" customWidth="1"/>
    <col min="4009" max="4009" width="9" style="1" customWidth="1"/>
    <col min="4010" max="4010" width="9.6640625" style="1" customWidth="1"/>
    <col min="4011" max="4011" width="9.33203125" style="1" customWidth="1"/>
    <col min="4012" max="4012" width="8.6640625" style="1" customWidth="1"/>
    <col min="4013" max="4013" width="6.88671875" style="1" customWidth="1"/>
    <col min="4014" max="4258" width="9.109375" style="1" customWidth="1"/>
    <col min="4259" max="4259" width="3.6640625" style="1"/>
    <col min="4260" max="4260" width="4.5546875" style="1" customWidth="1"/>
    <col min="4261" max="4261" width="5.88671875" style="1" customWidth="1"/>
    <col min="4262" max="4262" width="36" style="1" customWidth="1"/>
    <col min="4263" max="4263" width="9.6640625" style="1" customWidth="1"/>
    <col min="4264" max="4264" width="11.88671875" style="1" customWidth="1"/>
    <col min="4265" max="4265" width="9" style="1" customWidth="1"/>
    <col min="4266" max="4266" width="9.6640625" style="1" customWidth="1"/>
    <col min="4267" max="4267" width="9.33203125" style="1" customWidth="1"/>
    <col min="4268" max="4268" width="8.6640625" style="1" customWidth="1"/>
    <col min="4269" max="4269" width="6.88671875" style="1" customWidth="1"/>
    <col min="4270" max="4514" width="9.109375" style="1" customWidth="1"/>
    <col min="4515" max="4515" width="3.6640625" style="1"/>
    <col min="4516" max="4516" width="4.5546875" style="1" customWidth="1"/>
    <col min="4517" max="4517" width="5.88671875" style="1" customWidth="1"/>
    <col min="4518" max="4518" width="36" style="1" customWidth="1"/>
    <col min="4519" max="4519" width="9.6640625" style="1" customWidth="1"/>
    <col min="4520" max="4520" width="11.88671875" style="1" customWidth="1"/>
    <col min="4521" max="4521" width="9" style="1" customWidth="1"/>
    <col min="4522" max="4522" width="9.6640625" style="1" customWidth="1"/>
    <col min="4523" max="4523" width="9.33203125" style="1" customWidth="1"/>
    <col min="4524" max="4524" width="8.6640625" style="1" customWidth="1"/>
    <col min="4525" max="4525" width="6.88671875" style="1" customWidth="1"/>
    <col min="4526" max="4770" width="9.109375" style="1" customWidth="1"/>
    <col min="4771" max="4771" width="3.6640625" style="1"/>
    <col min="4772" max="4772" width="4.5546875" style="1" customWidth="1"/>
    <col min="4773" max="4773" width="5.88671875" style="1" customWidth="1"/>
    <col min="4774" max="4774" width="36" style="1" customWidth="1"/>
    <col min="4775" max="4775" width="9.6640625" style="1" customWidth="1"/>
    <col min="4776" max="4776" width="11.88671875" style="1" customWidth="1"/>
    <col min="4777" max="4777" width="9" style="1" customWidth="1"/>
    <col min="4778" max="4778" width="9.6640625" style="1" customWidth="1"/>
    <col min="4779" max="4779" width="9.33203125" style="1" customWidth="1"/>
    <col min="4780" max="4780" width="8.6640625" style="1" customWidth="1"/>
    <col min="4781" max="4781" width="6.88671875" style="1" customWidth="1"/>
    <col min="4782" max="5026" width="9.109375" style="1" customWidth="1"/>
    <col min="5027" max="5027" width="3.6640625" style="1"/>
    <col min="5028" max="5028" width="4.5546875" style="1" customWidth="1"/>
    <col min="5029" max="5029" width="5.88671875" style="1" customWidth="1"/>
    <col min="5030" max="5030" width="36" style="1" customWidth="1"/>
    <col min="5031" max="5031" width="9.6640625" style="1" customWidth="1"/>
    <col min="5032" max="5032" width="11.88671875" style="1" customWidth="1"/>
    <col min="5033" max="5033" width="9" style="1" customWidth="1"/>
    <col min="5034" max="5034" width="9.6640625" style="1" customWidth="1"/>
    <col min="5035" max="5035" width="9.33203125" style="1" customWidth="1"/>
    <col min="5036" max="5036" width="8.6640625" style="1" customWidth="1"/>
    <col min="5037" max="5037" width="6.88671875" style="1" customWidth="1"/>
    <col min="5038" max="5282" width="9.109375" style="1" customWidth="1"/>
    <col min="5283" max="5283" width="3.6640625" style="1"/>
    <col min="5284" max="5284" width="4.5546875" style="1" customWidth="1"/>
    <col min="5285" max="5285" width="5.88671875" style="1" customWidth="1"/>
    <col min="5286" max="5286" width="36" style="1" customWidth="1"/>
    <col min="5287" max="5287" width="9.6640625" style="1" customWidth="1"/>
    <col min="5288" max="5288" width="11.88671875" style="1" customWidth="1"/>
    <col min="5289" max="5289" width="9" style="1" customWidth="1"/>
    <col min="5290" max="5290" width="9.6640625" style="1" customWidth="1"/>
    <col min="5291" max="5291" width="9.33203125" style="1" customWidth="1"/>
    <col min="5292" max="5292" width="8.6640625" style="1" customWidth="1"/>
    <col min="5293" max="5293" width="6.88671875" style="1" customWidth="1"/>
    <col min="5294" max="5538" width="9.109375" style="1" customWidth="1"/>
    <col min="5539" max="5539" width="3.6640625" style="1"/>
    <col min="5540" max="5540" width="4.5546875" style="1" customWidth="1"/>
    <col min="5541" max="5541" width="5.88671875" style="1" customWidth="1"/>
    <col min="5542" max="5542" width="36" style="1" customWidth="1"/>
    <col min="5543" max="5543" width="9.6640625" style="1" customWidth="1"/>
    <col min="5544" max="5544" width="11.88671875" style="1" customWidth="1"/>
    <col min="5545" max="5545" width="9" style="1" customWidth="1"/>
    <col min="5546" max="5546" width="9.6640625" style="1" customWidth="1"/>
    <col min="5547" max="5547" width="9.33203125" style="1" customWidth="1"/>
    <col min="5548" max="5548" width="8.6640625" style="1" customWidth="1"/>
    <col min="5549" max="5549" width="6.88671875" style="1" customWidth="1"/>
    <col min="5550" max="5794" width="9.109375" style="1" customWidth="1"/>
    <col min="5795" max="5795" width="3.6640625" style="1"/>
    <col min="5796" max="5796" width="4.5546875" style="1" customWidth="1"/>
    <col min="5797" max="5797" width="5.88671875" style="1" customWidth="1"/>
    <col min="5798" max="5798" width="36" style="1" customWidth="1"/>
    <col min="5799" max="5799" width="9.6640625" style="1" customWidth="1"/>
    <col min="5800" max="5800" width="11.88671875" style="1" customWidth="1"/>
    <col min="5801" max="5801" width="9" style="1" customWidth="1"/>
    <col min="5802" max="5802" width="9.6640625" style="1" customWidth="1"/>
    <col min="5803" max="5803" width="9.33203125" style="1" customWidth="1"/>
    <col min="5804" max="5804" width="8.6640625" style="1" customWidth="1"/>
    <col min="5805" max="5805" width="6.88671875" style="1" customWidth="1"/>
    <col min="5806" max="6050" width="9.109375" style="1" customWidth="1"/>
    <col min="6051" max="6051" width="3.6640625" style="1"/>
    <col min="6052" max="6052" width="4.5546875" style="1" customWidth="1"/>
    <col min="6053" max="6053" width="5.88671875" style="1" customWidth="1"/>
    <col min="6054" max="6054" width="36" style="1" customWidth="1"/>
    <col min="6055" max="6055" width="9.6640625" style="1" customWidth="1"/>
    <col min="6056" max="6056" width="11.88671875" style="1" customWidth="1"/>
    <col min="6057" max="6057" width="9" style="1" customWidth="1"/>
    <col min="6058" max="6058" width="9.6640625" style="1" customWidth="1"/>
    <col min="6059" max="6059" width="9.33203125" style="1" customWidth="1"/>
    <col min="6060" max="6060" width="8.6640625" style="1" customWidth="1"/>
    <col min="6061" max="6061" width="6.88671875" style="1" customWidth="1"/>
    <col min="6062" max="6306" width="9.109375" style="1" customWidth="1"/>
    <col min="6307" max="6307" width="3.6640625" style="1"/>
    <col min="6308" max="6308" width="4.5546875" style="1" customWidth="1"/>
    <col min="6309" max="6309" width="5.88671875" style="1" customWidth="1"/>
    <col min="6310" max="6310" width="36" style="1" customWidth="1"/>
    <col min="6311" max="6311" width="9.6640625" style="1" customWidth="1"/>
    <col min="6312" max="6312" width="11.88671875" style="1" customWidth="1"/>
    <col min="6313" max="6313" width="9" style="1" customWidth="1"/>
    <col min="6314" max="6314" width="9.6640625" style="1" customWidth="1"/>
    <col min="6315" max="6315" width="9.33203125" style="1" customWidth="1"/>
    <col min="6316" max="6316" width="8.6640625" style="1" customWidth="1"/>
    <col min="6317" max="6317" width="6.88671875" style="1" customWidth="1"/>
    <col min="6318" max="6562" width="9.109375" style="1" customWidth="1"/>
    <col min="6563" max="6563" width="3.6640625" style="1"/>
    <col min="6564" max="6564" width="4.5546875" style="1" customWidth="1"/>
    <col min="6565" max="6565" width="5.88671875" style="1" customWidth="1"/>
    <col min="6566" max="6566" width="36" style="1" customWidth="1"/>
    <col min="6567" max="6567" width="9.6640625" style="1" customWidth="1"/>
    <col min="6568" max="6568" width="11.88671875" style="1" customWidth="1"/>
    <col min="6569" max="6569" width="9" style="1" customWidth="1"/>
    <col min="6570" max="6570" width="9.6640625" style="1" customWidth="1"/>
    <col min="6571" max="6571" width="9.33203125" style="1" customWidth="1"/>
    <col min="6572" max="6572" width="8.6640625" style="1" customWidth="1"/>
    <col min="6573" max="6573" width="6.88671875" style="1" customWidth="1"/>
    <col min="6574" max="6818" width="9.109375" style="1" customWidth="1"/>
    <col min="6819" max="6819" width="3.6640625" style="1"/>
    <col min="6820" max="6820" width="4.5546875" style="1" customWidth="1"/>
    <col min="6821" max="6821" width="5.88671875" style="1" customWidth="1"/>
    <col min="6822" max="6822" width="36" style="1" customWidth="1"/>
    <col min="6823" max="6823" width="9.6640625" style="1" customWidth="1"/>
    <col min="6824" max="6824" width="11.88671875" style="1" customWidth="1"/>
    <col min="6825" max="6825" width="9" style="1" customWidth="1"/>
    <col min="6826" max="6826" width="9.6640625" style="1" customWidth="1"/>
    <col min="6827" max="6827" width="9.33203125" style="1" customWidth="1"/>
    <col min="6828" max="6828" width="8.6640625" style="1" customWidth="1"/>
    <col min="6829" max="6829" width="6.88671875" style="1" customWidth="1"/>
    <col min="6830" max="7074" width="9.109375" style="1" customWidth="1"/>
    <col min="7075" max="7075" width="3.6640625" style="1"/>
    <col min="7076" max="7076" width="4.5546875" style="1" customWidth="1"/>
    <col min="7077" max="7077" width="5.88671875" style="1" customWidth="1"/>
    <col min="7078" max="7078" width="36" style="1" customWidth="1"/>
    <col min="7079" max="7079" width="9.6640625" style="1" customWidth="1"/>
    <col min="7080" max="7080" width="11.88671875" style="1" customWidth="1"/>
    <col min="7081" max="7081" width="9" style="1" customWidth="1"/>
    <col min="7082" max="7082" width="9.6640625" style="1" customWidth="1"/>
    <col min="7083" max="7083" width="9.33203125" style="1" customWidth="1"/>
    <col min="7084" max="7084" width="8.6640625" style="1" customWidth="1"/>
    <col min="7085" max="7085" width="6.88671875" style="1" customWidth="1"/>
    <col min="7086" max="7330" width="9.109375" style="1" customWidth="1"/>
    <col min="7331" max="7331" width="3.6640625" style="1"/>
    <col min="7332" max="7332" width="4.5546875" style="1" customWidth="1"/>
    <col min="7333" max="7333" width="5.88671875" style="1" customWidth="1"/>
    <col min="7334" max="7334" width="36" style="1" customWidth="1"/>
    <col min="7335" max="7335" width="9.6640625" style="1" customWidth="1"/>
    <col min="7336" max="7336" width="11.88671875" style="1" customWidth="1"/>
    <col min="7337" max="7337" width="9" style="1" customWidth="1"/>
    <col min="7338" max="7338" width="9.6640625" style="1" customWidth="1"/>
    <col min="7339" max="7339" width="9.33203125" style="1" customWidth="1"/>
    <col min="7340" max="7340" width="8.6640625" style="1" customWidth="1"/>
    <col min="7341" max="7341" width="6.88671875" style="1" customWidth="1"/>
    <col min="7342" max="7586" width="9.109375" style="1" customWidth="1"/>
    <col min="7587" max="7587" width="3.6640625" style="1"/>
    <col min="7588" max="7588" width="4.5546875" style="1" customWidth="1"/>
    <col min="7589" max="7589" width="5.88671875" style="1" customWidth="1"/>
    <col min="7590" max="7590" width="36" style="1" customWidth="1"/>
    <col min="7591" max="7591" width="9.6640625" style="1" customWidth="1"/>
    <col min="7592" max="7592" width="11.88671875" style="1" customWidth="1"/>
    <col min="7593" max="7593" width="9" style="1" customWidth="1"/>
    <col min="7594" max="7594" width="9.6640625" style="1" customWidth="1"/>
    <col min="7595" max="7595" width="9.33203125" style="1" customWidth="1"/>
    <col min="7596" max="7596" width="8.6640625" style="1" customWidth="1"/>
    <col min="7597" max="7597" width="6.88671875" style="1" customWidth="1"/>
    <col min="7598" max="7842" width="9.109375" style="1" customWidth="1"/>
    <col min="7843" max="7843" width="3.6640625" style="1"/>
    <col min="7844" max="7844" width="4.5546875" style="1" customWidth="1"/>
    <col min="7845" max="7845" width="5.88671875" style="1" customWidth="1"/>
    <col min="7846" max="7846" width="36" style="1" customWidth="1"/>
    <col min="7847" max="7847" width="9.6640625" style="1" customWidth="1"/>
    <col min="7848" max="7848" width="11.88671875" style="1" customWidth="1"/>
    <col min="7849" max="7849" width="9" style="1" customWidth="1"/>
    <col min="7850" max="7850" width="9.6640625" style="1" customWidth="1"/>
    <col min="7851" max="7851" width="9.33203125" style="1" customWidth="1"/>
    <col min="7852" max="7852" width="8.6640625" style="1" customWidth="1"/>
    <col min="7853" max="7853" width="6.88671875" style="1" customWidth="1"/>
    <col min="7854" max="8098" width="9.109375" style="1" customWidth="1"/>
    <col min="8099" max="8099" width="3.6640625" style="1"/>
    <col min="8100" max="8100" width="4.5546875" style="1" customWidth="1"/>
    <col min="8101" max="8101" width="5.88671875" style="1" customWidth="1"/>
    <col min="8102" max="8102" width="36" style="1" customWidth="1"/>
    <col min="8103" max="8103" width="9.6640625" style="1" customWidth="1"/>
    <col min="8104" max="8104" width="11.88671875" style="1" customWidth="1"/>
    <col min="8105" max="8105" width="9" style="1" customWidth="1"/>
    <col min="8106" max="8106" width="9.6640625" style="1" customWidth="1"/>
    <col min="8107" max="8107" width="9.33203125" style="1" customWidth="1"/>
    <col min="8108" max="8108" width="8.6640625" style="1" customWidth="1"/>
    <col min="8109" max="8109" width="6.88671875" style="1" customWidth="1"/>
    <col min="8110" max="8354" width="9.109375" style="1" customWidth="1"/>
    <col min="8355" max="8355" width="3.6640625" style="1"/>
    <col min="8356" max="8356" width="4.5546875" style="1" customWidth="1"/>
    <col min="8357" max="8357" width="5.88671875" style="1" customWidth="1"/>
    <col min="8358" max="8358" width="36" style="1" customWidth="1"/>
    <col min="8359" max="8359" width="9.6640625" style="1" customWidth="1"/>
    <col min="8360" max="8360" width="11.88671875" style="1" customWidth="1"/>
    <col min="8361" max="8361" width="9" style="1" customWidth="1"/>
    <col min="8362" max="8362" width="9.6640625" style="1" customWidth="1"/>
    <col min="8363" max="8363" width="9.33203125" style="1" customWidth="1"/>
    <col min="8364" max="8364" width="8.6640625" style="1" customWidth="1"/>
    <col min="8365" max="8365" width="6.88671875" style="1" customWidth="1"/>
    <col min="8366" max="8610" width="9.109375" style="1" customWidth="1"/>
    <col min="8611" max="8611" width="3.6640625" style="1"/>
    <col min="8612" max="8612" width="4.5546875" style="1" customWidth="1"/>
    <col min="8613" max="8613" width="5.88671875" style="1" customWidth="1"/>
    <col min="8614" max="8614" width="36" style="1" customWidth="1"/>
    <col min="8615" max="8615" width="9.6640625" style="1" customWidth="1"/>
    <col min="8616" max="8616" width="11.88671875" style="1" customWidth="1"/>
    <col min="8617" max="8617" width="9" style="1" customWidth="1"/>
    <col min="8618" max="8618" width="9.6640625" style="1" customWidth="1"/>
    <col min="8619" max="8619" width="9.33203125" style="1" customWidth="1"/>
    <col min="8620" max="8620" width="8.6640625" style="1" customWidth="1"/>
    <col min="8621" max="8621" width="6.88671875" style="1" customWidth="1"/>
    <col min="8622" max="8866" width="9.109375" style="1" customWidth="1"/>
    <col min="8867" max="8867" width="3.6640625" style="1"/>
    <col min="8868" max="8868" width="4.5546875" style="1" customWidth="1"/>
    <col min="8869" max="8869" width="5.88671875" style="1" customWidth="1"/>
    <col min="8870" max="8870" width="36" style="1" customWidth="1"/>
    <col min="8871" max="8871" width="9.6640625" style="1" customWidth="1"/>
    <col min="8872" max="8872" width="11.88671875" style="1" customWidth="1"/>
    <col min="8873" max="8873" width="9" style="1" customWidth="1"/>
    <col min="8874" max="8874" width="9.6640625" style="1" customWidth="1"/>
    <col min="8875" max="8875" width="9.33203125" style="1" customWidth="1"/>
    <col min="8876" max="8876" width="8.6640625" style="1" customWidth="1"/>
    <col min="8877" max="8877" width="6.88671875" style="1" customWidth="1"/>
    <col min="8878" max="9122" width="9.109375" style="1" customWidth="1"/>
    <col min="9123" max="9123" width="3.6640625" style="1"/>
    <col min="9124" max="9124" width="4.5546875" style="1" customWidth="1"/>
    <col min="9125" max="9125" width="5.88671875" style="1" customWidth="1"/>
    <col min="9126" max="9126" width="36" style="1" customWidth="1"/>
    <col min="9127" max="9127" width="9.6640625" style="1" customWidth="1"/>
    <col min="9128" max="9128" width="11.88671875" style="1" customWidth="1"/>
    <col min="9129" max="9129" width="9" style="1" customWidth="1"/>
    <col min="9130" max="9130" width="9.6640625" style="1" customWidth="1"/>
    <col min="9131" max="9131" width="9.33203125" style="1" customWidth="1"/>
    <col min="9132" max="9132" width="8.6640625" style="1" customWidth="1"/>
    <col min="9133" max="9133" width="6.88671875" style="1" customWidth="1"/>
    <col min="9134" max="9378" width="9.109375" style="1" customWidth="1"/>
    <col min="9379" max="9379" width="3.6640625" style="1"/>
    <col min="9380" max="9380" width="4.5546875" style="1" customWidth="1"/>
    <col min="9381" max="9381" width="5.88671875" style="1" customWidth="1"/>
    <col min="9382" max="9382" width="36" style="1" customWidth="1"/>
    <col min="9383" max="9383" width="9.6640625" style="1" customWidth="1"/>
    <col min="9384" max="9384" width="11.88671875" style="1" customWidth="1"/>
    <col min="9385" max="9385" width="9" style="1" customWidth="1"/>
    <col min="9386" max="9386" width="9.6640625" style="1" customWidth="1"/>
    <col min="9387" max="9387" width="9.33203125" style="1" customWidth="1"/>
    <col min="9388" max="9388" width="8.6640625" style="1" customWidth="1"/>
    <col min="9389" max="9389" width="6.88671875" style="1" customWidth="1"/>
    <col min="9390" max="9634" width="9.109375" style="1" customWidth="1"/>
    <col min="9635" max="9635" width="3.6640625" style="1"/>
    <col min="9636" max="9636" width="4.5546875" style="1" customWidth="1"/>
    <col min="9637" max="9637" width="5.88671875" style="1" customWidth="1"/>
    <col min="9638" max="9638" width="36" style="1" customWidth="1"/>
    <col min="9639" max="9639" width="9.6640625" style="1" customWidth="1"/>
    <col min="9640" max="9640" width="11.88671875" style="1" customWidth="1"/>
    <col min="9641" max="9641" width="9" style="1" customWidth="1"/>
    <col min="9642" max="9642" width="9.6640625" style="1" customWidth="1"/>
    <col min="9643" max="9643" width="9.33203125" style="1" customWidth="1"/>
    <col min="9644" max="9644" width="8.6640625" style="1" customWidth="1"/>
    <col min="9645" max="9645" width="6.88671875" style="1" customWidth="1"/>
    <col min="9646" max="9890" width="9.109375" style="1" customWidth="1"/>
    <col min="9891" max="9891" width="3.6640625" style="1"/>
    <col min="9892" max="9892" width="4.5546875" style="1" customWidth="1"/>
    <col min="9893" max="9893" width="5.88671875" style="1" customWidth="1"/>
    <col min="9894" max="9894" width="36" style="1" customWidth="1"/>
    <col min="9895" max="9895" width="9.6640625" style="1" customWidth="1"/>
    <col min="9896" max="9896" width="11.88671875" style="1" customWidth="1"/>
    <col min="9897" max="9897" width="9" style="1" customWidth="1"/>
    <col min="9898" max="9898" width="9.6640625" style="1" customWidth="1"/>
    <col min="9899" max="9899" width="9.33203125" style="1" customWidth="1"/>
    <col min="9900" max="9900" width="8.6640625" style="1" customWidth="1"/>
    <col min="9901" max="9901" width="6.88671875" style="1" customWidth="1"/>
    <col min="9902" max="10146" width="9.109375" style="1" customWidth="1"/>
    <col min="10147" max="10147" width="3.6640625" style="1"/>
    <col min="10148" max="10148" width="4.5546875" style="1" customWidth="1"/>
    <col min="10149" max="10149" width="5.88671875" style="1" customWidth="1"/>
    <col min="10150" max="10150" width="36" style="1" customWidth="1"/>
    <col min="10151" max="10151" width="9.6640625" style="1" customWidth="1"/>
    <col min="10152" max="10152" width="11.88671875" style="1" customWidth="1"/>
    <col min="10153" max="10153" width="9" style="1" customWidth="1"/>
    <col min="10154" max="10154" width="9.6640625" style="1" customWidth="1"/>
    <col min="10155" max="10155" width="9.33203125" style="1" customWidth="1"/>
    <col min="10156" max="10156" width="8.6640625" style="1" customWidth="1"/>
    <col min="10157" max="10157" width="6.88671875" style="1" customWidth="1"/>
    <col min="10158" max="10402" width="9.109375" style="1" customWidth="1"/>
    <col min="10403" max="10403" width="3.6640625" style="1"/>
    <col min="10404" max="10404" width="4.5546875" style="1" customWidth="1"/>
    <col min="10405" max="10405" width="5.88671875" style="1" customWidth="1"/>
    <col min="10406" max="10406" width="36" style="1" customWidth="1"/>
    <col min="10407" max="10407" width="9.6640625" style="1" customWidth="1"/>
    <col min="10408" max="10408" width="11.88671875" style="1" customWidth="1"/>
    <col min="10409" max="10409" width="9" style="1" customWidth="1"/>
    <col min="10410" max="10410" width="9.6640625" style="1" customWidth="1"/>
    <col min="10411" max="10411" width="9.33203125" style="1" customWidth="1"/>
    <col min="10412" max="10412" width="8.6640625" style="1" customWidth="1"/>
    <col min="10413" max="10413" width="6.88671875" style="1" customWidth="1"/>
    <col min="10414" max="10658" width="9.109375" style="1" customWidth="1"/>
    <col min="10659" max="10659" width="3.6640625" style="1"/>
    <col min="10660" max="10660" width="4.5546875" style="1" customWidth="1"/>
    <col min="10661" max="10661" width="5.88671875" style="1" customWidth="1"/>
    <col min="10662" max="10662" width="36" style="1" customWidth="1"/>
    <col min="10663" max="10663" width="9.6640625" style="1" customWidth="1"/>
    <col min="10664" max="10664" width="11.88671875" style="1" customWidth="1"/>
    <col min="10665" max="10665" width="9" style="1" customWidth="1"/>
    <col min="10666" max="10666" width="9.6640625" style="1" customWidth="1"/>
    <col min="10667" max="10667" width="9.33203125" style="1" customWidth="1"/>
    <col min="10668" max="10668" width="8.6640625" style="1" customWidth="1"/>
    <col min="10669" max="10669" width="6.88671875" style="1" customWidth="1"/>
    <col min="10670" max="10914" width="9.109375" style="1" customWidth="1"/>
    <col min="10915" max="10915" width="3.6640625" style="1"/>
    <col min="10916" max="10916" width="4.5546875" style="1" customWidth="1"/>
    <col min="10917" max="10917" width="5.88671875" style="1" customWidth="1"/>
    <col min="10918" max="10918" width="36" style="1" customWidth="1"/>
    <col min="10919" max="10919" width="9.6640625" style="1" customWidth="1"/>
    <col min="10920" max="10920" width="11.88671875" style="1" customWidth="1"/>
    <col min="10921" max="10921" width="9" style="1" customWidth="1"/>
    <col min="10922" max="10922" width="9.6640625" style="1" customWidth="1"/>
    <col min="10923" max="10923" width="9.33203125" style="1" customWidth="1"/>
    <col min="10924" max="10924" width="8.6640625" style="1" customWidth="1"/>
    <col min="10925" max="10925" width="6.88671875" style="1" customWidth="1"/>
    <col min="10926" max="11170" width="9.109375" style="1" customWidth="1"/>
    <col min="11171" max="11171" width="3.6640625" style="1"/>
    <col min="11172" max="11172" width="4.5546875" style="1" customWidth="1"/>
    <col min="11173" max="11173" width="5.88671875" style="1" customWidth="1"/>
    <col min="11174" max="11174" width="36" style="1" customWidth="1"/>
    <col min="11175" max="11175" width="9.6640625" style="1" customWidth="1"/>
    <col min="11176" max="11176" width="11.88671875" style="1" customWidth="1"/>
    <col min="11177" max="11177" width="9" style="1" customWidth="1"/>
    <col min="11178" max="11178" width="9.6640625" style="1" customWidth="1"/>
    <col min="11179" max="11179" width="9.33203125" style="1" customWidth="1"/>
    <col min="11180" max="11180" width="8.6640625" style="1" customWidth="1"/>
    <col min="11181" max="11181" width="6.88671875" style="1" customWidth="1"/>
    <col min="11182" max="11426" width="9.109375" style="1" customWidth="1"/>
    <col min="11427" max="11427" width="3.6640625" style="1"/>
    <col min="11428" max="11428" width="4.5546875" style="1" customWidth="1"/>
    <col min="11429" max="11429" width="5.88671875" style="1" customWidth="1"/>
    <col min="11430" max="11430" width="36" style="1" customWidth="1"/>
    <col min="11431" max="11431" width="9.6640625" style="1" customWidth="1"/>
    <col min="11432" max="11432" width="11.88671875" style="1" customWidth="1"/>
    <col min="11433" max="11433" width="9" style="1" customWidth="1"/>
    <col min="11434" max="11434" width="9.6640625" style="1" customWidth="1"/>
    <col min="11435" max="11435" width="9.33203125" style="1" customWidth="1"/>
    <col min="11436" max="11436" width="8.6640625" style="1" customWidth="1"/>
    <col min="11437" max="11437" width="6.88671875" style="1" customWidth="1"/>
    <col min="11438" max="11682" width="9.109375" style="1" customWidth="1"/>
    <col min="11683" max="11683" width="3.6640625" style="1"/>
    <col min="11684" max="11684" width="4.5546875" style="1" customWidth="1"/>
    <col min="11685" max="11685" width="5.88671875" style="1" customWidth="1"/>
    <col min="11686" max="11686" width="36" style="1" customWidth="1"/>
    <col min="11687" max="11687" width="9.6640625" style="1" customWidth="1"/>
    <col min="11688" max="11688" width="11.88671875" style="1" customWidth="1"/>
    <col min="11689" max="11689" width="9" style="1" customWidth="1"/>
    <col min="11690" max="11690" width="9.6640625" style="1" customWidth="1"/>
    <col min="11691" max="11691" width="9.33203125" style="1" customWidth="1"/>
    <col min="11692" max="11692" width="8.6640625" style="1" customWidth="1"/>
    <col min="11693" max="11693" width="6.88671875" style="1" customWidth="1"/>
    <col min="11694" max="11938" width="9.109375" style="1" customWidth="1"/>
    <col min="11939" max="11939" width="3.6640625" style="1"/>
    <col min="11940" max="11940" width="4.5546875" style="1" customWidth="1"/>
    <col min="11941" max="11941" width="5.88671875" style="1" customWidth="1"/>
    <col min="11942" max="11942" width="36" style="1" customWidth="1"/>
    <col min="11943" max="11943" width="9.6640625" style="1" customWidth="1"/>
    <col min="11944" max="11944" width="11.88671875" style="1" customWidth="1"/>
    <col min="11945" max="11945" width="9" style="1" customWidth="1"/>
    <col min="11946" max="11946" width="9.6640625" style="1" customWidth="1"/>
    <col min="11947" max="11947" width="9.33203125" style="1" customWidth="1"/>
    <col min="11948" max="11948" width="8.6640625" style="1" customWidth="1"/>
    <col min="11949" max="11949" width="6.88671875" style="1" customWidth="1"/>
    <col min="11950" max="12194" width="9.109375" style="1" customWidth="1"/>
    <col min="12195" max="12195" width="3.6640625" style="1"/>
    <col min="12196" max="12196" width="4.5546875" style="1" customWidth="1"/>
    <col min="12197" max="12197" width="5.88671875" style="1" customWidth="1"/>
    <col min="12198" max="12198" width="36" style="1" customWidth="1"/>
    <col min="12199" max="12199" width="9.6640625" style="1" customWidth="1"/>
    <col min="12200" max="12200" width="11.88671875" style="1" customWidth="1"/>
    <col min="12201" max="12201" width="9" style="1" customWidth="1"/>
    <col min="12202" max="12202" width="9.6640625" style="1" customWidth="1"/>
    <col min="12203" max="12203" width="9.33203125" style="1" customWidth="1"/>
    <col min="12204" max="12204" width="8.6640625" style="1" customWidth="1"/>
    <col min="12205" max="12205" width="6.88671875" style="1" customWidth="1"/>
    <col min="12206" max="12450" width="9.109375" style="1" customWidth="1"/>
    <col min="12451" max="12451" width="3.6640625" style="1"/>
    <col min="12452" max="12452" width="4.5546875" style="1" customWidth="1"/>
    <col min="12453" max="12453" width="5.88671875" style="1" customWidth="1"/>
    <col min="12454" max="12454" width="36" style="1" customWidth="1"/>
    <col min="12455" max="12455" width="9.6640625" style="1" customWidth="1"/>
    <col min="12456" max="12456" width="11.88671875" style="1" customWidth="1"/>
    <col min="12457" max="12457" width="9" style="1" customWidth="1"/>
    <col min="12458" max="12458" width="9.6640625" style="1" customWidth="1"/>
    <col min="12459" max="12459" width="9.33203125" style="1" customWidth="1"/>
    <col min="12460" max="12460" width="8.6640625" style="1" customWidth="1"/>
    <col min="12461" max="12461" width="6.88671875" style="1" customWidth="1"/>
    <col min="12462" max="12706" width="9.109375" style="1" customWidth="1"/>
    <col min="12707" max="12707" width="3.6640625" style="1"/>
    <col min="12708" max="12708" width="4.5546875" style="1" customWidth="1"/>
    <col min="12709" max="12709" width="5.88671875" style="1" customWidth="1"/>
    <col min="12710" max="12710" width="36" style="1" customWidth="1"/>
    <col min="12711" max="12711" width="9.6640625" style="1" customWidth="1"/>
    <col min="12712" max="12712" width="11.88671875" style="1" customWidth="1"/>
    <col min="12713" max="12713" width="9" style="1" customWidth="1"/>
    <col min="12714" max="12714" width="9.6640625" style="1" customWidth="1"/>
    <col min="12715" max="12715" width="9.33203125" style="1" customWidth="1"/>
    <col min="12716" max="12716" width="8.6640625" style="1" customWidth="1"/>
    <col min="12717" max="12717" width="6.88671875" style="1" customWidth="1"/>
    <col min="12718" max="12962" width="9.109375" style="1" customWidth="1"/>
    <col min="12963" max="12963" width="3.6640625" style="1"/>
    <col min="12964" max="12964" width="4.5546875" style="1" customWidth="1"/>
    <col min="12965" max="12965" width="5.88671875" style="1" customWidth="1"/>
    <col min="12966" max="12966" width="36" style="1" customWidth="1"/>
    <col min="12967" max="12967" width="9.6640625" style="1" customWidth="1"/>
    <col min="12968" max="12968" width="11.88671875" style="1" customWidth="1"/>
    <col min="12969" max="12969" width="9" style="1" customWidth="1"/>
    <col min="12970" max="12970" width="9.6640625" style="1" customWidth="1"/>
    <col min="12971" max="12971" width="9.33203125" style="1" customWidth="1"/>
    <col min="12972" max="12972" width="8.6640625" style="1" customWidth="1"/>
    <col min="12973" max="12973" width="6.88671875" style="1" customWidth="1"/>
    <col min="12974" max="13218" width="9.109375" style="1" customWidth="1"/>
    <col min="13219" max="13219" width="3.6640625" style="1"/>
    <col min="13220" max="13220" width="4.5546875" style="1" customWidth="1"/>
    <col min="13221" max="13221" width="5.88671875" style="1" customWidth="1"/>
    <col min="13222" max="13222" width="36" style="1" customWidth="1"/>
    <col min="13223" max="13223" width="9.6640625" style="1" customWidth="1"/>
    <col min="13224" max="13224" width="11.88671875" style="1" customWidth="1"/>
    <col min="13225" max="13225" width="9" style="1" customWidth="1"/>
    <col min="13226" max="13226" width="9.6640625" style="1" customWidth="1"/>
    <col min="13227" max="13227" width="9.33203125" style="1" customWidth="1"/>
    <col min="13228" max="13228" width="8.6640625" style="1" customWidth="1"/>
    <col min="13229" max="13229" width="6.88671875" style="1" customWidth="1"/>
    <col min="13230" max="13474" width="9.109375" style="1" customWidth="1"/>
    <col min="13475" max="13475" width="3.6640625" style="1"/>
    <col min="13476" max="13476" width="4.5546875" style="1" customWidth="1"/>
    <col min="13477" max="13477" width="5.88671875" style="1" customWidth="1"/>
    <col min="13478" max="13478" width="36" style="1" customWidth="1"/>
    <col min="13479" max="13479" width="9.6640625" style="1" customWidth="1"/>
    <col min="13480" max="13480" width="11.88671875" style="1" customWidth="1"/>
    <col min="13481" max="13481" width="9" style="1" customWidth="1"/>
    <col min="13482" max="13482" width="9.6640625" style="1" customWidth="1"/>
    <col min="13483" max="13483" width="9.33203125" style="1" customWidth="1"/>
    <col min="13484" max="13484" width="8.6640625" style="1" customWidth="1"/>
    <col min="13485" max="13485" width="6.88671875" style="1" customWidth="1"/>
    <col min="13486" max="13730" width="9.109375" style="1" customWidth="1"/>
    <col min="13731" max="13731" width="3.6640625" style="1"/>
    <col min="13732" max="13732" width="4.5546875" style="1" customWidth="1"/>
    <col min="13733" max="13733" width="5.88671875" style="1" customWidth="1"/>
    <col min="13734" max="13734" width="36" style="1" customWidth="1"/>
    <col min="13735" max="13735" width="9.6640625" style="1" customWidth="1"/>
    <col min="13736" max="13736" width="11.88671875" style="1" customWidth="1"/>
    <col min="13737" max="13737" width="9" style="1" customWidth="1"/>
    <col min="13738" max="13738" width="9.6640625" style="1" customWidth="1"/>
    <col min="13739" max="13739" width="9.33203125" style="1" customWidth="1"/>
    <col min="13740" max="13740" width="8.6640625" style="1" customWidth="1"/>
    <col min="13741" max="13741" width="6.88671875" style="1" customWidth="1"/>
    <col min="13742" max="13986" width="9.109375" style="1" customWidth="1"/>
    <col min="13987" max="13987" width="3.6640625" style="1"/>
    <col min="13988" max="13988" width="4.5546875" style="1" customWidth="1"/>
    <col min="13989" max="13989" width="5.88671875" style="1" customWidth="1"/>
    <col min="13990" max="13990" width="36" style="1" customWidth="1"/>
    <col min="13991" max="13991" width="9.6640625" style="1" customWidth="1"/>
    <col min="13992" max="13992" width="11.88671875" style="1" customWidth="1"/>
    <col min="13993" max="13993" width="9" style="1" customWidth="1"/>
    <col min="13994" max="13994" width="9.6640625" style="1" customWidth="1"/>
    <col min="13995" max="13995" width="9.33203125" style="1" customWidth="1"/>
    <col min="13996" max="13996" width="8.6640625" style="1" customWidth="1"/>
    <col min="13997" max="13997" width="6.88671875" style="1" customWidth="1"/>
    <col min="13998" max="14242" width="9.109375" style="1" customWidth="1"/>
    <col min="14243" max="14243" width="3.6640625" style="1"/>
    <col min="14244" max="14244" width="4.5546875" style="1" customWidth="1"/>
    <col min="14245" max="14245" width="5.88671875" style="1" customWidth="1"/>
    <col min="14246" max="14246" width="36" style="1" customWidth="1"/>
    <col min="14247" max="14247" width="9.6640625" style="1" customWidth="1"/>
    <col min="14248" max="14248" width="11.88671875" style="1" customWidth="1"/>
    <col min="14249" max="14249" width="9" style="1" customWidth="1"/>
    <col min="14250" max="14250" width="9.6640625" style="1" customWidth="1"/>
    <col min="14251" max="14251" width="9.33203125" style="1" customWidth="1"/>
    <col min="14252" max="14252" width="8.6640625" style="1" customWidth="1"/>
    <col min="14253" max="14253" width="6.88671875" style="1" customWidth="1"/>
    <col min="14254" max="14498" width="9.109375" style="1" customWidth="1"/>
    <col min="14499" max="14499" width="3.6640625" style="1"/>
    <col min="14500" max="14500" width="4.5546875" style="1" customWidth="1"/>
    <col min="14501" max="14501" width="5.88671875" style="1" customWidth="1"/>
    <col min="14502" max="14502" width="36" style="1" customWidth="1"/>
    <col min="14503" max="14503" width="9.6640625" style="1" customWidth="1"/>
    <col min="14504" max="14504" width="11.88671875" style="1" customWidth="1"/>
    <col min="14505" max="14505" width="9" style="1" customWidth="1"/>
    <col min="14506" max="14506" width="9.6640625" style="1" customWidth="1"/>
    <col min="14507" max="14507" width="9.33203125" style="1" customWidth="1"/>
    <col min="14508" max="14508" width="8.6640625" style="1" customWidth="1"/>
    <col min="14509" max="14509" width="6.88671875" style="1" customWidth="1"/>
    <col min="14510" max="14754" width="9.109375" style="1" customWidth="1"/>
    <col min="14755" max="14755" width="3.6640625" style="1"/>
    <col min="14756" max="14756" width="4.5546875" style="1" customWidth="1"/>
    <col min="14757" max="14757" width="5.88671875" style="1" customWidth="1"/>
    <col min="14758" max="14758" width="36" style="1" customWidth="1"/>
    <col min="14759" max="14759" width="9.6640625" style="1" customWidth="1"/>
    <col min="14760" max="14760" width="11.88671875" style="1" customWidth="1"/>
    <col min="14761" max="14761" width="9" style="1" customWidth="1"/>
    <col min="14762" max="14762" width="9.6640625" style="1" customWidth="1"/>
    <col min="14763" max="14763" width="9.33203125" style="1" customWidth="1"/>
    <col min="14764" max="14764" width="8.6640625" style="1" customWidth="1"/>
    <col min="14765" max="14765" width="6.88671875" style="1" customWidth="1"/>
    <col min="14766" max="15010" width="9.109375" style="1" customWidth="1"/>
    <col min="15011" max="15011" width="3.6640625" style="1"/>
    <col min="15012" max="15012" width="4.5546875" style="1" customWidth="1"/>
    <col min="15013" max="15013" width="5.88671875" style="1" customWidth="1"/>
    <col min="15014" max="15014" width="36" style="1" customWidth="1"/>
    <col min="15015" max="15015" width="9.6640625" style="1" customWidth="1"/>
    <col min="15016" max="15016" width="11.88671875" style="1" customWidth="1"/>
    <col min="15017" max="15017" width="9" style="1" customWidth="1"/>
    <col min="15018" max="15018" width="9.6640625" style="1" customWidth="1"/>
    <col min="15019" max="15019" width="9.33203125" style="1" customWidth="1"/>
    <col min="15020" max="15020" width="8.6640625" style="1" customWidth="1"/>
    <col min="15021" max="15021" width="6.88671875" style="1" customWidth="1"/>
    <col min="15022" max="15266" width="9.109375" style="1" customWidth="1"/>
    <col min="15267" max="15267" width="3.6640625" style="1"/>
    <col min="15268" max="15268" width="4.5546875" style="1" customWidth="1"/>
    <col min="15269" max="15269" width="5.88671875" style="1" customWidth="1"/>
    <col min="15270" max="15270" width="36" style="1" customWidth="1"/>
    <col min="15271" max="15271" width="9.6640625" style="1" customWidth="1"/>
    <col min="15272" max="15272" width="11.88671875" style="1" customWidth="1"/>
    <col min="15273" max="15273" width="9" style="1" customWidth="1"/>
    <col min="15274" max="15274" width="9.6640625" style="1" customWidth="1"/>
    <col min="15275" max="15275" width="9.33203125" style="1" customWidth="1"/>
    <col min="15276" max="15276" width="8.6640625" style="1" customWidth="1"/>
    <col min="15277" max="15277" width="6.88671875" style="1" customWidth="1"/>
    <col min="15278" max="15522" width="9.109375" style="1" customWidth="1"/>
    <col min="15523" max="15523" width="3.6640625" style="1"/>
    <col min="15524" max="15524" width="4.5546875" style="1" customWidth="1"/>
    <col min="15525" max="15525" width="5.88671875" style="1" customWidth="1"/>
    <col min="15526" max="15526" width="36" style="1" customWidth="1"/>
    <col min="15527" max="15527" width="9.6640625" style="1" customWidth="1"/>
    <col min="15528" max="15528" width="11.88671875" style="1" customWidth="1"/>
    <col min="15529" max="15529" width="9" style="1" customWidth="1"/>
    <col min="15530" max="15530" width="9.6640625" style="1" customWidth="1"/>
    <col min="15531" max="15531" width="9.33203125" style="1" customWidth="1"/>
    <col min="15532" max="15532" width="8.6640625" style="1" customWidth="1"/>
    <col min="15533" max="15533" width="6.88671875" style="1" customWidth="1"/>
    <col min="15534" max="15778" width="9.109375" style="1" customWidth="1"/>
    <col min="15779" max="15779" width="3.6640625" style="1"/>
    <col min="15780" max="15780" width="4.5546875" style="1" customWidth="1"/>
    <col min="15781" max="15781" width="5.88671875" style="1" customWidth="1"/>
    <col min="15782" max="15782" width="36" style="1" customWidth="1"/>
    <col min="15783" max="15783" width="9.6640625" style="1" customWidth="1"/>
    <col min="15784" max="15784" width="11.88671875" style="1" customWidth="1"/>
    <col min="15785" max="15785" width="9" style="1" customWidth="1"/>
    <col min="15786" max="15786" width="9.6640625" style="1" customWidth="1"/>
    <col min="15787" max="15787" width="9.33203125" style="1" customWidth="1"/>
    <col min="15788" max="15788" width="8.6640625" style="1" customWidth="1"/>
    <col min="15789" max="15789" width="6.88671875" style="1" customWidth="1"/>
    <col min="15790" max="16034" width="9.109375" style="1" customWidth="1"/>
    <col min="16035" max="16035" width="3.6640625" style="1"/>
    <col min="16036" max="16036" width="4.5546875" style="1" customWidth="1"/>
    <col min="16037" max="16037" width="5.88671875" style="1" customWidth="1"/>
    <col min="16038" max="16038" width="36" style="1" customWidth="1"/>
    <col min="16039" max="16039" width="9.6640625" style="1" customWidth="1"/>
    <col min="16040" max="16040" width="11.88671875" style="1" customWidth="1"/>
    <col min="16041" max="16041" width="9" style="1" customWidth="1"/>
    <col min="16042" max="16042" width="9.6640625" style="1" customWidth="1"/>
    <col min="16043" max="16043" width="9.33203125" style="1" customWidth="1"/>
    <col min="16044" max="16044" width="8.6640625" style="1" customWidth="1"/>
    <col min="16045" max="16045" width="6.88671875" style="1" customWidth="1"/>
    <col min="16046" max="16290" width="9.109375" style="1" customWidth="1"/>
    <col min="16291" max="16384" width="3.6640625" style="1"/>
  </cols>
  <sheetData>
    <row r="1" spans="1:9" x14ac:dyDescent="0.2">
      <c r="C1" s="4"/>
      <c r="G1" s="246"/>
      <c r="H1" s="246"/>
      <c r="I1" s="246"/>
    </row>
    <row r="2" spans="1:9" x14ac:dyDescent="0.2">
      <c r="A2" s="286" t="s">
        <v>20</v>
      </c>
      <c r="B2" s="286"/>
      <c r="C2" s="286"/>
      <c r="D2" s="286"/>
      <c r="E2" s="286"/>
      <c r="F2" s="286"/>
      <c r="G2" s="286"/>
      <c r="H2" s="286"/>
      <c r="I2" s="286"/>
    </row>
    <row r="3" spans="1:9" x14ac:dyDescent="0.2">
      <c r="A3" s="2"/>
      <c r="B3" s="2"/>
      <c r="C3" s="2"/>
      <c r="D3" s="2"/>
      <c r="E3" s="2"/>
      <c r="F3" s="2"/>
      <c r="G3" s="2"/>
      <c r="H3" s="2"/>
      <c r="I3" s="2"/>
    </row>
    <row r="4" spans="1:9" x14ac:dyDescent="0.2">
      <c r="A4" s="2"/>
      <c r="B4" s="2"/>
      <c r="C4" s="287" t="s">
        <v>21</v>
      </c>
      <c r="D4" s="287"/>
      <c r="E4" s="287"/>
      <c r="F4" s="287"/>
      <c r="G4" s="287"/>
      <c r="H4" s="287"/>
      <c r="I4" s="287"/>
    </row>
    <row r="5" spans="1:9" ht="11.25" customHeight="1" x14ac:dyDescent="0.2">
      <c r="A5" s="91"/>
      <c r="B5" s="91"/>
      <c r="C5" s="289" t="s">
        <v>63</v>
      </c>
      <c r="D5" s="289"/>
      <c r="E5" s="289"/>
      <c r="F5" s="289"/>
      <c r="G5" s="289"/>
      <c r="H5" s="289"/>
      <c r="I5" s="289"/>
    </row>
    <row r="6" spans="1:9" x14ac:dyDescent="0.2">
      <c r="A6" s="288" t="s">
        <v>22</v>
      </c>
      <c r="B6" s="288"/>
      <c r="C6" s="288"/>
      <c r="D6" s="254" t="str">
        <f>'Kopt a+c+n'!B13</f>
        <v>Daudzdzīvokļu dzīvojamā ēka</v>
      </c>
      <c r="E6" s="254"/>
      <c r="F6" s="254"/>
      <c r="G6" s="254"/>
      <c r="H6" s="254"/>
      <c r="I6" s="254"/>
    </row>
    <row r="7" spans="1:9" x14ac:dyDescent="0.2">
      <c r="A7" s="288" t="s">
        <v>6</v>
      </c>
      <c r="B7" s="288"/>
      <c r="C7" s="288"/>
      <c r="D7" s="255" t="str">
        <f>'Kopt a+c+n'!B14</f>
        <v>Daudzdzīvokļu dzīvojamās ēkas energoefektivitātes paaugstināšana</v>
      </c>
      <c r="E7" s="255"/>
      <c r="F7" s="255"/>
      <c r="G7" s="255"/>
      <c r="H7" s="255"/>
      <c r="I7" s="255"/>
    </row>
    <row r="8" spans="1:9" x14ac:dyDescent="0.2">
      <c r="A8" s="294" t="s">
        <v>23</v>
      </c>
      <c r="B8" s="294"/>
      <c r="C8" s="294"/>
      <c r="D8" s="255" t="str">
        <f>'Kopt a+c+n'!B15</f>
        <v>Smilšu iela 38, Tukums, Tukuma nov., LV-3101</v>
      </c>
      <c r="E8" s="255"/>
      <c r="F8" s="255"/>
      <c r="G8" s="255"/>
      <c r="H8" s="255"/>
      <c r="I8" s="255"/>
    </row>
    <row r="9" spans="1:9" x14ac:dyDescent="0.2">
      <c r="A9" s="294" t="s">
        <v>24</v>
      </c>
      <c r="B9" s="294"/>
      <c r="C9" s="294"/>
      <c r="D9" s="256" t="str">
        <f>'Kopt a+c+n'!B16</f>
        <v>03102023/Sm-38</v>
      </c>
      <c r="E9" s="256"/>
      <c r="F9" s="256"/>
      <c r="G9" s="256"/>
      <c r="H9" s="256"/>
      <c r="I9" s="256"/>
    </row>
    <row r="10" spans="1:9" x14ac:dyDescent="0.2">
      <c r="C10" s="4" t="s">
        <v>25</v>
      </c>
      <c r="D10" s="295">
        <f>E53</f>
        <v>0</v>
      </c>
      <c r="E10" s="295"/>
      <c r="F10" s="54"/>
      <c r="G10" s="54"/>
      <c r="H10" s="54"/>
      <c r="I10" s="54"/>
    </row>
    <row r="11" spans="1:9" x14ac:dyDescent="0.2">
      <c r="C11" s="4" t="s">
        <v>26</v>
      </c>
      <c r="D11" s="296">
        <f>I49</f>
        <v>0</v>
      </c>
      <c r="E11" s="296"/>
      <c r="F11" s="54"/>
      <c r="G11" s="54"/>
      <c r="H11" s="54"/>
      <c r="I11" s="54"/>
    </row>
    <row r="12" spans="1:9" ht="10.8" thickBot="1" x14ac:dyDescent="0.25">
      <c r="F12" s="17"/>
      <c r="G12" s="17"/>
      <c r="H12" s="17"/>
      <c r="I12" s="17"/>
    </row>
    <row r="13" spans="1:9" x14ac:dyDescent="0.2">
      <c r="A13" s="299" t="s">
        <v>27</v>
      </c>
      <c r="B13" s="301" t="s">
        <v>28</v>
      </c>
      <c r="C13" s="303" t="s">
        <v>29</v>
      </c>
      <c r="D13" s="304"/>
      <c r="E13" s="297" t="s">
        <v>30</v>
      </c>
      <c r="F13" s="290" t="s">
        <v>31</v>
      </c>
      <c r="G13" s="291"/>
      <c r="H13" s="291"/>
      <c r="I13" s="292" t="s">
        <v>32</v>
      </c>
    </row>
    <row r="14" spans="1:9" ht="21" thickBot="1" x14ac:dyDescent="0.25">
      <c r="A14" s="300"/>
      <c r="B14" s="302"/>
      <c r="C14" s="305"/>
      <c r="D14" s="306"/>
      <c r="E14" s="298"/>
      <c r="F14" s="18" t="s">
        <v>33</v>
      </c>
      <c r="G14" s="19" t="s">
        <v>34</v>
      </c>
      <c r="H14" s="19" t="s">
        <v>35</v>
      </c>
      <c r="I14" s="293"/>
    </row>
    <row r="15" spans="1:9" x14ac:dyDescent="0.2">
      <c r="A15" s="50">
        <f>IF(E15=0,0,IF(COUNTBLANK(E15)=1,0,COUNTA($E$15:E15)))</f>
        <v>0</v>
      </c>
      <c r="B15" s="68">
        <f>'Kops a'!B15</f>
        <v>0</v>
      </c>
      <c r="C15" s="282" t="str">
        <f>'Kops a'!C15:D15</f>
        <v>Būvlaukuma sagatavošana</v>
      </c>
      <c r="D15" s="283"/>
      <c r="E15" s="120">
        <f>'Kops a'!E15</f>
        <v>0</v>
      </c>
      <c r="F15" s="121">
        <f>'Kops a'!F15</f>
        <v>0</v>
      </c>
      <c r="G15" s="116">
        <f>'Kops a'!G15</f>
        <v>0</v>
      </c>
      <c r="H15" s="116">
        <f>'Kops a'!H15</f>
        <v>0</v>
      </c>
      <c r="I15" s="45">
        <f>'Kops a'!I15</f>
        <v>0</v>
      </c>
    </row>
    <row r="16" spans="1:9" x14ac:dyDescent="0.2">
      <c r="A16" s="51">
        <f>IF(E16=0,0,IF(COUNTBLANK(E16)=1,0,COUNTA($E$15:E16)))</f>
        <v>0</v>
      </c>
      <c r="B16" s="67">
        <f>'Kops c'!B15</f>
        <v>0</v>
      </c>
      <c r="C16" s="284" t="str">
        <f>'Kops c'!C15:D15</f>
        <v>Būvlaukuma sagatavošana</v>
      </c>
      <c r="D16" s="285"/>
      <c r="E16" s="122">
        <f>'Kops c'!E15</f>
        <v>0</v>
      </c>
      <c r="F16" s="123">
        <f>'Kops c'!F15</f>
        <v>0</v>
      </c>
      <c r="G16" s="118">
        <f>'Kops c'!G15</f>
        <v>0</v>
      </c>
      <c r="H16" s="118">
        <f>'Kops c'!H15</f>
        <v>0</v>
      </c>
      <c r="I16" s="46">
        <f>'Kops c'!I15</f>
        <v>0</v>
      </c>
    </row>
    <row r="17" spans="1:9" x14ac:dyDescent="0.2">
      <c r="A17" s="51">
        <f>IF(E17=0,0,IF(COUNTBLANK(E17)=1,0,COUNTA($E$15:E17)))</f>
        <v>0</v>
      </c>
      <c r="B17" s="67">
        <f>'Kops n'!B15</f>
        <v>0</v>
      </c>
      <c r="C17" s="284" t="str">
        <f>'Kops n'!C15:D15</f>
        <v>Būvlaukuma sagatavošana</v>
      </c>
      <c r="D17" s="285"/>
      <c r="E17" s="122">
        <f>'Kops n'!E15</f>
        <v>0</v>
      </c>
      <c r="F17" s="123">
        <f>'Kops n'!F15</f>
        <v>0</v>
      </c>
      <c r="G17" s="118">
        <f>'Kops n'!G15</f>
        <v>0</v>
      </c>
      <c r="H17" s="118">
        <f>'Kops n'!H15</f>
        <v>0</v>
      </c>
      <c r="I17" s="46">
        <f>'Kops n'!I15</f>
        <v>0</v>
      </c>
    </row>
    <row r="18" spans="1:9" x14ac:dyDescent="0.2">
      <c r="A18" s="51">
        <f>IF(E18=0,0,IF(COUNTBLANK(E18)=1,0,COUNTA($E$15:E18)))</f>
        <v>0</v>
      </c>
      <c r="B18" s="67">
        <f>'Kops a'!B16</f>
        <v>0</v>
      </c>
      <c r="C18" s="277" t="str">
        <f>'Kops a'!C16:D16</f>
        <v>Demontāžas darbi</v>
      </c>
      <c r="D18" s="278"/>
      <c r="E18" s="122">
        <f>'Kops a'!E16</f>
        <v>0</v>
      </c>
      <c r="F18" s="123">
        <f>'Kops a'!F16</f>
        <v>0</v>
      </c>
      <c r="G18" s="118">
        <f>'Kops a'!G16</f>
        <v>0</v>
      </c>
      <c r="H18" s="118">
        <f>'Kops a'!H16</f>
        <v>0</v>
      </c>
      <c r="I18" s="46">
        <f>'Kops a'!I16</f>
        <v>0</v>
      </c>
    </row>
    <row r="19" spans="1:9" ht="11.25" customHeight="1" x14ac:dyDescent="0.2">
      <c r="A19" s="51">
        <f>IF(E19=0,0,IF(COUNTBLANK(E19)=1,0,COUNTA($E$15:E19)))</f>
        <v>0</v>
      </c>
      <c r="B19" s="67">
        <f>'Kops c'!B16</f>
        <v>0</v>
      </c>
      <c r="C19" s="277" t="str">
        <f>'Kops c'!C16:D16</f>
        <v>Demontāžas darbi</v>
      </c>
      <c r="D19" s="278"/>
      <c r="E19" s="122">
        <f>'Kops c'!E16</f>
        <v>0</v>
      </c>
      <c r="F19" s="123">
        <f>'Kops c'!F16</f>
        <v>0</v>
      </c>
      <c r="G19" s="118">
        <f>'Kops c'!G16</f>
        <v>0</v>
      </c>
      <c r="H19" s="118">
        <f>'Kops c'!H16</f>
        <v>0</v>
      </c>
      <c r="I19" s="46">
        <f>'Kops c'!I16</f>
        <v>0</v>
      </c>
    </row>
    <row r="20" spans="1:9" ht="11.25" customHeight="1" x14ac:dyDescent="0.2">
      <c r="A20" s="51">
        <f>IF(E20=0,0,IF(COUNTBLANK(E20)=1,0,COUNTA($E$15:E20)))</f>
        <v>0</v>
      </c>
      <c r="B20" s="67">
        <f>'Kops n'!B16</f>
        <v>0</v>
      </c>
      <c r="C20" s="277" t="str">
        <f>'Kops n'!C16:D16</f>
        <v>Demontāžas darbi</v>
      </c>
      <c r="D20" s="278"/>
      <c r="E20" s="122">
        <f>'Kops n'!E16</f>
        <v>0</v>
      </c>
      <c r="F20" s="123">
        <f>'Kops n'!F16</f>
        <v>0</v>
      </c>
      <c r="G20" s="118">
        <f>'Kops n'!G16</f>
        <v>0</v>
      </c>
      <c r="H20" s="118">
        <f>'Kops n'!H16</f>
        <v>0</v>
      </c>
      <c r="I20" s="46">
        <f>'Kops n'!I16</f>
        <v>0</v>
      </c>
    </row>
    <row r="21" spans="1:9" x14ac:dyDescent="0.2">
      <c r="A21" s="51">
        <f>IF(E21=0,0,IF(COUNTBLANK(E21)=1,0,COUNTA($E$15:E21)))</f>
        <v>0</v>
      </c>
      <c r="B21" s="67">
        <f>'Kops a'!B17</f>
        <v>0</v>
      </c>
      <c r="C21" s="277" t="str">
        <f>'Kops a'!C17:D17</f>
        <v>Fasādes</v>
      </c>
      <c r="D21" s="278"/>
      <c r="E21" s="122">
        <f>'Kops a'!E17</f>
        <v>0</v>
      </c>
      <c r="F21" s="123">
        <f>'Kops a'!F17</f>
        <v>0</v>
      </c>
      <c r="G21" s="118">
        <f>'Kops a'!G17</f>
        <v>0</v>
      </c>
      <c r="H21" s="118">
        <f>'Kops a'!H17</f>
        <v>0</v>
      </c>
      <c r="I21" s="46">
        <f>'Kops a'!I17</f>
        <v>0</v>
      </c>
    </row>
    <row r="22" spans="1:9" x14ac:dyDescent="0.2">
      <c r="A22" s="51">
        <f>IF(E22=0,0,IF(COUNTBLANK(E22)=1,0,COUNTA($E$15:E22)))</f>
        <v>0</v>
      </c>
      <c r="B22" s="67">
        <f>'Kops c'!B17</f>
        <v>0</v>
      </c>
      <c r="C22" s="277" t="str">
        <f>'Kops c'!C17:D17</f>
        <v>Fasādes</v>
      </c>
      <c r="D22" s="278"/>
      <c r="E22" s="122">
        <f>'Kops c'!E17</f>
        <v>0</v>
      </c>
      <c r="F22" s="123">
        <f>'Kops c'!F17</f>
        <v>0</v>
      </c>
      <c r="G22" s="118">
        <f>'Kops c'!G17</f>
        <v>0</v>
      </c>
      <c r="H22" s="118">
        <f>'Kops c'!H17</f>
        <v>0</v>
      </c>
      <c r="I22" s="46">
        <f>'Kops c'!I17</f>
        <v>0</v>
      </c>
    </row>
    <row r="23" spans="1:9" x14ac:dyDescent="0.2">
      <c r="A23" s="51">
        <f>IF(E23=0,0,IF(COUNTBLANK(E23)=1,0,COUNTA($E$15:E23)))</f>
        <v>0</v>
      </c>
      <c r="B23" s="67">
        <f>'Kops n'!B17</f>
        <v>0</v>
      </c>
      <c r="C23" s="277" t="str">
        <f>'Kops n'!C17:D17</f>
        <v>Fasādes</v>
      </c>
      <c r="D23" s="278"/>
      <c r="E23" s="122">
        <f>'Kops n'!E17</f>
        <v>0</v>
      </c>
      <c r="F23" s="123">
        <f>'Kops n'!F17</f>
        <v>0</v>
      </c>
      <c r="G23" s="118">
        <f>'Kops n'!G17</f>
        <v>0</v>
      </c>
      <c r="H23" s="118">
        <f>'Kops n'!H17</f>
        <v>0</v>
      </c>
      <c r="I23" s="46">
        <f>'Kops n'!I17</f>
        <v>0</v>
      </c>
    </row>
    <row r="24" spans="1:9" x14ac:dyDescent="0.2">
      <c r="A24" s="51">
        <f>IF(E24=0,0,IF(COUNTBLANK(E24)=1,0,COUNTA($E$15:E24)))</f>
        <v>0</v>
      </c>
      <c r="B24" s="67">
        <f>'Kops a'!B18</f>
        <v>0</v>
      </c>
      <c r="C24" s="277" t="str">
        <f>'Kops a'!C18:D18</f>
        <v>Logi un durvis</v>
      </c>
      <c r="D24" s="278"/>
      <c r="E24" s="122">
        <f>'Kops a'!E18</f>
        <v>0</v>
      </c>
      <c r="F24" s="123">
        <f>'Kops a'!F18</f>
        <v>0</v>
      </c>
      <c r="G24" s="118">
        <f>'Kops a'!G18</f>
        <v>0</v>
      </c>
      <c r="H24" s="118">
        <f>'Kops a'!H18</f>
        <v>0</v>
      </c>
      <c r="I24" s="46">
        <f>'Kops a'!I18</f>
        <v>0</v>
      </c>
    </row>
    <row r="25" spans="1:9" x14ac:dyDescent="0.2">
      <c r="A25" s="51">
        <f>IF(E25=0,0,IF(COUNTBLANK(E25)=1,0,COUNTA($E$15:E25)))</f>
        <v>0</v>
      </c>
      <c r="B25" s="67">
        <f>'Kops c'!B18</f>
        <v>0</v>
      </c>
      <c r="C25" s="277" t="str">
        <f>'Kops c'!C18:D18</f>
        <v>Logi un durvis</v>
      </c>
      <c r="D25" s="278"/>
      <c r="E25" s="122">
        <f>'Kops c'!E18</f>
        <v>0</v>
      </c>
      <c r="F25" s="123">
        <f>'Kops c'!F18</f>
        <v>0</v>
      </c>
      <c r="G25" s="118">
        <f>'Kops c'!G18</f>
        <v>0</v>
      </c>
      <c r="H25" s="118">
        <f>'Kops c'!H18</f>
        <v>0</v>
      </c>
      <c r="I25" s="46">
        <f>'Kops c'!I18</f>
        <v>0</v>
      </c>
    </row>
    <row r="26" spans="1:9" x14ac:dyDescent="0.2">
      <c r="A26" s="51">
        <f>IF(E26=0,0,IF(COUNTBLANK(E26)=1,0,COUNTA($E$15:E26)))</f>
        <v>0</v>
      </c>
      <c r="B26" s="67">
        <f>'Kops n'!B18</f>
        <v>0</v>
      </c>
      <c r="C26" s="277" t="str">
        <f>'Kops n'!C18:D18</f>
        <v>Logi un durvis</v>
      </c>
      <c r="D26" s="278"/>
      <c r="E26" s="122">
        <f>'Kops n'!E18</f>
        <v>0</v>
      </c>
      <c r="F26" s="123">
        <f>'Kops n'!F18</f>
        <v>0</v>
      </c>
      <c r="G26" s="118">
        <f>'Kops n'!G18</f>
        <v>0</v>
      </c>
      <c r="H26" s="118">
        <f>'Kops n'!H18</f>
        <v>0</v>
      </c>
      <c r="I26" s="46">
        <f>'Kops n'!I18</f>
        <v>0</v>
      </c>
    </row>
    <row r="27" spans="1:9" x14ac:dyDescent="0.2">
      <c r="A27" s="51">
        <f>IF(E27=0,0,IF(COUNTBLANK(E27)=1,0,COUNTA($E$15:E27)))</f>
        <v>0</v>
      </c>
      <c r="B27" s="67">
        <f>'Kops a'!B19</f>
        <v>0</v>
      </c>
      <c r="C27" s="277" t="str">
        <f>'Kops a'!C19:D19</f>
        <v>Pagraba pārseguma siltināšana</v>
      </c>
      <c r="D27" s="278"/>
      <c r="E27" s="122">
        <f>'Kops a'!E19</f>
        <v>0</v>
      </c>
      <c r="F27" s="123">
        <f>'Kops a'!F19</f>
        <v>0</v>
      </c>
      <c r="G27" s="118">
        <f>'Kops a'!G19</f>
        <v>0</v>
      </c>
      <c r="H27" s="118">
        <f>'Kops a'!H19</f>
        <v>0</v>
      </c>
      <c r="I27" s="46">
        <f>'Kops a'!I19</f>
        <v>0</v>
      </c>
    </row>
    <row r="28" spans="1:9" x14ac:dyDescent="0.2">
      <c r="A28" s="51">
        <f>IF(E28=0,0,IF(COUNTBLANK(E28)=1,0,COUNTA($E$15:E28)))</f>
        <v>0</v>
      </c>
      <c r="B28" s="67">
        <f>'Kops c'!B19</f>
        <v>0</v>
      </c>
      <c r="C28" s="277" t="str">
        <f>'Kops c'!C19:D19</f>
        <v>Pagraba pārseguma siltināšana</v>
      </c>
      <c r="D28" s="278"/>
      <c r="E28" s="122">
        <f>'Kops c'!E19</f>
        <v>0</v>
      </c>
      <c r="F28" s="123">
        <f>'Kops c'!F19</f>
        <v>0</v>
      </c>
      <c r="G28" s="118">
        <f>'Kops c'!G19</f>
        <v>0</v>
      </c>
      <c r="H28" s="118">
        <f>'Kops c'!H19</f>
        <v>0</v>
      </c>
      <c r="I28" s="46">
        <f>'Kops c'!I19</f>
        <v>0</v>
      </c>
    </row>
    <row r="29" spans="1:9" x14ac:dyDescent="0.2">
      <c r="A29" s="51">
        <f>IF(E29=0,0,IF(COUNTBLANK(E29)=1,0,COUNTA($E$15:E29)))</f>
        <v>0</v>
      </c>
      <c r="B29" s="67">
        <f>'Kops n'!B19</f>
        <v>0</v>
      </c>
      <c r="C29" s="277" t="str">
        <f>'Kops n'!C19:D19</f>
        <v>Pagraba pārseguma siltināšana</v>
      </c>
      <c r="D29" s="278"/>
      <c r="E29" s="122">
        <f>'Kops n'!E19</f>
        <v>0</v>
      </c>
      <c r="F29" s="123">
        <f>'Kops n'!F19</f>
        <v>0</v>
      </c>
      <c r="G29" s="118">
        <f>'Kops n'!G19</f>
        <v>0</v>
      </c>
      <c r="H29" s="118">
        <f>'Kops n'!H19</f>
        <v>0</v>
      </c>
      <c r="I29" s="46">
        <f>'Kops n'!I19</f>
        <v>0</v>
      </c>
    </row>
    <row r="30" spans="1:9" x14ac:dyDescent="0.2">
      <c r="A30" s="51">
        <f>IF(E30=0,0,IF(COUNTBLANK(E30)=1,0,COUNTA($E$15:E30)))</f>
        <v>0</v>
      </c>
      <c r="B30" s="67">
        <f>'Kops a'!B20</f>
        <v>0</v>
      </c>
      <c r="C30" s="277" t="str">
        <f>'Kops a'!C20:D20</f>
        <v>Bēniņu siltināšana</v>
      </c>
      <c r="D30" s="278"/>
      <c r="E30" s="122">
        <f>'Kops a'!E20</f>
        <v>0</v>
      </c>
      <c r="F30" s="123">
        <f>'Kops a'!F20</f>
        <v>0</v>
      </c>
      <c r="G30" s="118">
        <f>'Kops a'!G20</f>
        <v>0</v>
      </c>
      <c r="H30" s="118">
        <f>'Kops a'!H20</f>
        <v>0</v>
      </c>
      <c r="I30" s="46">
        <f>'Kops a'!I20</f>
        <v>0</v>
      </c>
    </row>
    <row r="31" spans="1:9" x14ac:dyDescent="0.2">
      <c r="A31" s="51">
        <f>IF(E31=0,0,IF(COUNTBLANK(E31)=1,0,COUNTA($E$15:E31)))</f>
        <v>0</v>
      </c>
      <c r="B31" s="67">
        <f>'Kops c'!B20</f>
        <v>0</v>
      </c>
      <c r="C31" s="277" t="str">
        <f>'Kops c'!C20:D20</f>
        <v>Bēniņu siltināšana</v>
      </c>
      <c r="D31" s="278"/>
      <c r="E31" s="122">
        <f>'Kops c'!E20</f>
        <v>0</v>
      </c>
      <c r="F31" s="123">
        <f>'Kops c'!F20</f>
        <v>0</v>
      </c>
      <c r="G31" s="118">
        <f>'Kops c'!G20</f>
        <v>0</v>
      </c>
      <c r="H31" s="118">
        <f>'Kops c'!H20</f>
        <v>0</v>
      </c>
      <c r="I31" s="46">
        <f>'Kops c'!I20</f>
        <v>0</v>
      </c>
    </row>
    <row r="32" spans="1:9" x14ac:dyDescent="0.2">
      <c r="A32" s="51">
        <f>IF(E32=0,0,IF(COUNTBLANK(E32)=1,0,COUNTA($E$15:E32)))</f>
        <v>0</v>
      </c>
      <c r="B32" s="67">
        <f>'Kops n'!B20</f>
        <v>0</v>
      </c>
      <c r="C32" s="277" t="str">
        <f>'Kops n'!C20:D20</f>
        <v>Bēniņu siltināšana</v>
      </c>
      <c r="D32" s="278"/>
      <c r="E32" s="122">
        <f>'Kops n'!E20</f>
        <v>0</v>
      </c>
      <c r="F32" s="123">
        <f>'Kops n'!F20</f>
        <v>0</v>
      </c>
      <c r="G32" s="118">
        <f>'Kops n'!G20</f>
        <v>0</v>
      </c>
      <c r="H32" s="118">
        <f>'Kops n'!H20</f>
        <v>0</v>
      </c>
      <c r="I32" s="46">
        <f>'Kops n'!I20</f>
        <v>0</v>
      </c>
    </row>
    <row r="33" spans="1:9" x14ac:dyDescent="0.2">
      <c r="A33" s="51">
        <f>IF(E33=0,0,IF(COUNTBLANK(E33)=1,0,COUNTA($E$15:E33)))</f>
        <v>0</v>
      </c>
      <c r="B33" s="67">
        <f>'Kops a'!B21</f>
        <v>0</v>
      </c>
      <c r="C33" s="277" t="str">
        <f>'Kops a'!C21:D21</f>
        <v>Jumta darbi</v>
      </c>
      <c r="D33" s="278"/>
      <c r="E33" s="122">
        <f>'Kops a'!E21</f>
        <v>0</v>
      </c>
      <c r="F33" s="123">
        <f>'Kops a'!F21</f>
        <v>0</v>
      </c>
      <c r="G33" s="118">
        <f>'Kops a'!G21</f>
        <v>0</v>
      </c>
      <c r="H33" s="118">
        <f>'Kops a'!H21</f>
        <v>0</v>
      </c>
      <c r="I33" s="46">
        <f>'Kops a'!I21</f>
        <v>0</v>
      </c>
    </row>
    <row r="34" spans="1:9" x14ac:dyDescent="0.2">
      <c r="A34" s="51">
        <f>IF(E34=0,0,IF(COUNTBLANK(E34)=1,0,COUNTA($E$15:E34)))</f>
        <v>0</v>
      </c>
      <c r="B34" s="67">
        <f>'Kops c'!B21</f>
        <v>0</v>
      </c>
      <c r="C34" s="277" t="str">
        <f>'Kops c'!C21:D21</f>
        <v>Jumta darbi</v>
      </c>
      <c r="D34" s="278"/>
      <c r="E34" s="122">
        <f>'Kops c'!E21</f>
        <v>0</v>
      </c>
      <c r="F34" s="123">
        <f>'Kops c'!F21</f>
        <v>0</v>
      </c>
      <c r="G34" s="118">
        <f>'Kops c'!G21</f>
        <v>0</v>
      </c>
      <c r="H34" s="118">
        <f>'Kops c'!H21</f>
        <v>0</v>
      </c>
      <c r="I34" s="46">
        <f>'Kops c'!I21</f>
        <v>0</v>
      </c>
    </row>
    <row r="35" spans="1:9" x14ac:dyDescent="0.2">
      <c r="A35" s="51">
        <f>IF(E35=0,0,IF(COUNTBLANK(E35)=1,0,COUNTA($E$15:E35)))</f>
        <v>0</v>
      </c>
      <c r="B35" s="67">
        <f>'Kops n'!B21</f>
        <v>0</v>
      </c>
      <c r="C35" s="277" t="str">
        <f>'Kops n'!C21:D21</f>
        <v>Jumta darbi</v>
      </c>
      <c r="D35" s="278"/>
      <c r="E35" s="122">
        <f>'Kops n'!E21</f>
        <v>0</v>
      </c>
      <c r="F35" s="123">
        <f>'Kops n'!F21</f>
        <v>0</v>
      </c>
      <c r="G35" s="118">
        <f>'Kops n'!G21</f>
        <v>0</v>
      </c>
      <c r="H35" s="118">
        <f>'Kops n'!H21</f>
        <v>0</v>
      </c>
      <c r="I35" s="46">
        <f>'Kops n'!I21</f>
        <v>0</v>
      </c>
    </row>
    <row r="36" spans="1:9" x14ac:dyDescent="0.2">
      <c r="A36" s="51">
        <f>IF(E36=0,0,IF(COUNTBLANK(E36)=1,0,COUNTA($E$15:E36)))</f>
        <v>0</v>
      </c>
      <c r="B36" s="67">
        <f>'Kops a'!B22</f>
        <v>0</v>
      </c>
      <c r="C36" s="277" t="str">
        <f>'Kops a'!C22:D22</f>
        <v>Labiekārtošana</v>
      </c>
      <c r="D36" s="278"/>
      <c r="E36" s="122">
        <f>'Kops a'!E22</f>
        <v>0</v>
      </c>
      <c r="F36" s="123">
        <f>'Kops a'!F22</f>
        <v>0</v>
      </c>
      <c r="G36" s="118">
        <f>'Kops a'!G22</f>
        <v>0</v>
      </c>
      <c r="H36" s="118">
        <f>'Kops a'!H22</f>
        <v>0</v>
      </c>
      <c r="I36" s="46">
        <f>'Kops a'!I22</f>
        <v>0</v>
      </c>
    </row>
    <row r="37" spans="1:9" x14ac:dyDescent="0.2">
      <c r="A37" s="51">
        <f>IF(E37=0,0,IF(COUNTBLANK(E37)=1,0,COUNTA($E$15:E37)))</f>
        <v>0</v>
      </c>
      <c r="B37" s="67">
        <f>'Kops c'!B22</f>
        <v>0</v>
      </c>
      <c r="C37" s="277" t="str">
        <f>'Kops c'!C22:D22</f>
        <v>Labiekārtošana</v>
      </c>
      <c r="D37" s="278"/>
      <c r="E37" s="122">
        <f>'Kops c'!E22</f>
        <v>0</v>
      </c>
      <c r="F37" s="123">
        <f>'Kops c'!F22</f>
        <v>0</v>
      </c>
      <c r="G37" s="118">
        <f>'Kops c'!G22</f>
        <v>0</v>
      </c>
      <c r="H37" s="118">
        <f>'Kops c'!H22</f>
        <v>0</v>
      </c>
      <c r="I37" s="46">
        <f>'Kops c'!I22</f>
        <v>0</v>
      </c>
    </row>
    <row r="38" spans="1:9" x14ac:dyDescent="0.2">
      <c r="A38" s="51">
        <f>IF(E38=0,0,IF(COUNTBLANK(E38)=1,0,COUNTA($E$15:E38)))</f>
        <v>0</v>
      </c>
      <c r="B38" s="67">
        <f>'Kops n'!B22</f>
        <v>0</v>
      </c>
      <c r="C38" s="277" t="str">
        <f>'Kops n'!C22:D22</f>
        <v>Labiekārtošana</v>
      </c>
      <c r="D38" s="278"/>
      <c r="E38" s="122">
        <f>'Kops n'!E22</f>
        <v>0</v>
      </c>
      <c r="F38" s="123">
        <f>'Kops n'!F22</f>
        <v>0</v>
      </c>
      <c r="G38" s="118">
        <f>'Kops n'!G22</f>
        <v>0</v>
      </c>
      <c r="H38" s="118">
        <f>'Kops n'!H22</f>
        <v>0</v>
      </c>
      <c r="I38" s="46">
        <f>'Kops n'!I22</f>
        <v>0</v>
      </c>
    </row>
    <row r="39" spans="1:9" x14ac:dyDescent="0.2">
      <c r="A39" s="51">
        <f>IF(E39=0,0,IF(COUNTBLANK(E39)=1,0,COUNTA($E$15:E39)))</f>
        <v>0</v>
      </c>
      <c r="B39" s="67">
        <f>'Kops a'!B23</f>
        <v>0</v>
      </c>
      <c r="C39" s="277" t="str">
        <f>'Kops a'!C23:D23</f>
        <v>Apkure, vēdināšana un gaisa kondicionēšana</v>
      </c>
      <c r="D39" s="278"/>
      <c r="E39" s="122">
        <f>'Kops a'!E23</f>
        <v>0</v>
      </c>
      <c r="F39" s="123">
        <f>'Kops a'!F23</f>
        <v>0</v>
      </c>
      <c r="G39" s="118">
        <f>'Kops a'!G23</f>
        <v>0</v>
      </c>
      <c r="H39" s="118">
        <f>'Kops a'!H23</f>
        <v>0</v>
      </c>
      <c r="I39" s="46">
        <f>'Kops a'!I23</f>
        <v>0</v>
      </c>
    </row>
    <row r="40" spans="1:9" x14ac:dyDescent="0.2">
      <c r="A40" s="51">
        <f>IF(E40=0,0,IF(COUNTBLANK(E40)=1,0,COUNTA($E$15:E40)))</f>
        <v>0</v>
      </c>
      <c r="B40" s="67">
        <f>'Kops c'!B23</f>
        <v>0</v>
      </c>
      <c r="C40" s="284" t="str">
        <f>'Kops c'!C23:D23</f>
        <v>Apkure, vēdināšana un gaisa kondicionēšana</v>
      </c>
      <c r="D40" s="285"/>
      <c r="E40" s="122">
        <f>'Kops c'!E23</f>
        <v>0</v>
      </c>
      <c r="F40" s="123">
        <f>'Kops c'!F23</f>
        <v>0</v>
      </c>
      <c r="G40" s="118">
        <f>'Kops c'!G23</f>
        <v>0</v>
      </c>
      <c r="H40" s="118">
        <f>'Kops c'!H23</f>
        <v>0</v>
      </c>
      <c r="I40" s="46">
        <f>'Kops c'!I23</f>
        <v>0</v>
      </c>
    </row>
    <row r="41" spans="1:9" x14ac:dyDescent="0.2">
      <c r="A41" s="51">
        <f>IF(E41=0,0,IF(COUNTBLANK(E41)=1,0,COUNTA($E$15:E41)))</f>
        <v>0</v>
      </c>
      <c r="B41" s="67">
        <f>'Kops n'!B23</f>
        <v>0</v>
      </c>
      <c r="C41" s="284" t="str">
        <f>'Kops n'!C23:D23</f>
        <v>Apkure, vēdināšana un gaisa kondicionēšana</v>
      </c>
      <c r="D41" s="285"/>
      <c r="E41" s="122">
        <f>'Kops n'!E23</f>
        <v>0</v>
      </c>
      <c r="F41" s="123">
        <f>'Kops n'!F23</f>
        <v>0</v>
      </c>
      <c r="G41" s="118">
        <f>'Kops n'!G23</f>
        <v>0</v>
      </c>
      <c r="H41" s="118">
        <f>'Kops n'!H23</f>
        <v>0</v>
      </c>
      <c r="I41" s="46">
        <f>'Kops n'!I23</f>
        <v>0</v>
      </c>
    </row>
    <row r="42" spans="1:9" x14ac:dyDescent="0.2">
      <c r="A42" s="51">
        <f>IF(E42=0,0,IF(COUNTBLANK(E42)=1,0,COUNTA($E$15:E42)))</f>
        <v>0</v>
      </c>
      <c r="B42" s="67">
        <f>'Kops a'!B24</f>
        <v>0</v>
      </c>
      <c r="C42" s="277" t="str">
        <f>'Kops a'!C24:D24</f>
        <v>Siltummehānika</v>
      </c>
      <c r="D42" s="278"/>
      <c r="E42" s="122">
        <f>'Kops a'!E24</f>
        <v>0</v>
      </c>
      <c r="F42" s="123">
        <f>'Kops a'!F24</f>
        <v>0</v>
      </c>
      <c r="G42" s="118">
        <f>'Kops a'!G24</f>
        <v>0</v>
      </c>
      <c r="H42" s="118">
        <f>'Kops a'!H24</f>
        <v>0</v>
      </c>
      <c r="I42" s="46">
        <f>'Kops a'!I24</f>
        <v>0</v>
      </c>
    </row>
    <row r="43" spans="1:9" x14ac:dyDescent="0.2">
      <c r="A43" s="51">
        <f>IF(E43=0,0,IF(COUNTBLANK(E43)=1,0,COUNTA($E$15:E43)))</f>
        <v>0</v>
      </c>
      <c r="B43" s="67">
        <f>'Kops c'!B24</f>
        <v>0</v>
      </c>
      <c r="C43" s="277" t="str">
        <f>'Kops c'!C24:D24</f>
        <v>Siltummehānika</v>
      </c>
      <c r="D43" s="278"/>
      <c r="E43" s="122">
        <f>'Kops c'!E24</f>
        <v>0</v>
      </c>
      <c r="F43" s="123">
        <f>'Kops c'!F24</f>
        <v>0</v>
      </c>
      <c r="G43" s="118">
        <f>'Kops c'!G24</f>
        <v>0</v>
      </c>
      <c r="H43" s="118">
        <f>'Kops c'!H24</f>
        <v>0</v>
      </c>
      <c r="I43" s="46">
        <f>'Kops c'!I24</f>
        <v>0</v>
      </c>
    </row>
    <row r="44" spans="1:9" x14ac:dyDescent="0.2">
      <c r="A44" s="51">
        <f>IF(E44=0,0,IF(COUNTBLANK(E44)=1,0,COUNTA($E$15:E44)))</f>
        <v>0</v>
      </c>
      <c r="B44" s="67">
        <f>'Kops n'!B24</f>
        <v>0</v>
      </c>
      <c r="C44" s="277" t="str">
        <f>'Kops n'!C24:D24</f>
        <v>Siltummehānika</v>
      </c>
      <c r="D44" s="278"/>
      <c r="E44" s="122">
        <f>'Kops n'!E24</f>
        <v>0</v>
      </c>
      <c r="F44" s="123">
        <f>'Kops n'!F24</f>
        <v>0</v>
      </c>
      <c r="G44" s="118">
        <f>'Kops n'!G24</f>
        <v>0</v>
      </c>
      <c r="H44" s="118">
        <f>'Kops n'!H24</f>
        <v>0</v>
      </c>
      <c r="I44" s="46">
        <f>'Kops n'!I24</f>
        <v>0</v>
      </c>
    </row>
    <row r="45" spans="1:9" x14ac:dyDescent="0.2">
      <c r="A45" s="51">
        <f>IF(E45=0,0,IF(COUNTBLANK(E45)=1,0,COUNTA($E$15:E45)))</f>
        <v>0</v>
      </c>
      <c r="B45" s="67">
        <f>'Kops a'!B25</f>
        <v>0</v>
      </c>
      <c r="C45" s="277" t="str">
        <f>'Kops a'!C25:D25</f>
        <v>Ūdensapgāde un kanalizācija (iekšējā)</v>
      </c>
      <c r="D45" s="278"/>
      <c r="E45" s="122">
        <f>'Kops a'!E25</f>
        <v>0</v>
      </c>
      <c r="F45" s="123">
        <f>'Kops a'!F25</f>
        <v>0</v>
      </c>
      <c r="G45" s="118">
        <f>'Kops a'!G25</f>
        <v>0</v>
      </c>
      <c r="H45" s="118">
        <f>'Kops a'!H25</f>
        <v>0</v>
      </c>
      <c r="I45" s="46">
        <f>'Kops a'!I25</f>
        <v>0</v>
      </c>
    </row>
    <row r="46" spans="1:9" x14ac:dyDescent="0.2">
      <c r="A46" s="51">
        <f>IF(E46=0,0,IF(COUNTBLANK(E46)=1,0,COUNTA($E$15:E46)))</f>
        <v>0</v>
      </c>
      <c r="B46" s="67">
        <f>'Kops c'!B25</f>
        <v>0</v>
      </c>
      <c r="C46" s="277" t="str">
        <f>'Kops c'!C25:D25</f>
        <v>Ūdensapgāde un kanalizācija (iekšējā)</v>
      </c>
      <c r="D46" s="278"/>
      <c r="E46" s="122">
        <f>'Kops c'!E25</f>
        <v>0</v>
      </c>
      <c r="F46" s="123">
        <f>'Kops c'!F25</f>
        <v>0</v>
      </c>
      <c r="G46" s="118">
        <f>'Kops c'!G25</f>
        <v>0</v>
      </c>
      <c r="H46" s="118">
        <f>'Kops c'!H25</f>
        <v>0</v>
      </c>
      <c r="I46" s="46">
        <f>'Kops c'!I25</f>
        <v>0</v>
      </c>
    </row>
    <row r="47" spans="1:9" x14ac:dyDescent="0.2">
      <c r="A47" s="51">
        <f>IF(E47=0,0,IF(COUNTBLANK(E47)=1,0,COUNTA($E$15:E47)))</f>
        <v>0</v>
      </c>
      <c r="B47" s="67">
        <f>'Kops n'!B25</f>
        <v>0</v>
      </c>
      <c r="C47" s="277" t="str">
        <f>'Kops n'!C25:D25</f>
        <v>Ūdensapgāde un kanalizācija (iekšējā)</v>
      </c>
      <c r="D47" s="278"/>
      <c r="E47" s="122">
        <f>'Kops n'!E25</f>
        <v>0</v>
      </c>
      <c r="F47" s="123">
        <f>'Kops n'!F25</f>
        <v>0</v>
      </c>
      <c r="G47" s="118">
        <f>'Kops n'!G25</f>
        <v>0</v>
      </c>
      <c r="H47" s="118">
        <f>'Kops n'!H25</f>
        <v>0</v>
      </c>
      <c r="I47" s="46">
        <f>'Kops n'!I25</f>
        <v>0</v>
      </c>
    </row>
    <row r="48" spans="1:9" ht="10.8" thickBot="1" x14ac:dyDescent="0.25">
      <c r="A48" s="52"/>
      <c r="B48" s="25"/>
      <c r="C48" s="280"/>
      <c r="D48" s="281"/>
      <c r="E48" s="124"/>
      <c r="F48" s="125"/>
      <c r="G48" s="126"/>
      <c r="H48" s="126"/>
      <c r="I48" s="37"/>
    </row>
    <row r="49" spans="1:9" ht="10.8" thickBot="1" x14ac:dyDescent="0.25">
      <c r="A49" s="262" t="s">
        <v>36</v>
      </c>
      <c r="B49" s="263"/>
      <c r="C49" s="263"/>
      <c r="D49" s="263"/>
      <c r="E49" s="127">
        <f>SUM(E15:E48)</f>
        <v>0</v>
      </c>
      <c r="F49" s="128">
        <f>SUM(F15:F48)</f>
        <v>0</v>
      </c>
      <c r="G49" s="128">
        <f>SUM(G15:G48)</f>
        <v>0</v>
      </c>
      <c r="H49" s="128">
        <f>SUM(H15:H48)</f>
        <v>0</v>
      </c>
      <c r="I49" s="66">
        <f>SUM(I15:I48)</f>
        <v>0</v>
      </c>
    </row>
    <row r="50" spans="1:9" x14ac:dyDescent="0.2">
      <c r="A50" s="264" t="s">
        <v>37</v>
      </c>
      <c r="B50" s="265"/>
      <c r="C50" s="266"/>
      <c r="D50" s="47">
        <v>7.0000000000000007E-2</v>
      </c>
      <c r="E50" s="103">
        <f>ROUND(E49*$D50,2)</f>
        <v>0</v>
      </c>
      <c r="F50" s="39"/>
      <c r="G50" s="39"/>
      <c r="H50" s="39"/>
      <c r="I50" s="39"/>
    </row>
    <row r="51" spans="1:9" x14ac:dyDescent="0.2">
      <c r="A51" s="267" t="s">
        <v>38</v>
      </c>
      <c r="B51" s="268"/>
      <c r="C51" s="269"/>
      <c r="D51" s="48">
        <v>0.02</v>
      </c>
      <c r="E51" s="104">
        <f>ROUND(E50*$D51,2)</f>
        <v>0</v>
      </c>
      <c r="F51" s="39"/>
      <c r="G51" s="39"/>
      <c r="H51" s="39"/>
      <c r="I51" s="39"/>
    </row>
    <row r="52" spans="1:9" x14ac:dyDescent="0.2">
      <c r="A52" s="270" t="s">
        <v>39</v>
      </c>
      <c r="B52" s="271"/>
      <c r="C52" s="272"/>
      <c r="D52" s="49">
        <v>0.08</v>
      </c>
      <c r="E52" s="104">
        <f>ROUND(E49*$D52,2)</f>
        <v>0</v>
      </c>
      <c r="F52" s="39"/>
      <c r="G52" s="39"/>
      <c r="H52" s="39"/>
      <c r="I52" s="39"/>
    </row>
    <row r="53" spans="1:9" ht="10.8" thickBot="1" x14ac:dyDescent="0.25">
      <c r="A53" s="273" t="s">
        <v>40</v>
      </c>
      <c r="B53" s="274"/>
      <c r="C53" s="275"/>
      <c r="D53" s="21"/>
      <c r="E53" s="105">
        <f>SUM(E49:E52)-E51</f>
        <v>0</v>
      </c>
      <c r="F53" s="39"/>
      <c r="G53" s="39"/>
      <c r="H53" s="39"/>
      <c r="I53" s="39"/>
    </row>
    <row r="54" spans="1:9" x14ac:dyDescent="0.2">
      <c r="G54" s="20"/>
    </row>
    <row r="55" spans="1:9" x14ac:dyDescent="0.2">
      <c r="C55" s="16"/>
      <c r="D55" s="16"/>
      <c r="E55" s="16"/>
      <c r="F55" s="22"/>
      <c r="G55" s="22"/>
      <c r="H55" s="22"/>
      <c r="I55" s="22"/>
    </row>
    <row r="58" spans="1:9" x14ac:dyDescent="0.2">
      <c r="A58" s="1" t="s">
        <v>14</v>
      </c>
      <c r="B58" s="16"/>
      <c r="C58" s="276" t="str">
        <f>'Kopt a+c+n'!B31</f>
        <v>Gundega Ābelīte 14.05.2024</v>
      </c>
      <c r="D58" s="276"/>
      <c r="E58" s="276"/>
      <c r="F58" s="276"/>
      <c r="G58" s="276"/>
      <c r="H58" s="276"/>
    </row>
    <row r="59" spans="1:9" x14ac:dyDescent="0.2">
      <c r="A59" s="16"/>
      <c r="B59" s="16"/>
      <c r="C59" s="244" t="s">
        <v>15</v>
      </c>
      <c r="D59" s="244"/>
      <c r="E59" s="244"/>
      <c r="F59" s="244"/>
      <c r="G59" s="244"/>
      <c r="H59" s="244"/>
    </row>
    <row r="60" spans="1:9" x14ac:dyDescent="0.2">
      <c r="A60" s="16"/>
      <c r="B60" s="16"/>
      <c r="C60" s="16"/>
      <c r="D60" s="16"/>
      <c r="E60" s="16"/>
      <c r="F60" s="16"/>
      <c r="G60" s="16"/>
      <c r="H60" s="16"/>
    </row>
    <row r="61" spans="1:9" x14ac:dyDescent="0.2">
      <c r="A61" s="260" t="str">
        <f>'Kopt a+c+n'!A36</f>
        <v>Tāme sastādīta 2024. gada 14. maijā</v>
      </c>
      <c r="B61" s="261"/>
      <c r="C61" s="261"/>
      <c r="D61" s="261"/>
      <c r="F61" s="16"/>
      <c r="G61" s="16"/>
      <c r="H61" s="16"/>
    </row>
    <row r="62" spans="1:9" x14ac:dyDescent="0.2">
      <c r="A62" s="16"/>
      <c r="B62" s="16"/>
      <c r="C62" s="16"/>
      <c r="D62" s="16"/>
      <c r="E62" s="16"/>
      <c r="F62" s="16"/>
      <c r="G62" s="16"/>
      <c r="H62" s="16"/>
    </row>
    <row r="63" spans="1:9" x14ac:dyDescent="0.2">
      <c r="A63" s="1" t="s">
        <v>41</v>
      </c>
      <c r="B63" s="16"/>
      <c r="C63" s="279" t="s">
        <v>456</v>
      </c>
      <c r="D63" s="279"/>
      <c r="E63" s="279"/>
      <c r="F63" s="279"/>
      <c r="G63" s="279"/>
      <c r="H63" s="279"/>
    </row>
    <row r="64" spans="1:9" x14ac:dyDescent="0.2">
      <c r="A64" s="16"/>
      <c r="B64" s="16"/>
      <c r="C64" s="244" t="s">
        <v>15</v>
      </c>
      <c r="D64" s="244"/>
      <c r="E64" s="244"/>
      <c r="F64" s="244"/>
      <c r="G64" s="244"/>
      <c r="H64" s="244"/>
    </row>
    <row r="65" spans="1:9" x14ac:dyDescent="0.2">
      <c r="A65" s="16"/>
      <c r="B65" s="16"/>
      <c r="C65" s="16"/>
      <c r="D65" s="16"/>
      <c r="E65" s="16"/>
      <c r="F65" s="16"/>
      <c r="G65" s="16"/>
      <c r="H65" s="16"/>
    </row>
    <row r="66" spans="1:9" x14ac:dyDescent="0.2">
      <c r="A66" s="78" t="s">
        <v>42</v>
      </c>
      <c r="B66" s="42"/>
      <c r="C66" s="92" t="s">
        <v>457</v>
      </c>
      <c r="D66" s="42"/>
      <c r="F66" s="16"/>
      <c r="G66" s="16"/>
      <c r="H66" s="16"/>
    </row>
    <row r="76" spans="1:9" x14ac:dyDescent="0.2">
      <c r="E76" s="20"/>
      <c r="F76" s="20"/>
      <c r="G76" s="20"/>
      <c r="H76" s="20"/>
      <c r="I76" s="20"/>
    </row>
  </sheetData>
  <mergeCells count="64">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27:D27"/>
    <mergeCell ref="C29:D29"/>
    <mergeCell ref="C30:D30"/>
    <mergeCell ref="C32:D32"/>
    <mergeCell ref="C33:D33"/>
    <mergeCell ref="C35:D35"/>
    <mergeCell ref="C45:D45"/>
    <mergeCell ref="C47:D47"/>
    <mergeCell ref="C59:H59"/>
    <mergeCell ref="C63:H63"/>
    <mergeCell ref="C48:D48"/>
    <mergeCell ref="C43:D43"/>
    <mergeCell ref="C46:D46"/>
    <mergeCell ref="C38:D38"/>
    <mergeCell ref="C39:D39"/>
    <mergeCell ref="C41:D41"/>
    <mergeCell ref="C42:D42"/>
    <mergeCell ref="C44:D44"/>
    <mergeCell ref="C37:D37"/>
    <mergeCell ref="C40:D40"/>
    <mergeCell ref="C64:H64"/>
    <mergeCell ref="A61:D61"/>
    <mergeCell ref="A49:D49"/>
    <mergeCell ref="A50:C50"/>
    <mergeCell ref="A51:C51"/>
    <mergeCell ref="A52:C52"/>
    <mergeCell ref="A53:C53"/>
    <mergeCell ref="C58:H58"/>
  </mergeCells>
  <conditionalFormatting sqref="A15:I15 A17:I18 A20:I21 A23:I24 A26:I27 A29:I30 A32:I33 A35:I36 A38:I39 A41:I42 A44:I45 A47:I48">
    <cfRule type="cellIs" dxfId="536" priority="29" operator="equal">
      <formula>0</formula>
    </cfRule>
  </conditionalFormatting>
  <conditionalFormatting sqref="D50:D52">
    <cfRule type="cellIs" dxfId="535" priority="28" operator="equal">
      <formula>0</formula>
    </cfRule>
  </conditionalFormatting>
  <conditionalFormatting sqref="E49:E53 F49:I49 D10:E11 D6:I9">
    <cfRule type="cellIs" dxfId="534" priority="27" operator="equal">
      <formula>0</formula>
    </cfRule>
  </conditionalFormatting>
  <conditionalFormatting sqref="C63:H63">
    <cfRule type="cellIs" dxfId="533" priority="25" operator="equal">
      <formula>0</formula>
    </cfRule>
  </conditionalFormatting>
  <conditionalFormatting sqref="A16:I16">
    <cfRule type="cellIs" dxfId="532" priority="23" operator="equal">
      <formula>0</formula>
    </cfRule>
  </conditionalFormatting>
  <conditionalFormatting sqref="A19:I19">
    <cfRule type="cellIs" dxfId="531" priority="22" operator="equal">
      <formula>0</formula>
    </cfRule>
  </conditionalFormatting>
  <conditionalFormatting sqref="A22:I22">
    <cfRule type="cellIs" dxfId="530" priority="21" operator="equal">
      <formula>0</formula>
    </cfRule>
  </conditionalFormatting>
  <conditionalFormatting sqref="A25:I25">
    <cfRule type="cellIs" dxfId="529" priority="20" operator="equal">
      <formula>0</formula>
    </cfRule>
  </conditionalFormatting>
  <conditionalFormatting sqref="A28:I28">
    <cfRule type="cellIs" dxfId="528" priority="19" operator="equal">
      <formula>0</formula>
    </cfRule>
  </conditionalFormatting>
  <conditionalFormatting sqref="A31:I31">
    <cfRule type="cellIs" dxfId="527" priority="18" operator="equal">
      <formula>0</formula>
    </cfRule>
  </conditionalFormatting>
  <conditionalFormatting sqref="A34:I34">
    <cfRule type="cellIs" dxfId="526" priority="17" operator="equal">
      <formula>0</formula>
    </cfRule>
  </conditionalFormatting>
  <conditionalFormatting sqref="A37:I37">
    <cfRule type="cellIs" dxfId="525" priority="16" operator="equal">
      <formula>0</formula>
    </cfRule>
  </conditionalFormatting>
  <conditionalFormatting sqref="A40:I40">
    <cfRule type="cellIs" dxfId="524" priority="15" operator="equal">
      <formula>0</formula>
    </cfRule>
  </conditionalFormatting>
  <conditionalFormatting sqref="A43:I43">
    <cfRule type="cellIs" dxfId="523" priority="14" operator="equal">
      <formula>0</formula>
    </cfRule>
  </conditionalFormatting>
  <conditionalFormatting sqref="A46:I46">
    <cfRule type="cellIs" dxfId="522" priority="13" operator="equal">
      <formula>0</formula>
    </cfRule>
  </conditionalFormatting>
  <conditionalFormatting sqref="C66">
    <cfRule type="cellIs" dxfId="521" priority="3" operator="equal">
      <formula>0</formula>
    </cfRule>
  </conditionalFormatting>
  <conditionalFormatting sqref="C58:H58">
    <cfRule type="cellIs" dxfId="520" priority="2" operator="equal">
      <formula>0</formula>
    </cfRule>
  </conditionalFormatting>
  <conditionalFormatting sqref="C58:H58">
    <cfRule type="cellIs" dxfId="519"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I66"/>
  <sheetViews>
    <sheetView workbookViewId="0">
      <selection activeCell="A26" sqref="A26:XFD3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54" width="9.109375" style="1" customWidth="1"/>
    <col min="155" max="155" width="3.6640625" style="1"/>
    <col min="156" max="156" width="4.5546875" style="1" customWidth="1"/>
    <col min="157" max="157" width="5.88671875" style="1" customWidth="1"/>
    <col min="158" max="158" width="36" style="1" customWidth="1"/>
    <col min="159" max="159" width="9.6640625" style="1" customWidth="1"/>
    <col min="160" max="160" width="11.88671875" style="1" customWidth="1"/>
    <col min="161" max="161" width="9" style="1" customWidth="1"/>
    <col min="162" max="162" width="9.6640625" style="1" customWidth="1"/>
    <col min="163" max="163" width="9.33203125" style="1" customWidth="1"/>
    <col min="164" max="164" width="8.6640625" style="1" customWidth="1"/>
    <col min="165" max="165" width="6.88671875" style="1" customWidth="1"/>
    <col min="166" max="410" width="9.109375" style="1" customWidth="1"/>
    <col min="411" max="411" width="3.6640625" style="1"/>
    <col min="412" max="412" width="4.5546875" style="1" customWidth="1"/>
    <col min="413" max="413" width="5.88671875" style="1" customWidth="1"/>
    <col min="414" max="414" width="36" style="1" customWidth="1"/>
    <col min="415" max="415" width="9.6640625" style="1" customWidth="1"/>
    <col min="416" max="416" width="11.88671875" style="1" customWidth="1"/>
    <col min="417" max="417" width="9" style="1" customWidth="1"/>
    <col min="418" max="418" width="9.6640625" style="1" customWidth="1"/>
    <col min="419" max="419" width="9.33203125" style="1" customWidth="1"/>
    <col min="420" max="420" width="8.6640625" style="1" customWidth="1"/>
    <col min="421" max="421" width="6.88671875" style="1" customWidth="1"/>
    <col min="422" max="666" width="9.109375" style="1" customWidth="1"/>
    <col min="667" max="667" width="3.6640625" style="1"/>
    <col min="668" max="668" width="4.5546875" style="1" customWidth="1"/>
    <col min="669" max="669" width="5.88671875" style="1" customWidth="1"/>
    <col min="670" max="670" width="36" style="1" customWidth="1"/>
    <col min="671" max="671" width="9.6640625" style="1" customWidth="1"/>
    <col min="672" max="672" width="11.88671875" style="1" customWidth="1"/>
    <col min="673" max="673" width="9" style="1" customWidth="1"/>
    <col min="674" max="674" width="9.6640625" style="1" customWidth="1"/>
    <col min="675" max="675" width="9.33203125" style="1" customWidth="1"/>
    <col min="676" max="676" width="8.6640625" style="1" customWidth="1"/>
    <col min="677" max="677" width="6.88671875" style="1" customWidth="1"/>
    <col min="678" max="922" width="9.109375" style="1" customWidth="1"/>
    <col min="923" max="923" width="3.6640625" style="1"/>
    <col min="924" max="924" width="4.5546875" style="1" customWidth="1"/>
    <col min="925" max="925" width="5.88671875" style="1" customWidth="1"/>
    <col min="926" max="926" width="36" style="1" customWidth="1"/>
    <col min="927" max="927" width="9.6640625" style="1" customWidth="1"/>
    <col min="928" max="928" width="11.88671875" style="1" customWidth="1"/>
    <col min="929" max="929" width="9" style="1" customWidth="1"/>
    <col min="930" max="930" width="9.6640625" style="1" customWidth="1"/>
    <col min="931" max="931" width="9.33203125" style="1" customWidth="1"/>
    <col min="932" max="932" width="8.6640625" style="1" customWidth="1"/>
    <col min="933" max="933" width="6.88671875" style="1" customWidth="1"/>
    <col min="934" max="1178" width="9.109375" style="1" customWidth="1"/>
    <col min="1179" max="1179" width="3.6640625" style="1"/>
    <col min="1180" max="1180" width="4.5546875" style="1" customWidth="1"/>
    <col min="1181" max="1181" width="5.88671875" style="1" customWidth="1"/>
    <col min="1182" max="1182" width="36" style="1" customWidth="1"/>
    <col min="1183" max="1183" width="9.6640625" style="1" customWidth="1"/>
    <col min="1184" max="1184" width="11.88671875" style="1" customWidth="1"/>
    <col min="1185" max="1185" width="9" style="1" customWidth="1"/>
    <col min="1186" max="1186" width="9.6640625" style="1" customWidth="1"/>
    <col min="1187" max="1187" width="9.33203125" style="1" customWidth="1"/>
    <col min="1188" max="1188" width="8.6640625" style="1" customWidth="1"/>
    <col min="1189" max="1189" width="6.88671875" style="1" customWidth="1"/>
    <col min="1190" max="1434" width="9.109375" style="1" customWidth="1"/>
    <col min="1435" max="1435" width="3.6640625" style="1"/>
    <col min="1436" max="1436" width="4.5546875" style="1" customWidth="1"/>
    <col min="1437" max="1437" width="5.88671875" style="1" customWidth="1"/>
    <col min="1438" max="1438" width="36" style="1" customWidth="1"/>
    <col min="1439" max="1439" width="9.6640625" style="1" customWidth="1"/>
    <col min="1440" max="1440" width="11.88671875" style="1" customWidth="1"/>
    <col min="1441" max="1441" width="9" style="1" customWidth="1"/>
    <col min="1442" max="1442" width="9.6640625" style="1" customWidth="1"/>
    <col min="1443" max="1443" width="9.33203125" style="1" customWidth="1"/>
    <col min="1444" max="1444" width="8.6640625" style="1" customWidth="1"/>
    <col min="1445" max="1445" width="6.88671875" style="1" customWidth="1"/>
    <col min="1446" max="1690" width="9.109375" style="1" customWidth="1"/>
    <col min="1691" max="1691" width="3.6640625" style="1"/>
    <col min="1692" max="1692" width="4.5546875" style="1" customWidth="1"/>
    <col min="1693" max="1693" width="5.88671875" style="1" customWidth="1"/>
    <col min="1694" max="1694" width="36" style="1" customWidth="1"/>
    <col min="1695" max="1695" width="9.6640625" style="1" customWidth="1"/>
    <col min="1696" max="1696" width="11.88671875" style="1" customWidth="1"/>
    <col min="1697" max="1697" width="9" style="1" customWidth="1"/>
    <col min="1698" max="1698" width="9.6640625" style="1" customWidth="1"/>
    <col min="1699" max="1699" width="9.33203125" style="1" customWidth="1"/>
    <col min="1700" max="1700" width="8.6640625" style="1" customWidth="1"/>
    <col min="1701" max="1701" width="6.88671875" style="1" customWidth="1"/>
    <col min="1702" max="1946" width="9.109375" style="1" customWidth="1"/>
    <col min="1947" max="1947" width="3.6640625" style="1"/>
    <col min="1948" max="1948" width="4.5546875" style="1" customWidth="1"/>
    <col min="1949" max="1949" width="5.88671875" style="1" customWidth="1"/>
    <col min="1950" max="1950" width="36" style="1" customWidth="1"/>
    <col min="1951" max="1951" width="9.6640625" style="1" customWidth="1"/>
    <col min="1952" max="1952" width="11.88671875" style="1" customWidth="1"/>
    <col min="1953" max="1953" width="9" style="1" customWidth="1"/>
    <col min="1954" max="1954" width="9.6640625" style="1" customWidth="1"/>
    <col min="1955" max="1955" width="9.33203125" style="1" customWidth="1"/>
    <col min="1956" max="1956" width="8.6640625" style="1" customWidth="1"/>
    <col min="1957" max="1957" width="6.88671875" style="1" customWidth="1"/>
    <col min="1958" max="2202" width="9.109375" style="1" customWidth="1"/>
    <col min="2203" max="2203" width="3.6640625" style="1"/>
    <col min="2204" max="2204" width="4.5546875" style="1" customWidth="1"/>
    <col min="2205" max="2205" width="5.88671875" style="1" customWidth="1"/>
    <col min="2206" max="2206" width="36" style="1" customWidth="1"/>
    <col min="2207" max="2207" width="9.6640625" style="1" customWidth="1"/>
    <col min="2208" max="2208" width="11.88671875" style="1" customWidth="1"/>
    <col min="2209" max="2209" width="9" style="1" customWidth="1"/>
    <col min="2210" max="2210" width="9.6640625" style="1" customWidth="1"/>
    <col min="2211" max="2211" width="9.33203125" style="1" customWidth="1"/>
    <col min="2212" max="2212" width="8.6640625" style="1" customWidth="1"/>
    <col min="2213" max="2213" width="6.88671875" style="1" customWidth="1"/>
    <col min="2214" max="2458" width="9.109375" style="1" customWidth="1"/>
    <col min="2459" max="2459" width="3.6640625" style="1"/>
    <col min="2460" max="2460" width="4.5546875" style="1" customWidth="1"/>
    <col min="2461" max="2461" width="5.88671875" style="1" customWidth="1"/>
    <col min="2462" max="2462" width="36" style="1" customWidth="1"/>
    <col min="2463" max="2463" width="9.6640625" style="1" customWidth="1"/>
    <col min="2464" max="2464" width="11.88671875" style="1" customWidth="1"/>
    <col min="2465" max="2465" width="9" style="1" customWidth="1"/>
    <col min="2466" max="2466" width="9.6640625" style="1" customWidth="1"/>
    <col min="2467" max="2467" width="9.33203125" style="1" customWidth="1"/>
    <col min="2468" max="2468" width="8.6640625" style="1" customWidth="1"/>
    <col min="2469" max="2469" width="6.88671875" style="1" customWidth="1"/>
    <col min="2470" max="2714" width="9.109375" style="1" customWidth="1"/>
    <col min="2715" max="2715" width="3.6640625" style="1"/>
    <col min="2716" max="2716" width="4.5546875" style="1" customWidth="1"/>
    <col min="2717" max="2717" width="5.88671875" style="1" customWidth="1"/>
    <col min="2718" max="2718" width="36" style="1" customWidth="1"/>
    <col min="2719" max="2719" width="9.6640625" style="1" customWidth="1"/>
    <col min="2720" max="2720" width="11.88671875" style="1" customWidth="1"/>
    <col min="2721" max="2721" width="9" style="1" customWidth="1"/>
    <col min="2722" max="2722" width="9.6640625" style="1" customWidth="1"/>
    <col min="2723" max="2723" width="9.33203125" style="1" customWidth="1"/>
    <col min="2724" max="2724" width="8.6640625" style="1" customWidth="1"/>
    <col min="2725" max="2725" width="6.88671875" style="1" customWidth="1"/>
    <col min="2726" max="2970" width="9.109375" style="1" customWidth="1"/>
    <col min="2971" max="2971" width="3.6640625" style="1"/>
    <col min="2972" max="2972" width="4.5546875" style="1" customWidth="1"/>
    <col min="2973" max="2973" width="5.88671875" style="1" customWidth="1"/>
    <col min="2974" max="2974" width="36" style="1" customWidth="1"/>
    <col min="2975" max="2975" width="9.6640625" style="1" customWidth="1"/>
    <col min="2976" max="2976" width="11.88671875" style="1" customWidth="1"/>
    <col min="2977" max="2977" width="9" style="1" customWidth="1"/>
    <col min="2978" max="2978" width="9.6640625" style="1" customWidth="1"/>
    <col min="2979" max="2979" width="9.33203125" style="1" customWidth="1"/>
    <col min="2980" max="2980" width="8.6640625" style="1" customWidth="1"/>
    <col min="2981" max="2981" width="6.88671875" style="1" customWidth="1"/>
    <col min="2982" max="3226" width="9.109375" style="1" customWidth="1"/>
    <col min="3227" max="3227" width="3.6640625" style="1"/>
    <col min="3228" max="3228" width="4.5546875" style="1" customWidth="1"/>
    <col min="3229" max="3229" width="5.88671875" style="1" customWidth="1"/>
    <col min="3230" max="3230" width="36" style="1" customWidth="1"/>
    <col min="3231" max="3231" width="9.6640625" style="1" customWidth="1"/>
    <col min="3232" max="3232" width="11.88671875" style="1" customWidth="1"/>
    <col min="3233" max="3233" width="9" style="1" customWidth="1"/>
    <col min="3234" max="3234" width="9.6640625" style="1" customWidth="1"/>
    <col min="3235" max="3235" width="9.33203125" style="1" customWidth="1"/>
    <col min="3236" max="3236" width="8.6640625" style="1" customWidth="1"/>
    <col min="3237" max="3237" width="6.88671875" style="1" customWidth="1"/>
    <col min="3238" max="3482" width="9.109375" style="1" customWidth="1"/>
    <col min="3483" max="3483" width="3.6640625" style="1"/>
    <col min="3484" max="3484" width="4.5546875" style="1" customWidth="1"/>
    <col min="3485" max="3485" width="5.88671875" style="1" customWidth="1"/>
    <col min="3486" max="3486" width="36" style="1" customWidth="1"/>
    <col min="3487" max="3487" width="9.6640625" style="1" customWidth="1"/>
    <col min="3488" max="3488" width="11.88671875" style="1" customWidth="1"/>
    <col min="3489" max="3489" width="9" style="1" customWidth="1"/>
    <col min="3490" max="3490" width="9.6640625" style="1" customWidth="1"/>
    <col min="3491" max="3491" width="9.33203125" style="1" customWidth="1"/>
    <col min="3492" max="3492" width="8.6640625" style="1" customWidth="1"/>
    <col min="3493" max="3493" width="6.88671875" style="1" customWidth="1"/>
    <col min="3494" max="3738" width="9.109375" style="1" customWidth="1"/>
    <col min="3739" max="3739" width="3.6640625" style="1"/>
    <col min="3740" max="3740" width="4.5546875" style="1" customWidth="1"/>
    <col min="3741" max="3741" width="5.88671875" style="1" customWidth="1"/>
    <col min="3742" max="3742" width="36" style="1" customWidth="1"/>
    <col min="3743" max="3743" width="9.6640625" style="1" customWidth="1"/>
    <col min="3744" max="3744" width="11.88671875" style="1" customWidth="1"/>
    <col min="3745" max="3745" width="9" style="1" customWidth="1"/>
    <col min="3746" max="3746" width="9.6640625" style="1" customWidth="1"/>
    <col min="3747" max="3747" width="9.33203125" style="1" customWidth="1"/>
    <col min="3748" max="3748" width="8.6640625" style="1" customWidth="1"/>
    <col min="3749" max="3749" width="6.88671875" style="1" customWidth="1"/>
    <col min="3750" max="3994" width="9.109375" style="1" customWidth="1"/>
    <col min="3995" max="3995" width="3.6640625" style="1"/>
    <col min="3996" max="3996" width="4.5546875" style="1" customWidth="1"/>
    <col min="3997" max="3997" width="5.88671875" style="1" customWidth="1"/>
    <col min="3998" max="3998" width="36" style="1" customWidth="1"/>
    <col min="3999" max="3999" width="9.6640625" style="1" customWidth="1"/>
    <col min="4000" max="4000" width="11.88671875" style="1" customWidth="1"/>
    <col min="4001" max="4001" width="9" style="1" customWidth="1"/>
    <col min="4002" max="4002" width="9.6640625" style="1" customWidth="1"/>
    <col min="4003" max="4003" width="9.33203125" style="1" customWidth="1"/>
    <col min="4004" max="4004" width="8.6640625" style="1" customWidth="1"/>
    <col min="4005" max="4005" width="6.88671875" style="1" customWidth="1"/>
    <col min="4006" max="4250" width="9.109375" style="1" customWidth="1"/>
    <col min="4251" max="4251" width="3.6640625" style="1"/>
    <col min="4252" max="4252" width="4.5546875" style="1" customWidth="1"/>
    <col min="4253" max="4253" width="5.88671875" style="1" customWidth="1"/>
    <col min="4254" max="4254" width="36" style="1" customWidth="1"/>
    <col min="4255" max="4255" width="9.6640625" style="1" customWidth="1"/>
    <col min="4256" max="4256" width="11.88671875" style="1" customWidth="1"/>
    <col min="4257" max="4257" width="9" style="1" customWidth="1"/>
    <col min="4258" max="4258" width="9.6640625" style="1" customWidth="1"/>
    <col min="4259" max="4259" width="9.33203125" style="1" customWidth="1"/>
    <col min="4260" max="4260" width="8.6640625" style="1" customWidth="1"/>
    <col min="4261" max="4261" width="6.88671875" style="1" customWidth="1"/>
    <col min="4262" max="4506" width="9.109375" style="1" customWidth="1"/>
    <col min="4507" max="4507" width="3.6640625" style="1"/>
    <col min="4508" max="4508" width="4.5546875" style="1" customWidth="1"/>
    <col min="4509" max="4509" width="5.88671875" style="1" customWidth="1"/>
    <col min="4510" max="4510" width="36" style="1" customWidth="1"/>
    <col min="4511" max="4511" width="9.6640625" style="1" customWidth="1"/>
    <col min="4512" max="4512" width="11.88671875" style="1" customWidth="1"/>
    <col min="4513" max="4513" width="9" style="1" customWidth="1"/>
    <col min="4514" max="4514" width="9.6640625" style="1" customWidth="1"/>
    <col min="4515" max="4515" width="9.33203125" style="1" customWidth="1"/>
    <col min="4516" max="4516" width="8.6640625" style="1" customWidth="1"/>
    <col min="4517" max="4517" width="6.88671875" style="1" customWidth="1"/>
    <col min="4518" max="4762" width="9.109375" style="1" customWidth="1"/>
    <col min="4763" max="4763" width="3.6640625" style="1"/>
    <col min="4764" max="4764" width="4.5546875" style="1" customWidth="1"/>
    <col min="4765" max="4765" width="5.88671875" style="1" customWidth="1"/>
    <col min="4766" max="4766" width="36" style="1" customWidth="1"/>
    <col min="4767" max="4767" width="9.6640625" style="1" customWidth="1"/>
    <col min="4768" max="4768" width="11.88671875" style="1" customWidth="1"/>
    <col min="4769" max="4769" width="9" style="1" customWidth="1"/>
    <col min="4770" max="4770" width="9.6640625" style="1" customWidth="1"/>
    <col min="4771" max="4771" width="9.33203125" style="1" customWidth="1"/>
    <col min="4772" max="4772" width="8.6640625" style="1" customWidth="1"/>
    <col min="4773" max="4773" width="6.88671875" style="1" customWidth="1"/>
    <col min="4774" max="5018" width="9.109375" style="1" customWidth="1"/>
    <col min="5019" max="5019" width="3.6640625" style="1"/>
    <col min="5020" max="5020" width="4.5546875" style="1" customWidth="1"/>
    <col min="5021" max="5021" width="5.88671875" style="1" customWidth="1"/>
    <col min="5022" max="5022" width="36" style="1" customWidth="1"/>
    <col min="5023" max="5023" width="9.6640625" style="1" customWidth="1"/>
    <col min="5024" max="5024" width="11.88671875" style="1" customWidth="1"/>
    <col min="5025" max="5025" width="9" style="1" customWidth="1"/>
    <col min="5026" max="5026" width="9.6640625" style="1" customWidth="1"/>
    <col min="5027" max="5027" width="9.33203125" style="1" customWidth="1"/>
    <col min="5028" max="5028" width="8.6640625" style="1" customWidth="1"/>
    <col min="5029" max="5029" width="6.88671875" style="1" customWidth="1"/>
    <col min="5030" max="5274" width="9.109375" style="1" customWidth="1"/>
    <col min="5275" max="5275" width="3.6640625" style="1"/>
    <col min="5276" max="5276" width="4.5546875" style="1" customWidth="1"/>
    <col min="5277" max="5277" width="5.88671875" style="1" customWidth="1"/>
    <col min="5278" max="5278" width="36" style="1" customWidth="1"/>
    <col min="5279" max="5279" width="9.6640625" style="1" customWidth="1"/>
    <col min="5280" max="5280" width="11.88671875" style="1" customWidth="1"/>
    <col min="5281" max="5281" width="9" style="1" customWidth="1"/>
    <col min="5282" max="5282" width="9.6640625" style="1" customWidth="1"/>
    <col min="5283" max="5283" width="9.33203125" style="1" customWidth="1"/>
    <col min="5284" max="5284" width="8.6640625" style="1" customWidth="1"/>
    <col min="5285" max="5285" width="6.88671875" style="1" customWidth="1"/>
    <col min="5286" max="5530" width="9.109375" style="1" customWidth="1"/>
    <col min="5531" max="5531" width="3.6640625" style="1"/>
    <col min="5532" max="5532" width="4.5546875" style="1" customWidth="1"/>
    <col min="5533" max="5533" width="5.88671875" style="1" customWidth="1"/>
    <col min="5534" max="5534" width="36" style="1" customWidth="1"/>
    <col min="5535" max="5535" width="9.6640625" style="1" customWidth="1"/>
    <col min="5536" max="5536" width="11.88671875" style="1" customWidth="1"/>
    <col min="5537" max="5537" width="9" style="1" customWidth="1"/>
    <col min="5538" max="5538" width="9.6640625" style="1" customWidth="1"/>
    <col min="5539" max="5539" width="9.33203125" style="1" customWidth="1"/>
    <col min="5540" max="5540" width="8.6640625" style="1" customWidth="1"/>
    <col min="5541" max="5541" width="6.88671875" style="1" customWidth="1"/>
    <col min="5542" max="5786" width="9.109375" style="1" customWidth="1"/>
    <col min="5787" max="5787" width="3.6640625" style="1"/>
    <col min="5788" max="5788" width="4.5546875" style="1" customWidth="1"/>
    <col min="5789" max="5789" width="5.88671875" style="1" customWidth="1"/>
    <col min="5790" max="5790" width="36" style="1" customWidth="1"/>
    <col min="5791" max="5791" width="9.6640625" style="1" customWidth="1"/>
    <col min="5792" max="5792" width="11.88671875" style="1" customWidth="1"/>
    <col min="5793" max="5793" width="9" style="1" customWidth="1"/>
    <col min="5794" max="5794" width="9.6640625" style="1" customWidth="1"/>
    <col min="5795" max="5795" width="9.33203125" style="1" customWidth="1"/>
    <col min="5796" max="5796" width="8.6640625" style="1" customWidth="1"/>
    <col min="5797" max="5797" width="6.88671875" style="1" customWidth="1"/>
    <col min="5798" max="6042" width="9.109375" style="1" customWidth="1"/>
    <col min="6043" max="6043" width="3.6640625" style="1"/>
    <col min="6044" max="6044" width="4.5546875" style="1" customWidth="1"/>
    <col min="6045" max="6045" width="5.88671875" style="1" customWidth="1"/>
    <col min="6046" max="6046" width="36" style="1" customWidth="1"/>
    <col min="6047" max="6047" width="9.6640625" style="1" customWidth="1"/>
    <col min="6048" max="6048" width="11.88671875" style="1" customWidth="1"/>
    <col min="6049" max="6049" width="9" style="1" customWidth="1"/>
    <col min="6050" max="6050" width="9.6640625" style="1" customWidth="1"/>
    <col min="6051" max="6051" width="9.33203125" style="1" customWidth="1"/>
    <col min="6052" max="6052" width="8.6640625" style="1" customWidth="1"/>
    <col min="6053" max="6053" width="6.88671875" style="1" customWidth="1"/>
    <col min="6054" max="6298" width="9.109375" style="1" customWidth="1"/>
    <col min="6299" max="6299" width="3.6640625" style="1"/>
    <col min="6300" max="6300" width="4.5546875" style="1" customWidth="1"/>
    <col min="6301" max="6301" width="5.88671875" style="1" customWidth="1"/>
    <col min="6302" max="6302" width="36" style="1" customWidth="1"/>
    <col min="6303" max="6303" width="9.6640625" style="1" customWidth="1"/>
    <col min="6304" max="6304" width="11.88671875" style="1" customWidth="1"/>
    <col min="6305" max="6305" width="9" style="1" customWidth="1"/>
    <col min="6306" max="6306" width="9.6640625" style="1" customWidth="1"/>
    <col min="6307" max="6307" width="9.33203125" style="1" customWidth="1"/>
    <col min="6308" max="6308" width="8.6640625" style="1" customWidth="1"/>
    <col min="6309" max="6309" width="6.88671875" style="1" customWidth="1"/>
    <col min="6310" max="6554" width="9.109375" style="1" customWidth="1"/>
    <col min="6555" max="6555" width="3.6640625" style="1"/>
    <col min="6556" max="6556" width="4.5546875" style="1" customWidth="1"/>
    <col min="6557" max="6557" width="5.88671875" style="1" customWidth="1"/>
    <col min="6558" max="6558" width="36" style="1" customWidth="1"/>
    <col min="6559" max="6559" width="9.6640625" style="1" customWidth="1"/>
    <col min="6560" max="6560" width="11.88671875" style="1" customWidth="1"/>
    <col min="6561" max="6561" width="9" style="1" customWidth="1"/>
    <col min="6562" max="6562" width="9.6640625" style="1" customWidth="1"/>
    <col min="6563" max="6563" width="9.33203125" style="1" customWidth="1"/>
    <col min="6564" max="6564" width="8.6640625" style="1" customWidth="1"/>
    <col min="6565" max="6565" width="6.88671875" style="1" customWidth="1"/>
    <col min="6566" max="6810" width="9.109375" style="1" customWidth="1"/>
    <col min="6811" max="6811" width="3.6640625" style="1"/>
    <col min="6812" max="6812" width="4.5546875" style="1" customWidth="1"/>
    <col min="6813" max="6813" width="5.88671875" style="1" customWidth="1"/>
    <col min="6814" max="6814" width="36" style="1" customWidth="1"/>
    <col min="6815" max="6815" width="9.6640625" style="1" customWidth="1"/>
    <col min="6816" max="6816" width="11.88671875" style="1" customWidth="1"/>
    <col min="6817" max="6817" width="9" style="1" customWidth="1"/>
    <col min="6818" max="6818" width="9.6640625" style="1" customWidth="1"/>
    <col min="6819" max="6819" width="9.33203125" style="1" customWidth="1"/>
    <col min="6820" max="6820" width="8.6640625" style="1" customWidth="1"/>
    <col min="6821" max="6821" width="6.88671875" style="1" customWidth="1"/>
    <col min="6822" max="7066" width="9.109375" style="1" customWidth="1"/>
    <col min="7067" max="7067" width="3.6640625" style="1"/>
    <col min="7068" max="7068" width="4.5546875" style="1" customWidth="1"/>
    <col min="7069" max="7069" width="5.88671875" style="1" customWidth="1"/>
    <col min="7070" max="7070" width="36" style="1" customWidth="1"/>
    <col min="7071" max="7071" width="9.6640625" style="1" customWidth="1"/>
    <col min="7072" max="7072" width="11.88671875" style="1" customWidth="1"/>
    <col min="7073" max="7073" width="9" style="1" customWidth="1"/>
    <col min="7074" max="7074" width="9.6640625" style="1" customWidth="1"/>
    <col min="7075" max="7075" width="9.33203125" style="1" customWidth="1"/>
    <col min="7076" max="7076" width="8.6640625" style="1" customWidth="1"/>
    <col min="7077" max="7077" width="6.88671875" style="1" customWidth="1"/>
    <col min="7078" max="7322" width="9.109375" style="1" customWidth="1"/>
    <col min="7323" max="7323" width="3.6640625" style="1"/>
    <col min="7324" max="7324" width="4.5546875" style="1" customWidth="1"/>
    <col min="7325" max="7325" width="5.88671875" style="1" customWidth="1"/>
    <col min="7326" max="7326" width="36" style="1" customWidth="1"/>
    <col min="7327" max="7327" width="9.6640625" style="1" customWidth="1"/>
    <col min="7328" max="7328" width="11.88671875" style="1" customWidth="1"/>
    <col min="7329" max="7329" width="9" style="1" customWidth="1"/>
    <col min="7330" max="7330" width="9.6640625" style="1" customWidth="1"/>
    <col min="7331" max="7331" width="9.33203125" style="1" customWidth="1"/>
    <col min="7332" max="7332" width="8.6640625" style="1" customWidth="1"/>
    <col min="7333" max="7333" width="6.88671875" style="1" customWidth="1"/>
    <col min="7334" max="7578" width="9.109375" style="1" customWidth="1"/>
    <col min="7579" max="7579" width="3.6640625" style="1"/>
    <col min="7580" max="7580" width="4.5546875" style="1" customWidth="1"/>
    <col min="7581" max="7581" width="5.88671875" style="1" customWidth="1"/>
    <col min="7582" max="7582" width="36" style="1" customWidth="1"/>
    <col min="7583" max="7583" width="9.6640625" style="1" customWidth="1"/>
    <col min="7584" max="7584" width="11.88671875" style="1" customWidth="1"/>
    <col min="7585" max="7585" width="9" style="1" customWidth="1"/>
    <col min="7586" max="7586" width="9.6640625" style="1" customWidth="1"/>
    <col min="7587" max="7587" width="9.33203125" style="1" customWidth="1"/>
    <col min="7588" max="7588" width="8.6640625" style="1" customWidth="1"/>
    <col min="7589" max="7589" width="6.88671875" style="1" customWidth="1"/>
    <col min="7590" max="7834" width="9.109375" style="1" customWidth="1"/>
    <col min="7835" max="7835" width="3.6640625" style="1"/>
    <col min="7836" max="7836" width="4.5546875" style="1" customWidth="1"/>
    <col min="7837" max="7837" width="5.88671875" style="1" customWidth="1"/>
    <col min="7838" max="7838" width="36" style="1" customWidth="1"/>
    <col min="7839" max="7839" width="9.6640625" style="1" customWidth="1"/>
    <col min="7840" max="7840" width="11.88671875" style="1" customWidth="1"/>
    <col min="7841" max="7841" width="9" style="1" customWidth="1"/>
    <col min="7842" max="7842" width="9.6640625" style="1" customWidth="1"/>
    <col min="7843" max="7843" width="9.33203125" style="1" customWidth="1"/>
    <col min="7844" max="7844" width="8.6640625" style="1" customWidth="1"/>
    <col min="7845" max="7845" width="6.88671875" style="1" customWidth="1"/>
    <col min="7846" max="8090" width="9.109375" style="1" customWidth="1"/>
    <col min="8091" max="8091" width="3.6640625" style="1"/>
    <col min="8092" max="8092" width="4.5546875" style="1" customWidth="1"/>
    <col min="8093" max="8093" width="5.88671875" style="1" customWidth="1"/>
    <col min="8094" max="8094" width="36" style="1" customWidth="1"/>
    <col min="8095" max="8095" width="9.6640625" style="1" customWidth="1"/>
    <col min="8096" max="8096" width="11.88671875" style="1" customWidth="1"/>
    <col min="8097" max="8097" width="9" style="1" customWidth="1"/>
    <col min="8098" max="8098" width="9.6640625" style="1" customWidth="1"/>
    <col min="8099" max="8099" width="9.33203125" style="1" customWidth="1"/>
    <col min="8100" max="8100" width="8.6640625" style="1" customWidth="1"/>
    <col min="8101" max="8101" width="6.88671875" style="1" customWidth="1"/>
    <col min="8102" max="8346" width="9.109375" style="1" customWidth="1"/>
    <col min="8347" max="8347" width="3.6640625" style="1"/>
    <col min="8348" max="8348" width="4.5546875" style="1" customWidth="1"/>
    <col min="8349" max="8349" width="5.88671875" style="1" customWidth="1"/>
    <col min="8350" max="8350" width="36" style="1" customWidth="1"/>
    <col min="8351" max="8351" width="9.6640625" style="1" customWidth="1"/>
    <col min="8352" max="8352" width="11.88671875" style="1" customWidth="1"/>
    <col min="8353" max="8353" width="9" style="1" customWidth="1"/>
    <col min="8354" max="8354" width="9.6640625" style="1" customWidth="1"/>
    <col min="8355" max="8355" width="9.33203125" style="1" customWidth="1"/>
    <col min="8356" max="8356" width="8.6640625" style="1" customWidth="1"/>
    <col min="8357" max="8357" width="6.88671875" style="1" customWidth="1"/>
    <col min="8358" max="8602" width="9.109375" style="1" customWidth="1"/>
    <col min="8603" max="8603" width="3.6640625" style="1"/>
    <col min="8604" max="8604" width="4.5546875" style="1" customWidth="1"/>
    <col min="8605" max="8605" width="5.88671875" style="1" customWidth="1"/>
    <col min="8606" max="8606" width="36" style="1" customWidth="1"/>
    <col min="8607" max="8607" width="9.6640625" style="1" customWidth="1"/>
    <col min="8608" max="8608" width="11.88671875" style="1" customWidth="1"/>
    <col min="8609" max="8609" width="9" style="1" customWidth="1"/>
    <col min="8610" max="8610" width="9.6640625" style="1" customWidth="1"/>
    <col min="8611" max="8611" width="9.33203125" style="1" customWidth="1"/>
    <col min="8612" max="8612" width="8.6640625" style="1" customWidth="1"/>
    <col min="8613" max="8613" width="6.88671875" style="1" customWidth="1"/>
    <col min="8614" max="8858" width="9.109375" style="1" customWidth="1"/>
    <col min="8859" max="8859" width="3.6640625" style="1"/>
    <col min="8860" max="8860" width="4.5546875" style="1" customWidth="1"/>
    <col min="8861" max="8861" width="5.88671875" style="1" customWidth="1"/>
    <col min="8862" max="8862" width="36" style="1" customWidth="1"/>
    <col min="8863" max="8863" width="9.6640625" style="1" customWidth="1"/>
    <col min="8864" max="8864" width="11.88671875" style="1" customWidth="1"/>
    <col min="8865" max="8865" width="9" style="1" customWidth="1"/>
    <col min="8866" max="8866" width="9.6640625" style="1" customWidth="1"/>
    <col min="8867" max="8867" width="9.33203125" style="1" customWidth="1"/>
    <col min="8868" max="8868" width="8.6640625" style="1" customWidth="1"/>
    <col min="8869" max="8869" width="6.88671875" style="1" customWidth="1"/>
    <col min="8870" max="9114" width="9.109375" style="1" customWidth="1"/>
    <col min="9115" max="9115" width="3.6640625" style="1"/>
    <col min="9116" max="9116" width="4.5546875" style="1" customWidth="1"/>
    <col min="9117" max="9117" width="5.88671875" style="1" customWidth="1"/>
    <col min="9118" max="9118" width="36" style="1" customWidth="1"/>
    <col min="9119" max="9119" width="9.6640625" style="1" customWidth="1"/>
    <col min="9120" max="9120" width="11.88671875" style="1" customWidth="1"/>
    <col min="9121" max="9121" width="9" style="1" customWidth="1"/>
    <col min="9122" max="9122" width="9.6640625" style="1" customWidth="1"/>
    <col min="9123" max="9123" width="9.33203125" style="1" customWidth="1"/>
    <col min="9124" max="9124" width="8.6640625" style="1" customWidth="1"/>
    <col min="9125" max="9125" width="6.88671875" style="1" customWidth="1"/>
    <col min="9126" max="9370" width="9.109375" style="1" customWidth="1"/>
    <col min="9371" max="9371" width="3.6640625" style="1"/>
    <col min="9372" max="9372" width="4.5546875" style="1" customWidth="1"/>
    <col min="9373" max="9373" width="5.88671875" style="1" customWidth="1"/>
    <col min="9374" max="9374" width="36" style="1" customWidth="1"/>
    <col min="9375" max="9375" width="9.6640625" style="1" customWidth="1"/>
    <col min="9376" max="9376" width="11.88671875" style="1" customWidth="1"/>
    <col min="9377" max="9377" width="9" style="1" customWidth="1"/>
    <col min="9378" max="9378" width="9.6640625" style="1" customWidth="1"/>
    <col min="9379" max="9379" width="9.33203125" style="1" customWidth="1"/>
    <col min="9380" max="9380" width="8.6640625" style="1" customWidth="1"/>
    <col min="9381" max="9381" width="6.88671875" style="1" customWidth="1"/>
    <col min="9382" max="9626" width="9.109375" style="1" customWidth="1"/>
    <col min="9627" max="9627" width="3.6640625" style="1"/>
    <col min="9628" max="9628" width="4.5546875" style="1" customWidth="1"/>
    <col min="9629" max="9629" width="5.88671875" style="1" customWidth="1"/>
    <col min="9630" max="9630" width="36" style="1" customWidth="1"/>
    <col min="9631" max="9631" width="9.6640625" style="1" customWidth="1"/>
    <col min="9632" max="9632" width="11.88671875" style="1" customWidth="1"/>
    <col min="9633" max="9633" width="9" style="1" customWidth="1"/>
    <col min="9634" max="9634" width="9.6640625" style="1" customWidth="1"/>
    <col min="9635" max="9635" width="9.33203125" style="1" customWidth="1"/>
    <col min="9636" max="9636" width="8.6640625" style="1" customWidth="1"/>
    <col min="9637" max="9637" width="6.88671875" style="1" customWidth="1"/>
    <col min="9638" max="9882" width="9.109375" style="1" customWidth="1"/>
    <col min="9883" max="9883" width="3.6640625" style="1"/>
    <col min="9884" max="9884" width="4.5546875" style="1" customWidth="1"/>
    <col min="9885" max="9885" width="5.88671875" style="1" customWidth="1"/>
    <col min="9886" max="9886" width="36" style="1" customWidth="1"/>
    <col min="9887" max="9887" width="9.6640625" style="1" customWidth="1"/>
    <col min="9888" max="9888" width="11.88671875" style="1" customWidth="1"/>
    <col min="9889" max="9889" width="9" style="1" customWidth="1"/>
    <col min="9890" max="9890" width="9.6640625" style="1" customWidth="1"/>
    <col min="9891" max="9891" width="9.33203125" style="1" customWidth="1"/>
    <col min="9892" max="9892" width="8.6640625" style="1" customWidth="1"/>
    <col min="9893" max="9893" width="6.88671875" style="1" customWidth="1"/>
    <col min="9894" max="10138" width="9.109375" style="1" customWidth="1"/>
    <col min="10139" max="10139" width="3.6640625" style="1"/>
    <col min="10140" max="10140" width="4.5546875" style="1" customWidth="1"/>
    <col min="10141" max="10141" width="5.88671875" style="1" customWidth="1"/>
    <col min="10142" max="10142" width="36" style="1" customWidth="1"/>
    <col min="10143" max="10143" width="9.6640625" style="1" customWidth="1"/>
    <col min="10144" max="10144" width="11.88671875" style="1" customWidth="1"/>
    <col min="10145" max="10145" width="9" style="1" customWidth="1"/>
    <col min="10146" max="10146" width="9.6640625" style="1" customWidth="1"/>
    <col min="10147" max="10147" width="9.33203125" style="1" customWidth="1"/>
    <col min="10148" max="10148" width="8.6640625" style="1" customWidth="1"/>
    <col min="10149" max="10149" width="6.88671875" style="1" customWidth="1"/>
    <col min="10150" max="10394" width="9.109375" style="1" customWidth="1"/>
    <col min="10395" max="10395" width="3.6640625" style="1"/>
    <col min="10396" max="10396" width="4.5546875" style="1" customWidth="1"/>
    <col min="10397" max="10397" width="5.88671875" style="1" customWidth="1"/>
    <col min="10398" max="10398" width="36" style="1" customWidth="1"/>
    <col min="10399" max="10399" width="9.6640625" style="1" customWidth="1"/>
    <col min="10400" max="10400" width="11.88671875" style="1" customWidth="1"/>
    <col min="10401" max="10401" width="9" style="1" customWidth="1"/>
    <col min="10402" max="10402" width="9.6640625" style="1" customWidth="1"/>
    <col min="10403" max="10403" width="9.33203125" style="1" customWidth="1"/>
    <col min="10404" max="10404" width="8.6640625" style="1" customWidth="1"/>
    <col min="10405" max="10405" width="6.88671875" style="1" customWidth="1"/>
    <col min="10406" max="10650" width="9.109375" style="1" customWidth="1"/>
    <col min="10651" max="10651" width="3.6640625" style="1"/>
    <col min="10652" max="10652" width="4.5546875" style="1" customWidth="1"/>
    <col min="10653" max="10653" width="5.88671875" style="1" customWidth="1"/>
    <col min="10654" max="10654" width="36" style="1" customWidth="1"/>
    <col min="10655" max="10655" width="9.6640625" style="1" customWidth="1"/>
    <col min="10656" max="10656" width="11.88671875" style="1" customWidth="1"/>
    <col min="10657" max="10657" width="9" style="1" customWidth="1"/>
    <col min="10658" max="10658" width="9.6640625" style="1" customWidth="1"/>
    <col min="10659" max="10659" width="9.33203125" style="1" customWidth="1"/>
    <col min="10660" max="10660" width="8.6640625" style="1" customWidth="1"/>
    <col min="10661" max="10661" width="6.88671875" style="1" customWidth="1"/>
    <col min="10662" max="10906" width="9.109375" style="1" customWidth="1"/>
    <col min="10907" max="10907" width="3.6640625" style="1"/>
    <col min="10908" max="10908" width="4.5546875" style="1" customWidth="1"/>
    <col min="10909" max="10909" width="5.88671875" style="1" customWidth="1"/>
    <col min="10910" max="10910" width="36" style="1" customWidth="1"/>
    <col min="10911" max="10911" width="9.6640625" style="1" customWidth="1"/>
    <col min="10912" max="10912" width="11.88671875" style="1" customWidth="1"/>
    <col min="10913" max="10913" width="9" style="1" customWidth="1"/>
    <col min="10914" max="10914" width="9.6640625" style="1" customWidth="1"/>
    <col min="10915" max="10915" width="9.33203125" style="1" customWidth="1"/>
    <col min="10916" max="10916" width="8.6640625" style="1" customWidth="1"/>
    <col min="10917" max="10917" width="6.88671875" style="1" customWidth="1"/>
    <col min="10918" max="11162" width="9.109375" style="1" customWidth="1"/>
    <col min="11163" max="11163" width="3.6640625" style="1"/>
    <col min="11164" max="11164" width="4.5546875" style="1" customWidth="1"/>
    <col min="11165" max="11165" width="5.88671875" style="1" customWidth="1"/>
    <col min="11166" max="11166" width="36" style="1" customWidth="1"/>
    <col min="11167" max="11167" width="9.6640625" style="1" customWidth="1"/>
    <col min="11168" max="11168" width="11.88671875" style="1" customWidth="1"/>
    <col min="11169" max="11169" width="9" style="1" customWidth="1"/>
    <col min="11170" max="11170" width="9.6640625" style="1" customWidth="1"/>
    <col min="11171" max="11171" width="9.33203125" style="1" customWidth="1"/>
    <col min="11172" max="11172" width="8.6640625" style="1" customWidth="1"/>
    <col min="11173" max="11173" width="6.88671875" style="1" customWidth="1"/>
    <col min="11174" max="11418" width="9.109375" style="1" customWidth="1"/>
    <col min="11419" max="11419" width="3.6640625" style="1"/>
    <col min="11420" max="11420" width="4.5546875" style="1" customWidth="1"/>
    <col min="11421" max="11421" width="5.88671875" style="1" customWidth="1"/>
    <col min="11422" max="11422" width="36" style="1" customWidth="1"/>
    <col min="11423" max="11423" width="9.6640625" style="1" customWidth="1"/>
    <col min="11424" max="11424" width="11.88671875" style="1" customWidth="1"/>
    <col min="11425" max="11425" width="9" style="1" customWidth="1"/>
    <col min="11426" max="11426" width="9.6640625" style="1" customWidth="1"/>
    <col min="11427" max="11427" width="9.33203125" style="1" customWidth="1"/>
    <col min="11428" max="11428" width="8.6640625" style="1" customWidth="1"/>
    <col min="11429" max="11429" width="6.88671875" style="1" customWidth="1"/>
    <col min="11430" max="11674" width="9.109375" style="1" customWidth="1"/>
    <col min="11675" max="11675" width="3.6640625" style="1"/>
    <col min="11676" max="11676" width="4.5546875" style="1" customWidth="1"/>
    <col min="11677" max="11677" width="5.88671875" style="1" customWidth="1"/>
    <col min="11678" max="11678" width="36" style="1" customWidth="1"/>
    <col min="11679" max="11679" width="9.6640625" style="1" customWidth="1"/>
    <col min="11680" max="11680" width="11.88671875" style="1" customWidth="1"/>
    <col min="11681" max="11681" width="9" style="1" customWidth="1"/>
    <col min="11682" max="11682" width="9.6640625" style="1" customWidth="1"/>
    <col min="11683" max="11683" width="9.33203125" style="1" customWidth="1"/>
    <col min="11684" max="11684" width="8.6640625" style="1" customWidth="1"/>
    <col min="11685" max="11685" width="6.88671875" style="1" customWidth="1"/>
    <col min="11686" max="11930" width="9.109375" style="1" customWidth="1"/>
    <col min="11931" max="11931" width="3.6640625" style="1"/>
    <col min="11932" max="11932" width="4.5546875" style="1" customWidth="1"/>
    <col min="11933" max="11933" width="5.88671875" style="1" customWidth="1"/>
    <col min="11934" max="11934" width="36" style="1" customWidth="1"/>
    <col min="11935" max="11935" width="9.6640625" style="1" customWidth="1"/>
    <col min="11936" max="11936" width="11.88671875" style="1" customWidth="1"/>
    <col min="11937" max="11937" width="9" style="1" customWidth="1"/>
    <col min="11938" max="11938" width="9.6640625" style="1" customWidth="1"/>
    <col min="11939" max="11939" width="9.33203125" style="1" customWidth="1"/>
    <col min="11940" max="11940" width="8.6640625" style="1" customWidth="1"/>
    <col min="11941" max="11941" width="6.88671875" style="1" customWidth="1"/>
    <col min="11942" max="12186" width="9.109375" style="1" customWidth="1"/>
    <col min="12187" max="12187" width="3.6640625" style="1"/>
    <col min="12188" max="12188" width="4.5546875" style="1" customWidth="1"/>
    <col min="12189" max="12189" width="5.88671875" style="1" customWidth="1"/>
    <col min="12190" max="12190" width="36" style="1" customWidth="1"/>
    <col min="12191" max="12191" width="9.6640625" style="1" customWidth="1"/>
    <col min="12192" max="12192" width="11.88671875" style="1" customWidth="1"/>
    <col min="12193" max="12193" width="9" style="1" customWidth="1"/>
    <col min="12194" max="12194" width="9.6640625" style="1" customWidth="1"/>
    <col min="12195" max="12195" width="9.33203125" style="1" customWidth="1"/>
    <col min="12196" max="12196" width="8.6640625" style="1" customWidth="1"/>
    <col min="12197" max="12197" width="6.88671875" style="1" customWidth="1"/>
    <col min="12198" max="12442" width="9.109375" style="1" customWidth="1"/>
    <col min="12443" max="12443" width="3.6640625" style="1"/>
    <col min="12444" max="12444" width="4.5546875" style="1" customWidth="1"/>
    <col min="12445" max="12445" width="5.88671875" style="1" customWidth="1"/>
    <col min="12446" max="12446" width="36" style="1" customWidth="1"/>
    <col min="12447" max="12447" width="9.6640625" style="1" customWidth="1"/>
    <col min="12448" max="12448" width="11.88671875" style="1" customWidth="1"/>
    <col min="12449" max="12449" width="9" style="1" customWidth="1"/>
    <col min="12450" max="12450" width="9.6640625" style="1" customWidth="1"/>
    <col min="12451" max="12451" width="9.33203125" style="1" customWidth="1"/>
    <col min="12452" max="12452" width="8.6640625" style="1" customWidth="1"/>
    <col min="12453" max="12453" width="6.88671875" style="1" customWidth="1"/>
    <col min="12454" max="12698" width="9.109375" style="1" customWidth="1"/>
    <col min="12699" max="12699" width="3.6640625" style="1"/>
    <col min="12700" max="12700" width="4.5546875" style="1" customWidth="1"/>
    <col min="12701" max="12701" width="5.88671875" style="1" customWidth="1"/>
    <col min="12702" max="12702" width="36" style="1" customWidth="1"/>
    <col min="12703" max="12703" width="9.6640625" style="1" customWidth="1"/>
    <col min="12704" max="12704" width="11.88671875" style="1" customWidth="1"/>
    <col min="12705" max="12705" width="9" style="1" customWidth="1"/>
    <col min="12706" max="12706" width="9.6640625" style="1" customWidth="1"/>
    <col min="12707" max="12707" width="9.33203125" style="1" customWidth="1"/>
    <col min="12708" max="12708" width="8.6640625" style="1" customWidth="1"/>
    <col min="12709" max="12709" width="6.88671875" style="1" customWidth="1"/>
    <col min="12710" max="12954" width="9.109375" style="1" customWidth="1"/>
    <col min="12955" max="12955" width="3.6640625" style="1"/>
    <col min="12956" max="12956" width="4.5546875" style="1" customWidth="1"/>
    <col min="12957" max="12957" width="5.88671875" style="1" customWidth="1"/>
    <col min="12958" max="12958" width="36" style="1" customWidth="1"/>
    <col min="12959" max="12959" width="9.6640625" style="1" customWidth="1"/>
    <col min="12960" max="12960" width="11.88671875" style="1" customWidth="1"/>
    <col min="12961" max="12961" width="9" style="1" customWidth="1"/>
    <col min="12962" max="12962" width="9.6640625" style="1" customWidth="1"/>
    <col min="12963" max="12963" width="9.33203125" style="1" customWidth="1"/>
    <col min="12964" max="12964" width="8.6640625" style="1" customWidth="1"/>
    <col min="12965" max="12965" width="6.88671875" style="1" customWidth="1"/>
    <col min="12966" max="13210" width="9.109375" style="1" customWidth="1"/>
    <col min="13211" max="13211" width="3.6640625" style="1"/>
    <col min="13212" max="13212" width="4.5546875" style="1" customWidth="1"/>
    <col min="13213" max="13213" width="5.88671875" style="1" customWidth="1"/>
    <col min="13214" max="13214" width="36" style="1" customWidth="1"/>
    <col min="13215" max="13215" width="9.6640625" style="1" customWidth="1"/>
    <col min="13216" max="13216" width="11.88671875" style="1" customWidth="1"/>
    <col min="13217" max="13217" width="9" style="1" customWidth="1"/>
    <col min="13218" max="13218" width="9.6640625" style="1" customWidth="1"/>
    <col min="13219" max="13219" width="9.33203125" style="1" customWidth="1"/>
    <col min="13220" max="13220" width="8.6640625" style="1" customWidth="1"/>
    <col min="13221" max="13221" width="6.88671875" style="1" customWidth="1"/>
    <col min="13222" max="13466" width="9.109375" style="1" customWidth="1"/>
    <col min="13467" max="13467" width="3.6640625" style="1"/>
    <col min="13468" max="13468" width="4.5546875" style="1" customWidth="1"/>
    <col min="13469" max="13469" width="5.88671875" style="1" customWidth="1"/>
    <col min="13470" max="13470" width="36" style="1" customWidth="1"/>
    <col min="13471" max="13471" width="9.6640625" style="1" customWidth="1"/>
    <col min="13472" max="13472" width="11.88671875" style="1" customWidth="1"/>
    <col min="13473" max="13473" width="9" style="1" customWidth="1"/>
    <col min="13474" max="13474" width="9.6640625" style="1" customWidth="1"/>
    <col min="13475" max="13475" width="9.33203125" style="1" customWidth="1"/>
    <col min="13476" max="13476" width="8.6640625" style="1" customWidth="1"/>
    <col min="13477" max="13477" width="6.88671875" style="1" customWidth="1"/>
    <col min="13478" max="13722" width="9.109375" style="1" customWidth="1"/>
    <col min="13723" max="13723" width="3.6640625" style="1"/>
    <col min="13724" max="13724" width="4.5546875" style="1" customWidth="1"/>
    <col min="13725" max="13725" width="5.88671875" style="1" customWidth="1"/>
    <col min="13726" max="13726" width="36" style="1" customWidth="1"/>
    <col min="13727" max="13727" width="9.6640625" style="1" customWidth="1"/>
    <col min="13728" max="13728" width="11.88671875" style="1" customWidth="1"/>
    <col min="13729" max="13729" width="9" style="1" customWidth="1"/>
    <col min="13730" max="13730" width="9.6640625" style="1" customWidth="1"/>
    <col min="13731" max="13731" width="9.33203125" style="1" customWidth="1"/>
    <col min="13732" max="13732" width="8.6640625" style="1" customWidth="1"/>
    <col min="13733" max="13733" width="6.88671875" style="1" customWidth="1"/>
    <col min="13734" max="13978" width="9.109375" style="1" customWidth="1"/>
    <col min="13979" max="13979" width="3.6640625" style="1"/>
    <col min="13980" max="13980" width="4.5546875" style="1" customWidth="1"/>
    <col min="13981" max="13981" width="5.88671875" style="1" customWidth="1"/>
    <col min="13982" max="13982" width="36" style="1" customWidth="1"/>
    <col min="13983" max="13983" width="9.6640625" style="1" customWidth="1"/>
    <col min="13984" max="13984" width="11.88671875" style="1" customWidth="1"/>
    <col min="13985" max="13985" width="9" style="1" customWidth="1"/>
    <col min="13986" max="13986" width="9.6640625" style="1" customWidth="1"/>
    <col min="13987" max="13987" width="9.33203125" style="1" customWidth="1"/>
    <col min="13988" max="13988" width="8.6640625" style="1" customWidth="1"/>
    <col min="13989" max="13989" width="6.88671875" style="1" customWidth="1"/>
    <col min="13990" max="14234" width="9.109375" style="1" customWidth="1"/>
    <col min="14235" max="14235" width="3.6640625" style="1"/>
    <col min="14236" max="14236" width="4.5546875" style="1" customWidth="1"/>
    <col min="14237" max="14237" width="5.88671875" style="1" customWidth="1"/>
    <col min="14238" max="14238" width="36" style="1" customWidth="1"/>
    <col min="14239" max="14239" width="9.6640625" style="1" customWidth="1"/>
    <col min="14240" max="14240" width="11.88671875" style="1" customWidth="1"/>
    <col min="14241" max="14241" width="9" style="1" customWidth="1"/>
    <col min="14242" max="14242" width="9.6640625" style="1" customWidth="1"/>
    <col min="14243" max="14243" width="9.33203125" style="1" customWidth="1"/>
    <col min="14244" max="14244" width="8.6640625" style="1" customWidth="1"/>
    <col min="14245" max="14245" width="6.88671875" style="1" customWidth="1"/>
    <col min="14246" max="14490" width="9.109375" style="1" customWidth="1"/>
    <col min="14491" max="14491" width="3.6640625" style="1"/>
    <col min="14492" max="14492" width="4.5546875" style="1" customWidth="1"/>
    <col min="14493" max="14493" width="5.88671875" style="1" customWidth="1"/>
    <col min="14494" max="14494" width="36" style="1" customWidth="1"/>
    <col min="14495" max="14495" width="9.6640625" style="1" customWidth="1"/>
    <col min="14496" max="14496" width="11.88671875" style="1" customWidth="1"/>
    <col min="14497" max="14497" width="9" style="1" customWidth="1"/>
    <col min="14498" max="14498" width="9.6640625" style="1" customWidth="1"/>
    <col min="14499" max="14499" width="9.33203125" style="1" customWidth="1"/>
    <col min="14500" max="14500" width="8.6640625" style="1" customWidth="1"/>
    <col min="14501" max="14501" width="6.88671875" style="1" customWidth="1"/>
    <col min="14502" max="14746" width="9.109375" style="1" customWidth="1"/>
    <col min="14747" max="14747" width="3.6640625" style="1"/>
    <col min="14748" max="14748" width="4.5546875" style="1" customWidth="1"/>
    <col min="14749" max="14749" width="5.88671875" style="1" customWidth="1"/>
    <col min="14750" max="14750" width="36" style="1" customWidth="1"/>
    <col min="14751" max="14751" width="9.6640625" style="1" customWidth="1"/>
    <col min="14752" max="14752" width="11.88671875" style="1" customWidth="1"/>
    <col min="14753" max="14753" width="9" style="1" customWidth="1"/>
    <col min="14754" max="14754" width="9.6640625" style="1" customWidth="1"/>
    <col min="14755" max="14755" width="9.33203125" style="1" customWidth="1"/>
    <col min="14756" max="14756" width="8.6640625" style="1" customWidth="1"/>
    <col min="14757" max="14757" width="6.88671875" style="1" customWidth="1"/>
    <col min="14758" max="15002" width="9.109375" style="1" customWidth="1"/>
    <col min="15003" max="15003" width="3.6640625" style="1"/>
    <col min="15004" max="15004" width="4.5546875" style="1" customWidth="1"/>
    <col min="15005" max="15005" width="5.88671875" style="1" customWidth="1"/>
    <col min="15006" max="15006" width="36" style="1" customWidth="1"/>
    <col min="15007" max="15007" width="9.6640625" style="1" customWidth="1"/>
    <col min="15008" max="15008" width="11.88671875" style="1" customWidth="1"/>
    <col min="15009" max="15009" width="9" style="1" customWidth="1"/>
    <col min="15010" max="15010" width="9.6640625" style="1" customWidth="1"/>
    <col min="15011" max="15011" width="9.33203125" style="1" customWidth="1"/>
    <col min="15012" max="15012" width="8.6640625" style="1" customWidth="1"/>
    <col min="15013" max="15013" width="6.88671875" style="1" customWidth="1"/>
    <col min="15014" max="15258" width="9.109375" style="1" customWidth="1"/>
    <col min="15259" max="15259" width="3.6640625" style="1"/>
    <col min="15260" max="15260" width="4.5546875" style="1" customWidth="1"/>
    <col min="15261" max="15261" width="5.88671875" style="1" customWidth="1"/>
    <col min="15262" max="15262" width="36" style="1" customWidth="1"/>
    <col min="15263" max="15263" width="9.6640625" style="1" customWidth="1"/>
    <col min="15264" max="15264" width="11.88671875" style="1" customWidth="1"/>
    <col min="15265" max="15265" width="9" style="1" customWidth="1"/>
    <col min="15266" max="15266" width="9.6640625" style="1" customWidth="1"/>
    <col min="15267" max="15267" width="9.33203125" style="1" customWidth="1"/>
    <col min="15268" max="15268" width="8.6640625" style="1" customWidth="1"/>
    <col min="15269" max="15269" width="6.88671875" style="1" customWidth="1"/>
    <col min="15270" max="15514" width="9.109375" style="1" customWidth="1"/>
    <col min="15515" max="15515" width="3.6640625" style="1"/>
    <col min="15516" max="15516" width="4.5546875" style="1" customWidth="1"/>
    <col min="15517" max="15517" width="5.88671875" style="1" customWidth="1"/>
    <col min="15518" max="15518" width="36" style="1" customWidth="1"/>
    <col min="15519" max="15519" width="9.6640625" style="1" customWidth="1"/>
    <col min="15520" max="15520" width="11.88671875" style="1" customWidth="1"/>
    <col min="15521" max="15521" width="9" style="1" customWidth="1"/>
    <col min="15522" max="15522" width="9.6640625" style="1" customWidth="1"/>
    <col min="15523" max="15523" width="9.33203125" style="1" customWidth="1"/>
    <col min="15524" max="15524" width="8.6640625" style="1" customWidth="1"/>
    <col min="15525" max="15525" width="6.88671875" style="1" customWidth="1"/>
    <col min="15526" max="15770" width="9.109375" style="1" customWidth="1"/>
    <col min="15771" max="15771" width="3.6640625" style="1"/>
    <col min="15772" max="15772" width="4.5546875" style="1" customWidth="1"/>
    <col min="15773" max="15773" width="5.88671875" style="1" customWidth="1"/>
    <col min="15774" max="15774" width="36" style="1" customWidth="1"/>
    <col min="15775" max="15775" width="9.6640625" style="1" customWidth="1"/>
    <col min="15776" max="15776" width="11.88671875" style="1" customWidth="1"/>
    <col min="15777" max="15777" width="9" style="1" customWidth="1"/>
    <col min="15778" max="15778" width="9.6640625" style="1" customWidth="1"/>
    <col min="15779" max="15779" width="9.33203125" style="1" customWidth="1"/>
    <col min="15780" max="15780" width="8.6640625" style="1" customWidth="1"/>
    <col min="15781" max="15781" width="6.88671875" style="1" customWidth="1"/>
    <col min="15782" max="16026" width="9.109375" style="1" customWidth="1"/>
    <col min="16027" max="16027" width="3.6640625" style="1"/>
    <col min="16028" max="16028" width="4.5546875" style="1" customWidth="1"/>
    <col min="16029" max="16029" width="5.88671875" style="1" customWidth="1"/>
    <col min="16030" max="16030" width="36" style="1" customWidth="1"/>
    <col min="16031" max="16031" width="9.6640625" style="1" customWidth="1"/>
    <col min="16032" max="16032" width="11.88671875" style="1" customWidth="1"/>
    <col min="16033" max="16033" width="9" style="1" customWidth="1"/>
    <col min="16034" max="16034" width="9.6640625" style="1" customWidth="1"/>
    <col min="16035" max="16035" width="9.33203125" style="1" customWidth="1"/>
    <col min="16036" max="16036" width="8.6640625" style="1" customWidth="1"/>
    <col min="16037" max="16037" width="6.88671875" style="1" customWidth="1"/>
    <col min="16038" max="16282" width="9.109375" style="1" customWidth="1"/>
    <col min="16283" max="16384" width="3.6640625" style="1"/>
  </cols>
  <sheetData>
    <row r="1" spans="1:9" x14ac:dyDescent="0.2">
      <c r="C1" s="4"/>
      <c r="G1" s="246"/>
      <c r="H1" s="246"/>
      <c r="I1" s="246"/>
    </row>
    <row r="2" spans="1:9" x14ac:dyDescent="0.2">
      <c r="A2" s="286" t="s">
        <v>20</v>
      </c>
      <c r="B2" s="286"/>
      <c r="C2" s="286"/>
      <c r="D2" s="286"/>
      <c r="E2" s="286"/>
      <c r="F2" s="286"/>
      <c r="G2" s="286"/>
      <c r="H2" s="286"/>
      <c r="I2" s="286"/>
    </row>
    <row r="3" spans="1:9" x14ac:dyDescent="0.2">
      <c r="A3" s="2"/>
      <c r="B3" s="2"/>
      <c r="C3" s="2"/>
      <c r="D3" s="2"/>
      <c r="E3" s="2"/>
      <c r="F3" s="2"/>
      <c r="G3" s="2"/>
      <c r="H3" s="2"/>
      <c r="I3" s="2"/>
    </row>
    <row r="4" spans="1:9" x14ac:dyDescent="0.2">
      <c r="A4" s="2"/>
      <c r="B4" s="2"/>
      <c r="C4" s="287" t="s">
        <v>21</v>
      </c>
      <c r="D4" s="287"/>
      <c r="E4" s="287"/>
      <c r="F4" s="287"/>
      <c r="G4" s="287"/>
      <c r="H4" s="287"/>
      <c r="I4" s="287"/>
    </row>
    <row r="5" spans="1:9" ht="11.25" customHeight="1" x14ac:dyDescent="0.2">
      <c r="A5" s="91"/>
      <c r="B5" s="91"/>
      <c r="C5" s="289" t="s">
        <v>17</v>
      </c>
      <c r="D5" s="289"/>
      <c r="E5" s="289"/>
      <c r="F5" s="289"/>
      <c r="G5" s="289"/>
      <c r="H5" s="289"/>
      <c r="I5" s="289"/>
    </row>
    <row r="6" spans="1:9" x14ac:dyDescent="0.2">
      <c r="A6" s="288" t="s">
        <v>22</v>
      </c>
      <c r="B6" s="288"/>
      <c r="C6" s="288"/>
      <c r="D6" s="254" t="str">
        <f>'Kopt a+c+n'!B13</f>
        <v>Daudzdzīvokļu dzīvojamā ēka</v>
      </c>
      <c r="E6" s="254"/>
      <c r="F6" s="254"/>
      <c r="G6" s="254"/>
      <c r="H6" s="254"/>
      <c r="I6" s="254"/>
    </row>
    <row r="7" spans="1:9" x14ac:dyDescent="0.2">
      <c r="A7" s="288" t="s">
        <v>6</v>
      </c>
      <c r="B7" s="288"/>
      <c r="C7" s="288"/>
      <c r="D7" s="255" t="str">
        <f>'Kopt a+c+n'!B14</f>
        <v>Daudzdzīvokļu dzīvojamās ēkas energoefektivitātes paaugstināšana</v>
      </c>
      <c r="E7" s="255"/>
      <c r="F7" s="255"/>
      <c r="G7" s="255"/>
      <c r="H7" s="255"/>
      <c r="I7" s="255"/>
    </row>
    <row r="8" spans="1:9" x14ac:dyDescent="0.2">
      <c r="A8" s="294" t="s">
        <v>23</v>
      </c>
      <c r="B8" s="294"/>
      <c r="C8" s="294"/>
      <c r="D8" s="255" t="str">
        <f>'Kopt a+c+n'!B15</f>
        <v>Smilšu iela 38, Tukums, Tukuma nov., LV-3101</v>
      </c>
      <c r="E8" s="255"/>
      <c r="F8" s="255"/>
      <c r="G8" s="255"/>
      <c r="H8" s="255"/>
      <c r="I8" s="255"/>
    </row>
    <row r="9" spans="1:9" x14ac:dyDescent="0.2">
      <c r="A9" s="294" t="s">
        <v>24</v>
      </c>
      <c r="B9" s="294"/>
      <c r="C9" s="294"/>
      <c r="D9" s="256" t="str">
        <f>'Kopt a+c+n'!B16</f>
        <v>03102023/Sm-38</v>
      </c>
      <c r="E9" s="256"/>
      <c r="F9" s="256"/>
      <c r="G9" s="256"/>
      <c r="H9" s="256"/>
      <c r="I9" s="256"/>
    </row>
    <row r="10" spans="1:9" x14ac:dyDescent="0.2">
      <c r="C10" s="4" t="s">
        <v>25</v>
      </c>
      <c r="D10" s="295">
        <f>E30</f>
        <v>0</v>
      </c>
      <c r="E10" s="295"/>
      <c r="F10" s="54"/>
      <c r="G10" s="54"/>
      <c r="H10" s="54"/>
      <c r="I10" s="54"/>
    </row>
    <row r="11" spans="1:9" x14ac:dyDescent="0.2">
      <c r="C11" s="4" t="s">
        <v>26</v>
      </c>
      <c r="D11" s="296">
        <f>I26</f>
        <v>0</v>
      </c>
      <c r="E11" s="296"/>
      <c r="F11" s="54"/>
      <c r="G11" s="54"/>
      <c r="H11" s="54"/>
      <c r="I11" s="54"/>
    </row>
    <row r="12" spans="1:9" ht="10.8" thickBot="1" x14ac:dyDescent="0.25">
      <c r="F12" s="17"/>
      <c r="G12" s="17"/>
      <c r="H12" s="17"/>
      <c r="I12" s="17"/>
    </row>
    <row r="13" spans="1:9" x14ac:dyDescent="0.2">
      <c r="A13" s="299" t="s">
        <v>27</v>
      </c>
      <c r="B13" s="301" t="s">
        <v>28</v>
      </c>
      <c r="C13" s="303" t="s">
        <v>29</v>
      </c>
      <c r="D13" s="304"/>
      <c r="E13" s="297" t="s">
        <v>30</v>
      </c>
      <c r="F13" s="290" t="s">
        <v>31</v>
      </c>
      <c r="G13" s="291"/>
      <c r="H13" s="291"/>
      <c r="I13" s="292" t="s">
        <v>32</v>
      </c>
    </row>
    <row r="14" spans="1:9" ht="21" thickBot="1" x14ac:dyDescent="0.25">
      <c r="A14" s="300"/>
      <c r="B14" s="302"/>
      <c r="C14" s="305"/>
      <c r="D14" s="306"/>
      <c r="E14" s="298"/>
      <c r="F14" s="18" t="s">
        <v>33</v>
      </c>
      <c r="G14" s="19" t="s">
        <v>34</v>
      </c>
      <c r="H14" s="19" t="s">
        <v>35</v>
      </c>
      <c r="I14" s="293"/>
    </row>
    <row r="15" spans="1:9" x14ac:dyDescent="0.2">
      <c r="A15" s="50">
        <f>IF(E15=0,0,IF(COUNTBLANK(E15)=1,0,COUNTA($E$15:E15)))</f>
        <v>0</v>
      </c>
      <c r="B15" s="23">
        <f>IF(A15=0,0,CONCATENATE("A-",A15))</f>
        <v>0</v>
      </c>
      <c r="C15" s="282" t="str">
        <f>'1a'!C2:I2</f>
        <v>Būvlaukuma sagatavošana</v>
      </c>
      <c r="D15" s="283"/>
      <c r="E15" s="93">
        <f>'1a'!P26</f>
        <v>0</v>
      </c>
      <c r="F15" s="94">
        <f>'1a'!M26</f>
        <v>0</v>
      </c>
      <c r="G15" s="95">
        <f>'1a'!N26</f>
        <v>0</v>
      </c>
      <c r="H15" s="95">
        <f>'1a'!O26</f>
        <v>0</v>
      </c>
      <c r="I15" s="45">
        <f>'1a'!L26</f>
        <v>0</v>
      </c>
    </row>
    <row r="16" spans="1:9" x14ac:dyDescent="0.2">
      <c r="A16" s="51">
        <f>IF(E16=0,0,IF(COUNTBLANK(E16)=1,0,COUNTA($E$15:E16)))</f>
        <v>0</v>
      </c>
      <c r="B16" s="24">
        <f t="shared" ref="B16:B25" si="0">IF(A16=0,0,CONCATENATE("A-",A16))</f>
        <v>0</v>
      </c>
      <c r="C16" s="277" t="str">
        <f>'2a'!C2:I2</f>
        <v>Demontāžas darbi</v>
      </c>
      <c r="D16" s="278"/>
      <c r="E16" s="96">
        <f>'2a'!P28</f>
        <v>0</v>
      </c>
      <c r="F16" s="97">
        <f>'2a'!M28</f>
        <v>0</v>
      </c>
      <c r="G16" s="98">
        <f>'2a'!N28</f>
        <v>0</v>
      </c>
      <c r="H16" s="98">
        <f>'2a'!O28</f>
        <v>0</v>
      </c>
      <c r="I16" s="46">
        <f>'2a'!L28</f>
        <v>0</v>
      </c>
    </row>
    <row r="17" spans="1:9" x14ac:dyDescent="0.2">
      <c r="A17" s="51">
        <f>IF(E17=0,0,IF(COUNTBLANK(E17)=1,0,COUNTA($E$15:E17)))</f>
        <v>0</v>
      </c>
      <c r="B17" s="24">
        <f t="shared" si="0"/>
        <v>0</v>
      </c>
      <c r="C17" s="277" t="str">
        <f>'3a'!C2:I2</f>
        <v>Fasādes</v>
      </c>
      <c r="D17" s="278"/>
      <c r="E17" s="99">
        <f>'3a'!P139</f>
        <v>0</v>
      </c>
      <c r="F17" s="97">
        <f>'3a'!M139</f>
        <v>0</v>
      </c>
      <c r="G17" s="98">
        <f>'3a'!N139</f>
        <v>0</v>
      </c>
      <c r="H17" s="98">
        <f>'3a'!O139</f>
        <v>0</v>
      </c>
      <c r="I17" s="46">
        <f>'3a'!L139</f>
        <v>0</v>
      </c>
    </row>
    <row r="18" spans="1:9" ht="11.25" customHeight="1" x14ac:dyDescent="0.2">
      <c r="A18" s="51">
        <f>IF(E18=0,0,IF(COUNTBLANK(E18)=1,0,COUNTA($E$15:E18)))</f>
        <v>0</v>
      </c>
      <c r="B18" s="24">
        <f t="shared" si="0"/>
        <v>0</v>
      </c>
      <c r="C18" s="277" t="str">
        <f>'4a'!C2:I2</f>
        <v>Logi un durvis</v>
      </c>
      <c r="D18" s="278"/>
      <c r="E18" s="99">
        <f>'4a'!P39</f>
        <v>0</v>
      </c>
      <c r="F18" s="97">
        <f>'4a'!M39</f>
        <v>0</v>
      </c>
      <c r="G18" s="98">
        <f>'4a'!N39</f>
        <v>0</v>
      </c>
      <c r="H18" s="98">
        <f>'4a'!O39</f>
        <v>0</v>
      </c>
      <c r="I18" s="46">
        <f>'4a'!L39</f>
        <v>0</v>
      </c>
    </row>
    <row r="19" spans="1:9" x14ac:dyDescent="0.2">
      <c r="A19" s="51">
        <f>IF(E19=0,0,IF(COUNTBLANK(E19)=1,0,COUNTA($E$15:E19)))</f>
        <v>0</v>
      </c>
      <c r="B19" s="24">
        <f t="shared" si="0"/>
        <v>0</v>
      </c>
      <c r="C19" s="277" t="str">
        <f>'5a'!C2:I2</f>
        <v>Pagraba pārseguma siltināšana</v>
      </c>
      <c r="D19" s="278"/>
      <c r="E19" s="99">
        <f>'5a'!P24</f>
        <v>0</v>
      </c>
      <c r="F19" s="97">
        <f>'5a'!M24</f>
        <v>0</v>
      </c>
      <c r="G19" s="98">
        <f>'5a'!N24</f>
        <v>0</v>
      </c>
      <c r="H19" s="98">
        <f>'5a'!O24</f>
        <v>0</v>
      </c>
      <c r="I19" s="46">
        <f>'5a'!L24</f>
        <v>0</v>
      </c>
    </row>
    <row r="20" spans="1:9" x14ac:dyDescent="0.2">
      <c r="A20" s="51">
        <f>IF(E20=0,0,IF(COUNTBLANK(E20)=1,0,COUNTA($E$15:E20)))</f>
        <v>0</v>
      </c>
      <c r="B20" s="24">
        <f t="shared" si="0"/>
        <v>0</v>
      </c>
      <c r="C20" s="277" t="str">
        <f>'6a'!C2:I2</f>
        <v>Bēniņu siltināšana</v>
      </c>
      <c r="D20" s="278"/>
      <c r="E20" s="99">
        <f>'6a'!P28</f>
        <v>0</v>
      </c>
      <c r="F20" s="97">
        <f>'6a'!M28</f>
        <v>0</v>
      </c>
      <c r="G20" s="98">
        <f>'6a'!N28</f>
        <v>0</v>
      </c>
      <c r="H20" s="98">
        <f>'6a'!O28</f>
        <v>0</v>
      </c>
      <c r="I20" s="46">
        <f>'6a'!L28</f>
        <v>0</v>
      </c>
    </row>
    <row r="21" spans="1:9" x14ac:dyDescent="0.2">
      <c r="A21" s="51">
        <f>IF(E21=0,0,IF(COUNTBLANK(E21)=1,0,COUNTA($E$15:E21)))</f>
        <v>0</v>
      </c>
      <c r="B21" s="24">
        <f t="shared" si="0"/>
        <v>0</v>
      </c>
      <c r="C21" s="277" t="str">
        <f>'7a'!C2:I2</f>
        <v>Jumta darbi</v>
      </c>
      <c r="D21" s="278"/>
      <c r="E21" s="99">
        <f>'7a'!P54</f>
        <v>0</v>
      </c>
      <c r="F21" s="97">
        <f>'7a'!M54</f>
        <v>0</v>
      </c>
      <c r="G21" s="98">
        <f>'7a'!N54</f>
        <v>0</v>
      </c>
      <c r="H21" s="98">
        <f>'7a'!O54</f>
        <v>0</v>
      </c>
      <c r="I21" s="46">
        <f>'7a'!L54</f>
        <v>0</v>
      </c>
    </row>
    <row r="22" spans="1:9" x14ac:dyDescent="0.2">
      <c r="A22" s="51">
        <f>IF(E22=0,0,IF(COUNTBLANK(E22)=1,0,COUNTA($E$15:E22)))</f>
        <v>0</v>
      </c>
      <c r="B22" s="24">
        <f t="shared" si="0"/>
        <v>0</v>
      </c>
      <c r="C22" s="277" t="str">
        <f>'8a'!C2:I2</f>
        <v>Labiekārtošana</v>
      </c>
      <c r="D22" s="278"/>
      <c r="E22" s="99">
        <f>'8a'!P23</f>
        <v>0</v>
      </c>
      <c r="F22" s="97">
        <f>'8a'!M23</f>
        <v>0</v>
      </c>
      <c r="G22" s="98">
        <f>'8a'!N23</f>
        <v>0</v>
      </c>
      <c r="H22" s="98">
        <f>'8a'!O23</f>
        <v>0</v>
      </c>
      <c r="I22" s="46">
        <f>'8a'!L23</f>
        <v>0</v>
      </c>
    </row>
    <row r="23" spans="1:9" x14ac:dyDescent="0.2">
      <c r="A23" s="51">
        <f>IF(E23=0,0,IF(COUNTBLANK(E23)=1,0,COUNTA($E$15:E23)))</f>
        <v>0</v>
      </c>
      <c r="B23" s="24">
        <f t="shared" si="0"/>
        <v>0</v>
      </c>
      <c r="C23" s="277" t="str">
        <f>'9a'!C2:I2</f>
        <v>Apkure, vēdināšana un gaisa kondicionēšana</v>
      </c>
      <c r="D23" s="278"/>
      <c r="E23" s="99">
        <f>'9a'!P77</f>
        <v>0</v>
      </c>
      <c r="F23" s="97">
        <f>'9a'!M77</f>
        <v>0</v>
      </c>
      <c r="G23" s="98">
        <f>'9a'!N77</f>
        <v>0</v>
      </c>
      <c r="H23" s="98">
        <f>'9a'!O77</f>
        <v>0</v>
      </c>
      <c r="I23" s="46">
        <f>'9a'!L77</f>
        <v>0</v>
      </c>
    </row>
    <row r="24" spans="1:9" x14ac:dyDescent="0.2">
      <c r="A24" s="51">
        <f>IF(E24=0,0,IF(COUNTBLANK(E24)=1,0,COUNTA($E$15:E24)))</f>
        <v>0</v>
      </c>
      <c r="B24" s="24">
        <f t="shared" si="0"/>
        <v>0</v>
      </c>
      <c r="C24" s="277" t="str">
        <f>'10a'!C2:I2</f>
        <v>Siltummehānika</v>
      </c>
      <c r="D24" s="278"/>
      <c r="E24" s="99">
        <f>'10a'!P72</f>
        <v>0</v>
      </c>
      <c r="F24" s="97">
        <f>'10a'!M72</f>
        <v>0</v>
      </c>
      <c r="G24" s="98">
        <f>'10a'!N72</f>
        <v>0</v>
      </c>
      <c r="H24" s="98">
        <f>'10a'!O72</f>
        <v>0</v>
      </c>
      <c r="I24" s="46">
        <f>'10a'!L72</f>
        <v>0</v>
      </c>
    </row>
    <row r="25" spans="1:9" ht="11.25" customHeight="1" thickBot="1" x14ac:dyDescent="0.25">
      <c r="A25" s="51">
        <f>IF(E25=0,0,IF(COUNTBLANK(E25)=1,0,COUNTA($E$15:E25)))</f>
        <v>0</v>
      </c>
      <c r="B25" s="24">
        <f t="shared" si="0"/>
        <v>0</v>
      </c>
      <c r="C25" s="277" t="str">
        <f>'11a'!C2:I2</f>
        <v>Ūdensapgāde un kanalizācija (iekšējā)</v>
      </c>
      <c r="D25" s="278"/>
      <c r="E25" s="99">
        <f>'11a'!P39</f>
        <v>0</v>
      </c>
      <c r="F25" s="97">
        <f>'11a'!M39</f>
        <v>0</v>
      </c>
      <c r="G25" s="98">
        <f>'11a'!N39</f>
        <v>0</v>
      </c>
      <c r="H25" s="98">
        <f>'11a'!O39</f>
        <v>0</v>
      </c>
      <c r="I25" s="46">
        <f>'11a'!L39</f>
        <v>0</v>
      </c>
    </row>
    <row r="26" spans="1:9" ht="10.8" thickBot="1" x14ac:dyDescent="0.25">
      <c r="A26" s="262" t="s">
        <v>36</v>
      </c>
      <c r="B26" s="263"/>
      <c r="C26" s="263"/>
      <c r="D26" s="294"/>
      <c r="E26" s="100">
        <f>SUM(E15:E25)</f>
        <v>0</v>
      </c>
      <c r="F26" s="101">
        <f>SUM(F15:F25)</f>
        <v>0</v>
      </c>
      <c r="G26" s="102">
        <f>SUM(G15:G25)</f>
        <v>0</v>
      </c>
      <c r="H26" s="102">
        <f>SUM(H15:H25)</f>
        <v>0</v>
      </c>
      <c r="I26" s="38">
        <f>SUM(I15:I25)</f>
        <v>0</v>
      </c>
    </row>
    <row r="27" spans="1:9" x14ac:dyDescent="0.2">
      <c r="A27" s="264" t="s">
        <v>37</v>
      </c>
      <c r="B27" s="265"/>
      <c r="C27" s="307"/>
      <c r="D27" s="87">
        <f>'Kops a+c+n'!D50</f>
        <v>7.0000000000000007E-2</v>
      </c>
      <c r="E27" s="103">
        <f>ROUND(E26*$D27,2)</f>
        <v>0</v>
      </c>
      <c r="F27" s="39"/>
      <c r="G27" s="39"/>
      <c r="H27" s="39"/>
      <c r="I27" s="39"/>
    </row>
    <row r="28" spans="1:9" x14ac:dyDescent="0.2">
      <c r="A28" s="267" t="s">
        <v>38</v>
      </c>
      <c r="B28" s="268"/>
      <c r="C28" s="309"/>
      <c r="D28" s="88">
        <f>'Kops a+c+n'!D51</f>
        <v>0.02</v>
      </c>
      <c r="E28" s="104">
        <f>ROUND(E27*$D28,2)</f>
        <v>0</v>
      </c>
      <c r="F28" s="39"/>
      <c r="G28" s="39"/>
      <c r="H28" s="39"/>
      <c r="I28" s="39"/>
    </row>
    <row r="29" spans="1:9" x14ac:dyDescent="0.2">
      <c r="A29" s="270" t="s">
        <v>39</v>
      </c>
      <c r="B29" s="271"/>
      <c r="C29" s="310"/>
      <c r="D29" s="88">
        <f>'Kops a+c+n'!D52</f>
        <v>0.08</v>
      </c>
      <c r="E29" s="104">
        <f>ROUND(E26*$D29,2)</f>
        <v>0</v>
      </c>
      <c r="F29" s="39"/>
      <c r="G29" s="39"/>
      <c r="H29" s="39"/>
      <c r="I29" s="39"/>
    </row>
    <row r="30" spans="1:9" ht="10.8" thickBot="1" x14ac:dyDescent="0.25">
      <c r="A30" s="273" t="s">
        <v>40</v>
      </c>
      <c r="B30" s="274"/>
      <c r="C30" s="311"/>
      <c r="D30" s="21"/>
      <c r="E30" s="105">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76" t="str">
        <f>'Kops a+c+n'!C58:H58</f>
        <v>Gundega Ābelīte 14.05.2024</v>
      </c>
      <c r="D35" s="276"/>
      <c r="E35" s="276"/>
      <c r="F35" s="276"/>
      <c r="G35" s="276"/>
      <c r="H35" s="276"/>
    </row>
    <row r="36" spans="1:8" x14ac:dyDescent="0.2">
      <c r="A36" s="16"/>
      <c r="B36" s="16"/>
      <c r="C36" s="244" t="s">
        <v>15</v>
      </c>
      <c r="D36" s="244"/>
      <c r="E36" s="244"/>
      <c r="F36" s="244"/>
      <c r="G36" s="244"/>
      <c r="H36" s="244"/>
    </row>
    <row r="37" spans="1:8" x14ac:dyDescent="0.2">
      <c r="A37" s="16"/>
      <c r="B37" s="16"/>
      <c r="C37" s="16"/>
      <c r="D37" s="16"/>
      <c r="E37" s="16"/>
      <c r="F37" s="16"/>
      <c r="G37" s="16"/>
      <c r="H37" s="16"/>
    </row>
    <row r="38" spans="1:8" x14ac:dyDescent="0.2">
      <c r="A38" s="260" t="str">
        <f>'Kops a+c+n'!A61:D61</f>
        <v>Tāme sastādīta 2024. gada 14. maijā</v>
      </c>
      <c r="B38" s="261"/>
      <c r="C38" s="261"/>
      <c r="D38" s="261"/>
      <c r="F38" s="16"/>
      <c r="G38" s="16"/>
      <c r="H38" s="16"/>
    </row>
    <row r="39" spans="1:8" x14ac:dyDescent="0.2">
      <c r="A39" s="16"/>
      <c r="B39" s="16"/>
      <c r="C39" s="16"/>
      <c r="D39" s="16"/>
      <c r="E39" s="16"/>
      <c r="F39" s="16"/>
      <c r="G39" s="16"/>
      <c r="H39" s="16"/>
    </row>
    <row r="40" spans="1:8" x14ac:dyDescent="0.2">
      <c r="A40" s="1" t="s">
        <v>41</v>
      </c>
      <c r="B40" s="16"/>
      <c r="C40" s="308" t="str">
        <f>'Kops a+c+n'!C63:H63</f>
        <v>Gundega Ābelīte 14.05.2024</v>
      </c>
      <c r="D40" s="308"/>
      <c r="E40" s="308"/>
      <c r="F40" s="308"/>
      <c r="G40" s="308"/>
      <c r="H40" s="308"/>
    </row>
    <row r="41" spans="1:8" x14ac:dyDescent="0.2">
      <c r="A41" s="16"/>
      <c r="B41" s="16"/>
      <c r="C41" s="244" t="s">
        <v>15</v>
      </c>
      <c r="D41" s="244"/>
      <c r="E41" s="244"/>
      <c r="F41" s="244"/>
      <c r="G41" s="244"/>
      <c r="H41" s="244"/>
    </row>
    <row r="42" spans="1:8" x14ac:dyDescent="0.2">
      <c r="A42" s="16"/>
      <c r="B42" s="16"/>
      <c r="C42" s="16"/>
      <c r="D42" s="16"/>
      <c r="E42" s="16"/>
      <c r="F42" s="16"/>
      <c r="G42" s="16"/>
      <c r="H42" s="16"/>
    </row>
    <row r="43" spans="1:8" x14ac:dyDescent="0.2">
      <c r="A43" s="78" t="s">
        <v>43</v>
      </c>
      <c r="B43" s="42"/>
      <c r="C43" s="85" t="str">
        <f>'Kops a+c+n'!C66</f>
        <v>1-00180</v>
      </c>
      <c r="D43" s="42"/>
      <c r="F43" s="16"/>
      <c r="G43" s="16"/>
      <c r="H43" s="16"/>
    </row>
    <row r="53" spans="5:9" x14ac:dyDescent="0.2">
      <c r="E53" s="20"/>
      <c r="F53" s="20"/>
      <c r="G53" s="20"/>
      <c r="H53" s="20"/>
      <c r="I53" s="20"/>
    </row>
    <row r="66" spans="3:3" x14ac:dyDescent="0.2">
      <c r="C66" s="1">
        <f>'Kopt a+c+n'!B31:C31</f>
        <v>0</v>
      </c>
    </row>
  </sheetData>
  <mergeCells count="41">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C25:D25"/>
    <mergeCell ref="C22:D22"/>
    <mergeCell ref="C23:D23"/>
    <mergeCell ref="C24:D24"/>
    <mergeCell ref="C16:D16"/>
    <mergeCell ref="C17:D17"/>
    <mergeCell ref="C18:D18"/>
    <mergeCell ref="C21:D21"/>
    <mergeCell ref="C20:D20"/>
    <mergeCell ref="C19:D19"/>
    <mergeCell ref="C41:H41"/>
    <mergeCell ref="A28:C28"/>
    <mergeCell ref="A29:C29"/>
    <mergeCell ref="A30:C30"/>
    <mergeCell ref="C35:H35"/>
    <mergeCell ref="A27:C27"/>
    <mergeCell ref="A26:D26"/>
    <mergeCell ref="C36:H36"/>
    <mergeCell ref="A38:D38"/>
    <mergeCell ref="C40:H40"/>
  </mergeCells>
  <conditionalFormatting sqref="C15:I25 E26:I26 E27:E30">
    <cfRule type="cellIs" dxfId="518" priority="14" operator="equal">
      <formula>0</formula>
    </cfRule>
  </conditionalFormatting>
  <conditionalFormatting sqref="D27:D29">
    <cfRule type="cellIs" dxfId="517" priority="12" operator="equal">
      <formula>0</formula>
    </cfRule>
    <cfRule type="cellIs" dxfId="516" priority="13" operator="equal">
      <formula>0.075</formula>
    </cfRule>
  </conditionalFormatting>
  <conditionalFormatting sqref="D10:E11">
    <cfRule type="cellIs" dxfId="515" priority="11" operator="equal">
      <formula>0</formula>
    </cfRule>
  </conditionalFormatting>
  <conditionalFormatting sqref="D6:I9">
    <cfRule type="cellIs" dxfId="514" priority="10" operator="equal">
      <formula>0</formula>
    </cfRule>
  </conditionalFormatting>
  <conditionalFormatting sqref="C43">
    <cfRule type="cellIs" dxfId="513" priority="9" operator="equal">
      <formula>0</formula>
    </cfRule>
  </conditionalFormatting>
  <conditionalFormatting sqref="C35:H35">
    <cfRule type="cellIs" dxfId="512" priority="8" operator="equal">
      <formula>0</formula>
    </cfRule>
  </conditionalFormatting>
  <conditionalFormatting sqref="C40:H40">
    <cfRule type="cellIs" dxfId="511" priority="7" operator="equal">
      <formula>0</formula>
    </cfRule>
  </conditionalFormatting>
  <conditionalFormatting sqref="C43 C40:H40 C35:H35">
    <cfRule type="cellIs" dxfId="510" priority="6" operator="equal">
      <formula>0</formula>
    </cfRule>
  </conditionalFormatting>
  <conditionalFormatting sqref="A38:D38">
    <cfRule type="cellIs" dxfId="509" priority="5" operator="equal">
      <formula>"0__"</formula>
    </cfRule>
  </conditionalFormatting>
  <conditionalFormatting sqref="B15:B25">
    <cfRule type="cellIs" dxfId="508" priority="4" operator="equal">
      <formula>0</formula>
    </cfRule>
  </conditionalFormatting>
  <conditionalFormatting sqref="B15:B25">
    <cfRule type="cellIs" dxfId="507" priority="3" operator="equal">
      <formula>0</formula>
    </cfRule>
  </conditionalFormatting>
  <conditionalFormatting sqref="A15:A25">
    <cfRule type="cellIs" dxfId="506" priority="1" operator="equal">
      <formula>0</formula>
    </cfRule>
    <cfRule type="cellIs" dxfId="505" priority="2"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6"/>
  <sheetViews>
    <sheetView zoomScaleNormal="100" workbookViewId="0">
      <selection activeCell="A26" sqref="A26:XFD3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246"/>
      <c r="H1" s="246"/>
      <c r="I1" s="246"/>
    </row>
    <row r="2" spans="1:9" x14ac:dyDescent="0.2">
      <c r="A2" s="286" t="s">
        <v>20</v>
      </c>
      <c r="B2" s="286"/>
      <c r="C2" s="286"/>
      <c r="D2" s="286"/>
      <c r="E2" s="286"/>
      <c r="F2" s="286"/>
      <c r="G2" s="286"/>
      <c r="H2" s="286"/>
      <c r="I2" s="286"/>
    </row>
    <row r="3" spans="1:9" x14ac:dyDescent="0.2">
      <c r="A3" s="2"/>
      <c r="B3" s="2"/>
      <c r="C3" s="2"/>
      <c r="D3" s="2"/>
      <c r="E3" s="2"/>
      <c r="F3" s="2"/>
      <c r="G3" s="2"/>
      <c r="H3" s="2"/>
      <c r="I3" s="2"/>
    </row>
    <row r="4" spans="1:9" x14ac:dyDescent="0.2">
      <c r="A4" s="2"/>
      <c r="B4" s="2"/>
      <c r="C4" s="287" t="s">
        <v>21</v>
      </c>
      <c r="D4" s="287"/>
      <c r="E4" s="287"/>
      <c r="F4" s="287"/>
      <c r="G4" s="287"/>
      <c r="H4" s="287"/>
      <c r="I4" s="287"/>
    </row>
    <row r="5" spans="1:9" ht="11.25" customHeight="1" x14ac:dyDescent="0.2">
      <c r="A5" s="91"/>
      <c r="B5" s="91"/>
      <c r="C5" s="289" t="s">
        <v>18</v>
      </c>
      <c r="D5" s="289"/>
      <c r="E5" s="289"/>
      <c r="F5" s="289"/>
      <c r="G5" s="289"/>
      <c r="H5" s="289"/>
      <c r="I5" s="289"/>
    </row>
    <row r="6" spans="1:9" x14ac:dyDescent="0.2">
      <c r="A6" s="288" t="s">
        <v>22</v>
      </c>
      <c r="B6" s="288"/>
      <c r="C6" s="288"/>
      <c r="D6" s="254" t="str">
        <f>'Kopt a+c+n'!B13</f>
        <v>Daudzdzīvokļu dzīvojamā ēka</v>
      </c>
      <c r="E6" s="254"/>
      <c r="F6" s="254"/>
      <c r="G6" s="254"/>
      <c r="H6" s="254"/>
      <c r="I6" s="254"/>
    </row>
    <row r="7" spans="1:9" x14ac:dyDescent="0.2">
      <c r="A7" s="288" t="s">
        <v>6</v>
      </c>
      <c r="B7" s="288"/>
      <c r="C7" s="288"/>
      <c r="D7" s="255" t="str">
        <f>'Kopt a+c+n'!B14</f>
        <v>Daudzdzīvokļu dzīvojamās ēkas energoefektivitātes paaugstināšana</v>
      </c>
      <c r="E7" s="255"/>
      <c r="F7" s="255"/>
      <c r="G7" s="255"/>
      <c r="H7" s="255"/>
      <c r="I7" s="255"/>
    </row>
    <row r="8" spans="1:9" x14ac:dyDescent="0.2">
      <c r="A8" s="294" t="s">
        <v>23</v>
      </c>
      <c r="B8" s="294"/>
      <c r="C8" s="294"/>
      <c r="D8" s="255" t="str">
        <f>'Kopt a+c+n'!B15</f>
        <v>Smilšu iela 38, Tukums, Tukuma nov., LV-3101</v>
      </c>
      <c r="E8" s="255"/>
      <c r="F8" s="255"/>
      <c r="G8" s="255"/>
      <c r="H8" s="255"/>
      <c r="I8" s="255"/>
    </row>
    <row r="9" spans="1:9" x14ac:dyDescent="0.2">
      <c r="A9" s="294" t="s">
        <v>24</v>
      </c>
      <c r="B9" s="294"/>
      <c r="C9" s="294"/>
      <c r="D9" s="256" t="str">
        <f>'Kopt a+c+n'!B16</f>
        <v>03102023/Sm-38</v>
      </c>
      <c r="E9" s="256"/>
      <c r="F9" s="256"/>
      <c r="G9" s="256"/>
      <c r="H9" s="256"/>
      <c r="I9" s="256"/>
    </row>
    <row r="10" spans="1:9" x14ac:dyDescent="0.2">
      <c r="C10" s="4" t="s">
        <v>25</v>
      </c>
      <c r="D10" s="295">
        <f>E30</f>
        <v>0</v>
      </c>
      <c r="E10" s="295"/>
      <c r="F10" s="54"/>
      <c r="G10" s="54"/>
      <c r="H10" s="54"/>
      <c r="I10" s="54"/>
    </row>
    <row r="11" spans="1:9" x14ac:dyDescent="0.2">
      <c r="C11" s="4" t="s">
        <v>26</v>
      </c>
      <c r="D11" s="296">
        <f>I26</f>
        <v>0</v>
      </c>
      <c r="E11" s="296"/>
      <c r="F11" s="54"/>
      <c r="G11" s="54"/>
      <c r="H11" s="54"/>
      <c r="I11" s="54"/>
    </row>
    <row r="12" spans="1:9" ht="10.8" thickBot="1" x14ac:dyDescent="0.25">
      <c r="F12" s="17"/>
      <c r="G12" s="17"/>
      <c r="H12" s="17"/>
      <c r="I12" s="17"/>
    </row>
    <row r="13" spans="1:9" x14ac:dyDescent="0.2">
      <c r="A13" s="299" t="s">
        <v>27</v>
      </c>
      <c r="B13" s="301" t="s">
        <v>28</v>
      </c>
      <c r="C13" s="303" t="s">
        <v>29</v>
      </c>
      <c r="D13" s="304"/>
      <c r="E13" s="297" t="s">
        <v>30</v>
      </c>
      <c r="F13" s="290" t="s">
        <v>31</v>
      </c>
      <c r="G13" s="291"/>
      <c r="H13" s="291"/>
      <c r="I13" s="292" t="s">
        <v>32</v>
      </c>
    </row>
    <row r="14" spans="1:9" ht="21" thickBot="1" x14ac:dyDescent="0.25">
      <c r="A14" s="300"/>
      <c r="B14" s="302"/>
      <c r="C14" s="305"/>
      <c r="D14" s="306"/>
      <c r="E14" s="298"/>
      <c r="F14" s="18" t="s">
        <v>33</v>
      </c>
      <c r="G14" s="19" t="s">
        <v>34</v>
      </c>
      <c r="H14" s="19" t="s">
        <v>35</v>
      </c>
      <c r="I14" s="293"/>
    </row>
    <row r="15" spans="1:9" x14ac:dyDescent="0.2">
      <c r="A15" s="50">
        <f>IF(E15=0,0,IF(COUNTBLANK(E15)=1,0,COUNTA($E$15:E15)))</f>
        <v>0</v>
      </c>
      <c r="B15" s="23">
        <f t="shared" ref="B15:B25" si="0">IF(A15=0,0,CONCATENATE("C-",A15))</f>
        <v>0</v>
      </c>
      <c r="C15" s="282" t="str">
        <f>'1c'!C2:I2</f>
        <v>Būvlaukuma sagatavošana</v>
      </c>
      <c r="D15" s="283"/>
      <c r="E15" s="93">
        <f>'1c'!P26</f>
        <v>0</v>
      </c>
      <c r="F15" s="94">
        <f>'1c'!M26</f>
        <v>0</v>
      </c>
      <c r="G15" s="95">
        <f>'1c'!N26</f>
        <v>0</v>
      </c>
      <c r="H15" s="95">
        <f>'1c'!O26</f>
        <v>0</v>
      </c>
      <c r="I15" s="45">
        <f>'1c'!L26</f>
        <v>0</v>
      </c>
    </row>
    <row r="16" spans="1:9" x14ac:dyDescent="0.2">
      <c r="A16" s="51">
        <f>IF(E16=0,0,IF(COUNTBLANK(E16)=1,0,COUNTA($E$15:E16)))</f>
        <v>0</v>
      </c>
      <c r="B16" s="24">
        <f t="shared" si="0"/>
        <v>0</v>
      </c>
      <c r="C16" s="277" t="str">
        <f>'2c'!C2:I2</f>
        <v>Demontāžas darbi</v>
      </c>
      <c r="D16" s="278"/>
      <c r="E16" s="96">
        <f>'2c'!P28</f>
        <v>0</v>
      </c>
      <c r="F16" s="97">
        <f>'2c'!M28</f>
        <v>0</v>
      </c>
      <c r="G16" s="98">
        <f>'2c'!N28</f>
        <v>0</v>
      </c>
      <c r="H16" s="98">
        <f>'2c'!O28</f>
        <v>0</v>
      </c>
      <c r="I16" s="46">
        <f>'2c'!L28</f>
        <v>0</v>
      </c>
    </row>
    <row r="17" spans="1:9" x14ac:dyDescent="0.2">
      <c r="A17" s="51">
        <f>IF(E17=0,0,IF(COUNTBLANK(E17)=1,0,COUNTA($E$15:E17)))</f>
        <v>0</v>
      </c>
      <c r="B17" s="24">
        <f t="shared" si="0"/>
        <v>0</v>
      </c>
      <c r="C17" s="277" t="str">
        <f>'3c'!C2:I2</f>
        <v>Fasādes</v>
      </c>
      <c r="D17" s="278"/>
      <c r="E17" s="99">
        <f>'3c'!P139</f>
        <v>0</v>
      </c>
      <c r="F17" s="97">
        <f>'3c'!M139</f>
        <v>0</v>
      </c>
      <c r="G17" s="98">
        <f>'3c'!N139</f>
        <v>0</v>
      </c>
      <c r="H17" s="98">
        <f>'3c'!O139</f>
        <v>0</v>
      </c>
      <c r="I17" s="46">
        <f>'3c'!L139</f>
        <v>0</v>
      </c>
    </row>
    <row r="18" spans="1:9" x14ac:dyDescent="0.2">
      <c r="A18" s="51">
        <f>IF(E18=0,0,IF(COUNTBLANK(E18)=1,0,COUNTA($E$15:E18)))</f>
        <v>0</v>
      </c>
      <c r="B18" s="24">
        <f t="shared" si="0"/>
        <v>0</v>
      </c>
      <c r="C18" s="277" t="str">
        <f>'4c'!C2:I2</f>
        <v>Logi un durvis</v>
      </c>
      <c r="D18" s="278"/>
      <c r="E18" s="99">
        <f>'4c'!P39</f>
        <v>0</v>
      </c>
      <c r="F18" s="97">
        <f>'4c'!M39</f>
        <v>0</v>
      </c>
      <c r="G18" s="98">
        <f>'4c'!N39</f>
        <v>0</v>
      </c>
      <c r="H18" s="98">
        <f>'4c'!O39</f>
        <v>0</v>
      </c>
      <c r="I18" s="46">
        <f>'4c'!L39</f>
        <v>0</v>
      </c>
    </row>
    <row r="19" spans="1:9" x14ac:dyDescent="0.2">
      <c r="A19" s="51">
        <f>IF(E19=0,0,IF(COUNTBLANK(E19)=1,0,COUNTA($E$15:E19)))</f>
        <v>0</v>
      </c>
      <c r="B19" s="24">
        <f t="shared" si="0"/>
        <v>0</v>
      </c>
      <c r="C19" s="277" t="str">
        <f>'5c'!C2:I2</f>
        <v>Pagraba pārseguma siltināšana</v>
      </c>
      <c r="D19" s="278"/>
      <c r="E19" s="99">
        <f>'5c'!P24</f>
        <v>0</v>
      </c>
      <c r="F19" s="97">
        <f>'5c'!M24</f>
        <v>0</v>
      </c>
      <c r="G19" s="98">
        <f>'5c'!N24</f>
        <v>0</v>
      </c>
      <c r="H19" s="98">
        <f>'5c'!O24</f>
        <v>0</v>
      </c>
      <c r="I19" s="46">
        <f>'5c'!L24</f>
        <v>0</v>
      </c>
    </row>
    <row r="20" spans="1:9" x14ac:dyDescent="0.2">
      <c r="A20" s="51">
        <f>IF(E20=0,0,IF(COUNTBLANK(E20)=1,0,COUNTA($E$15:E20)))</f>
        <v>0</v>
      </c>
      <c r="B20" s="24">
        <f t="shared" si="0"/>
        <v>0</v>
      </c>
      <c r="C20" s="277" t="str">
        <f>'6c'!C2:I2</f>
        <v>Bēniņu siltināšana</v>
      </c>
      <c r="D20" s="278"/>
      <c r="E20" s="99">
        <f>'6c'!P28</f>
        <v>0</v>
      </c>
      <c r="F20" s="97">
        <f>'6c'!M28</f>
        <v>0</v>
      </c>
      <c r="G20" s="98">
        <f>'6c'!N28</f>
        <v>0</v>
      </c>
      <c r="H20" s="98">
        <f>'6c'!O28</f>
        <v>0</v>
      </c>
      <c r="I20" s="46">
        <f>'6c'!L28</f>
        <v>0</v>
      </c>
    </row>
    <row r="21" spans="1:9" x14ac:dyDescent="0.2">
      <c r="A21" s="51">
        <f>IF(E21=0,0,IF(COUNTBLANK(E21)=1,0,COUNTA($E$15:E21)))</f>
        <v>0</v>
      </c>
      <c r="B21" s="24">
        <f t="shared" si="0"/>
        <v>0</v>
      </c>
      <c r="C21" s="277" t="str">
        <f>'7c'!C2:I2</f>
        <v>Jumta darbi</v>
      </c>
      <c r="D21" s="278"/>
      <c r="E21" s="99">
        <f>'7c'!P54</f>
        <v>0</v>
      </c>
      <c r="F21" s="97">
        <f>'7c'!M54</f>
        <v>0</v>
      </c>
      <c r="G21" s="98">
        <f>'7c'!N54</f>
        <v>0</v>
      </c>
      <c r="H21" s="98">
        <f>'7c'!O54</f>
        <v>0</v>
      </c>
      <c r="I21" s="46">
        <f>'7c'!L54</f>
        <v>0</v>
      </c>
    </row>
    <row r="22" spans="1:9" x14ac:dyDescent="0.2">
      <c r="A22" s="51">
        <f>IF(E22=0,0,IF(COUNTBLANK(E22)=1,0,COUNTA($E$15:E22)))</f>
        <v>0</v>
      </c>
      <c r="B22" s="24">
        <f t="shared" si="0"/>
        <v>0</v>
      </c>
      <c r="C22" s="277" t="str">
        <f>'8c'!C2:I2</f>
        <v>Labiekārtošana</v>
      </c>
      <c r="D22" s="278"/>
      <c r="E22" s="99">
        <f>'8c'!P23</f>
        <v>0</v>
      </c>
      <c r="F22" s="97">
        <f>'8c'!M23</f>
        <v>0</v>
      </c>
      <c r="G22" s="98">
        <f>'8c'!N23</f>
        <v>0</v>
      </c>
      <c r="H22" s="98">
        <f>'8c'!O23</f>
        <v>0</v>
      </c>
      <c r="I22" s="46">
        <f>'8c'!L23</f>
        <v>0</v>
      </c>
    </row>
    <row r="23" spans="1:9" x14ac:dyDescent="0.2">
      <c r="A23" s="51">
        <f>IF(E23=0,0,IF(COUNTBLANK(E23)=1,0,COUNTA($E$15:E23)))</f>
        <v>0</v>
      </c>
      <c r="B23" s="24">
        <f t="shared" si="0"/>
        <v>0</v>
      </c>
      <c r="C23" s="277" t="str">
        <f>'9c'!C2:I2</f>
        <v>Apkure, vēdināšana un gaisa kondicionēšana</v>
      </c>
      <c r="D23" s="278"/>
      <c r="E23" s="99">
        <f>'9c'!P77</f>
        <v>0</v>
      </c>
      <c r="F23" s="97">
        <f>'9c'!M77</f>
        <v>0</v>
      </c>
      <c r="G23" s="98">
        <f>'9c'!N77</f>
        <v>0</v>
      </c>
      <c r="H23" s="98">
        <f>'9c'!O77</f>
        <v>0</v>
      </c>
      <c r="I23" s="46">
        <f>'9c'!L77</f>
        <v>0</v>
      </c>
    </row>
    <row r="24" spans="1:9" x14ac:dyDescent="0.2">
      <c r="A24" s="51">
        <f>IF(E24=0,0,IF(COUNTBLANK(E24)=1,0,COUNTA($E$15:E24)))</f>
        <v>0</v>
      </c>
      <c r="B24" s="24">
        <f t="shared" si="0"/>
        <v>0</v>
      </c>
      <c r="C24" s="277" t="str">
        <f>'10c'!C2:I2</f>
        <v>Siltummehānika</v>
      </c>
      <c r="D24" s="278"/>
      <c r="E24" s="99">
        <f>'10c'!P72</f>
        <v>0</v>
      </c>
      <c r="F24" s="97">
        <f>'10c'!M72</f>
        <v>0</v>
      </c>
      <c r="G24" s="98">
        <f>'10c'!N72</f>
        <v>0</v>
      </c>
      <c r="H24" s="98">
        <f>'10c'!O72</f>
        <v>0</v>
      </c>
      <c r="I24" s="46">
        <f>'10c'!L72</f>
        <v>0</v>
      </c>
    </row>
    <row r="25" spans="1:9" ht="10.8" thickBot="1" x14ac:dyDescent="0.25">
      <c r="A25" s="51">
        <f>IF(E25=0,0,IF(COUNTBLANK(E25)=1,0,COUNTA($E$15:E25)))</f>
        <v>0</v>
      </c>
      <c r="B25" s="24">
        <f t="shared" si="0"/>
        <v>0</v>
      </c>
      <c r="C25" s="277" t="str">
        <f>'11c'!C2:I2</f>
        <v>Ūdensapgāde un kanalizācija (iekšējā)</v>
      </c>
      <c r="D25" s="278"/>
      <c r="E25" s="99">
        <f>'11c'!P48</f>
        <v>0</v>
      </c>
      <c r="F25" s="97">
        <f>'11c'!M48</f>
        <v>0</v>
      </c>
      <c r="G25" s="98">
        <f>'11c'!N48</f>
        <v>0</v>
      </c>
      <c r="H25" s="98">
        <f>'11c'!O48</f>
        <v>0</v>
      </c>
      <c r="I25" s="46">
        <f>'11c'!L48</f>
        <v>0</v>
      </c>
    </row>
    <row r="26" spans="1:9" ht="10.8" thickBot="1" x14ac:dyDescent="0.25">
      <c r="A26" s="262" t="s">
        <v>36</v>
      </c>
      <c r="B26" s="263"/>
      <c r="C26" s="263"/>
      <c r="D26" s="294"/>
      <c r="E26" s="100">
        <f>SUM(E15:E25)</f>
        <v>0</v>
      </c>
      <c r="F26" s="101">
        <f>SUM(F15:F25)</f>
        <v>0</v>
      </c>
      <c r="G26" s="102">
        <f>SUM(G15:G25)</f>
        <v>0</v>
      </c>
      <c r="H26" s="102">
        <f>SUM(H15:H25)</f>
        <v>0</v>
      </c>
      <c r="I26" s="38">
        <f>SUM(I15:I25)</f>
        <v>0</v>
      </c>
    </row>
    <row r="27" spans="1:9" x14ac:dyDescent="0.2">
      <c r="A27" s="264" t="s">
        <v>37</v>
      </c>
      <c r="B27" s="265"/>
      <c r="C27" s="307"/>
      <c r="D27" s="87">
        <f>'Kops a+c+n'!D50</f>
        <v>7.0000000000000007E-2</v>
      </c>
      <c r="E27" s="103">
        <f>ROUND(E26*$D27,2)</f>
        <v>0</v>
      </c>
      <c r="F27" s="39"/>
      <c r="G27" s="39"/>
      <c r="H27" s="39"/>
      <c r="I27" s="39"/>
    </row>
    <row r="28" spans="1:9" x14ac:dyDescent="0.2">
      <c r="A28" s="267" t="s">
        <v>38</v>
      </c>
      <c r="B28" s="268"/>
      <c r="C28" s="309"/>
      <c r="D28" s="88">
        <f>'Kops a+c+n'!D51</f>
        <v>0.02</v>
      </c>
      <c r="E28" s="104">
        <f>ROUND(E27*$D28,2)</f>
        <v>0</v>
      </c>
      <c r="F28" s="39"/>
      <c r="G28" s="39"/>
      <c r="H28" s="39"/>
      <c r="I28" s="39"/>
    </row>
    <row r="29" spans="1:9" x14ac:dyDescent="0.2">
      <c r="A29" s="270" t="s">
        <v>39</v>
      </c>
      <c r="B29" s="271"/>
      <c r="C29" s="310"/>
      <c r="D29" s="88">
        <f>'Kops a+c+n'!D52</f>
        <v>0.08</v>
      </c>
      <c r="E29" s="104">
        <f>ROUND(E26*$D29,2)</f>
        <v>0</v>
      </c>
      <c r="F29" s="39"/>
      <c r="G29" s="39"/>
      <c r="H29" s="39"/>
      <c r="I29" s="39"/>
    </row>
    <row r="30" spans="1:9" ht="10.8" thickBot="1" x14ac:dyDescent="0.25">
      <c r="A30" s="273" t="s">
        <v>40</v>
      </c>
      <c r="B30" s="274"/>
      <c r="C30" s="311"/>
      <c r="D30" s="21"/>
      <c r="E30" s="105">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76" t="str">
        <f>'Kops a+c+n'!C58:H58</f>
        <v>Gundega Ābelīte 14.05.2024</v>
      </c>
      <c r="D35" s="276"/>
      <c r="E35" s="276"/>
      <c r="F35" s="276"/>
      <c r="G35" s="276"/>
      <c r="H35" s="276"/>
    </row>
    <row r="36" spans="1:8" x14ac:dyDescent="0.2">
      <c r="A36" s="16"/>
      <c r="B36" s="16"/>
      <c r="C36" s="244" t="s">
        <v>15</v>
      </c>
      <c r="D36" s="244"/>
      <c r="E36" s="244"/>
      <c r="F36" s="244"/>
      <c r="G36" s="244"/>
      <c r="H36" s="244"/>
    </row>
    <row r="37" spans="1:8" x14ac:dyDescent="0.2">
      <c r="A37" s="16"/>
      <c r="B37" s="16"/>
      <c r="C37" s="16"/>
      <c r="D37" s="16"/>
      <c r="E37" s="16"/>
      <c r="F37" s="16"/>
      <c r="G37" s="16"/>
      <c r="H37" s="16"/>
    </row>
    <row r="38" spans="1:8" x14ac:dyDescent="0.2">
      <c r="A38" s="260" t="str">
        <f>'Kops a+c+n'!A61:D61</f>
        <v>Tāme sastādīta 2024. gada 14. maijā</v>
      </c>
      <c r="B38" s="261"/>
      <c r="C38" s="261"/>
      <c r="D38" s="261"/>
      <c r="F38" s="16"/>
      <c r="G38" s="16"/>
      <c r="H38" s="16"/>
    </row>
    <row r="39" spans="1:8" x14ac:dyDescent="0.2">
      <c r="A39" s="16"/>
      <c r="B39" s="16"/>
      <c r="C39" s="16"/>
      <c r="D39" s="16"/>
      <c r="E39" s="16"/>
      <c r="F39" s="16"/>
      <c r="G39" s="16"/>
      <c r="H39" s="16"/>
    </row>
    <row r="40" spans="1:8" x14ac:dyDescent="0.2">
      <c r="A40" s="1" t="s">
        <v>41</v>
      </c>
      <c r="B40" s="16"/>
      <c r="C40" s="308" t="str">
        <f>'Kops a+c+n'!C63:H63</f>
        <v>Gundega Ābelīte 14.05.2024</v>
      </c>
      <c r="D40" s="308"/>
      <c r="E40" s="308"/>
      <c r="F40" s="308"/>
      <c r="G40" s="308"/>
      <c r="H40" s="308"/>
    </row>
    <row r="41" spans="1:8" x14ac:dyDescent="0.2">
      <c r="A41" s="16"/>
      <c r="B41" s="16"/>
      <c r="C41" s="244" t="s">
        <v>15</v>
      </c>
      <c r="D41" s="244"/>
      <c r="E41" s="244"/>
      <c r="F41" s="244"/>
      <c r="G41" s="244"/>
      <c r="H41" s="244"/>
    </row>
    <row r="42" spans="1:8" x14ac:dyDescent="0.2">
      <c r="A42" s="16"/>
      <c r="B42" s="16"/>
      <c r="C42" s="16"/>
      <c r="D42" s="16"/>
      <c r="E42" s="16"/>
      <c r="F42" s="16"/>
      <c r="G42" s="16"/>
      <c r="H42" s="16"/>
    </row>
    <row r="43" spans="1:8" x14ac:dyDescent="0.2">
      <c r="A43" s="78" t="s">
        <v>43</v>
      </c>
      <c r="B43" s="42"/>
      <c r="C43" s="85" t="str">
        <f>'Kops a+c+n'!C66</f>
        <v>1-00180</v>
      </c>
      <c r="D43" s="42"/>
      <c r="F43" s="16"/>
      <c r="G43" s="16"/>
      <c r="H43" s="16"/>
    </row>
    <row r="53" spans="5:9" x14ac:dyDescent="0.2">
      <c r="E53" s="20"/>
      <c r="F53" s="20"/>
      <c r="G53" s="79"/>
      <c r="H53" s="20"/>
      <c r="I53" s="20"/>
    </row>
    <row r="66" spans="3:3" x14ac:dyDescent="0.2">
      <c r="C66" s="1">
        <f>'Kopt a+c+n'!B31:C31</f>
        <v>0</v>
      </c>
    </row>
  </sheetData>
  <mergeCells count="41">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C24:D24"/>
    <mergeCell ref="F13:H13"/>
    <mergeCell ref="I13:I14"/>
    <mergeCell ref="C15:D15"/>
    <mergeCell ref="C16:D16"/>
    <mergeCell ref="C17:D17"/>
    <mergeCell ref="C18:D18"/>
    <mergeCell ref="C19:D19"/>
    <mergeCell ref="C20:D20"/>
    <mergeCell ref="C21:D21"/>
    <mergeCell ref="C22:D22"/>
    <mergeCell ref="C23:D23"/>
    <mergeCell ref="A27:C27"/>
    <mergeCell ref="C25:D25"/>
    <mergeCell ref="A26:D26"/>
    <mergeCell ref="C40:H40"/>
    <mergeCell ref="C41:H41"/>
    <mergeCell ref="A28:C28"/>
    <mergeCell ref="A29:C29"/>
    <mergeCell ref="A30:C30"/>
    <mergeCell ref="C35:H35"/>
    <mergeCell ref="C36:H36"/>
    <mergeCell ref="A38:D38"/>
  </mergeCells>
  <conditionalFormatting sqref="C43">
    <cfRule type="cellIs" dxfId="504" priority="10" operator="equal">
      <formula>0</formula>
    </cfRule>
  </conditionalFormatting>
  <conditionalFormatting sqref="C35:H35">
    <cfRule type="cellIs" dxfId="503" priority="9" operator="equal">
      <formula>0</formula>
    </cfRule>
  </conditionalFormatting>
  <conditionalFormatting sqref="C40:H40">
    <cfRule type="cellIs" dxfId="502" priority="8" operator="equal">
      <formula>0</formula>
    </cfRule>
  </conditionalFormatting>
  <conditionalFormatting sqref="C35:H35 C40:H40 C43">
    <cfRule type="cellIs" dxfId="501" priority="7" operator="equal">
      <formula>0</formula>
    </cfRule>
  </conditionalFormatting>
  <conditionalFormatting sqref="A15:A25">
    <cfRule type="cellIs" dxfId="500" priority="3" operator="equal">
      <formula>0</formula>
    </cfRule>
    <cfRule type="cellIs" dxfId="499" priority="6" operator="equal">
      <formula>0</formula>
    </cfRule>
  </conditionalFormatting>
  <conditionalFormatting sqref="B15:B25">
    <cfRule type="cellIs" dxfId="498" priority="5" operator="equal">
      <formula>0</formula>
    </cfRule>
  </conditionalFormatting>
  <conditionalFormatting sqref="B15:B25">
    <cfRule type="cellIs" dxfId="497" priority="4" operator="equal">
      <formula>0</formula>
    </cfRule>
  </conditionalFormatting>
  <conditionalFormatting sqref="C15:I25 E26:I26 E27:E30 D27:D29">
    <cfRule type="cellIs" dxfId="496" priority="2" operator="equal">
      <formula>0</formula>
    </cfRule>
  </conditionalFormatting>
  <conditionalFormatting sqref="D10:E11 D6:I9">
    <cfRule type="cellIs" dxfId="495"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I66"/>
  <sheetViews>
    <sheetView zoomScaleNormal="100" workbookViewId="0">
      <selection activeCell="A26" sqref="A26:XFD3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246"/>
      <c r="H1" s="246"/>
      <c r="I1" s="246"/>
    </row>
    <row r="2" spans="1:9" x14ac:dyDescent="0.2">
      <c r="A2" s="286" t="s">
        <v>20</v>
      </c>
      <c r="B2" s="286"/>
      <c r="C2" s="286"/>
      <c r="D2" s="286"/>
      <c r="E2" s="286"/>
      <c r="F2" s="286"/>
      <c r="G2" s="286"/>
      <c r="H2" s="286"/>
      <c r="I2" s="286"/>
    </row>
    <row r="3" spans="1:9" x14ac:dyDescent="0.2">
      <c r="A3" s="2"/>
      <c r="B3" s="2"/>
      <c r="C3" s="2"/>
      <c r="D3" s="2"/>
      <c r="E3" s="2"/>
      <c r="F3" s="2"/>
      <c r="G3" s="2"/>
      <c r="H3" s="2"/>
      <c r="I3" s="2"/>
    </row>
    <row r="4" spans="1:9" x14ac:dyDescent="0.2">
      <c r="A4" s="2"/>
      <c r="B4" s="2"/>
      <c r="C4" s="287" t="s">
        <v>21</v>
      </c>
      <c r="D4" s="287"/>
      <c r="E4" s="287"/>
      <c r="F4" s="287"/>
      <c r="G4" s="287"/>
      <c r="H4" s="287"/>
      <c r="I4" s="287"/>
    </row>
    <row r="5" spans="1:9" ht="11.25" customHeight="1" x14ac:dyDescent="0.2">
      <c r="A5" s="91"/>
      <c r="B5" s="91"/>
      <c r="C5" s="289" t="s">
        <v>19</v>
      </c>
      <c r="D5" s="289"/>
      <c r="E5" s="289"/>
      <c r="F5" s="289"/>
      <c r="G5" s="289"/>
      <c r="H5" s="289"/>
      <c r="I5" s="289"/>
    </row>
    <row r="6" spans="1:9" x14ac:dyDescent="0.2">
      <c r="A6" s="288" t="s">
        <v>22</v>
      </c>
      <c r="B6" s="288"/>
      <c r="C6" s="288"/>
      <c r="D6" s="254" t="str">
        <f>'Kopt a+c+n'!B13</f>
        <v>Daudzdzīvokļu dzīvojamā ēka</v>
      </c>
      <c r="E6" s="254"/>
      <c r="F6" s="254"/>
      <c r="G6" s="254"/>
      <c r="H6" s="254"/>
      <c r="I6" s="254"/>
    </row>
    <row r="7" spans="1:9" x14ac:dyDescent="0.2">
      <c r="A7" s="288" t="s">
        <v>6</v>
      </c>
      <c r="B7" s="288"/>
      <c r="C7" s="288"/>
      <c r="D7" s="255" t="str">
        <f>'Kopt a+c+n'!B14</f>
        <v>Daudzdzīvokļu dzīvojamās ēkas energoefektivitātes paaugstināšana</v>
      </c>
      <c r="E7" s="255"/>
      <c r="F7" s="255"/>
      <c r="G7" s="255"/>
      <c r="H7" s="255"/>
      <c r="I7" s="255"/>
    </row>
    <row r="8" spans="1:9" x14ac:dyDescent="0.2">
      <c r="A8" s="294" t="s">
        <v>23</v>
      </c>
      <c r="B8" s="294"/>
      <c r="C8" s="294"/>
      <c r="D8" s="255" t="str">
        <f>'Kopt a+c+n'!B15</f>
        <v>Smilšu iela 38, Tukums, Tukuma nov., LV-3101</v>
      </c>
      <c r="E8" s="255"/>
      <c r="F8" s="255"/>
      <c r="G8" s="255"/>
      <c r="H8" s="255"/>
      <c r="I8" s="255"/>
    </row>
    <row r="9" spans="1:9" x14ac:dyDescent="0.2">
      <c r="A9" s="294" t="s">
        <v>24</v>
      </c>
      <c r="B9" s="294"/>
      <c r="C9" s="294"/>
      <c r="D9" s="256" t="str">
        <f>'Kopt a+c+n'!B16</f>
        <v>03102023/Sm-38</v>
      </c>
      <c r="E9" s="256"/>
      <c r="F9" s="256"/>
      <c r="G9" s="256"/>
      <c r="H9" s="256"/>
      <c r="I9" s="256"/>
    </row>
    <row r="10" spans="1:9" x14ac:dyDescent="0.2">
      <c r="C10" s="4" t="s">
        <v>25</v>
      </c>
      <c r="D10" s="295">
        <f>E30</f>
        <v>0</v>
      </c>
      <c r="E10" s="295"/>
      <c r="F10" s="54"/>
      <c r="G10" s="54"/>
      <c r="H10" s="54"/>
      <c r="I10" s="54"/>
    </row>
    <row r="11" spans="1:9" x14ac:dyDescent="0.2">
      <c r="C11" s="4" t="s">
        <v>26</v>
      </c>
      <c r="D11" s="296">
        <f>I26</f>
        <v>0</v>
      </c>
      <c r="E11" s="296"/>
      <c r="F11" s="54"/>
      <c r="G11" s="54"/>
      <c r="H11" s="54"/>
      <c r="I11" s="54"/>
    </row>
    <row r="12" spans="1:9" ht="10.8" thickBot="1" x14ac:dyDescent="0.25">
      <c r="F12" s="17"/>
      <c r="G12" s="17"/>
      <c r="H12" s="17"/>
      <c r="I12" s="17"/>
    </row>
    <row r="13" spans="1:9" x14ac:dyDescent="0.2">
      <c r="A13" s="299" t="s">
        <v>27</v>
      </c>
      <c r="B13" s="301" t="s">
        <v>28</v>
      </c>
      <c r="C13" s="303" t="s">
        <v>29</v>
      </c>
      <c r="D13" s="304"/>
      <c r="E13" s="297" t="s">
        <v>30</v>
      </c>
      <c r="F13" s="290" t="s">
        <v>31</v>
      </c>
      <c r="G13" s="291"/>
      <c r="H13" s="291"/>
      <c r="I13" s="292" t="s">
        <v>32</v>
      </c>
    </row>
    <row r="14" spans="1:9" ht="21" thickBot="1" x14ac:dyDescent="0.25">
      <c r="A14" s="300"/>
      <c r="B14" s="302"/>
      <c r="C14" s="305"/>
      <c r="D14" s="306"/>
      <c r="E14" s="298"/>
      <c r="F14" s="18" t="s">
        <v>33</v>
      </c>
      <c r="G14" s="19" t="s">
        <v>34</v>
      </c>
      <c r="H14" s="19" t="s">
        <v>35</v>
      </c>
      <c r="I14" s="293"/>
    </row>
    <row r="15" spans="1:9" x14ac:dyDescent="0.2">
      <c r="A15" s="50">
        <f>IF(E15=0,0,IF(COUNTBLANK(E15)=1,0,COUNTA($E$15:E15)))</f>
        <v>0</v>
      </c>
      <c r="B15" s="23">
        <f>IF(A15=0,0,CONCATENATE("N-",A15))</f>
        <v>0</v>
      </c>
      <c r="C15" s="282" t="str">
        <f>'1n'!C2:I2</f>
        <v>Būvlaukuma sagatavošana</v>
      </c>
      <c r="D15" s="283"/>
      <c r="E15" s="93">
        <f>'1n'!P26</f>
        <v>0</v>
      </c>
      <c r="F15" s="94">
        <f>'1n'!M26</f>
        <v>0</v>
      </c>
      <c r="G15" s="95">
        <f>'1n'!N26</f>
        <v>0</v>
      </c>
      <c r="H15" s="95">
        <f>'1n'!O26</f>
        <v>0</v>
      </c>
      <c r="I15" s="45">
        <f>'1n'!L26</f>
        <v>0</v>
      </c>
    </row>
    <row r="16" spans="1:9" x14ac:dyDescent="0.2">
      <c r="A16" s="51">
        <f>IF(E16=0,0,IF(COUNTBLANK(E16)=1,0,COUNTA($E$15:E16)))</f>
        <v>0</v>
      </c>
      <c r="B16" s="24">
        <f t="shared" ref="B16:B25" si="0">IF(A16=0,0,CONCATENATE("N-",A16))</f>
        <v>0</v>
      </c>
      <c r="C16" s="277" t="str">
        <f>'2n'!C2:I2</f>
        <v>Demontāžas darbi</v>
      </c>
      <c r="D16" s="278"/>
      <c r="E16" s="96">
        <f>'2n'!P28</f>
        <v>0</v>
      </c>
      <c r="F16" s="97">
        <f>'2n'!M28</f>
        <v>0</v>
      </c>
      <c r="G16" s="98">
        <f>'2n'!N28</f>
        <v>0</v>
      </c>
      <c r="H16" s="98">
        <f>'2n'!O28</f>
        <v>0</v>
      </c>
      <c r="I16" s="46">
        <f>'2n'!L28</f>
        <v>0</v>
      </c>
    </row>
    <row r="17" spans="1:9" x14ac:dyDescent="0.2">
      <c r="A17" s="51">
        <f>IF(E17=0,0,IF(COUNTBLANK(E17)=1,0,COUNTA($E$15:E17)))</f>
        <v>0</v>
      </c>
      <c r="B17" s="24">
        <f t="shared" si="0"/>
        <v>0</v>
      </c>
      <c r="C17" s="277" t="str">
        <f>'3n'!C2:I2</f>
        <v>Fasādes</v>
      </c>
      <c r="D17" s="278"/>
      <c r="E17" s="99">
        <f>'3n'!P139</f>
        <v>0</v>
      </c>
      <c r="F17" s="97">
        <f>'3n'!M139</f>
        <v>0</v>
      </c>
      <c r="G17" s="98">
        <f>'3n'!N139</f>
        <v>0</v>
      </c>
      <c r="H17" s="98">
        <f>'3n'!O139</f>
        <v>0</v>
      </c>
      <c r="I17" s="46">
        <f>'3n'!L139</f>
        <v>0</v>
      </c>
    </row>
    <row r="18" spans="1:9" x14ac:dyDescent="0.2">
      <c r="A18" s="51">
        <f>IF(E18=0,0,IF(COUNTBLANK(E18)=1,0,COUNTA($E$15:E18)))</f>
        <v>0</v>
      </c>
      <c r="B18" s="24">
        <f t="shared" si="0"/>
        <v>0</v>
      </c>
      <c r="C18" s="277" t="str">
        <f>'4n'!C2:I2</f>
        <v>Logi un durvis</v>
      </c>
      <c r="D18" s="278"/>
      <c r="E18" s="99">
        <f>'4n'!P39</f>
        <v>0</v>
      </c>
      <c r="F18" s="97">
        <f>'4n'!M39</f>
        <v>0</v>
      </c>
      <c r="G18" s="98">
        <f>'4n'!N39</f>
        <v>0</v>
      </c>
      <c r="H18" s="98">
        <f>'4n'!O39</f>
        <v>0</v>
      </c>
      <c r="I18" s="46">
        <f>'4n'!L39</f>
        <v>0</v>
      </c>
    </row>
    <row r="19" spans="1:9" x14ac:dyDescent="0.2">
      <c r="A19" s="51">
        <f>IF(E19=0,0,IF(COUNTBLANK(E19)=1,0,COUNTA($E$15:E19)))</f>
        <v>0</v>
      </c>
      <c r="B19" s="24">
        <f t="shared" si="0"/>
        <v>0</v>
      </c>
      <c r="C19" s="277" t="str">
        <f>'5n'!C2:I2</f>
        <v>Pagraba pārseguma siltināšana</v>
      </c>
      <c r="D19" s="278"/>
      <c r="E19" s="99">
        <f>'5n'!P24</f>
        <v>0</v>
      </c>
      <c r="F19" s="97">
        <f>'5n'!M24</f>
        <v>0</v>
      </c>
      <c r="G19" s="98">
        <f>'5n'!N24</f>
        <v>0</v>
      </c>
      <c r="H19" s="98">
        <f>'5n'!O24</f>
        <v>0</v>
      </c>
      <c r="I19" s="46">
        <f>'5n'!L24</f>
        <v>0</v>
      </c>
    </row>
    <row r="20" spans="1:9" x14ac:dyDescent="0.2">
      <c r="A20" s="51">
        <f>IF(E20=0,0,IF(COUNTBLANK(E20)=1,0,COUNTA($E$15:E20)))</f>
        <v>0</v>
      </c>
      <c r="B20" s="24">
        <f t="shared" si="0"/>
        <v>0</v>
      </c>
      <c r="C20" s="277" t="str">
        <f>'6n'!C2:I2</f>
        <v>Bēniņu siltināšana</v>
      </c>
      <c r="D20" s="278"/>
      <c r="E20" s="99">
        <f>'6n'!P28</f>
        <v>0</v>
      </c>
      <c r="F20" s="97">
        <f>'6n'!M28</f>
        <v>0</v>
      </c>
      <c r="G20" s="98">
        <f>'6n'!N28</f>
        <v>0</v>
      </c>
      <c r="H20" s="98">
        <f>'6n'!O28</f>
        <v>0</v>
      </c>
      <c r="I20" s="46">
        <f>'6n'!L28</f>
        <v>0</v>
      </c>
    </row>
    <row r="21" spans="1:9" x14ac:dyDescent="0.2">
      <c r="A21" s="51">
        <f>IF(E21=0,0,IF(COUNTBLANK(E21)=1,0,COUNTA($E$15:E21)))</f>
        <v>0</v>
      </c>
      <c r="B21" s="24">
        <f t="shared" si="0"/>
        <v>0</v>
      </c>
      <c r="C21" s="277" t="str">
        <f>'7n'!C2:I2</f>
        <v>Jumta darbi</v>
      </c>
      <c r="D21" s="278"/>
      <c r="E21" s="99">
        <f>'7n'!P54</f>
        <v>0</v>
      </c>
      <c r="F21" s="97">
        <f>'7n'!M54</f>
        <v>0</v>
      </c>
      <c r="G21" s="98">
        <f>'7n'!N54</f>
        <v>0</v>
      </c>
      <c r="H21" s="98">
        <f>'7n'!O54</f>
        <v>0</v>
      </c>
      <c r="I21" s="46">
        <f>'7n'!L54</f>
        <v>0</v>
      </c>
    </row>
    <row r="22" spans="1:9" x14ac:dyDescent="0.2">
      <c r="A22" s="51">
        <f>IF(E22=0,0,IF(COUNTBLANK(E22)=1,0,COUNTA($E$15:E22)))</f>
        <v>0</v>
      </c>
      <c r="B22" s="24">
        <f t="shared" si="0"/>
        <v>0</v>
      </c>
      <c r="C22" s="277" t="str">
        <f>'8n'!C2:I2</f>
        <v>Labiekārtošana</v>
      </c>
      <c r="D22" s="278"/>
      <c r="E22" s="99">
        <f>'8n'!P23</f>
        <v>0</v>
      </c>
      <c r="F22" s="97">
        <f>'8n'!M23</f>
        <v>0</v>
      </c>
      <c r="G22" s="98">
        <f>'8n'!N23</f>
        <v>0</v>
      </c>
      <c r="H22" s="98">
        <f>'8n'!O23</f>
        <v>0</v>
      </c>
      <c r="I22" s="46">
        <f>'8n'!L23</f>
        <v>0</v>
      </c>
    </row>
    <row r="23" spans="1:9" x14ac:dyDescent="0.2">
      <c r="A23" s="51">
        <f>IF(E23=0,0,IF(COUNTBLANK(E23)=1,0,COUNTA($E$15:E23)))</f>
        <v>0</v>
      </c>
      <c r="B23" s="24">
        <f t="shared" si="0"/>
        <v>0</v>
      </c>
      <c r="C23" s="277" t="str">
        <f>'9n'!C2:I2</f>
        <v>Apkure, vēdināšana un gaisa kondicionēšana</v>
      </c>
      <c r="D23" s="278"/>
      <c r="E23" s="99">
        <f>'9n'!P77</f>
        <v>0</v>
      </c>
      <c r="F23" s="97">
        <f>'9n'!M77</f>
        <v>0</v>
      </c>
      <c r="G23" s="98">
        <f>'9n'!N77</f>
        <v>0</v>
      </c>
      <c r="H23" s="98">
        <f>'9n'!O77</f>
        <v>0</v>
      </c>
      <c r="I23" s="46">
        <f>'9n'!L77</f>
        <v>0</v>
      </c>
    </row>
    <row r="24" spans="1:9" x14ac:dyDescent="0.2">
      <c r="A24" s="51">
        <f>IF(E24=0,0,IF(COUNTBLANK(E24)=1,0,COUNTA($E$15:E24)))</f>
        <v>0</v>
      </c>
      <c r="B24" s="24">
        <f t="shared" si="0"/>
        <v>0</v>
      </c>
      <c r="C24" s="277" t="str">
        <f>'10n'!C2:I2</f>
        <v>Siltummehānika</v>
      </c>
      <c r="D24" s="278"/>
      <c r="E24" s="99">
        <f>'10n'!P72</f>
        <v>0</v>
      </c>
      <c r="F24" s="97">
        <f>'10n'!M72</f>
        <v>0</v>
      </c>
      <c r="G24" s="98">
        <f>'10n'!N72</f>
        <v>0</v>
      </c>
      <c r="H24" s="98">
        <f>'10n'!O72</f>
        <v>0</v>
      </c>
      <c r="I24" s="46">
        <f>'10n'!L72</f>
        <v>0</v>
      </c>
    </row>
    <row r="25" spans="1:9" ht="10.8" thickBot="1" x14ac:dyDescent="0.25">
      <c r="A25" s="51">
        <f>IF(E25=0,0,IF(COUNTBLANK(E25)=1,0,COUNTA($E$15:E25)))</f>
        <v>0</v>
      </c>
      <c r="B25" s="24">
        <f t="shared" si="0"/>
        <v>0</v>
      </c>
      <c r="C25" s="277" t="str">
        <f>'11n'!C2:I2</f>
        <v>Ūdensapgāde un kanalizācija (iekšējā)</v>
      </c>
      <c r="D25" s="278"/>
      <c r="E25" s="99">
        <f>'11n'!P48</f>
        <v>0</v>
      </c>
      <c r="F25" s="97">
        <f>'11n'!M48</f>
        <v>0</v>
      </c>
      <c r="G25" s="98">
        <f>'11n'!N48</f>
        <v>0</v>
      </c>
      <c r="H25" s="98">
        <f>'11n'!O48</f>
        <v>0</v>
      </c>
      <c r="I25" s="46">
        <f>'11n'!L48</f>
        <v>0</v>
      </c>
    </row>
    <row r="26" spans="1:9" ht="10.8" thickBot="1" x14ac:dyDescent="0.25">
      <c r="A26" s="262" t="s">
        <v>36</v>
      </c>
      <c r="B26" s="263"/>
      <c r="C26" s="263"/>
      <c r="D26" s="294"/>
      <c r="E26" s="100">
        <f>SUM(E15:E25)</f>
        <v>0</v>
      </c>
      <c r="F26" s="101">
        <f>SUM(F15:F25)</f>
        <v>0</v>
      </c>
      <c r="G26" s="102">
        <f>SUM(G15:G25)</f>
        <v>0</v>
      </c>
      <c r="H26" s="102">
        <f>SUM(H15:H25)</f>
        <v>0</v>
      </c>
      <c r="I26" s="38">
        <f>SUM(I15:I25)</f>
        <v>0</v>
      </c>
    </row>
    <row r="27" spans="1:9" x14ac:dyDescent="0.2">
      <c r="A27" s="264" t="s">
        <v>37</v>
      </c>
      <c r="B27" s="265"/>
      <c r="C27" s="307"/>
      <c r="D27" s="87">
        <f>'Kops a+c+n'!D50</f>
        <v>7.0000000000000007E-2</v>
      </c>
      <c r="E27" s="103">
        <f>ROUND(E26*$D27,2)</f>
        <v>0</v>
      </c>
      <c r="F27" s="39"/>
      <c r="G27" s="39"/>
      <c r="H27" s="39"/>
      <c r="I27" s="39"/>
    </row>
    <row r="28" spans="1:9" x14ac:dyDescent="0.2">
      <c r="A28" s="267" t="s">
        <v>38</v>
      </c>
      <c r="B28" s="268"/>
      <c r="C28" s="309"/>
      <c r="D28" s="88">
        <f>'Kops a+c+n'!D51</f>
        <v>0.02</v>
      </c>
      <c r="E28" s="104">
        <f>ROUND(E27*$D28,2)</f>
        <v>0</v>
      </c>
      <c r="F28" s="39"/>
      <c r="G28" s="39"/>
      <c r="H28" s="39"/>
      <c r="I28" s="39"/>
    </row>
    <row r="29" spans="1:9" x14ac:dyDescent="0.2">
      <c r="A29" s="270" t="s">
        <v>39</v>
      </c>
      <c r="B29" s="271"/>
      <c r="C29" s="310"/>
      <c r="D29" s="88">
        <f>'Kops a+c+n'!D52</f>
        <v>0.08</v>
      </c>
      <c r="E29" s="104">
        <f>ROUND(E26*$D29,2)</f>
        <v>0</v>
      </c>
      <c r="F29" s="39"/>
      <c r="G29" s="39"/>
      <c r="H29" s="39"/>
      <c r="I29" s="39"/>
    </row>
    <row r="30" spans="1:9" ht="10.8" thickBot="1" x14ac:dyDescent="0.25">
      <c r="A30" s="273" t="s">
        <v>40</v>
      </c>
      <c r="B30" s="274"/>
      <c r="C30" s="311"/>
      <c r="D30" s="21"/>
      <c r="E30" s="105">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76" t="str">
        <f>'Kops a+c+n'!C58:H58</f>
        <v>Gundega Ābelīte 14.05.2024</v>
      </c>
      <c r="D35" s="276"/>
      <c r="E35" s="276"/>
      <c r="F35" s="276"/>
      <c r="G35" s="276"/>
      <c r="H35" s="276"/>
    </row>
    <row r="36" spans="1:8" x14ac:dyDescent="0.2">
      <c r="A36" s="16"/>
      <c r="B36" s="16"/>
      <c r="C36" s="244" t="s">
        <v>15</v>
      </c>
      <c r="D36" s="244"/>
      <c r="E36" s="244"/>
      <c r="F36" s="244"/>
      <c r="G36" s="244"/>
      <c r="H36" s="244"/>
    </row>
    <row r="37" spans="1:8" x14ac:dyDescent="0.2">
      <c r="A37" s="16"/>
      <c r="B37" s="16"/>
      <c r="C37" s="16"/>
      <c r="D37" s="16"/>
      <c r="E37" s="16"/>
      <c r="F37" s="16"/>
      <c r="G37" s="16"/>
      <c r="H37" s="16"/>
    </row>
    <row r="38" spans="1:8" x14ac:dyDescent="0.2">
      <c r="A38" s="260" t="str">
        <f>'Kops a+c+n'!A61:D61</f>
        <v>Tāme sastādīta 2024. gada 14. maijā</v>
      </c>
      <c r="B38" s="261"/>
      <c r="C38" s="261"/>
      <c r="D38" s="261"/>
      <c r="F38" s="16"/>
      <c r="G38" s="16"/>
      <c r="H38" s="16"/>
    </row>
    <row r="39" spans="1:8" x14ac:dyDescent="0.2">
      <c r="A39" s="16"/>
      <c r="B39" s="16"/>
      <c r="C39" s="16"/>
      <c r="D39" s="16"/>
      <c r="E39" s="16"/>
      <c r="F39" s="16"/>
      <c r="G39" s="16"/>
      <c r="H39" s="16"/>
    </row>
    <row r="40" spans="1:8" x14ac:dyDescent="0.2">
      <c r="A40" s="1" t="s">
        <v>41</v>
      </c>
      <c r="B40" s="16"/>
      <c r="C40" s="308" t="str">
        <f>'Kops a+c+n'!C63:H63</f>
        <v>Gundega Ābelīte 14.05.2024</v>
      </c>
      <c r="D40" s="308"/>
      <c r="E40" s="308"/>
      <c r="F40" s="308"/>
      <c r="G40" s="308"/>
      <c r="H40" s="308"/>
    </row>
    <row r="41" spans="1:8" x14ac:dyDescent="0.2">
      <c r="A41" s="16"/>
      <c r="B41" s="16"/>
      <c r="C41" s="244" t="s">
        <v>15</v>
      </c>
      <c r="D41" s="244"/>
      <c r="E41" s="244"/>
      <c r="F41" s="244"/>
      <c r="G41" s="244"/>
      <c r="H41" s="244"/>
    </row>
    <row r="42" spans="1:8" x14ac:dyDescent="0.2">
      <c r="A42" s="16"/>
      <c r="B42" s="16"/>
      <c r="C42" s="16"/>
      <c r="D42" s="16"/>
      <c r="E42" s="16"/>
      <c r="F42" s="16"/>
      <c r="G42" s="16"/>
      <c r="H42" s="16"/>
    </row>
    <row r="43" spans="1:8" x14ac:dyDescent="0.2">
      <c r="A43" s="78" t="s">
        <v>43</v>
      </c>
      <c r="B43" s="42"/>
      <c r="C43" s="85" t="str">
        <f>'Kops a+c+n'!C66</f>
        <v>1-00180</v>
      </c>
      <c r="D43" s="42"/>
      <c r="F43" s="16"/>
      <c r="G43" s="16"/>
      <c r="H43" s="16"/>
    </row>
    <row r="53" spans="5:9" x14ac:dyDescent="0.2">
      <c r="E53" s="20"/>
      <c r="F53" s="20"/>
      <c r="G53" s="79"/>
      <c r="H53" s="20"/>
      <c r="I53" s="20"/>
    </row>
    <row r="66" spans="3:3" x14ac:dyDescent="0.2">
      <c r="C66" s="1">
        <f>'Kopt a+c+n'!B31:C31</f>
        <v>0</v>
      </c>
    </row>
  </sheetData>
  <mergeCells count="41">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C15:D15"/>
    <mergeCell ref="C16:D16"/>
    <mergeCell ref="C17:D17"/>
    <mergeCell ref="C18:D18"/>
    <mergeCell ref="C19:D19"/>
    <mergeCell ref="C20:D20"/>
    <mergeCell ref="C21:D21"/>
    <mergeCell ref="C22:D22"/>
    <mergeCell ref="C23:D23"/>
    <mergeCell ref="C24:D24"/>
    <mergeCell ref="C25:D25"/>
    <mergeCell ref="A28:C28"/>
    <mergeCell ref="A29:C29"/>
    <mergeCell ref="A30:C30"/>
    <mergeCell ref="A26:D26"/>
    <mergeCell ref="A27:C27"/>
    <mergeCell ref="C36:H36"/>
    <mergeCell ref="A38:D38"/>
    <mergeCell ref="C40:H40"/>
    <mergeCell ref="C41:H41"/>
    <mergeCell ref="C35:H35"/>
  </mergeCells>
  <conditionalFormatting sqref="C43">
    <cfRule type="cellIs" dxfId="494" priority="10" operator="equal">
      <formula>0</formula>
    </cfRule>
  </conditionalFormatting>
  <conditionalFormatting sqref="C35:H35">
    <cfRule type="cellIs" dxfId="493" priority="9" operator="equal">
      <formula>0</formula>
    </cfRule>
  </conditionalFormatting>
  <conditionalFormatting sqref="C40:H40">
    <cfRule type="cellIs" dxfId="492" priority="8" operator="equal">
      <formula>0</formula>
    </cfRule>
  </conditionalFormatting>
  <conditionalFormatting sqref="C35:H35 C40:H40 C43">
    <cfRule type="cellIs" dxfId="491" priority="7" operator="equal">
      <formula>0</formula>
    </cfRule>
  </conditionalFormatting>
  <conditionalFormatting sqref="A15:A25">
    <cfRule type="cellIs" dxfId="490" priority="3" operator="equal">
      <formula>0</formula>
    </cfRule>
    <cfRule type="cellIs" dxfId="489" priority="6" operator="equal">
      <formula>0</formula>
    </cfRule>
  </conditionalFormatting>
  <conditionalFormatting sqref="B15:B25">
    <cfRule type="cellIs" dxfId="488" priority="5" operator="equal">
      <formula>0</formula>
    </cfRule>
  </conditionalFormatting>
  <conditionalFormatting sqref="B15:B25">
    <cfRule type="cellIs" dxfId="487" priority="4" operator="equal">
      <formula>0</formula>
    </cfRule>
  </conditionalFormatting>
  <conditionalFormatting sqref="C15:I25 E26:I26 E27:E30 D27:D29">
    <cfRule type="cellIs" dxfId="486" priority="2" operator="equal">
      <formula>0</formula>
    </cfRule>
  </conditionalFormatting>
  <conditionalFormatting sqref="D10:E11 D6:I9">
    <cfRule type="cellIs" dxfId="485"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Q38"/>
  <sheetViews>
    <sheetView zoomScale="85" zoomScaleNormal="85" workbookViewId="0">
      <selection activeCell="I15" sqref="I15:J2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1</v>
      </c>
      <c r="E1" s="22"/>
      <c r="F1" s="22"/>
      <c r="G1" s="22"/>
      <c r="H1" s="22"/>
      <c r="I1" s="22"/>
      <c r="J1" s="22"/>
      <c r="N1" s="26"/>
      <c r="O1" s="27"/>
      <c r="P1" s="28"/>
    </row>
    <row r="2" spans="1:17" x14ac:dyDescent="0.2">
      <c r="A2" s="29"/>
      <c r="B2" s="29"/>
      <c r="C2" s="330" t="s">
        <v>439</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440</v>
      </c>
      <c r="B9" s="327"/>
      <c r="C9" s="327"/>
      <c r="D9" s="327"/>
      <c r="E9" s="327"/>
      <c r="F9" s="327"/>
      <c r="G9" s="31"/>
      <c r="H9" s="31"/>
      <c r="I9" s="31"/>
      <c r="J9" s="328" t="s">
        <v>45</v>
      </c>
      <c r="K9" s="328"/>
      <c r="L9" s="328"/>
      <c r="M9" s="328"/>
      <c r="N9" s="329">
        <f>P26</f>
        <v>0</v>
      </c>
      <c r="O9" s="329"/>
      <c r="P9" s="31"/>
      <c r="Q9" s="1"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70"/>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ht="20.399999999999999" x14ac:dyDescent="0.2">
      <c r="A15" s="135">
        <v>1</v>
      </c>
      <c r="B15" s="136" t="s">
        <v>64</v>
      </c>
      <c r="C15" s="137" t="s">
        <v>65</v>
      </c>
      <c r="D15" s="136" t="s">
        <v>66</v>
      </c>
      <c r="E15" s="208">
        <v>216</v>
      </c>
      <c r="F15" s="138"/>
      <c r="G15" s="139"/>
      <c r="H15" s="112">
        <f>F15*G15</f>
        <v>0</v>
      </c>
      <c r="I15" s="139"/>
      <c r="J15" s="139"/>
      <c r="K15" s="115">
        <f t="shared" ref="K15:K25" si="0">SUM(H15:J15)</f>
        <v>0</v>
      </c>
      <c r="L15" s="41">
        <f t="shared" ref="L15:L25" si="1">E15*F15</f>
        <v>0</v>
      </c>
      <c r="M15" s="112">
        <f t="shared" ref="M15:M25" si="2">H15*E15</f>
        <v>0</v>
      </c>
      <c r="N15" s="112">
        <f t="shared" ref="N15:N25" si="3">I15*E15</f>
        <v>0</v>
      </c>
      <c r="O15" s="112">
        <f t="shared" ref="O15:O25" si="4">J15*E15</f>
        <v>0</v>
      </c>
      <c r="P15" s="113">
        <f t="shared" ref="P15:P25" si="5">SUM(M15:O15)</f>
        <v>0</v>
      </c>
      <c r="Q15" s="61" t="s">
        <v>46</v>
      </c>
    </row>
    <row r="16" spans="1:17" ht="20.399999999999999" x14ac:dyDescent="0.2">
      <c r="A16" s="135">
        <v>2</v>
      </c>
      <c r="B16" s="140" t="s">
        <v>64</v>
      </c>
      <c r="C16" s="40" t="s">
        <v>67</v>
      </c>
      <c r="D16" s="24" t="s">
        <v>68</v>
      </c>
      <c r="E16" s="162">
        <v>2</v>
      </c>
      <c r="F16" s="41"/>
      <c r="G16" s="141"/>
      <c r="H16" s="112">
        <f t="shared" ref="H16:H25" si="6">F16*G16</f>
        <v>0</v>
      </c>
      <c r="I16" s="141"/>
      <c r="J16" s="141"/>
      <c r="K16" s="115">
        <f t="shared" si="0"/>
        <v>0</v>
      </c>
      <c r="L16" s="41">
        <f t="shared" si="1"/>
        <v>0</v>
      </c>
      <c r="M16" s="112">
        <f t="shared" si="2"/>
        <v>0</v>
      </c>
      <c r="N16" s="112">
        <f t="shared" si="3"/>
        <v>0</v>
      </c>
      <c r="O16" s="112">
        <f t="shared" si="4"/>
        <v>0</v>
      </c>
      <c r="P16" s="113">
        <f t="shared" si="5"/>
        <v>0</v>
      </c>
      <c r="Q16" s="61" t="s">
        <v>46</v>
      </c>
    </row>
    <row r="17" spans="1:17" ht="20.399999999999999" x14ac:dyDescent="0.2">
      <c r="A17" s="135">
        <v>3</v>
      </c>
      <c r="B17" s="140" t="s">
        <v>64</v>
      </c>
      <c r="C17" s="40" t="s">
        <v>69</v>
      </c>
      <c r="D17" s="24" t="s">
        <v>70</v>
      </c>
      <c r="E17" s="162">
        <v>1</v>
      </c>
      <c r="F17" s="41"/>
      <c r="G17" s="141"/>
      <c r="H17" s="112">
        <f t="shared" si="6"/>
        <v>0</v>
      </c>
      <c r="I17" s="141"/>
      <c r="J17" s="141"/>
      <c r="K17" s="115">
        <f t="shared" si="0"/>
        <v>0</v>
      </c>
      <c r="L17" s="41">
        <f t="shared" si="1"/>
        <v>0</v>
      </c>
      <c r="M17" s="112">
        <f t="shared" si="2"/>
        <v>0</v>
      </c>
      <c r="N17" s="112">
        <f t="shared" si="3"/>
        <v>0</v>
      </c>
      <c r="O17" s="112">
        <f t="shared" si="4"/>
        <v>0</v>
      </c>
      <c r="P17" s="113">
        <f t="shared" si="5"/>
        <v>0</v>
      </c>
      <c r="Q17" s="61" t="s">
        <v>46</v>
      </c>
    </row>
    <row r="18" spans="1:17" ht="20.399999999999999" x14ac:dyDescent="0.2">
      <c r="A18" s="135">
        <v>4</v>
      </c>
      <c r="B18" s="140" t="s">
        <v>64</v>
      </c>
      <c r="C18" s="40" t="s">
        <v>71</v>
      </c>
      <c r="D18" s="24" t="s">
        <v>70</v>
      </c>
      <c r="E18" s="162">
        <v>1</v>
      </c>
      <c r="F18" s="41"/>
      <c r="G18" s="141"/>
      <c r="H18" s="112">
        <f t="shared" si="6"/>
        <v>0</v>
      </c>
      <c r="I18" s="141"/>
      <c r="J18" s="141"/>
      <c r="K18" s="115">
        <f t="shared" si="0"/>
        <v>0</v>
      </c>
      <c r="L18" s="41">
        <f t="shared" si="1"/>
        <v>0</v>
      </c>
      <c r="M18" s="112">
        <f t="shared" si="2"/>
        <v>0</v>
      </c>
      <c r="N18" s="112">
        <f t="shared" si="3"/>
        <v>0</v>
      </c>
      <c r="O18" s="112">
        <f t="shared" si="4"/>
        <v>0</v>
      </c>
      <c r="P18" s="113">
        <f t="shared" si="5"/>
        <v>0</v>
      </c>
      <c r="Q18" s="61" t="s">
        <v>46</v>
      </c>
    </row>
    <row r="19" spans="1:17" ht="20.399999999999999" x14ac:dyDescent="0.2">
      <c r="A19" s="135">
        <v>5</v>
      </c>
      <c r="B19" s="140" t="s">
        <v>64</v>
      </c>
      <c r="C19" s="40" t="s">
        <v>72</v>
      </c>
      <c r="D19" s="24" t="s">
        <v>68</v>
      </c>
      <c r="E19" s="162">
        <v>1</v>
      </c>
      <c r="F19" s="41"/>
      <c r="G19" s="141"/>
      <c r="H19" s="112">
        <f t="shared" si="6"/>
        <v>0</v>
      </c>
      <c r="I19" s="141"/>
      <c r="J19" s="141"/>
      <c r="K19" s="115">
        <f t="shared" si="0"/>
        <v>0</v>
      </c>
      <c r="L19" s="41">
        <f t="shared" si="1"/>
        <v>0</v>
      </c>
      <c r="M19" s="112">
        <f t="shared" si="2"/>
        <v>0</v>
      </c>
      <c r="N19" s="112">
        <f t="shared" si="3"/>
        <v>0</v>
      </c>
      <c r="O19" s="112">
        <f t="shared" si="4"/>
        <v>0</v>
      </c>
      <c r="P19" s="113">
        <f t="shared" si="5"/>
        <v>0</v>
      </c>
      <c r="Q19" s="61" t="s">
        <v>46</v>
      </c>
    </row>
    <row r="20" spans="1:17" ht="20.399999999999999" x14ac:dyDescent="0.2">
      <c r="A20" s="135">
        <v>6</v>
      </c>
      <c r="B20" s="140" t="s">
        <v>64</v>
      </c>
      <c r="C20" s="40" t="s">
        <v>73</v>
      </c>
      <c r="D20" s="24" t="s">
        <v>74</v>
      </c>
      <c r="E20" s="162">
        <v>12</v>
      </c>
      <c r="F20" s="41"/>
      <c r="G20" s="141"/>
      <c r="H20" s="112">
        <f t="shared" si="6"/>
        <v>0</v>
      </c>
      <c r="I20" s="141"/>
      <c r="J20" s="141"/>
      <c r="K20" s="115">
        <f t="shared" si="0"/>
        <v>0</v>
      </c>
      <c r="L20" s="41">
        <f t="shared" si="1"/>
        <v>0</v>
      </c>
      <c r="M20" s="112">
        <f t="shared" si="2"/>
        <v>0</v>
      </c>
      <c r="N20" s="112">
        <f t="shared" si="3"/>
        <v>0</v>
      </c>
      <c r="O20" s="112">
        <f t="shared" si="4"/>
        <v>0</v>
      </c>
      <c r="P20" s="113">
        <f t="shared" si="5"/>
        <v>0</v>
      </c>
      <c r="Q20" s="61" t="s">
        <v>46</v>
      </c>
    </row>
    <row r="21" spans="1:17" ht="20.399999999999999" x14ac:dyDescent="0.2">
      <c r="A21" s="135">
        <v>7</v>
      </c>
      <c r="B21" s="140" t="s">
        <v>64</v>
      </c>
      <c r="C21" s="40" t="s">
        <v>75</v>
      </c>
      <c r="D21" s="24" t="s">
        <v>76</v>
      </c>
      <c r="E21" s="162">
        <v>2858</v>
      </c>
      <c r="F21" s="41"/>
      <c r="G21" s="141"/>
      <c r="H21" s="112">
        <f t="shared" si="6"/>
        <v>0</v>
      </c>
      <c r="I21" s="141"/>
      <c r="J21" s="141"/>
      <c r="K21" s="115">
        <f t="shared" si="0"/>
        <v>0</v>
      </c>
      <c r="L21" s="41">
        <f t="shared" si="1"/>
        <v>0</v>
      </c>
      <c r="M21" s="112">
        <f t="shared" si="2"/>
        <v>0</v>
      </c>
      <c r="N21" s="112">
        <f t="shared" si="3"/>
        <v>0</v>
      </c>
      <c r="O21" s="112">
        <f t="shared" si="4"/>
        <v>0</v>
      </c>
      <c r="P21" s="113">
        <f t="shared" si="5"/>
        <v>0</v>
      </c>
      <c r="Q21" s="61" t="s">
        <v>46</v>
      </c>
    </row>
    <row r="22" spans="1:17" ht="20.399999999999999" x14ac:dyDescent="0.2">
      <c r="A22" s="135">
        <v>8</v>
      </c>
      <c r="B22" s="140" t="s">
        <v>64</v>
      </c>
      <c r="C22" s="40" t="s">
        <v>77</v>
      </c>
      <c r="D22" s="24" t="s">
        <v>70</v>
      </c>
      <c r="E22" s="162">
        <v>6</v>
      </c>
      <c r="F22" s="41"/>
      <c r="G22" s="141"/>
      <c r="H22" s="112">
        <f t="shared" si="6"/>
        <v>0</v>
      </c>
      <c r="I22" s="141"/>
      <c r="J22" s="141"/>
      <c r="K22" s="115">
        <f t="shared" si="0"/>
        <v>0</v>
      </c>
      <c r="L22" s="41">
        <f t="shared" si="1"/>
        <v>0</v>
      </c>
      <c r="M22" s="112">
        <f t="shared" si="2"/>
        <v>0</v>
      </c>
      <c r="N22" s="112">
        <f t="shared" si="3"/>
        <v>0</v>
      </c>
      <c r="O22" s="112">
        <f t="shared" si="4"/>
        <v>0</v>
      </c>
      <c r="P22" s="113">
        <f t="shared" si="5"/>
        <v>0</v>
      </c>
      <c r="Q22" s="61" t="s">
        <v>46</v>
      </c>
    </row>
    <row r="23" spans="1:17" ht="20.399999999999999" x14ac:dyDescent="0.2">
      <c r="A23" s="135">
        <v>9</v>
      </c>
      <c r="B23" s="140" t="s">
        <v>64</v>
      </c>
      <c r="C23" s="40" t="s">
        <v>78</v>
      </c>
      <c r="D23" s="24" t="s">
        <v>70</v>
      </c>
      <c r="E23" s="162">
        <v>1</v>
      </c>
      <c r="F23" s="41"/>
      <c r="G23" s="141"/>
      <c r="H23" s="112">
        <f t="shared" si="6"/>
        <v>0</v>
      </c>
      <c r="I23" s="141"/>
      <c r="J23" s="141"/>
      <c r="K23" s="115">
        <f t="shared" si="0"/>
        <v>0</v>
      </c>
      <c r="L23" s="41">
        <f t="shared" si="1"/>
        <v>0</v>
      </c>
      <c r="M23" s="112">
        <f t="shared" si="2"/>
        <v>0</v>
      </c>
      <c r="N23" s="112">
        <f t="shared" si="3"/>
        <v>0</v>
      </c>
      <c r="O23" s="112">
        <f t="shared" si="4"/>
        <v>0</v>
      </c>
      <c r="P23" s="113">
        <f t="shared" si="5"/>
        <v>0</v>
      </c>
      <c r="Q23" s="61" t="s">
        <v>46</v>
      </c>
    </row>
    <row r="24" spans="1:17" ht="20.399999999999999" x14ac:dyDescent="0.2">
      <c r="A24" s="135">
        <v>10</v>
      </c>
      <c r="B24" s="140" t="s">
        <v>64</v>
      </c>
      <c r="C24" s="40" t="s">
        <v>79</v>
      </c>
      <c r="D24" s="24" t="s">
        <v>70</v>
      </c>
      <c r="E24" s="162">
        <v>1</v>
      </c>
      <c r="F24" s="41"/>
      <c r="G24" s="141"/>
      <c r="H24" s="112">
        <f t="shared" si="6"/>
        <v>0</v>
      </c>
      <c r="I24" s="141"/>
      <c r="J24" s="141"/>
      <c r="K24" s="115">
        <f t="shared" si="0"/>
        <v>0</v>
      </c>
      <c r="L24" s="41">
        <f t="shared" si="1"/>
        <v>0</v>
      </c>
      <c r="M24" s="112">
        <f t="shared" si="2"/>
        <v>0</v>
      </c>
      <c r="N24" s="112">
        <f t="shared" si="3"/>
        <v>0</v>
      </c>
      <c r="O24" s="112">
        <f t="shared" si="4"/>
        <v>0</v>
      </c>
      <c r="P24" s="113">
        <f t="shared" si="5"/>
        <v>0</v>
      </c>
      <c r="Q24" s="61" t="s">
        <v>46</v>
      </c>
    </row>
    <row r="25" spans="1:17" ht="20.399999999999999" x14ac:dyDescent="0.2">
      <c r="A25" s="135">
        <v>11</v>
      </c>
      <c r="B25" s="140" t="s">
        <v>64</v>
      </c>
      <c r="C25" s="40" t="s">
        <v>80</v>
      </c>
      <c r="D25" s="24" t="s">
        <v>70</v>
      </c>
      <c r="E25" s="162">
        <v>1</v>
      </c>
      <c r="F25" s="41"/>
      <c r="G25" s="141"/>
      <c r="H25" s="112">
        <f t="shared" si="6"/>
        <v>0</v>
      </c>
      <c r="I25" s="141"/>
      <c r="J25" s="141"/>
      <c r="K25" s="115">
        <f t="shared" si="0"/>
        <v>0</v>
      </c>
      <c r="L25" s="41">
        <f t="shared" si="1"/>
        <v>0</v>
      </c>
      <c r="M25" s="112">
        <f t="shared" si="2"/>
        <v>0</v>
      </c>
      <c r="N25" s="112">
        <f t="shared" si="3"/>
        <v>0</v>
      </c>
      <c r="O25" s="112">
        <f t="shared" si="4"/>
        <v>0</v>
      </c>
      <c r="P25" s="113">
        <f t="shared" si="5"/>
        <v>0</v>
      </c>
      <c r="Q25" s="61" t="s">
        <v>46</v>
      </c>
    </row>
    <row r="26" spans="1:17" ht="10.8" thickBot="1" x14ac:dyDescent="0.25">
      <c r="A26" s="315" t="s">
        <v>62</v>
      </c>
      <c r="B26" s="316"/>
      <c r="C26" s="316"/>
      <c r="D26" s="316"/>
      <c r="E26" s="316"/>
      <c r="F26" s="316"/>
      <c r="G26" s="316"/>
      <c r="H26" s="316"/>
      <c r="I26" s="316"/>
      <c r="J26" s="316"/>
      <c r="K26" s="317"/>
      <c r="L26" s="129">
        <f>SUM(L14:L25)</f>
        <v>0</v>
      </c>
      <c r="M26" s="130">
        <f>SUM(M14:M25)</f>
        <v>0</v>
      </c>
      <c r="N26" s="130">
        <f>SUM(N14:N25)</f>
        <v>0</v>
      </c>
      <c r="O26" s="130">
        <f>SUM(O14:O25)</f>
        <v>0</v>
      </c>
      <c r="P26" s="131">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318" t="str">
        <f>'Kops n'!C35:H35</f>
        <v>Gundega Ābelīte 14.05.2024</v>
      </c>
      <c r="D29" s="318"/>
      <c r="E29" s="318"/>
      <c r="F29" s="318"/>
      <c r="G29" s="318"/>
      <c r="H29" s="318"/>
      <c r="I29" s="16"/>
      <c r="J29" s="16"/>
      <c r="K29" s="16"/>
      <c r="L29" s="16"/>
      <c r="M29" s="16"/>
      <c r="N29" s="16"/>
      <c r="O29" s="16"/>
      <c r="P29" s="16"/>
    </row>
    <row r="30" spans="1:17" x14ac:dyDescent="0.2">
      <c r="A30" s="16"/>
      <c r="B30" s="16"/>
      <c r="C30" s="244" t="s">
        <v>15</v>
      </c>
      <c r="D30" s="244"/>
      <c r="E30" s="244"/>
      <c r="F30" s="244"/>
      <c r="G30" s="244"/>
      <c r="H30" s="244"/>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260" t="str">
        <f>'Kops n'!A38:D38</f>
        <v>Tāme sastādīta 2024. gada 14. maijā</v>
      </c>
      <c r="B32" s="261"/>
      <c r="C32" s="261"/>
      <c r="D32" s="261"/>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18" t="str">
        <f>'Kops n'!C40:H40</f>
        <v>Gundega Ābelīte 14.05.2024</v>
      </c>
      <c r="D34" s="318"/>
      <c r="E34" s="318"/>
      <c r="F34" s="318"/>
      <c r="G34" s="318"/>
      <c r="H34" s="318"/>
      <c r="I34" s="16"/>
      <c r="J34" s="16"/>
      <c r="K34" s="16"/>
      <c r="L34" s="16"/>
      <c r="M34" s="16"/>
      <c r="N34" s="16"/>
      <c r="O34" s="16"/>
      <c r="P34" s="16"/>
    </row>
    <row r="35" spans="1:16" x14ac:dyDescent="0.2">
      <c r="A35" s="16"/>
      <c r="B35" s="16"/>
      <c r="C35" s="244" t="s">
        <v>15</v>
      </c>
      <c r="D35" s="244"/>
      <c r="E35" s="244"/>
      <c r="F35" s="244"/>
      <c r="G35" s="244"/>
      <c r="H35" s="244"/>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5" t="str">
        <f>'Kops n'!C43</f>
        <v>1-00180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D1">
    <cfRule type="cellIs" dxfId="484" priority="8" operator="equal">
      <formula>0</formula>
    </cfRule>
  </conditionalFormatting>
  <conditionalFormatting sqref="N9:O9">
    <cfRule type="cellIs" dxfId="483" priority="21" operator="equal">
      <formula>0</formula>
    </cfRule>
  </conditionalFormatting>
  <conditionalFormatting sqref="A9:F9">
    <cfRule type="containsText" dxfId="482" priority="2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81" priority="19" operator="equal">
      <formula>0</formula>
    </cfRule>
  </conditionalFormatting>
  <conditionalFormatting sqref="A26:K26">
    <cfRule type="containsText" dxfId="480" priority="17" operator="containsText" text="Tiešās izmaksas kopā, t. sk. darba devēja sociālais nodoklis __.__% ">
      <formula>NOT(ISERROR(SEARCH("Tiešās izmaksas kopā, t. sk. darba devēja sociālais nodoklis __.__% ",A26)))</formula>
    </cfRule>
  </conditionalFormatting>
  <conditionalFormatting sqref="C34:H34">
    <cfRule type="cellIs" dxfId="479" priority="14" operator="equal">
      <formula>0</formula>
    </cfRule>
  </conditionalFormatting>
  <conditionalFormatting sqref="C29:H29">
    <cfRule type="cellIs" dxfId="478" priority="13" operator="equal">
      <formula>0</formula>
    </cfRule>
  </conditionalFormatting>
  <conditionalFormatting sqref="L26:P26 H14:H25 K14:P25">
    <cfRule type="cellIs" dxfId="477" priority="12" operator="equal">
      <formula>0</formula>
    </cfRule>
  </conditionalFormatting>
  <conditionalFormatting sqref="C4:I4">
    <cfRule type="cellIs" dxfId="476" priority="11" operator="equal">
      <formula>0</formula>
    </cfRule>
  </conditionalFormatting>
  <conditionalFormatting sqref="D5:L8">
    <cfRule type="cellIs" dxfId="475" priority="9" operator="equal">
      <formula>0</formula>
    </cfRule>
  </conditionalFormatting>
  <conditionalFormatting sqref="Q14">
    <cfRule type="cellIs" dxfId="474" priority="7" operator="equal">
      <formula>0</formula>
    </cfRule>
  </conditionalFormatting>
  <conditionalFormatting sqref="F14:G14">
    <cfRule type="cellIs" dxfId="473" priority="6" operator="equal">
      <formula>0</formula>
    </cfRule>
  </conditionalFormatting>
  <conditionalFormatting sqref="A14:E25">
    <cfRule type="cellIs" dxfId="472" priority="5" operator="equal">
      <formula>0</formula>
    </cfRule>
  </conditionalFormatting>
  <conditionalFormatting sqref="F15:G25">
    <cfRule type="cellIs" dxfId="471" priority="4" operator="equal">
      <formula>0</formula>
    </cfRule>
  </conditionalFormatting>
  <conditionalFormatting sqref="I14:J14">
    <cfRule type="cellIs" dxfId="470" priority="3" operator="equal">
      <formula>0</formula>
    </cfRule>
  </conditionalFormatting>
  <conditionalFormatting sqref="I15:J25">
    <cfRule type="cellIs" dxfId="469" priority="2" operator="equal">
      <formula>0</formula>
    </cfRule>
  </conditionalFormatting>
  <conditionalFormatting sqref="Q15:Q25">
    <cfRule type="cellIs" dxfId="468" priority="1" operator="equal">
      <formula>0</formula>
    </cfRule>
  </conditionalFormatting>
  <dataValidations count="1">
    <dataValidation type="list" allowBlank="1" showInputMessage="1" showErrorMessage="1" sqref="Q14:Q25">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6" operator="containsText" id="{27FF1C0A-468E-4391-8F41-D61B884348F0}">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5" operator="containsText" id="{A8E9E3DD-E03C-4AE9-8CC9-A84705A86D41}">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P38"/>
  <sheetViews>
    <sheetView topLeftCell="A14" workbookViewId="0">
      <selection activeCell="L34" sqref="L3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'1a+c+n'!D1</f>
        <v>1</v>
      </c>
      <c r="E1" s="22"/>
      <c r="F1" s="22"/>
      <c r="G1" s="22"/>
      <c r="H1" s="22"/>
      <c r="I1" s="22"/>
      <c r="J1" s="22"/>
      <c r="N1" s="26"/>
      <c r="O1" s="27"/>
      <c r="P1" s="28"/>
    </row>
    <row r="2" spans="1:16" x14ac:dyDescent="0.2">
      <c r="A2" s="29"/>
      <c r="B2" s="29"/>
      <c r="C2" s="330" t="str">
        <f>'1a+c+n'!C2:I2</f>
        <v>Būvlaukuma sagatavošana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'1a+c+n'!A9</f>
        <v>Tāme sastādīta  2024. gada tirgus cenās, pamatojoties uz DOP daļas rasējumiem</v>
      </c>
      <c r="B9" s="327"/>
      <c r="C9" s="327"/>
      <c r="D9" s="327"/>
      <c r="E9" s="327"/>
      <c r="F9" s="327"/>
      <c r="G9" s="31"/>
      <c r="H9" s="31"/>
      <c r="I9" s="31"/>
      <c r="J9" s="328" t="s">
        <v>45</v>
      </c>
      <c r="K9" s="328"/>
      <c r="L9" s="328"/>
      <c r="M9" s="328"/>
      <c r="N9" s="329">
        <f>P26</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izmaksas",IF('1a+c+n'!$Q14="A",'1a+c+n'!B14,0))</f>
        <v>0</v>
      </c>
      <c r="C14" s="62">
        <f>IF($C$4="Attiecināmās izmaksas",IF('1a+c+n'!$Q14="A",'1a+c+n'!C14,0))</f>
        <v>0</v>
      </c>
      <c r="D14" s="23">
        <f>IF($C$4="Attiecināmās izmaksas",IF('1a+c+n'!$Q14="A",'1a+c+n'!D14,0))</f>
        <v>0</v>
      </c>
      <c r="E14" s="45"/>
      <c r="F14" s="63"/>
      <c r="G14" s="116"/>
      <c r="H14" s="116">
        <f>IF($C$4="Attiecināmās izmaksas",IF('1a+c+n'!$Q14="A",'1a+c+n'!H14,0))</f>
        <v>0</v>
      </c>
      <c r="I14" s="116"/>
      <c r="J14" s="116"/>
      <c r="K14" s="117">
        <f>IF($C$4="Attiecināmās izmaksas",IF('1a+c+n'!$Q14="A",'1a+c+n'!K14,0))</f>
        <v>0</v>
      </c>
      <c r="L14" s="63">
        <f>IF($C$4="Attiecināmās izmaksas",IF('1a+c+n'!$Q14="A",'1a+c+n'!L14,0))</f>
        <v>0</v>
      </c>
      <c r="M14" s="116">
        <f>IF($C$4="Attiecināmās izmaksas",IF('1a+c+n'!$Q14="A",'1a+c+n'!M14,0))</f>
        <v>0</v>
      </c>
      <c r="N14" s="116">
        <f>IF($C$4="Attiecināmās izmaksas",IF('1a+c+n'!$Q14="A",'1a+c+n'!N14,0))</f>
        <v>0</v>
      </c>
      <c r="O14" s="116">
        <f>IF($C$4="Attiecināmās izmaksas",IF('1a+c+n'!$Q14="A",'1a+c+n'!O14,0))</f>
        <v>0</v>
      </c>
      <c r="P14" s="117">
        <f>IF($C$4="Attiecināmās izmaksas",IF('1a+c+n'!$Q14="A",'1a+c+n'!P14,0))</f>
        <v>0</v>
      </c>
    </row>
    <row r="15" spans="1:16" ht="20.399999999999999" x14ac:dyDescent="0.2">
      <c r="A15" s="51">
        <f>IF(P15=0,0,IF(COUNTBLANK(P15)=1,0,COUNTA($P$14:P15)))</f>
        <v>0</v>
      </c>
      <c r="B15" s="24" t="str">
        <f>IF($C$4="Attiecināmās izmaksas",IF('1a+c+n'!$Q15="A",'1a+c+n'!B15,0))</f>
        <v>03-00000</v>
      </c>
      <c r="C15" s="64" t="str">
        <f>IF($C$4="Attiecināmās izmaksas",IF('1a+c+n'!$Q15="A",'1a+c+n'!C15,0))</f>
        <v>Būvlaukuma nožogošana ar pagaidu nožogojumu, t.sk. Vārti, noma</v>
      </c>
      <c r="D15" s="24" t="str">
        <f>IF($C$4="Attiecināmās izmaksas",IF('1a+c+n'!$Q15="A",'1a+c+n'!D15,0))</f>
        <v>tm</v>
      </c>
      <c r="E15" s="46"/>
      <c r="F15" s="65"/>
      <c r="G15" s="118"/>
      <c r="H15" s="118">
        <f>IF($C$4="Attiecināmās izmaksas",IF('1a+c+n'!$Q15="A",'1a+c+n'!H15,0))</f>
        <v>0</v>
      </c>
      <c r="I15" s="118"/>
      <c r="J15" s="118"/>
      <c r="K15" s="119">
        <f>IF($C$4="Attiecināmās izmaksas",IF('1a+c+n'!$Q15="A",'1a+c+n'!K15,0))</f>
        <v>0</v>
      </c>
      <c r="L15" s="65">
        <f>IF($C$4="Attiecināmās izmaksas",IF('1a+c+n'!$Q15="A",'1a+c+n'!L15,0))</f>
        <v>0</v>
      </c>
      <c r="M15" s="118">
        <f>IF($C$4="Attiecināmās izmaksas",IF('1a+c+n'!$Q15="A",'1a+c+n'!M15,0))</f>
        <v>0</v>
      </c>
      <c r="N15" s="118">
        <f>IF($C$4="Attiecināmās izmaksas",IF('1a+c+n'!$Q15="A",'1a+c+n'!N15,0))</f>
        <v>0</v>
      </c>
      <c r="O15" s="118">
        <f>IF($C$4="Attiecināmās izmaksas",IF('1a+c+n'!$Q15="A",'1a+c+n'!O15,0))</f>
        <v>0</v>
      </c>
      <c r="P15" s="119">
        <f>IF($C$4="Attiecināmās izmaksas",IF('1a+c+n'!$Q15="A",'1a+c+n'!P15,0))</f>
        <v>0</v>
      </c>
    </row>
    <row r="16" spans="1:16" ht="20.399999999999999" x14ac:dyDescent="0.2">
      <c r="A16" s="51">
        <f>IF(P16=0,0,IF(COUNTBLANK(P16)=1,0,COUNTA($P$14:P16)))</f>
        <v>0</v>
      </c>
      <c r="B16" s="24" t="str">
        <f>IF($C$4="Attiecināmās izmaksas",IF('1a+c+n'!$Q16="A",'1a+c+n'!B16,0))</f>
        <v>03-00000</v>
      </c>
      <c r="C16" s="64" t="str">
        <f>IF($C$4="Attiecināmās izmaksas",IF('1a+c+n'!$Q16="A",'1a+c+n'!C16,0))</f>
        <v>Brīdinājuma zīmju uzstādīšana</v>
      </c>
      <c r="D16" s="24" t="str">
        <f>IF($C$4="Attiecināmās izmaksas",IF('1a+c+n'!$Q16="A",'1a+c+n'!D16,0))</f>
        <v>kompl</v>
      </c>
      <c r="E16" s="46"/>
      <c r="F16" s="65"/>
      <c r="G16" s="118"/>
      <c r="H16" s="118">
        <f>IF($C$4="Attiecināmās izmaksas",IF('1a+c+n'!$Q16="A",'1a+c+n'!H16,0))</f>
        <v>0</v>
      </c>
      <c r="I16" s="118"/>
      <c r="J16" s="118"/>
      <c r="K16" s="119">
        <f>IF($C$4="Attiecināmās izmaksas",IF('1a+c+n'!$Q16="A",'1a+c+n'!K16,0))</f>
        <v>0</v>
      </c>
      <c r="L16" s="65">
        <f>IF($C$4="Attiecināmās izmaksas",IF('1a+c+n'!$Q16="A",'1a+c+n'!L16,0))</f>
        <v>0</v>
      </c>
      <c r="M16" s="118">
        <f>IF($C$4="Attiecināmās izmaksas",IF('1a+c+n'!$Q16="A",'1a+c+n'!M16,0))</f>
        <v>0</v>
      </c>
      <c r="N16" s="118">
        <f>IF($C$4="Attiecināmās izmaksas",IF('1a+c+n'!$Q16="A",'1a+c+n'!N16,0))</f>
        <v>0</v>
      </c>
      <c r="O16" s="118">
        <f>IF($C$4="Attiecināmās izmaksas",IF('1a+c+n'!$Q16="A",'1a+c+n'!O16,0))</f>
        <v>0</v>
      </c>
      <c r="P16" s="119">
        <f>IF($C$4="Attiecināmās izmaksas",IF('1a+c+n'!$Q16="A",'1a+c+n'!P16,0))</f>
        <v>0</v>
      </c>
    </row>
    <row r="17" spans="1:16" ht="20.399999999999999" x14ac:dyDescent="0.2">
      <c r="A17" s="51">
        <f>IF(P17=0,0,IF(COUNTBLANK(P17)=1,0,COUNTA($P$14:P17)))</f>
        <v>0</v>
      </c>
      <c r="B17" s="24" t="str">
        <f>IF($C$4="Attiecināmās izmaksas",IF('1a+c+n'!$Q17="A",'1a+c+n'!B17,0))</f>
        <v>03-00000</v>
      </c>
      <c r="C17" s="64" t="str">
        <f>IF($C$4="Attiecināmās izmaksas",IF('1a+c+n'!$Q17="A",'1a+c+n'!C17,0))</f>
        <v>Strādnieku sadzīves vagoniņš un instrumentu noliktava 10,00 m2</v>
      </c>
      <c r="D17" s="24" t="str">
        <f>IF($C$4="Attiecināmās izmaksas",IF('1a+c+n'!$Q17="A",'1a+c+n'!D17,0))</f>
        <v>gab</v>
      </c>
      <c r="E17" s="46"/>
      <c r="F17" s="65"/>
      <c r="G17" s="118"/>
      <c r="H17" s="118">
        <f>IF($C$4="Attiecināmās izmaksas",IF('1a+c+n'!$Q17="A",'1a+c+n'!H17,0))</f>
        <v>0</v>
      </c>
      <c r="I17" s="118"/>
      <c r="J17" s="118"/>
      <c r="K17" s="119">
        <f>IF($C$4="Attiecināmās izmaksas",IF('1a+c+n'!$Q17="A",'1a+c+n'!K17,0))</f>
        <v>0</v>
      </c>
      <c r="L17" s="65">
        <f>IF($C$4="Attiecināmās izmaksas",IF('1a+c+n'!$Q17="A",'1a+c+n'!L17,0))</f>
        <v>0</v>
      </c>
      <c r="M17" s="118">
        <f>IF($C$4="Attiecināmās izmaksas",IF('1a+c+n'!$Q17="A",'1a+c+n'!M17,0))</f>
        <v>0</v>
      </c>
      <c r="N17" s="118">
        <f>IF($C$4="Attiecināmās izmaksas",IF('1a+c+n'!$Q17="A",'1a+c+n'!N17,0))</f>
        <v>0</v>
      </c>
      <c r="O17" s="118">
        <f>IF($C$4="Attiecināmās izmaksas",IF('1a+c+n'!$Q17="A",'1a+c+n'!O17,0))</f>
        <v>0</v>
      </c>
      <c r="P17" s="119">
        <f>IF($C$4="Attiecināmās izmaksas",IF('1a+c+n'!$Q17="A",'1a+c+n'!P17,0))</f>
        <v>0</v>
      </c>
    </row>
    <row r="18" spans="1:16" ht="20.399999999999999" x14ac:dyDescent="0.2">
      <c r="A18" s="51">
        <f>IF(P18=0,0,IF(COUNTBLANK(P18)=1,0,COUNTA($P$14:P18)))</f>
        <v>0</v>
      </c>
      <c r="B18" s="24" t="str">
        <f>IF($C$4="Attiecināmās izmaksas",IF('1a+c+n'!$Q18="A",'1a+c+n'!B18,0))</f>
        <v>03-00000</v>
      </c>
      <c r="C18" s="64" t="str">
        <f>IF($C$4="Attiecināmās izmaksas",IF('1a+c+n'!$Q18="A",'1a+c+n'!C18,0))</f>
        <v>BIO tualete</v>
      </c>
      <c r="D18" s="24" t="str">
        <f>IF($C$4="Attiecināmās izmaksas",IF('1a+c+n'!$Q18="A",'1a+c+n'!D18,0))</f>
        <v>gab</v>
      </c>
      <c r="E18" s="46"/>
      <c r="F18" s="65"/>
      <c r="G18" s="118"/>
      <c r="H18" s="118">
        <f>IF($C$4="Attiecināmās izmaksas",IF('1a+c+n'!$Q18="A",'1a+c+n'!H18,0))</f>
        <v>0</v>
      </c>
      <c r="I18" s="118"/>
      <c r="J18" s="118"/>
      <c r="K18" s="119">
        <f>IF($C$4="Attiecināmās izmaksas",IF('1a+c+n'!$Q18="A",'1a+c+n'!K18,0))</f>
        <v>0</v>
      </c>
      <c r="L18" s="65">
        <f>IF($C$4="Attiecināmās izmaksas",IF('1a+c+n'!$Q18="A",'1a+c+n'!L18,0))</f>
        <v>0</v>
      </c>
      <c r="M18" s="118">
        <f>IF($C$4="Attiecināmās izmaksas",IF('1a+c+n'!$Q18="A",'1a+c+n'!M18,0))</f>
        <v>0</v>
      </c>
      <c r="N18" s="118">
        <f>IF($C$4="Attiecināmās izmaksas",IF('1a+c+n'!$Q18="A",'1a+c+n'!N18,0))</f>
        <v>0</v>
      </c>
      <c r="O18" s="118">
        <f>IF($C$4="Attiecināmās izmaksas",IF('1a+c+n'!$Q18="A",'1a+c+n'!O18,0))</f>
        <v>0</v>
      </c>
      <c r="P18" s="119">
        <f>IF($C$4="Attiecināmās izmaksas",IF('1a+c+n'!$Q18="A",'1a+c+n'!P18,0))</f>
        <v>0</v>
      </c>
    </row>
    <row r="19" spans="1:16" ht="20.399999999999999" x14ac:dyDescent="0.2">
      <c r="A19" s="51">
        <f>IF(P19=0,0,IF(COUNTBLANK(P19)=1,0,COUNTA($P$14:P19)))</f>
        <v>0</v>
      </c>
      <c r="B19" s="24" t="str">
        <f>IF($C$4="Attiecināmās izmaksas",IF('1a+c+n'!$Q19="A",'1a+c+n'!B19,0))</f>
        <v>03-00000</v>
      </c>
      <c r="C19" s="64" t="str">
        <f>IF($C$4="Attiecināmās izmaksas",IF('1a+c+n'!$Q19="A",'1a+c+n'!C19,0))</f>
        <v>Būvlaukuma ugunsdzēsības komplekts (ugunsdzēsības stends, ugunsdzēsības aparāti)</v>
      </c>
      <c r="D19" s="24" t="str">
        <f>IF($C$4="Attiecināmās izmaksas",IF('1a+c+n'!$Q19="A",'1a+c+n'!D19,0))</f>
        <v>kompl</v>
      </c>
      <c r="E19" s="46"/>
      <c r="F19" s="65"/>
      <c r="G19" s="118"/>
      <c r="H19" s="118">
        <f>IF($C$4="Attiecināmās izmaksas",IF('1a+c+n'!$Q19="A",'1a+c+n'!H19,0))</f>
        <v>0</v>
      </c>
      <c r="I19" s="118"/>
      <c r="J19" s="118"/>
      <c r="K19" s="119">
        <f>IF($C$4="Attiecināmās izmaksas",IF('1a+c+n'!$Q19="A",'1a+c+n'!K19,0))</f>
        <v>0</v>
      </c>
      <c r="L19" s="65">
        <f>IF($C$4="Attiecināmās izmaksas",IF('1a+c+n'!$Q19="A",'1a+c+n'!L19,0))</f>
        <v>0</v>
      </c>
      <c r="M19" s="118">
        <f>IF($C$4="Attiecināmās izmaksas",IF('1a+c+n'!$Q19="A",'1a+c+n'!M19,0))</f>
        <v>0</v>
      </c>
      <c r="N19" s="118">
        <f>IF($C$4="Attiecināmās izmaksas",IF('1a+c+n'!$Q19="A",'1a+c+n'!N19,0))</f>
        <v>0</v>
      </c>
      <c r="O19" s="118">
        <f>IF($C$4="Attiecināmās izmaksas",IF('1a+c+n'!$Q19="A",'1a+c+n'!O19,0))</f>
        <v>0</v>
      </c>
      <c r="P19" s="119">
        <f>IF($C$4="Attiecināmās izmaksas",IF('1a+c+n'!$Q19="A",'1a+c+n'!P19,0))</f>
        <v>0</v>
      </c>
    </row>
    <row r="20" spans="1:16" ht="20.399999999999999" x14ac:dyDescent="0.2">
      <c r="A20" s="51">
        <f>IF(P20=0,0,IF(COUNTBLANK(P20)=1,0,COUNTA($P$14:P20)))</f>
        <v>0</v>
      </c>
      <c r="B20" s="24" t="str">
        <f>IF($C$4="Attiecināmās izmaksas",IF('1a+c+n'!$Q20="A",'1a+c+n'!B20,0))</f>
        <v>03-00000</v>
      </c>
      <c r="C20" s="64" t="str">
        <f>IF($C$4="Attiecināmās izmaksas",IF('1a+c+n'!$Q20="A",'1a+c+n'!C20,0))</f>
        <v>Būvgružu konteinera noma, t.sk. Novietošana un aizvešana</v>
      </c>
      <c r="D20" s="24" t="str">
        <f>IF($C$4="Attiecināmās izmaksas",IF('1a+c+n'!$Q20="A",'1a+c+n'!D20,0))</f>
        <v>mēn.</v>
      </c>
      <c r="E20" s="46"/>
      <c r="F20" s="65"/>
      <c r="G20" s="118"/>
      <c r="H20" s="118">
        <f>IF($C$4="Attiecināmās izmaksas",IF('1a+c+n'!$Q20="A",'1a+c+n'!H20,0))</f>
        <v>0</v>
      </c>
      <c r="I20" s="118"/>
      <c r="J20" s="118"/>
      <c r="K20" s="119">
        <f>IF($C$4="Attiecināmās izmaksas",IF('1a+c+n'!$Q20="A",'1a+c+n'!K20,0))</f>
        <v>0</v>
      </c>
      <c r="L20" s="65">
        <f>IF($C$4="Attiecināmās izmaksas",IF('1a+c+n'!$Q20="A",'1a+c+n'!L20,0))</f>
        <v>0</v>
      </c>
      <c r="M20" s="118">
        <f>IF($C$4="Attiecināmās izmaksas",IF('1a+c+n'!$Q20="A",'1a+c+n'!M20,0))</f>
        <v>0</v>
      </c>
      <c r="N20" s="118">
        <f>IF($C$4="Attiecināmās izmaksas",IF('1a+c+n'!$Q20="A",'1a+c+n'!N20,0))</f>
        <v>0</v>
      </c>
      <c r="O20" s="118">
        <f>IF($C$4="Attiecināmās izmaksas",IF('1a+c+n'!$Q20="A",'1a+c+n'!O20,0))</f>
        <v>0</v>
      </c>
      <c r="P20" s="119">
        <f>IF($C$4="Attiecināmās izmaksas",IF('1a+c+n'!$Q20="A",'1a+c+n'!P20,0))</f>
        <v>0</v>
      </c>
    </row>
    <row r="21" spans="1:16" ht="20.399999999999999" x14ac:dyDescent="0.2">
      <c r="A21" s="51">
        <f>IF(P21=0,0,IF(COUNTBLANK(P21)=1,0,COUNTA($P$14:P21)))</f>
        <v>0</v>
      </c>
      <c r="B21" s="24" t="str">
        <f>IF($C$4="Attiecināmās izmaksas",IF('1a+c+n'!$Q21="A",'1a+c+n'!B21,0))</f>
        <v>03-00000</v>
      </c>
      <c r="C21" s="64" t="str">
        <f>IF($C$4="Attiecināmās izmaksas",IF('1a+c+n'!$Q21="A",'1a+c+n'!C21,0))</f>
        <v>Sastatņu montāža, t.sk. norobežošana ar celtniecības tīklu, demontāža, noma</v>
      </c>
      <c r="D21" s="24" t="str">
        <f>IF($C$4="Attiecināmās izmaksas",IF('1a+c+n'!$Q21="A",'1a+c+n'!D21,0))</f>
        <v>m2</v>
      </c>
      <c r="E21" s="46"/>
      <c r="F21" s="65"/>
      <c r="G21" s="118"/>
      <c r="H21" s="118">
        <f>IF($C$4="Attiecināmās izmaksas",IF('1a+c+n'!$Q21="A",'1a+c+n'!H21,0))</f>
        <v>0</v>
      </c>
      <c r="I21" s="118"/>
      <c r="J21" s="118"/>
      <c r="K21" s="119">
        <f>IF($C$4="Attiecināmās izmaksas",IF('1a+c+n'!$Q21="A",'1a+c+n'!K21,0))</f>
        <v>0</v>
      </c>
      <c r="L21" s="65">
        <f>IF($C$4="Attiecināmās izmaksas",IF('1a+c+n'!$Q21="A",'1a+c+n'!L21,0))</f>
        <v>0</v>
      </c>
      <c r="M21" s="118">
        <f>IF($C$4="Attiecināmās izmaksas",IF('1a+c+n'!$Q21="A",'1a+c+n'!M21,0))</f>
        <v>0</v>
      </c>
      <c r="N21" s="118">
        <f>IF($C$4="Attiecināmās izmaksas",IF('1a+c+n'!$Q21="A",'1a+c+n'!N21,0))</f>
        <v>0</v>
      </c>
      <c r="O21" s="118">
        <f>IF($C$4="Attiecināmās izmaksas",IF('1a+c+n'!$Q21="A",'1a+c+n'!O21,0))</f>
        <v>0</v>
      </c>
      <c r="P21" s="119">
        <f>IF($C$4="Attiecināmās izmaksas",IF('1a+c+n'!$Q21="A",'1a+c+n'!P21,0))</f>
        <v>0</v>
      </c>
    </row>
    <row r="22" spans="1:16" ht="20.399999999999999" x14ac:dyDescent="0.2">
      <c r="A22" s="51">
        <f>IF(P22=0,0,IF(COUNTBLANK(P22)=1,0,COUNTA($P$14:P22)))</f>
        <v>0</v>
      </c>
      <c r="B22" s="24" t="str">
        <f>IF($C$4="Attiecināmās izmaksas",IF('1a+c+n'!$Q22="A",'1a+c+n'!B22,0))</f>
        <v>03-00000</v>
      </c>
      <c r="C22" s="64" t="str">
        <f>IF($C$4="Attiecināmās izmaksas",IF('1a+c+n'!$Q22="A",'1a+c+n'!C22,0))</f>
        <v>Ieejas mezglu koka nojumju izveidošana</v>
      </c>
      <c r="D22" s="24" t="str">
        <f>IF($C$4="Attiecināmās izmaksas",IF('1a+c+n'!$Q22="A",'1a+c+n'!D22,0))</f>
        <v>gab</v>
      </c>
      <c r="E22" s="46"/>
      <c r="F22" s="65"/>
      <c r="G22" s="118"/>
      <c r="H22" s="118">
        <f>IF($C$4="Attiecināmās izmaksas",IF('1a+c+n'!$Q22="A",'1a+c+n'!H22,0))</f>
        <v>0</v>
      </c>
      <c r="I22" s="118"/>
      <c r="J22" s="118"/>
      <c r="K22" s="119">
        <f>IF($C$4="Attiecināmās izmaksas",IF('1a+c+n'!$Q22="A",'1a+c+n'!K22,0))</f>
        <v>0</v>
      </c>
      <c r="L22" s="65">
        <f>IF($C$4="Attiecināmās izmaksas",IF('1a+c+n'!$Q22="A",'1a+c+n'!L22,0))</f>
        <v>0</v>
      </c>
      <c r="M22" s="118">
        <f>IF($C$4="Attiecināmās izmaksas",IF('1a+c+n'!$Q22="A",'1a+c+n'!M22,0))</f>
        <v>0</v>
      </c>
      <c r="N22" s="118">
        <f>IF($C$4="Attiecināmās izmaksas",IF('1a+c+n'!$Q22="A",'1a+c+n'!N22,0))</f>
        <v>0</v>
      </c>
      <c r="O22" s="118">
        <f>IF($C$4="Attiecināmās izmaksas",IF('1a+c+n'!$Q22="A",'1a+c+n'!O22,0))</f>
        <v>0</v>
      </c>
      <c r="P22" s="119">
        <f>IF($C$4="Attiecināmās izmaksas",IF('1a+c+n'!$Q22="A",'1a+c+n'!P22,0))</f>
        <v>0</v>
      </c>
    </row>
    <row r="23" spans="1:16" ht="20.399999999999999" x14ac:dyDescent="0.2">
      <c r="A23" s="51">
        <f>IF(P23=0,0,IF(COUNTBLANK(P23)=1,0,COUNTA($P$14:P23)))</f>
        <v>0</v>
      </c>
      <c r="B23" s="24" t="str">
        <f>IF($C$4="Attiecināmās izmaksas",IF('1a+c+n'!$Q23="A",'1a+c+n'!B23,0))</f>
        <v>03-00000</v>
      </c>
      <c r="C23" s="64" t="str">
        <f>IF($C$4="Attiecināmās izmaksas",IF('1a+c+n'!$Q23="A",'1a+c+n'!C23,0))</f>
        <v>Elektrības pieslēgums ar skaitītāju uz būvniecības laiku</v>
      </c>
      <c r="D23" s="24" t="str">
        <f>IF($C$4="Attiecināmās izmaksas",IF('1a+c+n'!$Q23="A",'1a+c+n'!D23,0))</f>
        <v>gab</v>
      </c>
      <c r="E23" s="46"/>
      <c r="F23" s="65"/>
      <c r="G23" s="118"/>
      <c r="H23" s="118">
        <f>IF($C$4="Attiecināmās izmaksas",IF('1a+c+n'!$Q23="A",'1a+c+n'!H23,0))</f>
        <v>0</v>
      </c>
      <c r="I23" s="118"/>
      <c r="J23" s="118"/>
      <c r="K23" s="119">
        <f>IF($C$4="Attiecināmās izmaksas",IF('1a+c+n'!$Q23="A",'1a+c+n'!K23,0))</f>
        <v>0</v>
      </c>
      <c r="L23" s="65">
        <f>IF($C$4="Attiecināmās izmaksas",IF('1a+c+n'!$Q23="A",'1a+c+n'!L23,0))</f>
        <v>0</v>
      </c>
      <c r="M23" s="118">
        <f>IF($C$4="Attiecināmās izmaksas",IF('1a+c+n'!$Q23="A",'1a+c+n'!M23,0))</f>
        <v>0</v>
      </c>
      <c r="N23" s="118">
        <f>IF($C$4="Attiecināmās izmaksas",IF('1a+c+n'!$Q23="A",'1a+c+n'!N23,0))</f>
        <v>0</v>
      </c>
      <c r="O23" s="118">
        <f>IF($C$4="Attiecināmās izmaksas",IF('1a+c+n'!$Q23="A",'1a+c+n'!O23,0))</f>
        <v>0</v>
      </c>
      <c r="P23" s="119">
        <f>IF($C$4="Attiecināmās izmaksas",IF('1a+c+n'!$Q23="A",'1a+c+n'!P23,0))</f>
        <v>0</v>
      </c>
    </row>
    <row r="24" spans="1:16" ht="20.399999999999999" x14ac:dyDescent="0.2">
      <c r="A24" s="51">
        <f>IF(P24=0,0,IF(COUNTBLANK(P24)=1,0,COUNTA($P$14:P24)))</f>
        <v>0</v>
      </c>
      <c r="B24" s="24" t="str">
        <f>IF($C$4="Attiecināmās izmaksas",IF('1a+c+n'!$Q24="A",'1a+c+n'!B24,0))</f>
        <v>03-00000</v>
      </c>
      <c r="C24" s="64" t="str">
        <f>IF($C$4="Attiecināmās izmaksas",IF('1a+c+n'!$Q24="A",'1a+c+n'!C24,0))</f>
        <v>Ūdens pieslēgums ar skaitītāju uz būvniecības laiku</v>
      </c>
      <c r="D24" s="24" t="str">
        <f>IF($C$4="Attiecināmās izmaksas",IF('1a+c+n'!$Q24="A",'1a+c+n'!D24,0))</f>
        <v>gab</v>
      </c>
      <c r="E24" s="46"/>
      <c r="F24" s="65"/>
      <c r="G24" s="118"/>
      <c r="H24" s="118">
        <f>IF($C$4="Attiecināmās izmaksas",IF('1a+c+n'!$Q24="A",'1a+c+n'!H24,0))</f>
        <v>0</v>
      </c>
      <c r="I24" s="118"/>
      <c r="J24" s="118"/>
      <c r="K24" s="119">
        <f>IF($C$4="Attiecināmās izmaksas",IF('1a+c+n'!$Q24="A",'1a+c+n'!K24,0))</f>
        <v>0</v>
      </c>
      <c r="L24" s="65">
        <f>IF($C$4="Attiecināmās izmaksas",IF('1a+c+n'!$Q24="A",'1a+c+n'!L24,0))</f>
        <v>0</v>
      </c>
      <c r="M24" s="118">
        <f>IF($C$4="Attiecināmās izmaksas",IF('1a+c+n'!$Q24="A",'1a+c+n'!M24,0))</f>
        <v>0</v>
      </c>
      <c r="N24" s="118">
        <f>IF($C$4="Attiecināmās izmaksas",IF('1a+c+n'!$Q24="A",'1a+c+n'!N24,0))</f>
        <v>0</v>
      </c>
      <c r="O24" s="118">
        <f>IF($C$4="Attiecināmās izmaksas",IF('1a+c+n'!$Q24="A",'1a+c+n'!O24,0))</f>
        <v>0</v>
      </c>
      <c r="P24" s="119">
        <f>IF($C$4="Attiecināmās izmaksas",IF('1a+c+n'!$Q24="A",'1a+c+n'!P24,0))</f>
        <v>0</v>
      </c>
    </row>
    <row r="25" spans="1:16" ht="20.399999999999999" x14ac:dyDescent="0.2">
      <c r="A25" s="51">
        <f>IF(P25=0,0,IF(COUNTBLANK(P25)=1,0,COUNTA($P$14:P25)))</f>
        <v>0</v>
      </c>
      <c r="B25" s="24" t="str">
        <f>IF($C$4="Attiecināmās izmaksas",IF('1a+c+n'!$Q25="A",'1a+c+n'!B25,0))</f>
        <v>03-00000</v>
      </c>
      <c r="C25" s="64" t="str">
        <f>IF($C$4="Attiecināmās izmaksas",IF('1a+c+n'!$Q25="A",'1a+c+n'!C25,0))</f>
        <v>Būvtāfeles izveide un uzstādīšana</v>
      </c>
      <c r="D25" s="24" t="str">
        <f>IF($C$4="Attiecināmās izmaksas",IF('1a+c+n'!$Q25="A",'1a+c+n'!D25,0))</f>
        <v>gab</v>
      </c>
      <c r="E25" s="46"/>
      <c r="F25" s="65"/>
      <c r="G25" s="118"/>
      <c r="H25" s="118">
        <f>IF($C$4="Attiecināmās izmaksas",IF('1a+c+n'!$Q25="A",'1a+c+n'!H25,0))</f>
        <v>0</v>
      </c>
      <c r="I25" s="118"/>
      <c r="J25" s="118"/>
      <c r="K25" s="119">
        <f>IF($C$4="Attiecināmās izmaksas",IF('1a+c+n'!$Q25="A",'1a+c+n'!K25,0))</f>
        <v>0</v>
      </c>
      <c r="L25" s="65">
        <f>IF($C$4="Attiecināmās izmaksas",IF('1a+c+n'!$Q25="A",'1a+c+n'!L25,0))</f>
        <v>0</v>
      </c>
      <c r="M25" s="118">
        <f>IF($C$4="Attiecināmās izmaksas",IF('1a+c+n'!$Q25="A",'1a+c+n'!M25,0))</f>
        <v>0</v>
      </c>
      <c r="N25" s="118">
        <f>IF($C$4="Attiecināmās izmaksas",IF('1a+c+n'!$Q25="A",'1a+c+n'!N25,0))</f>
        <v>0</v>
      </c>
      <c r="O25" s="118">
        <f>IF($C$4="Attiecināmās izmaksas",IF('1a+c+n'!$Q25="A",'1a+c+n'!O25,0))</f>
        <v>0</v>
      </c>
      <c r="P25" s="119">
        <f>IF($C$4="Attiecināmās izmaksas",IF('1a+c+n'!$Q25="A",'1a+c+n'!P25,0))</f>
        <v>0</v>
      </c>
    </row>
    <row r="26" spans="1:16" ht="12" customHeight="1" thickBot="1" x14ac:dyDescent="0.25">
      <c r="A26" s="315" t="s">
        <v>62</v>
      </c>
      <c r="B26" s="316"/>
      <c r="C26" s="316"/>
      <c r="D26" s="316"/>
      <c r="E26" s="316"/>
      <c r="F26" s="316"/>
      <c r="G26" s="316"/>
      <c r="H26" s="316"/>
      <c r="I26" s="316"/>
      <c r="J26" s="316"/>
      <c r="K26" s="317"/>
      <c r="L26" s="129">
        <f>SUM(L14:L25)</f>
        <v>0</v>
      </c>
      <c r="M26" s="130">
        <f>SUM(M14:M25)</f>
        <v>0</v>
      </c>
      <c r="N26" s="130">
        <f>SUM(N14:N25)</f>
        <v>0</v>
      </c>
      <c r="O26" s="130">
        <f>SUM(O14:O25)</f>
        <v>0</v>
      </c>
      <c r="P26" s="13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18" t="str">
        <f>'Kops n'!C35:H35</f>
        <v>Gundega Ābelīte 14.05.2024</v>
      </c>
      <c r="D29" s="318"/>
      <c r="E29" s="318"/>
      <c r="F29" s="318"/>
      <c r="G29" s="318"/>
      <c r="H29" s="318"/>
      <c r="I29" s="16"/>
      <c r="J29" s="16"/>
      <c r="K29" s="16"/>
      <c r="L29" s="16"/>
      <c r="M29" s="16"/>
      <c r="N29" s="16"/>
      <c r="O29" s="16"/>
      <c r="P29" s="16"/>
    </row>
    <row r="30" spans="1:16" x14ac:dyDescent="0.2">
      <c r="A30" s="16"/>
      <c r="B30" s="16"/>
      <c r="C30" s="244" t="s">
        <v>15</v>
      </c>
      <c r="D30" s="244"/>
      <c r="E30" s="244"/>
      <c r="F30" s="244"/>
      <c r="G30" s="244"/>
      <c r="H30" s="244"/>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60" t="str">
        <f>'Kops n'!A38:D38</f>
        <v>Tāme sastādīta 2024. gada 14. maijā</v>
      </c>
      <c r="B32" s="261"/>
      <c r="C32" s="261"/>
      <c r="D32" s="261"/>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18" t="str">
        <f>'Kops n'!C40:H40</f>
        <v>Gundega Ābelīte 14.05.2024</v>
      </c>
      <c r="D34" s="318"/>
      <c r="E34" s="318"/>
      <c r="F34" s="318"/>
      <c r="G34" s="318"/>
      <c r="H34" s="318"/>
      <c r="I34" s="16"/>
      <c r="J34" s="16"/>
      <c r="K34" s="16"/>
      <c r="L34" s="16"/>
      <c r="M34" s="16"/>
      <c r="N34" s="16"/>
      <c r="O34" s="16"/>
      <c r="P34" s="16"/>
    </row>
    <row r="35" spans="1:16" x14ac:dyDescent="0.2">
      <c r="A35" s="16"/>
      <c r="B35" s="16"/>
      <c r="C35" s="244" t="s">
        <v>15</v>
      </c>
      <c r="D35" s="244"/>
      <c r="E35" s="244"/>
      <c r="F35" s="244"/>
      <c r="G35" s="244"/>
      <c r="H35" s="244"/>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5" t="str">
        <f>'Kops n'!C43</f>
        <v>1-00180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N9:O9"/>
    <mergeCell ref="D5:L5"/>
    <mergeCell ref="D6:L6"/>
    <mergeCell ref="D7:L7"/>
    <mergeCell ref="D8:L8"/>
    <mergeCell ref="C2:I2"/>
    <mergeCell ref="C3:I3"/>
    <mergeCell ref="C4:I4"/>
    <mergeCell ref="A9:F9"/>
    <mergeCell ref="J9:M9"/>
    <mergeCell ref="A32:D32"/>
    <mergeCell ref="C34:H34"/>
    <mergeCell ref="C35:H35"/>
    <mergeCell ref="C29:H29"/>
    <mergeCell ref="C30:H30"/>
    <mergeCell ref="F12:K12"/>
    <mergeCell ref="L12:P12"/>
    <mergeCell ref="A26:K26"/>
    <mergeCell ref="A12:A13"/>
    <mergeCell ref="B12:B13"/>
    <mergeCell ref="C12:C13"/>
    <mergeCell ref="D12:D13"/>
    <mergeCell ref="E12:E13"/>
  </mergeCells>
  <conditionalFormatting sqref="C2:I2 D1">
    <cfRule type="cellIs" dxfId="465" priority="3" operator="equal">
      <formula>0</formula>
    </cfRule>
  </conditionalFormatting>
  <conditionalFormatting sqref="A26:K26">
    <cfRule type="containsText" dxfId="464" priority="2" operator="containsText" text="Tiešās izmaksas kopā, t. sk. darba devēja sociālais nodoklis __.__% ">
      <formula>NOT(ISERROR(SEARCH("Tiešās izmaksas kopā, t. sk. darba devēja sociālais nodoklis __.__% ",A26)))</formula>
    </cfRule>
  </conditionalFormatting>
  <conditionalFormatting sqref="L26:P26 C29:H29 C34:H34 C37 D5:L8 A14:P25">
    <cfRule type="cellIs" dxfId="463"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8"/>
  <sheetViews>
    <sheetView topLeftCell="A12" workbookViewId="0">
      <selection activeCell="A26" sqref="A2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'1a+c+n'!D1</f>
        <v>1</v>
      </c>
      <c r="E1" s="22"/>
      <c r="F1" s="22"/>
      <c r="G1" s="22"/>
      <c r="H1" s="22"/>
      <c r="I1" s="22"/>
      <c r="J1" s="22"/>
      <c r="N1" s="26"/>
      <c r="O1" s="27"/>
      <c r="P1" s="28"/>
    </row>
    <row r="2" spans="1:16" x14ac:dyDescent="0.2">
      <c r="A2" s="29"/>
      <c r="B2" s="29"/>
      <c r="C2" s="330" t="str">
        <f>'1a+c+n'!C2:I2</f>
        <v>Būvlaukuma sagatavošana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'1a+c+n'!A9</f>
        <v>Tāme sastādīta  2024. gada tirgus cenās, pamatojoties uz DOP daļas rasējumiem</v>
      </c>
      <c r="B9" s="327"/>
      <c r="C9" s="327"/>
      <c r="D9" s="327"/>
      <c r="E9" s="327"/>
      <c r="F9" s="327"/>
      <c r="G9" s="31"/>
      <c r="H9" s="31"/>
      <c r="I9" s="31"/>
      <c r="J9" s="328" t="s">
        <v>45</v>
      </c>
      <c r="K9" s="328"/>
      <c r="L9" s="328"/>
      <c r="M9" s="328"/>
      <c r="N9" s="329">
        <f>P26</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6"/>
      <c r="H14" s="116">
        <f>IF($C$4="citu pasākumu izmaksas",IF('1a+c+n'!$Q14="C",'1a+c+n'!H14,0))</f>
        <v>0</v>
      </c>
      <c r="I14" s="116"/>
      <c r="J14" s="116"/>
      <c r="K14" s="117">
        <f>IF($C$4="citu pasākumu izmaksas",IF('1a+c+n'!$Q14="C",'1a+c+n'!K14,0))</f>
        <v>0</v>
      </c>
      <c r="L14" s="81">
        <f>IF($C$4="citu pasākumu izmaksas",IF('1a+c+n'!$Q14="C",'1a+c+n'!L14,0))</f>
        <v>0</v>
      </c>
      <c r="M14" s="116">
        <f>IF($C$4="citu pasākumu izmaksas",IF('1a+c+n'!$Q14="C",'1a+c+n'!M14,0))</f>
        <v>0</v>
      </c>
      <c r="N14" s="116">
        <f>IF($C$4="citu pasākumu izmaksas",IF('1a+c+n'!$Q14="C",'1a+c+n'!N14,0))</f>
        <v>0</v>
      </c>
      <c r="O14" s="116">
        <f>IF($C$4="citu pasākumu izmaksas",IF('1a+c+n'!$Q14="C",'1a+c+n'!O14,0))</f>
        <v>0</v>
      </c>
      <c r="P14" s="117">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8"/>
      <c r="H15" s="118">
        <f>IF($C$4="citu pasākumu izmaksas",IF('1a+c+n'!$Q15="C",'1a+c+n'!H15,0))</f>
        <v>0</v>
      </c>
      <c r="I15" s="118"/>
      <c r="J15" s="118"/>
      <c r="K15" s="119">
        <f>IF($C$4="citu pasākumu izmaksas",IF('1a+c+n'!$Q15="C",'1a+c+n'!K15,0))</f>
        <v>0</v>
      </c>
      <c r="L15" s="82">
        <f>IF($C$4="citu pasākumu izmaksas",IF('1a+c+n'!$Q15="C",'1a+c+n'!L15,0))</f>
        <v>0</v>
      </c>
      <c r="M15" s="118">
        <f>IF($C$4="citu pasākumu izmaksas",IF('1a+c+n'!$Q15="C",'1a+c+n'!M15,0))</f>
        <v>0</v>
      </c>
      <c r="N15" s="118">
        <f>IF($C$4="citu pasākumu izmaksas",IF('1a+c+n'!$Q15="C",'1a+c+n'!N15,0))</f>
        <v>0</v>
      </c>
      <c r="O15" s="118">
        <f>IF($C$4="citu pasākumu izmaksas",IF('1a+c+n'!$Q15="C",'1a+c+n'!O15,0))</f>
        <v>0</v>
      </c>
      <c r="P15" s="119">
        <f>IF($C$4="citu pasākumu izmaksas",IF('1a+c+n'!$Q15="C",'1a+c+n'!P15,0))</f>
        <v>0</v>
      </c>
    </row>
    <row r="16" spans="1:16" x14ac:dyDescent="0.2">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8"/>
      <c r="H16" s="118">
        <f>IF($C$4="citu pasākumu izmaksas",IF('1a+c+n'!$Q16="C",'1a+c+n'!H16,0))</f>
        <v>0</v>
      </c>
      <c r="I16" s="118"/>
      <c r="J16" s="118"/>
      <c r="K16" s="119">
        <f>IF($C$4="citu pasākumu izmaksas",IF('1a+c+n'!$Q16="C",'1a+c+n'!K16,0))</f>
        <v>0</v>
      </c>
      <c r="L16" s="82">
        <f>IF($C$4="citu pasākumu izmaksas",IF('1a+c+n'!$Q16="C",'1a+c+n'!L16,0))</f>
        <v>0</v>
      </c>
      <c r="M16" s="118">
        <f>IF($C$4="citu pasākumu izmaksas",IF('1a+c+n'!$Q16="C",'1a+c+n'!M16,0))</f>
        <v>0</v>
      </c>
      <c r="N16" s="118">
        <f>IF($C$4="citu pasākumu izmaksas",IF('1a+c+n'!$Q16="C",'1a+c+n'!N16,0))</f>
        <v>0</v>
      </c>
      <c r="O16" s="118">
        <f>IF($C$4="citu pasākumu izmaksas",IF('1a+c+n'!$Q16="C",'1a+c+n'!O16,0))</f>
        <v>0</v>
      </c>
      <c r="P16" s="119">
        <f>IF($C$4="citu pasākumu izmaksas",IF('1a+c+n'!$Q16="C",'1a+c+n'!P16,0))</f>
        <v>0</v>
      </c>
    </row>
    <row r="17" spans="1:16" x14ac:dyDescent="0.2">
      <c r="A17" s="51">
        <f>IF(P17=0,0,IF(COUNTBLANK(P17)=1,0,COUNTA($P$14:P17)))</f>
        <v>0</v>
      </c>
      <c r="B17" s="24">
        <f>IF($C$4="citu pasākumu izmaksas",IF('1a+c+n'!$Q17="C",'1a+c+n'!B17,0))</f>
        <v>0</v>
      </c>
      <c r="C17" s="64">
        <f>IF($C$4="citu pasākumu izmaksas",IF('1a+c+n'!$Q17="C",'1a+c+n'!C17,0))</f>
        <v>0</v>
      </c>
      <c r="D17" s="24">
        <f>IF($C$4="citu pasākumu izmaksas",IF('1a+c+n'!$Q17="C",'1a+c+n'!D17,0))</f>
        <v>0</v>
      </c>
      <c r="E17" s="46"/>
      <c r="F17" s="65"/>
      <c r="G17" s="118"/>
      <c r="H17" s="118">
        <f>IF($C$4="citu pasākumu izmaksas",IF('1a+c+n'!$Q17="C",'1a+c+n'!H17,0))</f>
        <v>0</v>
      </c>
      <c r="I17" s="118"/>
      <c r="J17" s="118"/>
      <c r="K17" s="119">
        <f>IF($C$4="citu pasākumu izmaksas",IF('1a+c+n'!$Q17="C",'1a+c+n'!K17,0))</f>
        <v>0</v>
      </c>
      <c r="L17" s="82">
        <f>IF($C$4="citu pasākumu izmaksas",IF('1a+c+n'!$Q17="C",'1a+c+n'!L17,0))</f>
        <v>0</v>
      </c>
      <c r="M17" s="118">
        <f>IF($C$4="citu pasākumu izmaksas",IF('1a+c+n'!$Q17="C",'1a+c+n'!M17,0))</f>
        <v>0</v>
      </c>
      <c r="N17" s="118">
        <f>IF($C$4="citu pasākumu izmaksas",IF('1a+c+n'!$Q17="C",'1a+c+n'!N17,0))</f>
        <v>0</v>
      </c>
      <c r="O17" s="118">
        <f>IF($C$4="citu pasākumu izmaksas",IF('1a+c+n'!$Q17="C",'1a+c+n'!O17,0))</f>
        <v>0</v>
      </c>
      <c r="P17" s="119">
        <f>IF($C$4="citu pasākumu izmaksas",IF('1a+c+n'!$Q17="C",'1a+c+n'!P17,0))</f>
        <v>0</v>
      </c>
    </row>
    <row r="18" spans="1:16" x14ac:dyDescent="0.2">
      <c r="A18" s="51">
        <f>IF(P18=0,0,IF(COUNTBLANK(P18)=1,0,COUNTA($P$14:P18)))</f>
        <v>0</v>
      </c>
      <c r="B18" s="24">
        <f>IF($C$4="citu pasākumu izmaksas",IF('1a+c+n'!$Q18="C",'1a+c+n'!B18,0))</f>
        <v>0</v>
      </c>
      <c r="C18" s="64">
        <f>IF($C$4="citu pasākumu izmaksas",IF('1a+c+n'!$Q18="C",'1a+c+n'!C18,0))</f>
        <v>0</v>
      </c>
      <c r="D18" s="24">
        <f>IF($C$4="citu pasākumu izmaksas",IF('1a+c+n'!$Q18="C",'1a+c+n'!D18,0))</f>
        <v>0</v>
      </c>
      <c r="E18" s="46"/>
      <c r="F18" s="65"/>
      <c r="G18" s="118"/>
      <c r="H18" s="118">
        <f>IF($C$4="citu pasākumu izmaksas",IF('1a+c+n'!$Q18="C",'1a+c+n'!H18,0))</f>
        <v>0</v>
      </c>
      <c r="I18" s="118"/>
      <c r="J18" s="118"/>
      <c r="K18" s="119">
        <f>IF($C$4="citu pasākumu izmaksas",IF('1a+c+n'!$Q18="C",'1a+c+n'!K18,0))</f>
        <v>0</v>
      </c>
      <c r="L18" s="82">
        <f>IF($C$4="citu pasākumu izmaksas",IF('1a+c+n'!$Q18="C",'1a+c+n'!L18,0))</f>
        <v>0</v>
      </c>
      <c r="M18" s="118">
        <f>IF($C$4="citu pasākumu izmaksas",IF('1a+c+n'!$Q18="C",'1a+c+n'!M18,0))</f>
        <v>0</v>
      </c>
      <c r="N18" s="118">
        <f>IF($C$4="citu pasākumu izmaksas",IF('1a+c+n'!$Q18="C",'1a+c+n'!N18,0))</f>
        <v>0</v>
      </c>
      <c r="O18" s="118">
        <f>IF($C$4="citu pasākumu izmaksas",IF('1a+c+n'!$Q18="C",'1a+c+n'!O18,0))</f>
        <v>0</v>
      </c>
      <c r="P18" s="119">
        <f>IF($C$4="citu pasākumu izmaksas",IF('1a+c+n'!$Q18="C",'1a+c+n'!P18,0))</f>
        <v>0</v>
      </c>
    </row>
    <row r="19" spans="1:16" x14ac:dyDescent="0.2">
      <c r="A19" s="51">
        <f>IF(P19=0,0,IF(COUNTBLANK(P19)=1,0,COUNTA($P$14:P19)))</f>
        <v>0</v>
      </c>
      <c r="B19" s="24">
        <f>IF($C$4="citu pasākumu izmaksas",IF('1a+c+n'!$Q19="C",'1a+c+n'!B19,0))</f>
        <v>0</v>
      </c>
      <c r="C19" s="64">
        <f>IF($C$4="citu pasākumu izmaksas",IF('1a+c+n'!$Q19="C",'1a+c+n'!C19,0))</f>
        <v>0</v>
      </c>
      <c r="D19" s="24">
        <f>IF($C$4="citu pasākumu izmaksas",IF('1a+c+n'!$Q19="C",'1a+c+n'!D19,0))</f>
        <v>0</v>
      </c>
      <c r="E19" s="46"/>
      <c r="F19" s="65"/>
      <c r="G19" s="118"/>
      <c r="H19" s="118">
        <f>IF($C$4="citu pasākumu izmaksas",IF('1a+c+n'!$Q19="C",'1a+c+n'!H19,0))</f>
        <v>0</v>
      </c>
      <c r="I19" s="118"/>
      <c r="J19" s="118"/>
      <c r="K19" s="119">
        <f>IF($C$4="citu pasākumu izmaksas",IF('1a+c+n'!$Q19="C",'1a+c+n'!K19,0))</f>
        <v>0</v>
      </c>
      <c r="L19" s="82">
        <f>IF($C$4="citu pasākumu izmaksas",IF('1a+c+n'!$Q19="C",'1a+c+n'!L19,0))</f>
        <v>0</v>
      </c>
      <c r="M19" s="118">
        <f>IF($C$4="citu pasākumu izmaksas",IF('1a+c+n'!$Q19="C",'1a+c+n'!M19,0))</f>
        <v>0</v>
      </c>
      <c r="N19" s="118">
        <f>IF($C$4="citu pasākumu izmaksas",IF('1a+c+n'!$Q19="C",'1a+c+n'!N19,0))</f>
        <v>0</v>
      </c>
      <c r="O19" s="118">
        <f>IF($C$4="citu pasākumu izmaksas",IF('1a+c+n'!$Q19="C",'1a+c+n'!O19,0))</f>
        <v>0</v>
      </c>
      <c r="P19" s="119">
        <f>IF($C$4="citu pasākumu izmaksas",IF('1a+c+n'!$Q19="C",'1a+c+n'!P19,0))</f>
        <v>0</v>
      </c>
    </row>
    <row r="20" spans="1:16" x14ac:dyDescent="0.2">
      <c r="A20" s="51">
        <f>IF(P20=0,0,IF(COUNTBLANK(P20)=1,0,COUNTA($P$14:P20)))</f>
        <v>0</v>
      </c>
      <c r="B20" s="24">
        <f>IF($C$4="citu pasākumu izmaksas",IF('1a+c+n'!$Q20="C",'1a+c+n'!B20,0))</f>
        <v>0</v>
      </c>
      <c r="C20" s="64">
        <f>IF($C$4="citu pasākumu izmaksas",IF('1a+c+n'!$Q20="C",'1a+c+n'!C20,0))</f>
        <v>0</v>
      </c>
      <c r="D20" s="24">
        <f>IF($C$4="citu pasākumu izmaksas",IF('1a+c+n'!$Q20="C",'1a+c+n'!D20,0))</f>
        <v>0</v>
      </c>
      <c r="E20" s="46"/>
      <c r="F20" s="65"/>
      <c r="G20" s="118"/>
      <c r="H20" s="118">
        <f>IF($C$4="citu pasākumu izmaksas",IF('1a+c+n'!$Q20="C",'1a+c+n'!H20,0))</f>
        <v>0</v>
      </c>
      <c r="I20" s="118"/>
      <c r="J20" s="118"/>
      <c r="K20" s="119">
        <f>IF($C$4="citu pasākumu izmaksas",IF('1a+c+n'!$Q20="C",'1a+c+n'!K20,0))</f>
        <v>0</v>
      </c>
      <c r="L20" s="82">
        <f>IF($C$4="citu pasākumu izmaksas",IF('1a+c+n'!$Q20="C",'1a+c+n'!L20,0))</f>
        <v>0</v>
      </c>
      <c r="M20" s="118">
        <f>IF($C$4="citu pasākumu izmaksas",IF('1a+c+n'!$Q20="C",'1a+c+n'!M20,0))</f>
        <v>0</v>
      </c>
      <c r="N20" s="118">
        <f>IF($C$4="citu pasākumu izmaksas",IF('1a+c+n'!$Q20="C",'1a+c+n'!N20,0))</f>
        <v>0</v>
      </c>
      <c r="O20" s="118">
        <f>IF($C$4="citu pasākumu izmaksas",IF('1a+c+n'!$Q20="C",'1a+c+n'!O20,0))</f>
        <v>0</v>
      </c>
      <c r="P20" s="119">
        <f>IF($C$4="citu pasākumu izmaksas",IF('1a+c+n'!$Q20="C",'1a+c+n'!P20,0))</f>
        <v>0</v>
      </c>
    </row>
    <row r="21" spans="1:16" x14ac:dyDescent="0.2">
      <c r="A21" s="51">
        <f>IF(P21=0,0,IF(COUNTBLANK(P21)=1,0,COUNTA($P$14:P21)))</f>
        <v>0</v>
      </c>
      <c r="B21" s="24">
        <f>IF($C$4="citu pasākumu izmaksas",IF('1a+c+n'!$Q21="C",'1a+c+n'!B21,0))</f>
        <v>0</v>
      </c>
      <c r="C21" s="64">
        <f>IF($C$4="citu pasākumu izmaksas",IF('1a+c+n'!$Q21="C",'1a+c+n'!C21,0))</f>
        <v>0</v>
      </c>
      <c r="D21" s="24">
        <f>IF($C$4="citu pasākumu izmaksas",IF('1a+c+n'!$Q21="C",'1a+c+n'!D21,0))</f>
        <v>0</v>
      </c>
      <c r="E21" s="46"/>
      <c r="F21" s="65"/>
      <c r="G21" s="118"/>
      <c r="H21" s="118">
        <f>IF($C$4="citu pasākumu izmaksas",IF('1a+c+n'!$Q21="C",'1a+c+n'!H21,0))</f>
        <v>0</v>
      </c>
      <c r="I21" s="118"/>
      <c r="J21" s="118"/>
      <c r="K21" s="119">
        <f>IF($C$4="citu pasākumu izmaksas",IF('1a+c+n'!$Q21="C",'1a+c+n'!K21,0))</f>
        <v>0</v>
      </c>
      <c r="L21" s="82">
        <f>IF($C$4="citu pasākumu izmaksas",IF('1a+c+n'!$Q21="C",'1a+c+n'!L21,0))</f>
        <v>0</v>
      </c>
      <c r="M21" s="118">
        <f>IF($C$4="citu pasākumu izmaksas",IF('1a+c+n'!$Q21="C",'1a+c+n'!M21,0))</f>
        <v>0</v>
      </c>
      <c r="N21" s="118">
        <f>IF($C$4="citu pasākumu izmaksas",IF('1a+c+n'!$Q21="C",'1a+c+n'!N21,0))</f>
        <v>0</v>
      </c>
      <c r="O21" s="118">
        <f>IF($C$4="citu pasākumu izmaksas",IF('1a+c+n'!$Q21="C",'1a+c+n'!O21,0))</f>
        <v>0</v>
      </c>
      <c r="P21" s="119">
        <f>IF($C$4="citu pasākumu izmaksas",IF('1a+c+n'!$Q21="C",'1a+c+n'!P21,0))</f>
        <v>0</v>
      </c>
    </row>
    <row r="22" spans="1:16" x14ac:dyDescent="0.2">
      <c r="A22" s="51">
        <f>IF(P22=0,0,IF(COUNTBLANK(P22)=1,0,COUNTA($P$14:P22)))</f>
        <v>0</v>
      </c>
      <c r="B22" s="24">
        <f>IF($C$4="citu pasākumu izmaksas",IF('1a+c+n'!$Q22="C",'1a+c+n'!B22,0))</f>
        <v>0</v>
      </c>
      <c r="C22" s="64">
        <f>IF($C$4="citu pasākumu izmaksas",IF('1a+c+n'!$Q22="C",'1a+c+n'!C22,0))</f>
        <v>0</v>
      </c>
      <c r="D22" s="24">
        <f>IF($C$4="citu pasākumu izmaksas",IF('1a+c+n'!$Q22="C",'1a+c+n'!D22,0))</f>
        <v>0</v>
      </c>
      <c r="E22" s="46"/>
      <c r="F22" s="65"/>
      <c r="G22" s="118"/>
      <c r="H22" s="118">
        <f>IF($C$4="citu pasākumu izmaksas",IF('1a+c+n'!$Q22="C",'1a+c+n'!H22,0))</f>
        <v>0</v>
      </c>
      <c r="I22" s="118"/>
      <c r="J22" s="118"/>
      <c r="K22" s="119">
        <f>IF($C$4="citu pasākumu izmaksas",IF('1a+c+n'!$Q22="C",'1a+c+n'!K22,0))</f>
        <v>0</v>
      </c>
      <c r="L22" s="82">
        <f>IF($C$4="citu pasākumu izmaksas",IF('1a+c+n'!$Q22="C",'1a+c+n'!L22,0))</f>
        <v>0</v>
      </c>
      <c r="M22" s="118">
        <f>IF($C$4="citu pasākumu izmaksas",IF('1a+c+n'!$Q22="C",'1a+c+n'!M22,0))</f>
        <v>0</v>
      </c>
      <c r="N22" s="118">
        <f>IF($C$4="citu pasākumu izmaksas",IF('1a+c+n'!$Q22="C",'1a+c+n'!N22,0))</f>
        <v>0</v>
      </c>
      <c r="O22" s="118">
        <f>IF($C$4="citu pasākumu izmaksas",IF('1a+c+n'!$Q22="C",'1a+c+n'!O22,0))</f>
        <v>0</v>
      </c>
      <c r="P22" s="119">
        <f>IF($C$4="citu pasākumu izmaksas",IF('1a+c+n'!$Q22="C",'1a+c+n'!P22,0))</f>
        <v>0</v>
      </c>
    </row>
    <row r="23" spans="1:16" x14ac:dyDescent="0.2">
      <c r="A23" s="51">
        <f>IF(P23=0,0,IF(COUNTBLANK(P23)=1,0,COUNTA($P$14:P23)))</f>
        <v>0</v>
      </c>
      <c r="B23" s="24">
        <f>IF($C$4="citu pasākumu izmaksas",IF('1a+c+n'!$Q23="C",'1a+c+n'!B23,0))</f>
        <v>0</v>
      </c>
      <c r="C23" s="64">
        <f>IF($C$4="citu pasākumu izmaksas",IF('1a+c+n'!$Q23="C",'1a+c+n'!C23,0))</f>
        <v>0</v>
      </c>
      <c r="D23" s="24">
        <f>IF($C$4="citu pasākumu izmaksas",IF('1a+c+n'!$Q23="C",'1a+c+n'!D23,0))</f>
        <v>0</v>
      </c>
      <c r="E23" s="46"/>
      <c r="F23" s="65"/>
      <c r="G23" s="118"/>
      <c r="H23" s="118">
        <f>IF($C$4="citu pasākumu izmaksas",IF('1a+c+n'!$Q23="C",'1a+c+n'!H23,0))</f>
        <v>0</v>
      </c>
      <c r="I23" s="118"/>
      <c r="J23" s="118"/>
      <c r="K23" s="119">
        <f>IF($C$4="citu pasākumu izmaksas",IF('1a+c+n'!$Q23="C",'1a+c+n'!K23,0))</f>
        <v>0</v>
      </c>
      <c r="L23" s="82">
        <f>IF($C$4="citu pasākumu izmaksas",IF('1a+c+n'!$Q23="C",'1a+c+n'!L23,0))</f>
        <v>0</v>
      </c>
      <c r="M23" s="118">
        <f>IF($C$4="citu pasākumu izmaksas",IF('1a+c+n'!$Q23="C",'1a+c+n'!M23,0))</f>
        <v>0</v>
      </c>
      <c r="N23" s="118">
        <f>IF($C$4="citu pasākumu izmaksas",IF('1a+c+n'!$Q23="C",'1a+c+n'!N23,0))</f>
        <v>0</v>
      </c>
      <c r="O23" s="118">
        <f>IF($C$4="citu pasākumu izmaksas",IF('1a+c+n'!$Q23="C",'1a+c+n'!O23,0))</f>
        <v>0</v>
      </c>
      <c r="P23" s="119">
        <f>IF($C$4="citu pasākumu izmaksas",IF('1a+c+n'!$Q23="C",'1a+c+n'!P23,0))</f>
        <v>0</v>
      </c>
    </row>
    <row r="24" spans="1:16" x14ac:dyDescent="0.2">
      <c r="A24" s="51">
        <f>IF(P24=0,0,IF(COUNTBLANK(P24)=1,0,COUNTA($P$14:P24)))</f>
        <v>0</v>
      </c>
      <c r="B24" s="24">
        <f>IF($C$4="citu pasākumu izmaksas",IF('1a+c+n'!$Q24="C",'1a+c+n'!B24,0))</f>
        <v>0</v>
      </c>
      <c r="C24" s="64">
        <f>IF($C$4="citu pasākumu izmaksas",IF('1a+c+n'!$Q24="C",'1a+c+n'!C24,0))</f>
        <v>0</v>
      </c>
      <c r="D24" s="24">
        <f>IF($C$4="citu pasākumu izmaksas",IF('1a+c+n'!$Q24="C",'1a+c+n'!D24,0))</f>
        <v>0</v>
      </c>
      <c r="E24" s="46"/>
      <c r="F24" s="65"/>
      <c r="G24" s="118"/>
      <c r="H24" s="118">
        <f>IF($C$4="citu pasākumu izmaksas",IF('1a+c+n'!$Q24="C",'1a+c+n'!H24,0))</f>
        <v>0</v>
      </c>
      <c r="I24" s="118"/>
      <c r="J24" s="118"/>
      <c r="K24" s="119">
        <f>IF($C$4="citu pasākumu izmaksas",IF('1a+c+n'!$Q24="C",'1a+c+n'!K24,0))</f>
        <v>0</v>
      </c>
      <c r="L24" s="82">
        <f>IF($C$4="citu pasākumu izmaksas",IF('1a+c+n'!$Q24="C",'1a+c+n'!L24,0))</f>
        <v>0</v>
      </c>
      <c r="M24" s="118">
        <f>IF($C$4="citu pasākumu izmaksas",IF('1a+c+n'!$Q24="C",'1a+c+n'!M24,0))</f>
        <v>0</v>
      </c>
      <c r="N24" s="118">
        <f>IF($C$4="citu pasākumu izmaksas",IF('1a+c+n'!$Q24="C",'1a+c+n'!N24,0))</f>
        <v>0</v>
      </c>
      <c r="O24" s="118">
        <f>IF($C$4="citu pasākumu izmaksas",IF('1a+c+n'!$Q24="C",'1a+c+n'!O24,0))</f>
        <v>0</v>
      </c>
      <c r="P24" s="119">
        <f>IF($C$4="citu pasākumu izmaksas",IF('1a+c+n'!$Q24="C",'1a+c+n'!P24,0))</f>
        <v>0</v>
      </c>
    </row>
    <row r="25" spans="1:16" ht="10.8" thickBot="1" x14ac:dyDescent="0.25">
      <c r="A25" s="51">
        <f>IF(P25=0,0,IF(COUNTBLANK(P25)=1,0,COUNTA($P$14:P25)))</f>
        <v>0</v>
      </c>
      <c r="B25" s="24">
        <f>IF($C$4="citu pasākumu izmaksas",IF('1a+c+n'!$Q25="C",'1a+c+n'!B25,0))</f>
        <v>0</v>
      </c>
      <c r="C25" s="64">
        <f>IF($C$4="citu pasākumu izmaksas",IF('1a+c+n'!$Q25="C",'1a+c+n'!C25,0))</f>
        <v>0</v>
      </c>
      <c r="D25" s="24">
        <f>IF($C$4="citu pasākumu izmaksas",IF('1a+c+n'!$Q25="C",'1a+c+n'!D25,0))</f>
        <v>0</v>
      </c>
      <c r="E25" s="46"/>
      <c r="F25" s="65"/>
      <c r="G25" s="118"/>
      <c r="H25" s="118">
        <f>IF($C$4="citu pasākumu izmaksas",IF('1a+c+n'!$Q25="C",'1a+c+n'!H25,0))</f>
        <v>0</v>
      </c>
      <c r="I25" s="118"/>
      <c r="J25" s="118"/>
      <c r="K25" s="119">
        <f>IF($C$4="citu pasākumu izmaksas",IF('1a+c+n'!$Q25="C",'1a+c+n'!K25,0))</f>
        <v>0</v>
      </c>
      <c r="L25" s="82">
        <f>IF($C$4="citu pasākumu izmaksas",IF('1a+c+n'!$Q25="C",'1a+c+n'!L25,0))</f>
        <v>0</v>
      </c>
      <c r="M25" s="118">
        <f>IF($C$4="citu pasākumu izmaksas",IF('1a+c+n'!$Q25="C",'1a+c+n'!M25,0))</f>
        <v>0</v>
      </c>
      <c r="N25" s="118">
        <f>IF($C$4="citu pasākumu izmaksas",IF('1a+c+n'!$Q25="C",'1a+c+n'!N25,0))</f>
        <v>0</v>
      </c>
      <c r="O25" s="118">
        <f>IF($C$4="citu pasākumu izmaksas",IF('1a+c+n'!$Q25="C",'1a+c+n'!O25,0))</f>
        <v>0</v>
      </c>
      <c r="P25" s="119">
        <f>IF($C$4="citu pasākumu izmaksas",IF('1a+c+n'!$Q25="C",'1a+c+n'!P25,0))</f>
        <v>0</v>
      </c>
    </row>
    <row r="26" spans="1:16" ht="12" customHeight="1" thickBot="1" x14ac:dyDescent="0.25">
      <c r="A26" s="315" t="s">
        <v>62</v>
      </c>
      <c r="B26" s="316"/>
      <c r="C26" s="316"/>
      <c r="D26" s="316"/>
      <c r="E26" s="316"/>
      <c r="F26" s="316"/>
      <c r="G26" s="316"/>
      <c r="H26" s="316"/>
      <c r="I26" s="316"/>
      <c r="J26" s="316"/>
      <c r="K26" s="317"/>
      <c r="L26" s="132">
        <f>SUM(L14:L25)</f>
        <v>0</v>
      </c>
      <c r="M26" s="133">
        <f>SUM(M14:M25)</f>
        <v>0</v>
      </c>
      <c r="N26" s="133">
        <f>SUM(N14:N25)</f>
        <v>0</v>
      </c>
      <c r="O26" s="133">
        <f>SUM(O14:O25)</f>
        <v>0</v>
      </c>
      <c r="P26" s="13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18" t="str">
        <f>'Kops c'!C35:H35</f>
        <v>Gundega Ābelīte 14.05.2024</v>
      </c>
      <c r="D29" s="318"/>
      <c r="E29" s="318"/>
      <c r="F29" s="318"/>
      <c r="G29" s="318"/>
      <c r="H29" s="318"/>
      <c r="I29" s="16"/>
      <c r="J29" s="16"/>
      <c r="K29" s="16"/>
      <c r="L29" s="16"/>
      <c r="M29" s="16"/>
      <c r="N29" s="16"/>
      <c r="O29" s="16"/>
      <c r="P29" s="16"/>
    </row>
    <row r="30" spans="1:16" x14ac:dyDescent="0.2">
      <c r="A30" s="16"/>
      <c r="B30" s="16"/>
      <c r="C30" s="244" t="s">
        <v>15</v>
      </c>
      <c r="D30" s="244"/>
      <c r="E30" s="244"/>
      <c r="F30" s="244"/>
      <c r="G30" s="244"/>
      <c r="H30" s="244"/>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60" t="str">
        <f>'Kops n'!A38:D38</f>
        <v>Tāme sastādīta 2024. gada 14. maijā</v>
      </c>
      <c r="B32" s="261"/>
      <c r="C32" s="261"/>
      <c r="D32" s="261"/>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18" t="str">
        <f>'Kops c'!C40:H40</f>
        <v>Gundega Ābelīte 14.05.2024</v>
      </c>
      <c r="D34" s="318"/>
      <c r="E34" s="318"/>
      <c r="F34" s="318"/>
      <c r="G34" s="318"/>
      <c r="H34" s="318"/>
      <c r="I34" s="16"/>
      <c r="J34" s="16"/>
      <c r="K34" s="16"/>
      <c r="L34" s="16"/>
      <c r="M34" s="16"/>
      <c r="N34" s="16"/>
      <c r="O34" s="16"/>
      <c r="P34" s="16"/>
    </row>
    <row r="35" spans="1:16" x14ac:dyDescent="0.2">
      <c r="A35" s="16"/>
      <c r="B35" s="16"/>
      <c r="C35" s="244" t="s">
        <v>15</v>
      </c>
      <c r="D35" s="244"/>
      <c r="E35" s="244"/>
      <c r="F35" s="244"/>
      <c r="G35" s="244"/>
      <c r="H35" s="244"/>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5" t="str">
        <f>'Kops c'!C43</f>
        <v>1-00180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462" priority="3" operator="containsText" text="Tiešās izmaksas kopā, t. sk. darba devēja sociālais nodoklis __.__% ">
      <formula>NOT(ISERROR(SEARCH("Tiešās izmaksas kopā, t. sk. darba devēja sociālais nodoklis __.__% ",A26)))</formula>
    </cfRule>
  </conditionalFormatting>
  <conditionalFormatting sqref="C2:I2 D5:L8 N9:O9 L26:P26 C29:H29 C34:H34 C37 B14:P25">
    <cfRule type="cellIs" dxfId="461" priority="2" operator="equal">
      <formula>0</formula>
    </cfRule>
  </conditionalFormatting>
  <conditionalFormatting sqref="A14:A25">
    <cfRule type="cellIs" dxfId="460"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P38"/>
  <sheetViews>
    <sheetView topLeftCell="A12" workbookViewId="0">
      <selection activeCell="A26" sqref="A2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'1a+c+n'!D1</f>
        <v>1</v>
      </c>
      <c r="E1" s="22"/>
      <c r="F1" s="22"/>
      <c r="G1" s="22"/>
      <c r="H1" s="22"/>
      <c r="I1" s="22"/>
      <c r="J1" s="22"/>
      <c r="N1" s="26"/>
      <c r="O1" s="27"/>
      <c r="P1" s="28"/>
    </row>
    <row r="2" spans="1:16" x14ac:dyDescent="0.2">
      <c r="A2" s="29"/>
      <c r="B2" s="29"/>
      <c r="C2" s="330" t="str">
        <f>'1a+c+n'!C2:I2</f>
        <v>Būvlaukuma sagatavošana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'1a+c+n'!A9</f>
        <v>Tāme sastādīta  2024. gada tirgus cenās, pamatojoties uz DOP daļas rasējumiem</v>
      </c>
      <c r="B9" s="327"/>
      <c r="C9" s="327"/>
      <c r="D9" s="327"/>
      <c r="E9" s="327"/>
      <c r="F9" s="327"/>
      <c r="G9" s="31"/>
      <c r="H9" s="31"/>
      <c r="I9" s="31"/>
      <c r="J9" s="328" t="s">
        <v>45</v>
      </c>
      <c r="K9" s="328"/>
      <c r="L9" s="328"/>
      <c r="M9" s="328"/>
      <c r="N9" s="329">
        <f>P26</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6"/>
      <c r="H14" s="116">
        <f>IF($C$4="Neattiecināmās izmaksas",IF('1a+c+n'!$Q14="N",'1a+c+n'!H14,0))</f>
        <v>0</v>
      </c>
      <c r="I14" s="116"/>
      <c r="J14" s="116"/>
      <c r="K14" s="117">
        <f>IF($C$4="Neattiecināmās izmaksas",IF('1a+c+n'!$Q14="N",'1a+c+n'!K14,0))</f>
        <v>0</v>
      </c>
      <c r="L14" s="81">
        <f>IF($C$4="Neattiecināmās izmaksas",IF('1a+c+n'!$Q14="N",'1a+c+n'!L14,0))</f>
        <v>0</v>
      </c>
      <c r="M14" s="116">
        <f>IF($C$4="Neattiecināmās izmaksas",IF('1a+c+n'!$Q14="N",'1a+c+n'!M14,0))</f>
        <v>0</v>
      </c>
      <c r="N14" s="116">
        <f>IF($C$4="Neattiecināmās izmaksas",IF('1a+c+n'!$Q14="N",'1a+c+n'!N14,0))</f>
        <v>0</v>
      </c>
      <c r="O14" s="116">
        <f>IF($C$4="Neattiecināmās izmaksas",IF('1a+c+n'!$Q14="N",'1a+c+n'!O14,0))</f>
        <v>0</v>
      </c>
      <c r="P14" s="117">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8"/>
      <c r="H15" s="118">
        <f>IF($C$4="Neattiecināmās izmaksas",IF('1a+c+n'!$Q15="N",'1a+c+n'!H15,0))</f>
        <v>0</v>
      </c>
      <c r="I15" s="118"/>
      <c r="J15" s="118"/>
      <c r="K15" s="119">
        <f>IF($C$4="Neattiecināmās izmaksas",IF('1a+c+n'!$Q15="N",'1a+c+n'!K15,0))</f>
        <v>0</v>
      </c>
      <c r="L15" s="82">
        <f>IF($C$4="Neattiecināmās izmaksas",IF('1a+c+n'!$Q15="N",'1a+c+n'!L15,0))</f>
        <v>0</v>
      </c>
      <c r="M15" s="118">
        <f>IF($C$4="Neattiecināmās izmaksas",IF('1a+c+n'!$Q15="N",'1a+c+n'!M15,0))</f>
        <v>0</v>
      </c>
      <c r="N15" s="118">
        <f>IF($C$4="Neattiecināmās izmaksas",IF('1a+c+n'!$Q15="N",'1a+c+n'!N15,0))</f>
        <v>0</v>
      </c>
      <c r="O15" s="118">
        <f>IF($C$4="Neattiecināmās izmaksas",IF('1a+c+n'!$Q15="N",'1a+c+n'!O15,0))</f>
        <v>0</v>
      </c>
      <c r="P15" s="119">
        <f>IF($C$4="Neattiecināmās izmaksas",IF('1a+c+n'!$Q15="N",'1a+c+n'!P15,0))</f>
        <v>0</v>
      </c>
    </row>
    <row r="16" spans="1:16" x14ac:dyDescent="0.2">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8"/>
      <c r="H16" s="118">
        <f>IF($C$4="Neattiecināmās izmaksas",IF('1a+c+n'!$Q16="N",'1a+c+n'!H16,0))</f>
        <v>0</v>
      </c>
      <c r="I16" s="118"/>
      <c r="J16" s="118"/>
      <c r="K16" s="119">
        <f>IF($C$4="Neattiecināmās izmaksas",IF('1a+c+n'!$Q16="N",'1a+c+n'!K16,0))</f>
        <v>0</v>
      </c>
      <c r="L16" s="82">
        <f>IF($C$4="Neattiecināmās izmaksas",IF('1a+c+n'!$Q16="N",'1a+c+n'!L16,0))</f>
        <v>0</v>
      </c>
      <c r="M16" s="118">
        <f>IF($C$4="Neattiecināmās izmaksas",IF('1a+c+n'!$Q16="N",'1a+c+n'!M16,0))</f>
        <v>0</v>
      </c>
      <c r="N16" s="118">
        <f>IF($C$4="Neattiecināmās izmaksas",IF('1a+c+n'!$Q16="N",'1a+c+n'!N16,0))</f>
        <v>0</v>
      </c>
      <c r="O16" s="118">
        <f>IF($C$4="Neattiecināmās izmaksas",IF('1a+c+n'!$Q16="N",'1a+c+n'!O16,0))</f>
        <v>0</v>
      </c>
      <c r="P16" s="119">
        <f>IF($C$4="Neattiecināmās izmaksas",IF('1a+c+n'!$Q16="N",'1a+c+n'!P16,0))</f>
        <v>0</v>
      </c>
    </row>
    <row r="17" spans="1:16" x14ac:dyDescent="0.2">
      <c r="A17" s="51">
        <f>IF(P17=0,0,IF(COUNTBLANK(P17)=1,0,COUNTA($P$14:P17)))</f>
        <v>0</v>
      </c>
      <c r="B17" s="24">
        <f>IF($C$4="Neattiecināmās izmaksas",IF('1a+c+n'!$Q17="N",'1a+c+n'!B17,0))</f>
        <v>0</v>
      </c>
      <c r="C17" s="64">
        <f>IF($C$4="Neattiecināmās izmaksas",IF('1a+c+n'!$Q17="N",'1a+c+n'!C17,0))</f>
        <v>0</v>
      </c>
      <c r="D17" s="24">
        <f>IF($C$4="Neattiecināmās izmaksas",IF('1a+c+n'!$Q17="N",'1a+c+n'!D17,0))</f>
        <v>0</v>
      </c>
      <c r="E17" s="46"/>
      <c r="F17" s="65"/>
      <c r="G17" s="118"/>
      <c r="H17" s="118">
        <f>IF($C$4="Neattiecināmās izmaksas",IF('1a+c+n'!$Q17="N",'1a+c+n'!H17,0))</f>
        <v>0</v>
      </c>
      <c r="I17" s="118"/>
      <c r="J17" s="118"/>
      <c r="K17" s="119">
        <f>IF($C$4="Neattiecināmās izmaksas",IF('1a+c+n'!$Q17="N",'1a+c+n'!K17,0))</f>
        <v>0</v>
      </c>
      <c r="L17" s="82">
        <f>IF($C$4="Neattiecināmās izmaksas",IF('1a+c+n'!$Q17="N",'1a+c+n'!L17,0))</f>
        <v>0</v>
      </c>
      <c r="M17" s="118">
        <f>IF($C$4="Neattiecināmās izmaksas",IF('1a+c+n'!$Q17="N",'1a+c+n'!M17,0))</f>
        <v>0</v>
      </c>
      <c r="N17" s="118">
        <f>IF($C$4="Neattiecināmās izmaksas",IF('1a+c+n'!$Q17="N",'1a+c+n'!N17,0))</f>
        <v>0</v>
      </c>
      <c r="O17" s="118">
        <f>IF($C$4="Neattiecināmās izmaksas",IF('1a+c+n'!$Q17="N",'1a+c+n'!O17,0))</f>
        <v>0</v>
      </c>
      <c r="P17" s="119">
        <f>IF($C$4="Neattiecināmās izmaksas",IF('1a+c+n'!$Q17="N",'1a+c+n'!P17,0))</f>
        <v>0</v>
      </c>
    </row>
    <row r="18" spans="1:16" x14ac:dyDescent="0.2">
      <c r="A18" s="51">
        <f>IF(P18=0,0,IF(COUNTBLANK(P18)=1,0,COUNTA($P$14:P18)))</f>
        <v>0</v>
      </c>
      <c r="B18" s="24">
        <f>IF($C$4="Neattiecināmās izmaksas",IF('1a+c+n'!$Q18="N",'1a+c+n'!B18,0))</f>
        <v>0</v>
      </c>
      <c r="C18" s="64">
        <f>IF($C$4="Neattiecināmās izmaksas",IF('1a+c+n'!$Q18="N",'1a+c+n'!C18,0))</f>
        <v>0</v>
      </c>
      <c r="D18" s="24">
        <f>IF($C$4="Neattiecināmās izmaksas",IF('1a+c+n'!$Q18="N",'1a+c+n'!D18,0))</f>
        <v>0</v>
      </c>
      <c r="E18" s="46"/>
      <c r="F18" s="65"/>
      <c r="G18" s="118"/>
      <c r="H18" s="118">
        <f>IF($C$4="Neattiecināmās izmaksas",IF('1a+c+n'!$Q18="N",'1a+c+n'!H18,0))</f>
        <v>0</v>
      </c>
      <c r="I18" s="118"/>
      <c r="J18" s="118"/>
      <c r="K18" s="119">
        <f>IF($C$4="Neattiecināmās izmaksas",IF('1a+c+n'!$Q18="N",'1a+c+n'!K18,0))</f>
        <v>0</v>
      </c>
      <c r="L18" s="82">
        <f>IF($C$4="Neattiecināmās izmaksas",IF('1a+c+n'!$Q18="N",'1a+c+n'!L18,0))</f>
        <v>0</v>
      </c>
      <c r="M18" s="118">
        <f>IF($C$4="Neattiecināmās izmaksas",IF('1a+c+n'!$Q18="N",'1a+c+n'!M18,0))</f>
        <v>0</v>
      </c>
      <c r="N18" s="118">
        <f>IF($C$4="Neattiecināmās izmaksas",IF('1a+c+n'!$Q18="N",'1a+c+n'!N18,0))</f>
        <v>0</v>
      </c>
      <c r="O18" s="118">
        <f>IF($C$4="Neattiecināmās izmaksas",IF('1a+c+n'!$Q18="N",'1a+c+n'!O18,0))</f>
        <v>0</v>
      </c>
      <c r="P18" s="119">
        <f>IF($C$4="Neattiecināmās izmaksas",IF('1a+c+n'!$Q18="N",'1a+c+n'!P18,0))</f>
        <v>0</v>
      </c>
    </row>
    <row r="19" spans="1:16" x14ac:dyDescent="0.2">
      <c r="A19" s="51">
        <f>IF(P19=0,0,IF(COUNTBLANK(P19)=1,0,COUNTA($P$14:P19)))</f>
        <v>0</v>
      </c>
      <c r="B19" s="24">
        <f>IF($C$4="Neattiecināmās izmaksas",IF('1a+c+n'!$Q19="N",'1a+c+n'!B19,0))</f>
        <v>0</v>
      </c>
      <c r="C19" s="64">
        <f>IF($C$4="Neattiecināmās izmaksas",IF('1a+c+n'!$Q19="N",'1a+c+n'!C19,0))</f>
        <v>0</v>
      </c>
      <c r="D19" s="24">
        <f>IF($C$4="Neattiecināmās izmaksas",IF('1a+c+n'!$Q19="N",'1a+c+n'!D19,0))</f>
        <v>0</v>
      </c>
      <c r="E19" s="46"/>
      <c r="F19" s="65"/>
      <c r="G19" s="118"/>
      <c r="H19" s="118">
        <f>IF($C$4="Neattiecināmās izmaksas",IF('1a+c+n'!$Q19="N",'1a+c+n'!H19,0))</f>
        <v>0</v>
      </c>
      <c r="I19" s="118"/>
      <c r="J19" s="118"/>
      <c r="K19" s="119">
        <f>IF($C$4="Neattiecināmās izmaksas",IF('1a+c+n'!$Q19="N",'1a+c+n'!K19,0))</f>
        <v>0</v>
      </c>
      <c r="L19" s="82">
        <f>IF($C$4="Neattiecināmās izmaksas",IF('1a+c+n'!$Q19="N",'1a+c+n'!L19,0))</f>
        <v>0</v>
      </c>
      <c r="M19" s="118">
        <f>IF($C$4="Neattiecināmās izmaksas",IF('1a+c+n'!$Q19="N",'1a+c+n'!M19,0))</f>
        <v>0</v>
      </c>
      <c r="N19" s="118">
        <f>IF($C$4="Neattiecināmās izmaksas",IF('1a+c+n'!$Q19="N",'1a+c+n'!N19,0))</f>
        <v>0</v>
      </c>
      <c r="O19" s="118">
        <f>IF($C$4="Neattiecināmās izmaksas",IF('1a+c+n'!$Q19="N",'1a+c+n'!O19,0))</f>
        <v>0</v>
      </c>
      <c r="P19" s="119">
        <f>IF($C$4="Neattiecināmās izmaksas",IF('1a+c+n'!$Q19="N",'1a+c+n'!P19,0))</f>
        <v>0</v>
      </c>
    </row>
    <row r="20" spans="1:16" x14ac:dyDescent="0.2">
      <c r="A20" s="51">
        <f>IF(P20=0,0,IF(COUNTBLANK(P20)=1,0,COUNTA($P$14:P20)))</f>
        <v>0</v>
      </c>
      <c r="B20" s="24">
        <f>IF($C$4="Neattiecināmās izmaksas",IF('1a+c+n'!$Q20="N",'1a+c+n'!B20,0))</f>
        <v>0</v>
      </c>
      <c r="C20" s="64">
        <f>IF($C$4="Neattiecināmās izmaksas",IF('1a+c+n'!$Q20="N",'1a+c+n'!C20,0))</f>
        <v>0</v>
      </c>
      <c r="D20" s="24">
        <f>IF($C$4="Neattiecināmās izmaksas",IF('1a+c+n'!$Q20="N",'1a+c+n'!D20,0))</f>
        <v>0</v>
      </c>
      <c r="E20" s="46"/>
      <c r="F20" s="65"/>
      <c r="G20" s="118"/>
      <c r="H20" s="118">
        <f>IF($C$4="Neattiecināmās izmaksas",IF('1a+c+n'!$Q20="N",'1a+c+n'!H20,0))</f>
        <v>0</v>
      </c>
      <c r="I20" s="118"/>
      <c r="J20" s="118"/>
      <c r="K20" s="119">
        <f>IF($C$4="Neattiecināmās izmaksas",IF('1a+c+n'!$Q20="N",'1a+c+n'!K20,0))</f>
        <v>0</v>
      </c>
      <c r="L20" s="82">
        <f>IF($C$4="Neattiecināmās izmaksas",IF('1a+c+n'!$Q20="N",'1a+c+n'!L20,0))</f>
        <v>0</v>
      </c>
      <c r="M20" s="118">
        <f>IF($C$4="Neattiecināmās izmaksas",IF('1a+c+n'!$Q20="N",'1a+c+n'!M20,0))</f>
        <v>0</v>
      </c>
      <c r="N20" s="118">
        <f>IF($C$4="Neattiecināmās izmaksas",IF('1a+c+n'!$Q20="N",'1a+c+n'!N20,0))</f>
        <v>0</v>
      </c>
      <c r="O20" s="118">
        <f>IF($C$4="Neattiecināmās izmaksas",IF('1a+c+n'!$Q20="N",'1a+c+n'!O20,0))</f>
        <v>0</v>
      </c>
      <c r="P20" s="119">
        <f>IF($C$4="Neattiecināmās izmaksas",IF('1a+c+n'!$Q20="N",'1a+c+n'!P20,0))</f>
        <v>0</v>
      </c>
    </row>
    <row r="21" spans="1:16" x14ac:dyDescent="0.2">
      <c r="A21" s="51">
        <f>IF(P21=0,0,IF(COUNTBLANK(P21)=1,0,COUNTA($P$14:P21)))</f>
        <v>0</v>
      </c>
      <c r="B21" s="24">
        <f>IF($C$4="Neattiecināmās izmaksas",IF('1a+c+n'!$Q21="N",'1a+c+n'!B21,0))</f>
        <v>0</v>
      </c>
      <c r="C21" s="64">
        <f>IF($C$4="Neattiecināmās izmaksas",IF('1a+c+n'!$Q21="N",'1a+c+n'!C21,0))</f>
        <v>0</v>
      </c>
      <c r="D21" s="24">
        <f>IF($C$4="Neattiecināmās izmaksas",IF('1a+c+n'!$Q21="N",'1a+c+n'!D21,0))</f>
        <v>0</v>
      </c>
      <c r="E21" s="46"/>
      <c r="F21" s="65"/>
      <c r="G21" s="118"/>
      <c r="H21" s="118">
        <f>IF($C$4="Neattiecināmās izmaksas",IF('1a+c+n'!$Q21="N",'1a+c+n'!H21,0))</f>
        <v>0</v>
      </c>
      <c r="I21" s="118"/>
      <c r="J21" s="118"/>
      <c r="K21" s="119">
        <f>IF($C$4="Neattiecināmās izmaksas",IF('1a+c+n'!$Q21="N",'1a+c+n'!K21,0))</f>
        <v>0</v>
      </c>
      <c r="L21" s="82">
        <f>IF($C$4="Neattiecināmās izmaksas",IF('1a+c+n'!$Q21="N",'1a+c+n'!L21,0))</f>
        <v>0</v>
      </c>
      <c r="M21" s="118">
        <f>IF($C$4="Neattiecināmās izmaksas",IF('1a+c+n'!$Q21="N",'1a+c+n'!M21,0))</f>
        <v>0</v>
      </c>
      <c r="N21" s="118">
        <f>IF($C$4="Neattiecināmās izmaksas",IF('1a+c+n'!$Q21="N",'1a+c+n'!N21,0))</f>
        <v>0</v>
      </c>
      <c r="O21" s="118">
        <f>IF($C$4="Neattiecināmās izmaksas",IF('1a+c+n'!$Q21="N",'1a+c+n'!O21,0))</f>
        <v>0</v>
      </c>
      <c r="P21" s="119">
        <f>IF($C$4="Neattiecināmās izmaksas",IF('1a+c+n'!$Q21="N",'1a+c+n'!P21,0))</f>
        <v>0</v>
      </c>
    </row>
    <row r="22" spans="1:16" x14ac:dyDescent="0.2">
      <c r="A22" s="51">
        <f>IF(P22=0,0,IF(COUNTBLANK(P22)=1,0,COUNTA($P$14:P22)))</f>
        <v>0</v>
      </c>
      <c r="B22" s="24">
        <f>IF($C$4="Neattiecināmās izmaksas",IF('1a+c+n'!$Q22="N",'1a+c+n'!B22,0))</f>
        <v>0</v>
      </c>
      <c r="C22" s="64">
        <f>IF($C$4="Neattiecināmās izmaksas",IF('1a+c+n'!$Q22="N",'1a+c+n'!C22,0))</f>
        <v>0</v>
      </c>
      <c r="D22" s="24">
        <f>IF($C$4="Neattiecināmās izmaksas",IF('1a+c+n'!$Q22="N",'1a+c+n'!D22,0))</f>
        <v>0</v>
      </c>
      <c r="E22" s="46"/>
      <c r="F22" s="65"/>
      <c r="G22" s="118"/>
      <c r="H22" s="118">
        <f>IF($C$4="Neattiecināmās izmaksas",IF('1a+c+n'!$Q22="N",'1a+c+n'!H22,0))</f>
        <v>0</v>
      </c>
      <c r="I22" s="118"/>
      <c r="J22" s="118"/>
      <c r="K22" s="119">
        <f>IF($C$4="Neattiecināmās izmaksas",IF('1a+c+n'!$Q22="N",'1a+c+n'!K22,0))</f>
        <v>0</v>
      </c>
      <c r="L22" s="82">
        <f>IF($C$4="Neattiecināmās izmaksas",IF('1a+c+n'!$Q22="N",'1a+c+n'!L22,0))</f>
        <v>0</v>
      </c>
      <c r="M22" s="118">
        <f>IF($C$4="Neattiecināmās izmaksas",IF('1a+c+n'!$Q22="N",'1a+c+n'!M22,0))</f>
        <v>0</v>
      </c>
      <c r="N22" s="118">
        <f>IF($C$4="Neattiecināmās izmaksas",IF('1a+c+n'!$Q22="N",'1a+c+n'!N22,0))</f>
        <v>0</v>
      </c>
      <c r="O22" s="118">
        <f>IF($C$4="Neattiecināmās izmaksas",IF('1a+c+n'!$Q22="N",'1a+c+n'!O22,0))</f>
        <v>0</v>
      </c>
      <c r="P22" s="119">
        <f>IF($C$4="Neattiecināmās izmaksas",IF('1a+c+n'!$Q22="N",'1a+c+n'!P22,0))</f>
        <v>0</v>
      </c>
    </row>
    <row r="23" spans="1:16" x14ac:dyDescent="0.2">
      <c r="A23" s="51">
        <f>IF(P23=0,0,IF(COUNTBLANK(P23)=1,0,COUNTA($P$14:P23)))</f>
        <v>0</v>
      </c>
      <c r="B23" s="24">
        <f>IF($C$4="Neattiecināmās izmaksas",IF('1a+c+n'!$Q23="N",'1a+c+n'!B23,0))</f>
        <v>0</v>
      </c>
      <c r="C23" s="64">
        <f>IF($C$4="Neattiecināmās izmaksas",IF('1a+c+n'!$Q23="N",'1a+c+n'!C23,0))</f>
        <v>0</v>
      </c>
      <c r="D23" s="24">
        <f>IF($C$4="Neattiecināmās izmaksas",IF('1a+c+n'!$Q23="N",'1a+c+n'!D23,0))</f>
        <v>0</v>
      </c>
      <c r="E23" s="46"/>
      <c r="F23" s="65"/>
      <c r="G23" s="118"/>
      <c r="H23" s="118">
        <f>IF($C$4="Neattiecināmās izmaksas",IF('1a+c+n'!$Q23="N",'1a+c+n'!H23,0))</f>
        <v>0</v>
      </c>
      <c r="I23" s="118"/>
      <c r="J23" s="118"/>
      <c r="K23" s="119">
        <f>IF($C$4="Neattiecināmās izmaksas",IF('1a+c+n'!$Q23="N",'1a+c+n'!K23,0))</f>
        <v>0</v>
      </c>
      <c r="L23" s="82">
        <f>IF($C$4="Neattiecināmās izmaksas",IF('1a+c+n'!$Q23="N",'1a+c+n'!L23,0))</f>
        <v>0</v>
      </c>
      <c r="M23" s="118">
        <f>IF($C$4="Neattiecināmās izmaksas",IF('1a+c+n'!$Q23="N",'1a+c+n'!M23,0))</f>
        <v>0</v>
      </c>
      <c r="N23" s="118">
        <f>IF($C$4="Neattiecināmās izmaksas",IF('1a+c+n'!$Q23="N",'1a+c+n'!N23,0))</f>
        <v>0</v>
      </c>
      <c r="O23" s="118">
        <f>IF($C$4="Neattiecināmās izmaksas",IF('1a+c+n'!$Q23="N",'1a+c+n'!O23,0))</f>
        <v>0</v>
      </c>
      <c r="P23" s="119">
        <f>IF($C$4="Neattiecināmās izmaksas",IF('1a+c+n'!$Q23="N",'1a+c+n'!P23,0))</f>
        <v>0</v>
      </c>
    </row>
    <row r="24" spans="1:16" x14ac:dyDescent="0.2">
      <c r="A24" s="51">
        <f>IF(P24=0,0,IF(COUNTBLANK(P24)=1,0,COUNTA($P$14:P24)))</f>
        <v>0</v>
      </c>
      <c r="B24" s="24">
        <f>IF($C$4="Neattiecināmās izmaksas",IF('1a+c+n'!$Q24="N",'1a+c+n'!B24,0))</f>
        <v>0</v>
      </c>
      <c r="C24" s="64">
        <f>IF($C$4="Neattiecināmās izmaksas",IF('1a+c+n'!$Q24="N",'1a+c+n'!C24,0))</f>
        <v>0</v>
      </c>
      <c r="D24" s="24">
        <f>IF($C$4="Neattiecināmās izmaksas",IF('1a+c+n'!$Q24="N",'1a+c+n'!D24,0))</f>
        <v>0</v>
      </c>
      <c r="E24" s="46"/>
      <c r="F24" s="65"/>
      <c r="G24" s="118"/>
      <c r="H24" s="118">
        <f>IF($C$4="Neattiecināmās izmaksas",IF('1a+c+n'!$Q24="N",'1a+c+n'!H24,0))</f>
        <v>0</v>
      </c>
      <c r="I24" s="118"/>
      <c r="J24" s="118"/>
      <c r="K24" s="119">
        <f>IF($C$4="Neattiecināmās izmaksas",IF('1a+c+n'!$Q24="N",'1a+c+n'!K24,0))</f>
        <v>0</v>
      </c>
      <c r="L24" s="82">
        <f>IF($C$4="Neattiecināmās izmaksas",IF('1a+c+n'!$Q24="N",'1a+c+n'!L24,0))</f>
        <v>0</v>
      </c>
      <c r="M24" s="118">
        <f>IF($C$4="Neattiecināmās izmaksas",IF('1a+c+n'!$Q24="N",'1a+c+n'!M24,0))</f>
        <v>0</v>
      </c>
      <c r="N24" s="118">
        <f>IF($C$4="Neattiecināmās izmaksas",IF('1a+c+n'!$Q24="N",'1a+c+n'!N24,0))</f>
        <v>0</v>
      </c>
      <c r="O24" s="118">
        <f>IF($C$4="Neattiecināmās izmaksas",IF('1a+c+n'!$Q24="N",'1a+c+n'!O24,0))</f>
        <v>0</v>
      </c>
      <c r="P24" s="119">
        <f>IF($C$4="Neattiecināmās izmaksas",IF('1a+c+n'!$Q24="N",'1a+c+n'!P24,0))</f>
        <v>0</v>
      </c>
    </row>
    <row r="25" spans="1:16" ht="10.8" thickBot="1" x14ac:dyDescent="0.25">
      <c r="A25" s="51">
        <f>IF(P25=0,0,IF(COUNTBLANK(P25)=1,0,COUNTA($P$14:P25)))</f>
        <v>0</v>
      </c>
      <c r="B25" s="24">
        <f>IF($C$4="Neattiecināmās izmaksas",IF('1a+c+n'!$Q25="N",'1a+c+n'!B25,0))</f>
        <v>0</v>
      </c>
      <c r="C25" s="64">
        <f>IF($C$4="Neattiecināmās izmaksas",IF('1a+c+n'!$Q25="N",'1a+c+n'!C25,0))</f>
        <v>0</v>
      </c>
      <c r="D25" s="24">
        <f>IF($C$4="Neattiecināmās izmaksas",IF('1a+c+n'!$Q25="N",'1a+c+n'!D25,0))</f>
        <v>0</v>
      </c>
      <c r="E25" s="46"/>
      <c r="F25" s="65"/>
      <c r="G25" s="118"/>
      <c r="H25" s="118">
        <f>IF($C$4="Neattiecināmās izmaksas",IF('1a+c+n'!$Q25="N",'1a+c+n'!H25,0))</f>
        <v>0</v>
      </c>
      <c r="I25" s="118"/>
      <c r="J25" s="118"/>
      <c r="K25" s="119">
        <f>IF($C$4="Neattiecināmās izmaksas",IF('1a+c+n'!$Q25="N",'1a+c+n'!K25,0))</f>
        <v>0</v>
      </c>
      <c r="L25" s="82">
        <f>IF($C$4="Neattiecināmās izmaksas",IF('1a+c+n'!$Q25="N",'1a+c+n'!L25,0))</f>
        <v>0</v>
      </c>
      <c r="M25" s="118">
        <f>IF($C$4="Neattiecināmās izmaksas",IF('1a+c+n'!$Q25="N",'1a+c+n'!M25,0))</f>
        <v>0</v>
      </c>
      <c r="N25" s="118">
        <f>IF($C$4="Neattiecināmās izmaksas",IF('1a+c+n'!$Q25="N",'1a+c+n'!N25,0))</f>
        <v>0</v>
      </c>
      <c r="O25" s="118">
        <f>IF($C$4="Neattiecināmās izmaksas",IF('1a+c+n'!$Q25="N",'1a+c+n'!O25,0))</f>
        <v>0</v>
      </c>
      <c r="P25" s="119">
        <f>IF($C$4="Neattiecināmās izmaksas",IF('1a+c+n'!$Q25="N",'1a+c+n'!P25,0))</f>
        <v>0</v>
      </c>
    </row>
    <row r="26" spans="1:16" ht="12" customHeight="1" thickBot="1" x14ac:dyDescent="0.25">
      <c r="A26" s="315" t="s">
        <v>62</v>
      </c>
      <c r="B26" s="316"/>
      <c r="C26" s="316"/>
      <c r="D26" s="316"/>
      <c r="E26" s="316"/>
      <c r="F26" s="316"/>
      <c r="G26" s="316"/>
      <c r="H26" s="316"/>
      <c r="I26" s="316"/>
      <c r="J26" s="316"/>
      <c r="K26" s="317"/>
      <c r="L26" s="132">
        <f>SUM(L14:L25)</f>
        <v>0</v>
      </c>
      <c r="M26" s="133">
        <f>SUM(M14:M25)</f>
        <v>0</v>
      </c>
      <c r="N26" s="133">
        <f>SUM(N14:N25)</f>
        <v>0</v>
      </c>
      <c r="O26" s="133">
        <f>SUM(O14:O25)</f>
        <v>0</v>
      </c>
      <c r="P26" s="13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18" t="str">
        <f>'Kops n'!C35:H35</f>
        <v>Gundega Ābelīte 14.05.2024</v>
      </c>
      <c r="D29" s="318"/>
      <c r="E29" s="318"/>
      <c r="F29" s="318"/>
      <c r="G29" s="318"/>
      <c r="H29" s="318"/>
      <c r="I29" s="16"/>
      <c r="J29" s="16"/>
      <c r="K29" s="16"/>
      <c r="L29" s="16"/>
      <c r="M29" s="16"/>
      <c r="N29" s="16"/>
      <c r="O29" s="16"/>
      <c r="P29" s="16"/>
    </row>
    <row r="30" spans="1:16" x14ac:dyDescent="0.2">
      <c r="A30" s="16"/>
      <c r="B30" s="16"/>
      <c r="C30" s="244" t="s">
        <v>15</v>
      </c>
      <c r="D30" s="244"/>
      <c r="E30" s="244"/>
      <c r="F30" s="244"/>
      <c r="G30" s="244"/>
      <c r="H30" s="244"/>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60" t="str">
        <f>'Kops n'!A38:D38</f>
        <v>Tāme sastādīta 2024. gada 14. maijā</v>
      </c>
      <c r="B32" s="261"/>
      <c r="C32" s="261"/>
      <c r="D32" s="261"/>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18" t="str">
        <f>'Kops n'!C40:H40</f>
        <v>Gundega Ābelīte 14.05.2024</v>
      </c>
      <c r="D34" s="318"/>
      <c r="E34" s="318"/>
      <c r="F34" s="318"/>
      <c r="G34" s="318"/>
      <c r="H34" s="318"/>
      <c r="I34" s="16"/>
      <c r="J34" s="16"/>
      <c r="K34" s="16"/>
      <c r="L34" s="16"/>
      <c r="M34" s="16"/>
      <c r="N34" s="16"/>
      <c r="O34" s="16"/>
      <c r="P34" s="16"/>
    </row>
    <row r="35" spans="1:16" x14ac:dyDescent="0.2">
      <c r="A35" s="16"/>
      <c r="B35" s="16"/>
      <c r="C35" s="244" t="s">
        <v>15</v>
      </c>
      <c r="D35" s="244"/>
      <c r="E35" s="244"/>
      <c r="F35" s="244"/>
      <c r="G35" s="244"/>
      <c r="H35" s="244"/>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5" t="str">
        <f>'Kops n'!C43</f>
        <v>1-00180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26:K26">
    <cfRule type="containsText" dxfId="459" priority="3" operator="containsText" text="Tiešās izmaksas kopā, t. sk. darba devēja sociālais nodoklis __.__% ">
      <formula>NOT(ISERROR(SEARCH("Tiešās izmaksas kopā, t. sk. darba devēja sociālais nodoklis __.__% ",A26)))</formula>
    </cfRule>
  </conditionalFormatting>
  <conditionalFormatting sqref="C2:I2 D5:L8 N9:O9 L26:P26 C29:H29 C34:H34 C37 B14:P25">
    <cfRule type="cellIs" dxfId="458" priority="2" operator="equal">
      <formula>0</formula>
    </cfRule>
  </conditionalFormatting>
  <conditionalFormatting sqref="A14:A25">
    <cfRule type="cellIs" dxfId="457" priority="1"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Q40"/>
  <sheetViews>
    <sheetView topLeftCell="A6" zoomScaleNormal="100" workbookViewId="0">
      <selection activeCell="I15" sqref="I15:J2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2</v>
      </c>
      <c r="E1" s="22"/>
      <c r="F1" s="22"/>
      <c r="G1" s="22"/>
      <c r="H1" s="22"/>
      <c r="I1" s="22"/>
      <c r="J1" s="22"/>
      <c r="N1" s="26"/>
      <c r="O1" s="27"/>
      <c r="P1" s="28"/>
    </row>
    <row r="2" spans="1:17" x14ac:dyDescent="0.2">
      <c r="A2" s="29"/>
      <c r="B2" s="29"/>
      <c r="C2" s="330" t="s">
        <v>441</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440</v>
      </c>
      <c r="B9" s="327"/>
      <c r="C9" s="327"/>
      <c r="D9" s="327"/>
      <c r="E9" s="327"/>
      <c r="F9" s="327"/>
      <c r="G9" s="31"/>
      <c r="H9" s="31"/>
      <c r="I9" s="31"/>
      <c r="J9" s="328" t="s">
        <v>45</v>
      </c>
      <c r="K9" s="328"/>
      <c r="L9" s="328"/>
      <c r="M9" s="328"/>
      <c r="N9" s="329">
        <f>P28</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70"/>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ht="30.6" x14ac:dyDescent="0.2">
      <c r="A15" s="135">
        <v>1</v>
      </c>
      <c r="B15" s="136" t="s">
        <v>81</v>
      </c>
      <c r="C15" s="137" t="s">
        <v>82</v>
      </c>
      <c r="D15" s="136" t="s">
        <v>68</v>
      </c>
      <c r="E15" s="208">
        <v>1</v>
      </c>
      <c r="F15" s="138"/>
      <c r="G15" s="142"/>
      <c r="H15" s="112">
        <f>F15*G15</f>
        <v>0</v>
      </c>
      <c r="I15" s="142"/>
      <c r="J15" s="112"/>
      <c r="K15" s="115">
        <f t="shared" ref="K15:K27" si="0">SUM(H15:J15)</f>
        <v>0</v>
      </c>
      <c r="L15" s="41">
        <f t="shared" ref="L15:L27" si="1">E15*F15</f>
        <v>0</v>
      </c>
      <c r="M15" s="112">
        <f t="shared" ref="M15:M27" si="2">H15*E15</f>
        <v>0</v>
      </c>
      <c r="N15" s="112">
        <f t="shared" ref="N15:N27" si="3">I15*E15</f>
        <v>0</v>
      </c>
      <c r="O15" s="112">
        <f t="shared" ref="O15:O27" si="4">J15*E15</f>
        <v>0</v>
      </c>
      <c r="P15" s="113">
        <f t="shared" ref="P15:P27" si="5">SUM(M15:O15)</f>
        <v>0</v>
      </c>
      <c r="Q15" s="61" t="s">
        <v>47</v>
      </c>
    </row>
    <row r="16" spans="1:17" ht="20.399999999999999" x14ac:dyDescent="0.2">
      <c r="A16" s="135">
        <v>2</v>
      </c>
      <c r="B16" s="140" t="s">
        <v>81</v>
      </c>
      <c r="C16" s="40" t="s">
        <v>83</v>
      </c>
      <c r="D16" s="24" t="s">
        <v>70</v>
      </c>
      <c r="E16" s="162">
        <v>6</v>
      </c>
      <c r="F16" s="41"/>
      <c r="G16" s="112"/>
      <c r="H16" s="112">
        <f t="shared" ref="H16:H27" si="6">F16*G16</f>
        <v>0</v>
      </c>
      <c r="I16" s="112"/>
      <c r="J16" s="112"/>
      <c r="K16" s="115">
        <f t="shared" si="0"/>
        <v>0</v>
      </c>
      <c r="L16" s="41">
        <f t="shared" si="1"/>
        <v>0</v>
      </c>
      <c r="M16" s="112">
        <f t="shared" si="2"/>
        <v>0</v>
      </c>
      <c r="N16" s="112">
        <f t="shared" si="3"/>
        <v>0</v>
      </c>
      <c r="O16" s="112">
        <f t="shared" si="4"/>
        <v>0</v>
      </c>
      <c r="P16" s="113">
        <f t="shared" si="5"/>
        <v>0</v>
      </c>
      <c r="Q16" s="61" t="s">
        <v>46</v>
      </c>
    </row>
    <row r="17" spans="1:17" ht="20.399999999999999" x14ac:dyDescent="0.2">
      <c r="A17" s="135">
        <v>3</v>
      </c>
      <c r="B17" s="140" t="s">
        <v>81</v>
      </c>
      <c r="C17" s="40" t="s">
        <v>84</v>
      </c>
      <c r="D17" s="24" t="s">
        <v>66</v>
      </c>
      <c r="E17" s="162">
        <v>200</v>
      </c>
      <c r="F17" s="41"/>
      <c r="G17" s="112"/>
      <c r="H17" s="112">
        <f t="shared" si="6"/>
        <v>0</v>
      </c>
      <c r="I17" s="112"/>
      <c r="J17" s="112"/>
      <c r="K17" s="115">
        <f t="shared" si="0"/>
        <v>0</v>
      </c>
      <c r="L17" s="41">
        <f t="shared" si="1"/>
        <v>0</v>
      </c>
      <c r="M17" s="112">
        <f t="shared" si="2"/>
        <v>0</v>
      </c>
      <c r="N17" s="112">
        <f t="shared" si="3"/>
        <v>0</v>
      </c>
      <c r="O17" s="112">
        <f t="shared" si="4"/>
        <v>0</v>
      </c>
      <c r="P17" s="113">
        <f t="shared" si="5"/>
        <v>0</v>
      </c>
      <c r="Q17" s="61" t="s">
        <v>46</v>
      </c>
    </row>
    <row r="18" spans="1:17" ht="20.399999999999999" x14ac:dyDescent="0.2">
      <c r="A18" s="135">
        <v>4</v>
      </c>
      <c r="B18" s="140" t="s">
        <v>81</v>
      </c>
      <c r="C18" s="40" t="s">
        <v>85</v>
      </c>
      <c r="D18" s="24" t="s">
        <v>70</v>
      </c>
      <c r="E18" s="162">
        <v>35</v>
      </c>
      <c r="F18" s="41"/>
      <c r="G18" s="112"/>
      <c r="H18" s="112">
        <f t="shared" si="6"/>
        <v>0</v>
      </c>
      <c r="I18" s="112"/>
      <c r="J18" s="112"/>
      <c r="K18" s="115">
        <f t="shared" si="0"/>
        <v>0</v>
      </c>
      <c r="L18" s="41">
        <f t="shared" si="1"/>
        <v>0</v>
      </c>
      <c r="M18" s="112">
        <f t="shared" si="2"/>
        <v>0</v>
      </c>
      <c r="N18" s="112">
        <f t="shared" si="3"/>
        <v>0</v>
      </c>
      <c r="O18" s="112">
        <f t="shared" si="4"/>
        <v>0</v>
      </c>
      <c r="P18" s="113">
        <f t="shared" si="5"/>
        <v>0</v>
      </c>
      <c r="Q18" s="61" t="s">
        <v>46</v>
      </c>
    </row>
    <row r="19" spans="1:17" ht="20.399999999999999" x14ac:dyDescent="0.2">
      <c r="A19" s="135">
        <v>5</v>
      </c>
      <c r="B19" s="140" t="s">
        <v>81</v>
      </c>
      <c r="C19" s="40" t="s">
        <v>86</v>
      </c>
      <c r="D19" s="24" t="s">
        <v>70</v>
      </c>
      <c r="E19" s="162">
        <v>14</v>
      </c>
      <c r="F19" s="41"/>
      <c r="G19" s="112"/>
      <c r="H19" s="112">
        <f t="shared" si="6"/>
        <v>0</v>
      </c>
      <c r="I19" s="112"/>
      <c r="J19" s="112"/>
      <c r="K19" s="115">
        <f t="shared" si="0"/>
        <v>0</v>
      </c>
      <c r="L19" s="41">
        <f t="shared" si="1"/>
        <v>0</v>
      </c>
      <c r="M19" s="112">
        <f t="shared" si="2"/>
        <v>0</v>
      </c>
      <c r="N19" s="112">
        <f t="shared" si="3"/>
        <v>0</v>
      </c>
      <c r="O19" s="112">
        <f t="shared" si="4"/>
        <v>0</v>
      </c>
      <c r="P19" s="113">
        <f t="shared" si="5"/>
        <v>0</v>
      </c>
      <c r="Q19" s="61" t="s">
        <v>46</v>
      </c>
    </row>
    <row r="20" spans="1:17" ht="20.399999999999999" x14ac:dyDescent="0.2">
      <c r="A20" s="135">
        <v>6</v>
      </c>
      <c r="B20" s="140" t="s">
        <v>81</v>
      </c>
      <c r="C20" s="40" t="s">
        <v>87</v>
      </c>
      <c r="D20" s="24" t="s">
        <v>68</v>
      </c>
      <c r="E20" s="162">
        <v>4</v>
      </c>
      <c r="F20" s="41"/>
      <c r="G20" s="112"/>
      <c r="H20" s="112">
        <f t="shared" si="6"/>
        <v>0</v>
      </c>
      <c r="I20" s="112"/>
      <c r="J20" s="112"/>
      <c r="K20" s="115">
        <f t="shared" si="0"/>
        <v>0</v>
      </c>
      <c r="L20" s="41">
        <f t="shared" si="1"/>
        <v>0</v>
      </c>
      <c r="M20" s="112">
        <f t="shared" si="2"/>
        <v>0</v>
      </c>
      <c r="N20" s="112">
        <f t="shared" si="3"/>
        <v>0</v>
      </c>
      <c r="O20" s="112">
        <f t="shared" si="4"/>
        <v>0</v>
      </c>
      <c r="P20" s="113">
        <f t="shared" si="5"/>
        <v>0</v>
      </c>
      <c r="Q20" s="61" t="s">
        <v>46</v>
      </c>
    </row>
    <row r="21" spans="1:17" ht="20.399999999999999" x14ac:dyDescent="0.2">
      <c r="A21" s="135">
        <v>7</v>
      </c>
      <c r="B21" s="140" t="s">
        <v>81</v>
      </c>
      <c r="C21" s="40" t="s">
        <v>88</v>
      </c>
      <c r="D21" s="24" t="s">
        <v>68</v>
      </c>
      <c r="E21" s="162">
        <v>1</v>
      </c>
      <c r="F21" s="41"/>
      <c r="G21" s="112"/>
      <c r="H21" s="112">
        <f t="shared" si="6"/>
        <v>0</v>
      </c>
      <c r="I21" s="112"/>
      <c r="J21" s="112"/>
      <c r="K21" s="115">
        <f t="shared" si="0"/>
        <v>0</v>
      </c>
      <c r="L21" s="41">
        <f t="shared" si="1"/>
        <v>0</v>
      </c>
      <c r="M21" s="112">
        <f t="shared" si="2"/>
        <v>0</v>
      </c>
      <c r="N21" s="112">
        <f t="shared" si="3"/>
        <v>0</v>
      </c>
      <c r="O21" s="112">
        <f t="shared" si="4"/>
        <v>0</v>
      </c>
      <c r="P21" s="113">
        <f t="shared" si="5"/>
        <v>0</v>
      </c>
      <c r="Q21" s="61" t="s">
        <v>46</v>
      </c>
    </row>
    <row r="22" spans="1:17" ht="20.399999999999999" x14ac:dyDescent="0.2">
      <c r="A22" s="135">
        <v>8</v>
      </c>
      <c r="B22" s="140" t="s">
        <v>81</v>
      </c>
      <c r="C22" s="40" t="s">
        <v>89</v>
      </c>
      <c r="D22" s="24" t="s">
        <v>70</v>
      </c>
      <c r="E22" s="162">
        <v>8</v>
      </c>
      <c r="F22" s="41"/>
      <c r="G22" s="112"/>
      <c r="H22" s="112">
        <f t="shared" si="6"/>
        <v>0</v>
      </c>
      <c r="I22" s="112"/>
      <c r="J22" s="112"/>
      <c r="K22" s="115">
        <f t="shared" si="0"/>
        <v>0</v>
      </c>
      <c r="L22" s="41">
        <f t="shared" si="1"/>
        <v>0</v>
      </c>
      <c r="M22" s="112">
        <f t="shared" si="2"/>
        <v>0</v>
      </c>
      <c r="N22" s="112">
        <f t="shared" si="3"/>
        <v>0</v>
      </c>
      <c r="O22" s="112">
        <f t="shared" si="4"/>
        <v>0</v>
      </c>
      <c r="P22" s="113">
        <f t="shared" si="5"/>
        <v>0</v>
      </c>
      <c r="Q22" s="61" t="s">
        <v>46</v>
      </c>
    </row>
    <row r="23" spans="1:17" ht="20.399999999999999" x14ac:dyDescent="0.2">
      <c r="A23" s="135">
        <v>9</v>
      </c>
      <c r="B23" s="140" t="s">
        <v>81</v>
      </c>
      <c r="C23" s="40" t="s">
        <v>90</v>
      </c>
      <c r="D23" s="24" t="s">
        <v>76</v>
      </c>
      <c r="E23" s="162">
        <v>365</v>
      </c>
      <c r="F23" s="41"/>
      <c r="G23" s="112"/>
      <c r="H23" s="112">
        <f t="shared" si="6"/>
        <v>0</v>
      </c>
      <c r="I23" s="112"/>
      <c r="J23" s="112"/>
      <c r="K23" s="115">
        <f t="shared" si="0"/>
        <v>0</v>
      </c>
      <c r="L23" s="41">
        <f t="shared" si="1"/>
        <v>0</v>
      </c>
      <c r="M23" s="112">
        <f t="shared" si="2"/>
        <v>0</v>
      </c>
      <c r="N23" s="112">
        <f t="shared" si="3"/>
        <v>0</v>
      </c>
      <c r="O23" s="112">
        <f t="shared" si="4"/>
        <v>0</v>
      </c>
      <c r="P23" s="113">
        <f t="shared" si="5"/>
        <v>0</v>
      </c>
      <c r="Q23" s="61" t="s">
        <v>46</v>
      </c>
    </row>
    <row r="24" spans="1:17" ht="30.6" x14ac:dyDescent="0.2">
      <c r="A24" s="135">
        <v>10</v>
      </c>
      <c r="B24" s="140" t="s">
        <v>81</v>
      </c>
      <c r="C24" s="40" t="s">
        <v>91</v>
      </c>
      <c r="D24" s="24" t="s">
        <v>76</v>
      </c>
      <c r="E24" s="162">
        <v>125</v>
      </c>
      <c r="F24" s="41"/>
      <c r="G24" s="112"/>
      <c r="H24" s="112">
        <f t="shared" si="6"/>
        <v>0</v>
      </c>
      <c r="I24" s="112"/>
      <c r="J24" s="112"/>
      <c r="K24" s="115">
        <f t="shared" si="0"/>
        <v>0</v>
      </c>
      <c r="L24" s="41">
        <f t="shared" si="1"/>
        <v>0</v>
      </c>
      <c r="M24" s="112">
        <f t="shared" si="2"/>
        <v>0</v>
      </c>
      <c r="N24" s="112">
        <f t="shared" si="3"/>
        <v>0</v>
      </c>
      <c r="O24" s="112">
        <f t="shared" si="4"/>
        <v>0</v>
      </c>
      <c r="P24" s="113">
        <f t="shared" si="5"/>
        <v>0</v>
      </c>
      <c r="Q24" s="61" t="s">
        <v>46</v>
      </c>
    </row>
    <row r="25" spans="1:17" ht="20.399999999999999" x14ac:dyDescent="0.2">
      <c r="A25" s="135">
        <v>11</v>
      </c>
      <c r="B25" s="140" t="s">
        <v>81</v>
      </c>
      <c r="C25" s="40" t="s">
        <v>92</v>
      </c>
      <c r="D25" s="24" t="s">
        <v>68</v>
      </c>
      <c r="E25" s="162">
        <v>1</v>
      </c>
      <c r="F25" s="41"/>
      <c r="G25" s="112"/>
      <c r="H25" s="112">
        <f t="shared" si="6"/>
        <v>0</v>
      </c>
      <c r="I25" s="112"/>
      <c r="J25" s="112"/>
      <c r="K25" s="115">
        <f t="shared" si="0"/>
        <v>0</v>
      </c>
      <c r="L25" s="41">
        <f t="shared" si="1"/>
        <v>0</v>
      </c>
      <c r="M25" s="112">
        <f t="shared" si="2"/>
        <v>0</v>
      </c>
      <c r="N25" s="112">
        <f t="shared" si="3"/>
        <v>0</v>
      </c>
      <c r="O25" s="112">
        <f t="shared" si="4"/>
        <v>0</v>
      </c>
      <c r="P25" s="113">
        <f t="shared" si="5"/>
        <v>0</v>
      </c>
      <c r="Q25" s="61" t="s">
        <v>47</v>
      </c>
    </row>
    <row r="26" spans="1:17" ht="20.399999999999999" x14ac:dyDescent="0.2">
      <c r="A26" s="135">
        <v>12</v>
      </c>
      <c r="B26" s="140" t="s">
        <v>81</v>
      </c>
      <c r="C26" s="40" t="s">
        <v>93</v>
      </c>
      <c r="D26" s="24" t="s">
        <v>68</v>
      </c>
      <c r="E26" s="162">
        <v>22</v>
      </c>
      <c r="F26" s="41"/>
      <c r="G26" s="112"/>
      <c r="H26" s="112">
        <f t="shared" si="6"/>
        <v>0</v>
      </c>
      <c r="I26" s="112"/>
      <c r="J26" s="112"/>
      <c r="K26" s="115">
        <f t="shared" si="0"/>
        <v>0</v>
      </c>
      <c r="L26" s="41">
        <f t="shared" si="1"/>
        <v>0</v>
      </c>
      <c r="M26" s="112">
        <f t="shared" si="2"/>
        <v>0</v>
      </c>
      <c r="N26" s="112">
        <f t="shared" si="3"/>
        <v>0</v>
      </c>
      <c r="O26" s="112">
        <f t="shared" si="4"/>
        <v>0</v>
      </c>
      <c r="P26" s="113">
        <f t="shared" si="5"/>
        <v>0</v>
      </c>
      <c r="Q26" s="61" t="s">
        <v>46</v>
      </c>
    </row>
    <row r="27" spans="1:17" ht="20.399999999999999" x14ac:dyDescent="0.2">
      <c r="A27" s="135">
        <v>13</v>
      </c>
      <c r="B27" s="140" t="s">
        <v>81</v>
      </c>
      <c r="C27" s="40" t="s">
        <v>94</v>
      </c>
      <c r="D27" s="24" t="s">
        <v>66</v>
      </c>
      <c r="E27" s="162">
        <v>161.56</v>
      </c>
      <c r="F27" s="41"/>
      <c r="G27" s="112"/>
      <c r="H27" s="112">
        <f t="shared" si="6"/>
        <v>0</v>
      </c>
      <c r="I27" s="112"/>
      <c r="J27" s="112"/>
      <c r="K27" s="115">
        <f t="shared" si="0"/>
        <v>0</v>
      </c>
      <c r="L27" s="41">
        <f t="shared" si="1"/>
        <v>0</v>
      </c>
      <c r="M27" s="112">
        <f t="shared" si="2"/>
        <v>0</v>
      </c>
      <c r="N27" s="112">
        <f t="shared" si="3"/>
        <v>0</v>
      </c>
      <c r="O27" s="112">
        <f t="shared" si="4"/>
        <v>0</v>
      </c>
      <c r="P27" s="113">
        <f t="shared" si="5"/>
        <v>0</v>
      </c>
      <c r="Q27" s="61" t="s">
        <v>46</v>
      </c>
    </row>
    <row r="28" spans="1:17" ht="12" customHeight="1" thickBot="1" x14ac:dyDescent="0.25">
      <c r="A28" s="315" t="s">
        <v>62</v>
      </c>
      <c r="B28" s="316"/>
      <c r="C28" s="316"/>
      <c r="D28" s="316"/>
      <c r="E28" s="316"/>
      <c r="F28" s="316"/>
      <c r="G28" s="316"/>
      <c r="H28" s="316"/>
      <c r="I28" s="316"/>
      <c r="J28" s="316"/>
      <c r="K28" s="317"/>
      <c r="L28" s="129">
        <f>SUM(L14:L27)</f>
        <v>0</v>
      </c>
      <c r="M28" s="130">
        <f>SUM(M14:M27)</f>
        <v>0</v>
      </c>
      <c r="N28" s="130">
        <f>SUM(N14:N27)</f>
        <v>0</v>
      </c>
      <c r="O28" s="130">
        <f>SUM(O14:O27)</f>
        <v>0</v>
      </c>
      <c r="P28" s="131">
        <f>SUM(P14:P27)</f>
        <v>0</v>
      </c>
    </row>
    <row r="29" spans="1:17" x14ac:dyDescent="0.2">
      <c r="A29" s="16"/>
      <c r="B29" s="16"/>
      <c r="C29" s="16"/>
      <c r="D29" s="16"/>
      <c r="E29" s="16"/>
      <c r="F29" s="16"/>
      <c r="G29" s="16"/>
      <c r="H29" s="16"/>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1" t="s">
        <v>14</v>
      </c>
      <c r="B31" s="16"/>
      <c r="C31" s="318" t="str">
        <f>'Kops n'!C35:H35</f>
        <v>Gundega Ābelīte 14.05.2024</v>
      </c>
      <c r="D31" s="318"/>
      <c r="E31" s="318"/>
      <c r="F31" s="318"/>
      <c r="G31" s="318"/>
      <c r="H31" s="318"/>
      <c r="I31" s="16"/>
      <c r="J31" s="16"/>
      <c r="K31" s="16"/>
      <c r="L31" s="16"/>
      <c r="M31" s="16"/>
      <c r="N31" s="16"/>
      <c r="O31" s="16"/>
      <c r="P31" s="16"/>
    </row>
    <row r="32" spans="1:17"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n'!C40:H40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n'!C43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7:H37"/>
    <mergeCell ref="C4:I4"/>
    <mergeCell ref="F12:K12"/>
    <mergeCell ref="A9:F9"/>
    <mergeCell ref="J9:M9"/>
    <mergeCell ref="D8:L8"/>
    <mergeCell ref="A28:K28"/>
    <mergeCell ref="C31:H31"/>
    <mergeCell ref="C32:H32"/>
    <mergeCell ref="A34:D34"/>
    <mergeCell ref="C36:H36"/>
  </mergeCells>
  <conditionalFormatting sqref="N9:O9">
    <cfRule type="cellIs" dxfId="456" priority="31" operator="equal">
      <formula>0</formula>
    </cfRule>
  </conditionalFormatting>
  <conditionalFormatting sqref="A9:F9">
    <cfRule type="containsText" dxfId="455" priority="29"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54" priority="28" operator="equal">
      <formula>0</formula>
    </cfRule>
  </conditionalFormatting>
  <conditionalFormatting sqref="C36:H36">
    <cfRule type="cellIs" dxfId="453" priority="23" operator="equal">
      <formula>0</formula>
    </cfRule>
  </conditionalFormatting>
  <conditionalFormatting sqref="C31:H31">
    <cfRule type="cellIs" dxfId="452" priority="22" operator="equal">
      <formula>0</formula>
    </cfRule>
  </conditionalFormatting>
  <conditionalFormatting sqref="K14:K27 L28:P28 P14:P27">
    <cfRule type="cellIs" dxfId="451" priority="21" operator="equal">
      <formula>0</formula>
    </cfRule>
  </conditionalFormatting>
  <conditionalFormatting sqref="C4:I4">
    <cfRule type="cellIs" dxfId="450" priority="20" operator="equal">
      <formula>0</formula>
    </cfRule>
  </conditionalFormatting>
  <conditionalFormatting sqref="D5:L8">
    <cfRule type="cellIs" dxfId="449" priority="18" operator="equal">
      <formula>0</formula>
    </cfRule>
  </conditionalFormatting>
  <conditionalFormatting sqref="D1">
    <cfRule type="cellIs" dxfId="448" priority="17" operator="equal">
      <formula>0</formula>
    </cfRule>
  </conditionalFormatting>
  <conditionalFormatting sqref="A28:K28">
    <cfRule type="containsText" dxfId="447" priority="15" operator="containsText" text="Tiešās izmaksas kopā, t. sk. darba devēja sociālais nodoklis __.__% ">
      <formula>NOT(ISERROR(SEARCH("Tiešās izmaksas kopā, t. sk. darba devēja sociālais nodoklis __.__% ",A28)))</formula>
    </cfRule>
  </conditionalFormatting>
  <conditionalFormatting sqref="H14:H27">
    <cfRule type="cellIs" dxfId="446" priority="13" operator="equal">
      <formula>0</formula>
    </cfRule>
  </conditionalFormatting>
  <conditionalFormatting sqref="L14:O27">
    <cfRule type="cellIs" dxfId="445" priority="12" operator="equal">
      <formula>0</formula>
    </cfRule>
  </conditionalFormatting>
  <conditionalFormatting sqref="Q14">
    <cfRule type="cellIs" dxfId="444" priority="11" operator="equal">
      <formula>0</formula>
    </cfRule>
  </conditionalFormatting>
  <conditionalFormatting sqref="Q21">
    <cfRule type="cellIs" dxfId="443" priority="1" operator="equal">
      <formula>0</formula>
    </cfRule>
  </conditionalFormatting>
  <conditionalFormatting sqref="G14">
    <cfRule type="cellIs" dxfId="442" priority="10" operator="equal">
      <formula>0</formula>
    </cfRule>
  </conditionalFormatting>
  <conditionalFormatting sqref="A14:F15 B22:F27 B16:F20 A16:A27">
    <cfRule type="cellIs" dxfId="441" priority="9" operator="equal">
      <formula>0</formula>
    </cfRule>
  </conditionalFormatting>
  <conditionalFormatting sqref="G15:G20 G22:G27">
    <cfRule type="cellIs" dxfId="440" priority="8" operator="equal">
      <formula>0</formula>
    </cfRule>
  </conditionalFormatting>
  <conditionalFormatting sqref="B21:F21">
    <cfRule type="cellIs" dxfId="439" priority="7" operator="equal">
      <formula>0</formula>
    </cfRule>
  </conditionalFormatting>
  <conditionalFormatting sqref="G21">
    <cfRule type="cellIs" dxfId="438" priority="6" operator="equal">
      <formula>0</formula>
    </cfRule>
  </conditionalFormatting>
  <conditionalFormatting sqref="I14:J14">
    <cfRule type="cellIs" dxfId="437" priority="5" operator="equal">
      <formula>0</formula>
    </cfRule>
  </conditionalFormatting>
  <conditionalFormatting sqref="I15:J20 I22:J27">
    <cfRule type="cellIs" dxfId="436" priority="4" operator="equal">
      <formula>0</formula>
    </cfRule>
  </conditionalFormatting>
  <conditionalFormatting sqref="I21:J21">
    <cfRule type="cellIs" dxfId="435" priority="3" operator="equal">
      <formula>0</formula>
    </cfRule>
  </conditionalFormatting>
  <conditionalFormatting sqref="Q15:Q20 Q22:Q27">
    <cfRule type="cellIs" dxfId="434" priority="2" operator="equal">
      <formula>0</formula>
    </cfRule>
  </conditionalFormatting>
  <dataValidations count="1">
    <dataValidation type="list" allowBlank="1" showInputMessage="1" showErrorMessage="1" sqref="Q14:Q27">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5" operator="containsText" id="{4A26336A-A6BB-4BBC-8F54-3EBA6F169318}">
            <xm:f>NOT(ISERROR(SEARCH("Tāme sastādīta ____. gada ___. ______________",A34)))</xm:f>
            <xm:f>"Tāme sastādīta ____. gada ___. ______________"</xm:f>
            <x14:dxf>
              <font>
                <color auto="1"/>
              </font>
              <fill>
                <patternFill>
                  <bgColor rgb="FFC6EFCE"/>
                </patternFill>
              </fill>
            </x14:dxf>
          </x14:cfRule>
          <xm:sqref>A34</xm:sqref>
        </x14:conditionalFormatting>
        <x14:conditionalFormatting xmlns:xm="http://schemas.microsoft.com/office/excel/2006/main">
          <x14:cfRule type="containsText" priority="24" operator="containsText" id="{629E41BF-123B-4A16-9AC7-46F3B9A418A1}">
            <xm:f>NOT(ISERROR(SEARCH("Sertifikāta Nr. _________________________________",A39)))</xm:f>
            <xm:f>"Sertifikāta Nr. _________________________________"</xm:f>
            <x14:dxf>
              <font>
                <color auto="1"/>
              </font>
              <fill>
                <patternFill>
                  <bgColor rgb="FFC6EFCE"/>
                </patternFill>
              </fill>
            </x14:dxf>
          </x14:cfRule>
          <xm:sqref>A39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P40"/>
  <sheetViews>
    <sheetView topLeftCell="A14" workbookViewId="0">
      <selection activeCell="A28" sqref="A28: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'2a+c+n'!D1</f>
        <v>2</v>
      </c>
      <c r="E1" s="22"/>
      <c r="F1" s="22"/>
      <c r="G1" s="22"/>
      <c r="H1" s="22"/>
      <c r="I1" s="22"/>
      <c r="J1" s="22"/>
      <c r="N1" s="26"/>
      <c r="O1" s="27"/>
      <c r="P1" s="28"/>
    </row>
    <row r="2" spans="1:16" x14ac:dyDescent="0.2">
      <c r="A2" s="29"/>
      <c r="B2" s="29"/>
      <c r="C2" s="330" t="str">
        <f>'2a+c+n'!C2:I2</f>
        <v>Demontāžas darbi</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'2a+c+n'!A9</f>
        <v>Tāme sastādīta  2024. gada tirgus cenās, pamatojoties uz DOP daļas rasējumiem</v>
      </c>
      <c r="B9" s="327"/>
      <c r="C9" s="327"/>
      <c r="D9" s="327"/>
      <c r="E9" s="327"/>
      <c r="F9" s="327"/>
      <c r="G9" s="31"/>
      <c r="H9" s="31"/>
      <c r="I9" s="31"/>
      <c r="J9" s="328" t="s">
        <v>45</v>
      </c>
      <c r="K9" s="328"/>
      <c r="L9" s="328"/>
      <c r="M9" s="328"/>
      <c r="N9" s="329">
        <f>P28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izmaksas",IF('2a+c+n'!$Q14="A",'2a+c+n'!B14,0),0)</f>
        <v>0</v>
      </c>
      <c r="C14" s="23">
        <f>IF($C$4="Attiecināmās izmaksas",IF('2a+c+n'!$Q14="A",'2a+c+n'!C14,0),0)</f>
        <v>0</v>
      </c>
      <c r="D14" s="23">
        <f>IF($C$4="Attiecināmās izmaksas",IF('2a+c+n'!$Q14="A",'2a+c+n'!D14,0),0)</f>
        <v>0</v>
      </c>
      <c r="E14" s="45"/>
      <c r="F14" s="63"/>
      <c r="G14" s="116"/>
      <c r="H14" s="116">
        <f>IF($C$4="Attiecināmās izmaksas",IF('2a+c+n'!$Q14="A",'2a+c+n'!H14,0),0)</f>
        <v>0</v>
      </c>
      <c r="I14" s="116"/>
      <c r="J14" s="116"/>
      <c r="K14" s="117">
        <f>IF($C$4="Attiecināmās izmaksas",IF('2a+c+n'!$Q14="A",'2a+c+n'!K14,0),0)</f>
        <v>0</v>
      </c>
      <c r="L14" s="63">
        <f>IF($C$4="Attiecināmās izmaksas",IF('2a+c+n'!$Q14="A",'2a+c+n'!L14,0),0)</f>
        <v>0</v>
      </c>
      <c r="M14" s="116">
        <f>IF($C$4="Attiecināmās izmaksas",IF('2a+c+n'!$Q14="A",'2a+c+n'!M14,0),0)</f>
        <v>0</v>
      </c>
      <c r="N14" s="116">
        <f>IF($C$4="Attiecināmās izmaksas",IF('2a+c+n'!$Q14="A",'2a+c+n'!N14,0),0)</f>
        <v>0</v>
      </c>
      <c r="O14" s="116">
        <f>IF($C$4="Attiecināmās izmaksas",IF('2a+c+n'!$Q14="A",'2a+c+n'!O14,0),0)</f>
        <v>0</v>
      </c>
      <c r="P14" s="117">
        <f>IF($C$4="Attiecināmās izmaksas",IF('2a+c+n'!$Q14="A",'2a+c+n'!P14,0),0)</f>
        <v>0</v>
      </c>
    </row>
    <row r="15" spans="1:16" x14ac:dyDescent="0.2">
      <c r="A15" s="51">
        <f>IF(P15=0,0,IF(COUNTBLANK(P15)=1,0,COUNTA($P$14:P15)))</f>
        <v>0</v>
      </c>
      <c r="B15" s="24">
        <f>IF($C$4="Attiecināmās izmaksas",IF('2a+c+n'!$Q15="A",'2a+c+n'!B15,0),0)</f>
        <v>0</v>
      </c>
      <c r="C15" s="24">
        <f>IF($C$4="Attiecināmās izmaksas",IF('2a+c+n'!$Q15="A",'2a+c+n'!C15,0),0)</f>
        <v>0</v>
      </c>
      <c r="D15" s="24">
        <f>IF($C$4="Attiecināmās izmaksas",IF('2a+c+n'!$Q15="A",'2a+c+n'!D15,0),0)</f>
        <v>0</v>
      </c>
      <c r="E15" s="46"/>
      <c r="F15" s="65"/>
      <c r="G15" s="118"/>
      <c r="H15" s="118">
        <f>IF($C$4="Attiecināmās izmaksas",IF('2a+c+n'!$Q15="A",'2a+c+n'!H15,0),0)</f>
        <v>0</v>
      </c>
      <c r="I15" s="118"/>
      <c r="J15" s="118"/>
      <c r="K15" s="119">
        <f>IF($C$4="Attiecināmās izmaksas",IF('2a+c+n'!$Q15="A",'2a+c+n'!K15,0),0)</f>
        <v>0</v>
      </c>
      <c r="L15" s="65">
        <f>IF($C$4="Attiecināmās izmaksas",IF('2a+c+n'!$Q15="A",'2a+c+n'!L15,0),0)</f>
        <v>0</v>
      </c>
      <c r="M15" s="118">
        <f>IF($C$4="Attiecināmās izmaksas",IF('2a+c+n'!$Q15="A",'2a+c+n'!M15,0),0)</f>
        <v>0</v>
      </c>
      <c r="N15" s="118">
        <f>IF($C$4="Attiecināmās izmaksas",IF('2a+c+n'!$Q15="A",'2a+c+n'!N15,0),0)</f>
        <v>0</v>
      </c>
      <c r="O15" s="118">
        <f>IF($C$4="Attiecināmās izmaksas",IF('2a+c+n'!$Q15="A",'2a+c+n'!O15,0),0)</f>
        <v>0</v>
      </c>
      <c r="P15" s="119">
        <f>IF($C$4="Attiecināmās izmaksas",IF('2a+c+n'!$Q15="A",'2a+c+n'!P15,0),0)</f>
        <v>0</v>
      </c>
    </row>
    <row r="16" spans="1:16" ht="20.399999999999999" x14ac:dyDescent="0.2">
      <c r="A16" s="51">
        <f>IF(P16=0,0,IF(COUNTBLANK(P16)=1,0,COUNTA($P$14:P16)))</f>
        <v>0</v>
      </c>
      <c r="B16" s="24" t="str">
        <f>IF($C$4="Attiecināmās izmaksas",IF('2a+c+n'!$Q16="A",'2a+c+n'!B16,0),0)</f>
        <v>02-00000</v>
      </c>
      <c r="C16" s="24" t="str">
        <f>IF($C$4="Attiecināmās izmaksas",IF('2a+c+n'!$Q16="A",'2a+c+n'!C16,0),0)</f>
        <v>Ventilācijas restu/loga demontāža cokolā, utilizācija</v>
      </c>
      <c r="D16" s="24" t="str">
        <f>IF($C$4="Attiecināmās izmaksas",IF('2a+c+n'!$Q16="A",'2a+c+n'!D16,0),0)</f>
        <v>gab</v>
      </c>
      <c r="E16" s="46"/>
      <c r="F16" s="65"/>
      <c r="G16" s="118"/>
      <c r="H16" s="118">
        <f>IF($C$4="Attiecināmās izmaksas",IF('2a+c+n'!$Q16="A",'2a+c+n'!H16,0),0)</f>
        <v>0</v>
      </c>
      <c r="I16" s="118"/>
      <c r="J16" s="118"/>
      <c r="K16" s="119">
        <f>IF($C$4="Attiecināmās izmaksas",IF('2a+c+n'!$Q16="A",'2a+c+n'!K16,0),0)</f>
        <v>0</v>
      </c>
      <c r="L16" s="65">
        <f>IF($C$4="Attiecināmās izmaksas",IF('2a+c+n'!$Q16="A",'2a+c+n'!L16,0),0)</f>
        <v>0</v>
      </c>
      <c r="M16" s="118">
        <f>IF($C$4="Attiecināmās izmaksas",IF('2a+c+n'!$Q16="A",'2a+c+n'!M16,0),0)</f>
        <v>0</v>
      </c>
      <c r="N16" s="118">
        <f>IF($C$4="Attiecināmās izmaksas",IF('2a+c+n'!$Q16="A",'2a+c+n'!N16,0),0)</f>
        <v>0</v>
      </c>
      <c r="O16" s="118">
        <f>IF($C$4="Attiecināmās izmaksas",IF('2a+c+n'!$Q16="A",'2a+c+n'!O16,0),0)</f>
        <v>0</v>
      </c>
      <c r="P16" s="119">
        <f>IF($C$4="Attiecināmās izmaksas",IF('2a+c+n'!$Q16="A",'2a+c+n'!P16,0),0)</f>
        <v>0</v>
      </c>
    </row>
    <row r="17" spans="1:16" ht="20.399999999999999" x14ac:dyDescent="0.2">
      <c r="A17" s="51">
        <f>IF(P17=0,0,IF(COUNTBLANK(P17)=1,0,COUNTA($P$14:P17)))</f>
        <v>0</v>
      </c>
      <c r="B17" s="24" t="str">
        <f>IF($C$4="Attiecināmās izmaksas",IF('2a+c+n'!$Q17="A",'2a+c+n'!B17,0),0)</f>
        <v>02-00000</v>
      </c>
      <c r="C17" s="24" t="str">
        <f>IF($C$4="Attiecināmās izmaksas",IF('2a+c+n'!$Q17="A",'2a+c+n'!C17,0),0)</f>
        <v>Esošo palodžu demontāža logiem, utilizācija</v>
      </c>
      <c r="D17" s="24" t="str">
        <f>IF($C$4="Attiecināmās izmaksas",IF('2a+c+n'!$Q17="A",'2a+c+n'!D17,0),0)</f>
        <v>tm</v>
      </c>
      <c r="E17" s="46"/>
      <c r="F17" s="65"/>
      <c r="G17" s="118"/>
      <c r="H17" s="118">
        <f>IF($C$4="Attiecināmās izmaksas",IF('2a+c+n'!$Q17="A",'2a+c+n'!H17,0),0)</f>
        <v>0</v>
      </c>
      <c r="I17" s="118"/>
      <c r="J17" s="118"/>
      <c r="K17" s="119">
        <f>IF($C$4="Attiecināmās izmaksas",IF('2a+c+n'!$Q17="A",'2a+c+n'!K17,0),0)</f>
        <v>0</v>
      </c>
      <c r="L17" s="65">
        <f>IF($C$4="Attiecināmās izmaksas",IF('2a+c+n'!$Q17="A",'2a+c+n'!L17,0),0)</f>
        <v>0</v>
      </c>
      <c r="M17" s="118">
        <f>IF($C$4="Attiecināmās izmaksas",IF('2a+c+n'!$Q17="A",'2a+c+n'!M17,0),0)</f>
        <v>0</v>
      </c>
      <c r="N17" s="118">
        <f>IF($C$4="Attiecināmās izmaksas",IF('2a+c+n'!$Q17="A",'2a+c+n'!N17,0),0)</f>
        <v>0</v>
      </c>
      <c r="O17" s="118">
        <f>IF($C$4="Attiecināmās izmaksas",IF('2a+c+n'!$Q17="A",'2a+c+n'!O17,0),0)</f>
        <v>0</v>
      </c>
      <c r="P17" s="119">
        <f>IF($C$4="Attiecināmās izmaksas",IF('2a+c+n'!$Q17="A",'2a+c+n'!P17,0),0)</f>
        <v>0</v>
      </c>
    </row>
    <row r="18" spans="1:16" ht="20.399999999999999" x14ac:dyDescent="0.2">
      <c r="A18" s="51">
        <f>IF(P18=0,0,IF(COUNTBLANK(P18)=1,0,COUNTA($P$14:P18)))</f>
        <v>0</v>
      </c>
      <c r="B18" s="24" t="str">
        <f>IF($C$4="Attiecināmās izmaksas",IF('2a+c+n'!$Q18="A",'2a+c+n'!B18,0),0)</f>
        <v>02-00000</v>
      </c>
      <c r="C18" s="24" t="str">
        <f>IF($C$4="Attiecināmās izmaksas",IF('2a+c+n'!$Q18="A",'2a+c+n'!C18,0),0)</f>
        <v>Veco logu demontāža, t.sk. iekšējās palodzes, utilizācija</v>
      </c>
      <c r="D18" s="24" t="str">
        <f>IF($C$4="Attiecināmās izmaksas",IF('2a+c+n'!$Q18="A",'2a+c+n'!D18,0),0)</f>
        <v>gab</v>
      </c>
      <c r="E18" s="46"/>
      <c r="F18" s="65"/>
      <c r="G18" s="118"/>
      <c r="H18" s="118">
        <f>IF($C$4="Attiecināmās izmaksas",IF('2a+c+n'!$Q18="A",'2a+c+n'!H18,0),0)</f>
        <v>0</v>
      </c>
      <c r="I18" s="118"/>
      <c r="J18" s="118"/>
      <c r="K18" s="119">
        <f>IF($C$4="Attiecināmās izmaksas",IF('2a+c+n'!$Q18="A",'2a+c+n'!K18,0),0)</f>
        <v>0</v>
      </c>
      <c r="L18" s="65">
        <f>IF($C$4="Attiecināmās izmaksas",IF('2a+c+n'!$Q18="A",'2a+c+n'!L18,0),0)</f>
        <v>0</v>
      </c>
      <c r="M18" s="118">
        <f>IF($C$4="Attiecināmās izmaksas",IF('2a+c+n'!$Q18="A",'2a+c+n'!M18,0),0)</f>
        <v>0</v>
      </c>
      <c r="N18" s="118">
        <f>IF($C$4="Attiecināmās izmaksas",IF('2a+c+n'!$Q18="A",'2a+c+n'!N18,0),0)</f>
        <v>0</v>
      </c>
      <c r="O18" s="118">
        <f>IF($C$4="Attiecināmās izmaksas",IF('2a+c+n'!$Q18="A",'2a+c+n'!O18,0),0)</f>
        <v>0</v>
      </c>
      <c r="P18" s="119">
        <f>IF($C$4="Attiecināmās izmaksas",IF('2a+c+n'!$Q18="A",'2a+c+n'!P18,0),0)</f>
        <v>0</v>
      </c>
    </row>
    <row r="19" spans="1:16" ht="20.399999999999999" x14ac:dyDescent="0.2">
      <c r="A19" s="51">
        <f>IF(P19=0,0,IF(COUNTBLANK(P19)=1,0,COUNTA($P$14:P19)))</f>
        <v>0</v>
      </c>
      <c r="B19" s="24" t="str">
        <f>IF($C$4="Attiecināmās izmaksas",IF('2a+c+n'!$Q19="A",'2a+c+n'!B19,0),0)</f>
        <v>02-00000</v>
      </c>
      <c r="C19" s="24" t="str">
        <f>IF($C$4="Attiecināmās izmaksas",IF('2a+c+n'!$Q19="A",'2a+c+n'!C19,0),0)</f>
        <v>Lodžiju stiklojuma demontāža, utilizācija</v>
      </c>
      <c r="D19" s="24" t="str">
        <f>IF($C$4="Attiecināmās izmaksas",IF('2a+c+n'!$Q19="A",'2a+c+n'!D19,0),0)</f>
        <v>gab</v>
      </c>
      <c r="E19" s="46"/>
      <c r="F19" s="65"/>
      <c r="G19" s="118"/>
      <c r="H19" s="118">
        <f>IF($C$4="Attiecināmās izmaksas",IF('2a+c+n'!$Q19="A",'2a+c+n'!H19,0),0)</f>
        <v>0</v>
      </c>
      <c r="I19" s="118"/>
      <c r="J19" s="118"/>
      <c r="K19" s="119">
        <f>IF($C$4="Attiecināmās izmaksas",IF('2a+c+n'!$Q19="A",'2a+c+n'!K19,0),0)</f>
        <v>0</v>
      </c>
      <c r="L19" s="65">
        <f>IF($C$4="Attiecināmās izmaksas",IF('2a+c+n'!$Q19="A",'2a+c+n'!L19,0),0)</f>
        <v>0</v>
      </c>
      <c r="M19" s="118">
        <f>IF($C$4="Attiecināmās izmaksas",IF('2a+c+n'!$Q19="A",'2a+c+n'!M19,0),0)</f>
        <v>0</v>
      </c>
      <c r="N19" s="118">
        <f>IF($C$4="Attiecināmās izmaksas",IF('2a+c+n'!$Q19="A",'2a+c+n'!N19,0),0)</f>
        <v>0</v>
      </c>
      <c r="O19" s="118">
        <f>IF($C$4="Attiecināmās izmaksas",IF('2a+c+n'!$Q19="A",'2a+c+n'!O19,0),0)</f>
        <v>0</v>
      </c>
      <c r="P19" s="119">
        <f>IF($C$4="Attiecināmās izmaksas",IF('2a+c+n'!$Q19="A",'2a+c+n'!P19,0),0)</f>
        <v>0</v>
      </c>
    </row>
    <row r="20" spans="1:16" ht="20.399999999999999" x14ac:dyDescent="0.2">
      <c r="A20" s="51">
        <f>IF(P20=0,0,IF(COUNTBLANK(P20)=1,0,COUNTA($P$14:P20)))</f>
        <v>0</v>
      </c>
      <c r="B20" s="24" t="str">
        <f>IF($C$4="Attiecināmās izmaksas",IF('2a+c+n'!$Q20="A",'2a+c+n'!B20,0),0)</f>
        <v>02-00000</v>
      </c>
      <c r="C20" s="24" t="str">
        <f>IF($C$4="Attiecināmās izmaksas",IF('2a+c+n'!$Q20="A",'2a+c+n'!C20,0),0)</f>
        <v>Ieejas mezgla sienas demontāža asīs 13-1</v>
      </c>
      <c r="D20" s="24" t="str">
        <f>IF($C$4="Attiecināmās izmaksas",IF('2a+c+n'!$Q20="A",'2a+c+n'!D20,0),0)</f>
        <v>kompl</v>
      </c>
      <c r="E20" s="46"/>
      <c r="F20" s="65"/>
      <c r="G20" s="118"/>
      <c r="H20" s="118">
        <f>IF($C$4="Attiecināmās izmaksas",IF('2a+c+n'!$Q20="A",'2a+c+n'!H20,0),0)</f>
        <v>0</v>
      </c>
      <c r="I20" s="118"/>
      <c r="J20" s="118"/>
      <c r="K20" s="119">
        <f>IF($C$4="Attiecināmās izmaksas",IF('2a+c+n'!$Q20="A",'2a+c+n'!K20,0),0)</f>
        <v>0</v>
      </c>
      <c r="L20" s="65">
        <f>IF($C$4="Attiecināmās izmaksas",IF('2a+c+n'!$Q20="A",'2a+c+n'!L20,0),0)</f>
        <v>0</v>
      </c>
      <c r="M20" s="118">
        <f>IF($C$4="Attiecināmās izmaksas",IF('2a+c+n'!$Q20="A",'2a+c+n'!M20,0),0)</f>
        <v>0</v>
      </c>
      <c r="N20" s="118">
        <f>IF($C$4="Attiecināmās izmaksas",IF('2a+c+n'!$Q20="A",'2a+c+n'!N20,0),0)</f>
        <v>0</v>
      </c>
      <c r="O20" s="118">
        <f>IF($C$4="Attiecināmās izmaksas",IF('2a+c+n'!$Q20="A",'2a+c+n'!O20,0),0)</f>
        <v>0</v>
      </c>
      <c r="P20" s="119">
        <f>IF($C$4="Attiecināmās izmaksas",IF('2a+c+n'!$Q20="A",'2a+c+n'!P20,0),0)</f>
        <v>0</v>
      </c>
    </row>
    <row r="21" spans="1:16" ht="20.399999999999999" x14ac:dyDescent="0.2">
      <c r="A21" s="51">
        <f>IF(P21=0,0,IF(COUNTBLANK(P21)=1,0,COUNTA($P$14:P21)))</f>
        <v>0</v>
      </c>
      <c r="B21" s="24" t="str">
        <f>IF($C$4="Attiecināmās izmaksas",IF('2a+c+n'!$Q21="A",'2a+c+n'!B21,0),0)</f>
        <v>02-00000</v>
      </c>
      <c r="C21" s="24" t="str">
        <f>IF($C$4="Attiecināmās izmaksas",IF('2a+c+n'!$Q21="A",'2a+c+n'!C21,0),0)</f>
        <v>Sadalnes demontāža asīs A-B, t.sk. Utilizācija</v>
      </c>
      <c r="D21" s="24" t="str">
        <f>IF($C$4="Attiecināmās izmaksas",IF('2a+c+n'!$Q21="A",'2a+c+n'!D21,0),0)</f>
        <v>kompl</v>
      </c>
      <c r="E21" s="46"/>
      <c r="F21" s="65"/>
      <c r="G21" s="118"/>
      <c r="H21" s="118">
        <f>IF($C$4="Attiecināmās izmaksas",IF('2a+c+n'!$Q21="A",'2a+c+n'!H21,0),0)</f>
        <v>0</v>
      </c>
      <c r="I21" s="118"/>
      <c r="J21" s="118"/>
      <c r="K21" s="119">
        <f>IF($C$4="Attiecināmās izmaksas",IF('2a+c+n'!$Q21="A",'2a+c+n'!K21,0),0)</f>
        <v>0</v>
      </c>
      <c r="L21" s="65">
        <f>IF($C$4="Attiecināmās izmaksas",IF('2a+c+n'!$Q21="A",'2a+c+n'!L21,0),0)</f>
        <v>0</v>
      </c>
      <c r="M21" s="118">
        <f>IF($C$4="Attiecināmās izmaksas",IF('2a+c+n'!$Q21="A",'2a+c+n'!M21,0),0)</f>
        <v>0</v>
      </c>
      <c r="N21" s="118">
        <f>IF($C$4="Attiecināmās izmaksas",IF('2a+c+n'!$Q21="A",'2a+c+n'!N21,0),0)</f>
        <v>0</v>
      </c>
      <c r="O21" s="118">
        <f>IF($C$4="Attiecināmās izmaksas",IF('2a+c+n'!$Q21="A",'2a+c+n'!O21,0),0)</f>
        <v>0</v>
      </c>
      <c r="P21" s="119">
        <f>IF($C$4="Attiecināmās izmaksas",IF('2a+c+n'!$Q21="A",'2a+c+n'!P21,0),0)</f>
        <v>0</v>
      </c>
    </row>
    <row r="22" spans="1:16" ht="20.399999999999999" x14ac:dyDescent="0.2">
      <c r="A22" s="51">
        <f>IF(P22=0,0,IF(COUNTBLANK(P22)=1,0,COUNTA($P$14:P22)))</f>
        <v>0</v>
      </c>
      <c r="B22" s="24" t="str">
        <f>IF($C$4="Attiecināmās izmaksas",IF('2a+c+n'!$Q22="A",'2a+c+n'!B22,0),0)</f>
        <v>02-00000</v>
      </c>
      <c r="C22" s="24" t="str">
        <f>IF($C$4="Attiecināmās izmaksas",IF('2a+c+n'!$Q22="A",'2a+c+n'!C22,0),0)</f>
        <v>Veco durvju bloku demontāža, utilizācija</v>
      </c>
      <c r="D22" s="24" t="str">
        <f>IF($C$4="Attiecināmās izmaksas",IF('2a+c+n'!$Q22="A",'2a+c+n'!D22,0),0)</f>
        <v>gab</v>
      </c>
      <c r="E22" s="46"/>
      <c r="F22" s="65"/>
      <c r="G22" s="118"/>
      <c r="H22" s="118">
        <f>IF($C$4="Attiecināmās izmaksas",IF('2a+c+n'!$Q22="A",'2a+c+n'!H22,0),0)</f>
        <v>0</v>
      </c>
      <c r="I22" s="118"/>
      <c r="J22" s="118"/>
      <c r="K22" s="119">
        <f>IF($C$4="Attiecināmās izmaksas",IF('2a+c+n'!$Q22="A",'2a+c+n'!K22,0),0)</f>
        <v>0</v>
      </c>
      <c r="L22" s="65">
        <f>IF($C$4="Attiecināmās izmaksas",IF('2a+c+n'!$Q22="A",'2a+c+n'!L22,0),0)</f>
        <v>0</v>
      </c>
      <c r="M22" s="118">
        <f>IF($C$4="Attiecināmās izmaksas",IF('2a+c+n'!$Q22="A",'2a+c+n'!M22,0),0)</f>
        <v>0</v>
      </c>
      <c r="N22" s="118">
        <f>IF($C$4="Attiecināmās izmaksas",IF('2a+c+n'!$Q22="A",'2a+c+n'!N22,0),0)</f>
        <v>0</v>
      </c>
      <c r="O22" s="118">
        <f>IF($C$4="Attiecināmās izmaksas",IF('2a+c+n'!$Q22="A",'2a+c+n'!O22,0),0)</f>
        <v>0</v>
      </c>
      <c r="P22" s="119">
        <f>IF($C$4="Attiecināmās izmaksas",IF('2a+c+n'!$Q22="A",'2a+c+n'!P22,0),0)</f>
        <v>0</v>
      </c>
    </row>
    <row r="23" spans="1:16" ht="20.399999999999999" x14ac:dyDescent="0.2">
      <c r="A23" s="51">
        <f>IF(P23=0,0,IF(COUNTBLANK(P23)=1,0,COUNTA($P$14:P23)))</f>
        <v>0</v>
      </c>
      <c r="B23" s="24" t="str">
        <f>IF($C$4="Attiecināmās izmaksas",IF('2a+c+n'!$Q23="A",'2a+c+n'!B23,0),0)</f>
        <v>02-00000</v>
      </c>
      <c r="C23" s="24" t="str">
        <f>IF($C$4="Attiecināmās izmaksas",IF('2a+c+n'!$Q23="A",'2a+c+n'!C23,0),0)</f>
        <v>Esoša siltinājuma demontāža asīs A-D un D-C</v>
      </c>
      <c r="D23" s="24" t="str">
        <f>IF($C$4="Attiecināmās izmaksas",IF('2a+c+n'!$Q23="A",'2a+c+n'!D23,0),0)</f>
        <v>m2</v>
      </c>
      <c r="E23" s="46"/>
      <c r="F23" s="65"/>
      <c r="G23" s="118"/>
      <c r="H23" s="118">
        <f>IF($C$4="Attiecināmās izmaksas",IF('2a+c+n'!$Q23="A",'2a+c+n'!H23,0),0)</f>
        <v>0</v>
      </c>
      <c r="I23" s="118"/>
      <c r="J23" s="118"/>
      <c r="K23" s="119">
        <f>IF($C$4="Attiecināmās izmaksas",IF('2a+c+n'!$Q23="A",'2a+c+n'!K23,0),0)</f>
        <v>0</v>
      </c>
      <c r="L23" s="65">
        <f>IF($C$4="Attiecināmās izmaksas",IF('2a+c+n'!$Q23="A",'2a+c+n'!L23,0),0)</f>
        <v>0</v>
      </c>
      <c r="M23" s="118">
        <f>IF($C$4="Attiecināmās izmaksas",IF('2a+c+n'!$Q23="A",'2a+c+n'!M23,0),0)</f>
        <v>0</v>
      </c>
      <c r="N23" s="118">
        <f>IF($C$4="Attiecināmās izmaksas",IF('2a+c+n'!$Q23="A",'2a+c+n'!N23,0),0)</f>
        <v>0</v>
      </c>
      <c r="O23" s="118">
        <f>IF($C$4="Attiecināmās izmaksas",IF('2a+c+n'!$Q23="A",'2a+c+n'!O23,0),0)</f>
        <v>0</v>
      </c>
      <c r="P23" s="119">
        <f>IF($C$4="Attiecināmās izmaksas",IF('2a+c+n'!$Q23="A",'2a+c+n'!P23,0),0)</f>
        <v>0</v>
      </c>
    </row>
    <row r="24" spans="1:16" ht="30.6" x14ac:dyDescent="0.2">
      <c r="A24" s="51">
        <f>IF(P24=0,0,IF(COUNTBLANK(P24)=1,0,COUNTA($P$14:P24)))</f>
        <v>0</v>
      </c>
      <c r="B24" s="24" t="str">
        <f>IF($C$4="Attiecināmās izmaksas",IF('2a+c+n'!$Q24="A",'2a+c+n'!B24,0),0)</f>
        <v>02-00000</v>
      </c>
      <c r="C24" s="24" t="str">
        <f>IF($C$4="Attiecināmās izmaksas",IF('2a+c+n'!$Q24="A",'2a+c+n'!C24,0),0)</f>
        <v>Jumta seguma demontāža virs lodžijām,virs dzīvojamajām telpām blakus lodžijām un ieejas jumtiņiem. T.sk. skārda dzegas.</v>
      </c>
      <c r="D24" s="24" t="str">
        <f>IF($C$4="Attiecināmās izmaksas",IF('2a+c+n'!$Q24="A",'2a+c+n'!D24,0),0)</f>
        <v>m2</v>
      </c>
      <c r="E24" s="46"/>
      <c r="F24" s="65"/>
      <c r="G24" s="118"/>
      <c r="H24" s="118">
        <f>IF($C$4="Attiecināmās izmaksas",IF('2a+c+n'!$Q24="A",'2a+c+n'!H24,0),0)</f>
        <v>0</v>
      </c>
      <c r="I24" s="118"/>
      <c r="J24" s="118"/>
      <c r="K24" s="119">
        <f>IF($C$4="Attiecināmās izmaksas",IF('2a+c+n'!$Q24="A",'2a+c+n'!K24,0),0)</f>
        <v>0</v>
      </c>
      <c r="L24" s="65">
        <f>IF($C$4="Attiecināmās izmaksas",IF('2a+c+n'!$Q24="A",'2a+c+n'!L24,0),0)</f>
        <v>0</v>
      </c>
      <c r="M24" s="118">
        <f>IF($C$4="Attiecināmās izmaksas",IF('2a+c+n'!$Q24="A",'2a+c+n'!M24,0),0)</f>
        <v>0</v>
      </c>
      <c r="N24" s="118">
        <f>IF($C$4="Attiecināmās izmaksas",IF('2a+c+n'!$Q24="A",'2a+c+n'!N24,0),0)</f>
        <v>0</v>
      </c>
      <c r="O24" s="118">
        <f>IF($C$4="Attiecināmās izmaksas",IF('2a+c+n'!$Q24="A",'2a+c+n'!O24,0),0)</f>
        <v>0</v>
      </c>
      <c r="P24" s="119">
        <f>IF($C$4="Attiecināmās izmaksas",IF('2a+c+n'!$Q24="A",'2a+c+n'!P24,0),0)</f>
        <v>0</v>
      </c>
    </row>
    <row r="25" spans="1:16" x14ac:dyDescent="0.2">
      <c r="A25" s="51">
        <f>IF(P25=0,0,IF(COUNTBLANK(P25)=1,0,COUNTA($P$14:P25)))</f>
        <v>0</v>
      </c>
      <c r="B25" s="24">
        <f>IF($C$4="Attiecināmās izmaksas",IF('2a+c+n'!$Q25="A",'2a+c+n'!B25,0),0)</f>
        <v>0</v>
      </c>
      <c r="C25" s="24">
        <f>IF($C$4="Attiecināmās izmaksas",IF('2a+c+n'!$Q25="A",'2a+c+n'!C25,0),0)</f>
        <v>0</v>
      </c>
      <c r="D25" s="24">
        <f>IF($C$4="Attiecināmās izmaksas",IF('2a+c+n'!$Q25="A",'2a+c+n'!D25,0),0)</f>
        <v>0</v>
      </c>
      <c r="E25" s="46"/>
      <c r="F25" s="65"/>
      <c r="G25" s="118"/>
      <c r="H25" s="118">
        <f>IF($C$4="Attiecināmās izmaksas",IF('2a+c+n'!$Q25="A",'2a+c+n'!H25,0),0)</f>
        <v>0</v>
      </c>
      <c r="I25" s="118"/>
      <c r="J25" s="118"/>
      <c r="K25" s="119">
        <f>IF($C$4="Attiecināmās izmaksas",IF('2a+c+n'!$Q25="A",'2a+c+n'!K25,0),0)</f>
        <v>0</v>
      </c>
      <c r="L25" s="65">
        <f>IF($C$4="Attiecināmās izmaksas",IF('2a+c+n'!$Q25="A",'2a+c+n'!L25,0),0)</f>
        <v>0</v>
      </c>
      <c r="M25" s="118">
        <f>IF($C$4="Attiecināmās izmaksas",IF('2a+c+n'!$Q25="A",'2a+c+n'!M25,0),0)</f>
        <v>0</v>
      </c>
      <c r="N25" s="118">
        <f>IF($C$4="Attiecināmās izmaksas",IF('2a+c+n'!$Q25="A",'2a+c+n'!N25,0),0)</f>
        <v>0</v>
      </c>
      <c r="O25" s="118">
        <f>IF($C$4="Attiecināmās izmaksas",IF('2a+c+n'!$Q25="A",'2a+c+n'!O25,0),0)</f>
        <v>0</v>
      </c>
      <c r="P25" s="119">
        <f>IF($C$4="Attiecināmās izmaksas",IF('2a+c+n'!$Q25="A",'2a+c+n'!P25,0),0)</f>
        <v>0</v>
      </c>
    </row>
    <row r="26" spans="1:16" ht="20.399999999999999" x14ac:dyDescent="0.2">
      <c r="A26" s="51">
        <f>IF(P26=0,0,IF(COUNTBLANK(P26)=1,0,COUNTA($P$14:P26)))</f>
        <v>0</v>
      </c>
      <c r="B26" s="24" t="str">
        <f>IF($C$4="Attiecināmās izmaksas",IF('2a+c+n'!$Q26="A",'2a+c+n'!B26,0),0)</f>
        <v>02-00000</v>
      </c>
      <c r="C26" s="24" t="str">
        <f>IF($C$4="Attiecināmās izmaksas",IF('2a+c+n'!$Q26="A",'2a+c+n'!C26,0),0)</f>
        <v>Ventilācijas skursteņu cepuru demontāža, utlizācija</v>
      </c>
      <c r="D26" s="24" t="str">
        <f>IF($C$4="Attiecināmās izmaksas",IF('2a+c+n'!$Q26="A",'2a+c+n'!D26,0),0)</f>
        <v>kompl</v>
      </c>
      <c r="E26" s="46"/>
      <c r="F26" s="65"/>
      <c r="G26" s="118"/>
      <c r="H26" s="118">
        <f>IF($C$4="Attiecināmās izmaksas",IF('2a+c+n'!$Q26="A",'2a+c+n'!H26,0),0)</f>
        <v>0</v>
      </c>
      <c r="I26" s="118"/>
      <c r="J26" s="118"/>
      <c r="K26" s="119">
        <f>IF($C$4="Attiecināmās izmaksas",IF('2a+c+n'!$Q26="A",'2a+c+n'!K26,0),0)</f>
        <v>0</v>
      </c>
      <c r="L26" s="65">
        <f>IF($C$4="Attiecināmās izmaksas",IF('2a+c+n'!$Q26="A",'2a+c+n'!L26,0),0)</f>
        <v>0</v>
      </c>
      <c r="M26" s="118">
        <f>IF($C$4="Attiecināmās izmaksas",IF('2a+c+n'!$Q26="A",'2a+c+n'!M26,0),0)</f>
        <v>0</v>
      </c>
      <c r="N26" s="118">
        <f>IF($C$4="Attiecināmās izmaksas",IF('2a+c+n'!$Q26="A",'2a+c+n'!N26,0),0)</f>
        <v>0</v>
      </c>
      <c r="O26" s="118">
        <f>IF($C$4="Attiecināmās izmaksas",IF('2a+c+n'!$Q26="A",'2a+c+n'!O26,0),0)</f>
        <v>0</v>
      </c>
      <c r="P26" s="119">
        <f>IF($C$4="Attiecināmās izmaksas",IF('2a+c+n'!$Q26="A",'2a+c+n'!P26,0),0)</f>
        <v>0</v>
      </c>
    </row>
    <row r="27" spans="1:16" ht="20.399999999999999" x14ac:dyDescent="0.2">
      <c r="A27" s="51">
        <f>IF(P27=0,0,IF(COUNTBLANK(P27)=1,0,COUNTA($P$14:P27)))</f>
        <v>0</v>
      </c>
      <c r="B27" s="24" t="str">
        <f>IF($C$4="Attiecināmās izmaksas",IF('2a+c+n'!$Q27="A",'2a+c+n'!B27,0),0)</f>
        <v>02-00000</v>
      </c>
      <c r="C27" s="24" t="str">
        <f>IF($C$4="Attiecināmās izmaksas",IF('2a+c+n'!$Q27="A",'2a+c+n'!C27,0),0)</f>
        <v>Betona apmeles demontāža b=700, utilizācija</v>
      </c>
      <c r="D27" s="24" t="str">
        <f>IF($C$4="Attiecināmās izmaksas",IF('2a+c+n'!$Q27="A",'2a+c+n'!D27,0),0)</f>
        <v>tm</v>
      </c>
      <c r="E27" s="46"/>
      <c r="F27" s="65"/>
      <c r="G27" s="118"/>
      <c r="H27" s="118">
        <f>IF($C$4="Attiecināmās izmaksas",IF('2a+c+n'!$Q27="A",'2a+c+n'!H27,0),0)</f>
        <v>0</v>
      </c>
      <c r="I27" s="118"/>
      <c r="J27" s="118"/>
      <c r="K27" s="119">
        <f>IF($C$4="Attiecināmās izmaksas",IF('2a+c+n'!$Q27="A",'2a+c+n'!K27,0),0)</f>
        <v>0</v>
      </c>
      <c r="L27" s="65">
        <f>IF($C$4="Attiecināmās izmaksas",IF('2a+c+n'!$Q27="A",'2a+c+n'!L27,0),0)</f>
        <v>0</v>
      </c>
      <c r="M27" s="118">
        <f>IF($C$4="Attiecināmās izmaksas",IF('2a+c+n'!$Q27="A",'2a+c+n'!M27,0),0)</f>
        <v>0</v>
      </c>
      <c r="N27" s="118">
        <f>IF($C$4="Attiecināmās izmaksas",IF('2a+c+n'!$Q27="A",'2a+c+n'!N27,0),0)</f>
        <v>0</v>
      </c>
      <c r="O27" s="118">
        <f>IF($C$4="Attiecināmās izmaksas",IF('2a+c+n'!$Q27="A",'2a+c+n'!O27,0),0)</f>
        <v>0</v>
      </c>
      <c r="P27" s="119">
        <f>IF($C$4="Attiecināmās izmaksas",IF('2a+c+n'!$Q27="A",'2a+c+n'!P27,0),0)</f>
        <v>0</v>
      </c>
    </row>
    <row r="28" spans="1:16" ht="12" customHeight="1" thickBot="1" x14ac:dyDescent="0.25">
      <c r="A28" s="315" t="s">
        <v>62</v>
      </c>
      <c r="B28" s="316"/>
      <c r="C28" s="316"/>
      <c r="D28" s="316"/>
      <c r="E28" s="316"/>
      <c r="F28" s="316"/>
      <c r="G28" s="316"/>
      <c r="H28" s="316"/>
      <c r="I28" s="316"/>
      <c r="J28" s="316"/>
      <c r="K28" s="317"/>
      <c r="L28" s="129">
        <f>SUM(L14:L27)</f>
        <v>0</v>
      </c>
      <c r="M28" s="130">
        <f>SUM(M14:M27)</f>
        <v>0</v>
      </c>
      <c r="N28" s="130">
        <f>SUM(N14:N27)</f>
        <v>0</v>
      </c>
      <c r="O28" s="130">
        <f>SUM(O14:O27)</f>
        <v>0</v>
      </c>
      <c r="P28" s="131">
        <f>SUM(P14:P27)</f>
        <v>0</v>
      </c>
    </row>
    <row r="29" spans="1:16" x14ac:dyDescent="0.2">
      <c r="A29" s="16"/>
      <c r="B29" s="16"/>
      <c r="C29" s="16"/>
      <c r="D29" s="16"/>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14</v>
      </c>
      <c r="B31" s="16"/>
      <c r="C31" s="318" t="str">
        <f>'Kops n'!C35:H35</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n'!C40:H40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n'!C43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C2:I2"/>
    <mergeCell ref="C3:I3"/>
    <mergeCell ref="C4:I4"/>
    <mergeCell ref="D5:L5"/>
    <mergeCell ref="D6:L6"/>
    <mergeCell ref="D8:L8"/>
    <mergeCell ref="A9:F9"/>
    <mergeCell ref="J9:M9"/>
    <mergeCell ref="N9:O9"/>
    <mergeCell ref="D7:L7"/>
    <mergeCell ref="C37:H37"/>
    <mergeCell ref="L12:P12"/>
    <mergeCell ref="A28:K28"/>
    <mergeCell ref="C31:H31"/>
    <mergeCell ref="C32:H32"/>
    <mergeCell ref="A34:D34"/>
    <mergeCell ref="C36:H36"/>
    <mergeCell ref="A12:A13"/>
    <mergeCell ref="B12:B13"/>
    <mergeCell ref="C12:C13"/>
    <mergeCell ref="D12:D13"/>
    <mergeCell ref="E12:E13"/>
    <mergeCell ref="F12:K12"/>
  </mergeCells>
  <conditionalFormatting sqref="A28:K28">
    <cfRule type="containsText" dxfId="431" priority="4" operator="containsText" text="Tiešās izmaksas kopā, t. sk. darba devēja sociālais nodoklis __.__% ">
      <formula>NOT(ISERROR(SEARCH("Tiešās izmaksas kopā, t. sk. darba devēja sociālais nodoklis __.__% ",A28)))</formula>
    </cfRule>
  </conditionalFormatting>
  <conditionalFormatting sqref="C2:I2 D5:L8 N9:O9 B14:P27 L28:P28 C31:H31 C36:H36 C39">
    <cfRule type="cellIs" dxfId="430" priority="3" operator="equal">
      <formula>0</formula>
    </cfRule>
  </conditionalFormatting>
  <conditionalFormatting sqref="A14:A27">
    <cfRule type="cellIs" dxfId="429" priority="2"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0"/>
  <sheetViews>
    <sheetView topLeftCell="A14" workbookViewId="0">
      <selection activeCell="A28" sqref="A28: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'2a+c+n'!D1</f>
        <v>2</v>
      </c>
      <c r="E1" s="22"/>
      <c r="F1" s="22"/>
      <c r="G1" s="22"/>
      <c r="H1" s="22"/>
      <c r="I1" s="22"/>
      <c r="J1" s="22"/>
      <c r="N1" s="26"/>
      <c r="O1" s="27"/>
      <c r="P1" s="28"/>
    </row>
    <row r="2" spans="1:16" x14ac:dyDescent="0.2">
      <c r="A2" s="29"/>
      <c r="B2" s="29"/>
      <c r="C2" s="330" t="str">
        <f>'2a+c+n'!C2:I2</f>
        <v>Demontāžas darbi</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'2a+c+n'!A9</f>
        <v>Tāme sastādīta  2024. gada tirgus cenās, pamatojoties uz DOP daļas rasējumiem</v>
      </c>
      <c r="B9" s="327"/>
      <c r="C9" s="327"/>
      <c r="D9" s="327"/>
      <c r="E9" s="327"/>
      <c r="F9" s="327"/>
      <c r="G9" s="31"/>
      <c r="H9" s="31"/>
      <c r="I9" s="31"/>
      <c r="J9" s="328" t="s">
        <v>45</v>
      </c>
      <c r="K9" s="328"/>
      <c r="L9" s="328"/>
      <c r="M9" s="328"/>
      <c r="N9" s="329">
        <f>P28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izmaksas",IF('2a+c+n'!$Q14="C",'2a+c+n'!B14,0))</f>
        <v>0</v>
      </c>
      <c r="C14" s="23">
        <f>IF($C$4="citu pasākumu izmaksas",IF('2a+c+n'!$Q14="C",'2a+c+n'!C14,0))</f>
        <v>0</v>
      </c>
      <c r="D14" s="23">
        <f>IF($C$4="citu pasākumu izmaksas",IF('2a+c+n'!$Q14="C",'2a+c+n'!D14,0))</f>
        <v>0</v>
      </c>
      <c r="E14" s="45"/>
      <c r="F14" s="63"/>
      <c r="G14" s="116"/>
      <c r="H14" s="116">
        <f>IF($C$4="citu pasākumu izmaksas",IF('2a+c+n'!$Q14="C",'2a+c+n'!H14,0))</f>
        <v>0</v>
      </c>
      <c r="I14" s="116"/>
      <c r="J14" s="116"/>
      <c r="K14" s="117">
        <f>IF($C$4="citu pasākumu izmaksas",IF('2a+c+n'!$Q14="C",'2a+c+n'!K14,0))</f>
        <v>0</v>
      </c>
      <c r="L14" s="81">
        <f>IF($C$4="citu pasākumu izmaksas",IF('2a+c+n'!$Q14="C",'2a+c+n'!L14,0))</f>
        <v>0</v>
      </c>
      <c r="M14" s="116">
        <f>IF($C$4="citu pasākumu izmaksas",IF('2a+c+n'!$Q14="C",'2a+c+n'!M14,0))</f>
        <v>0</v>
      </c>
      <c r="N14" s="116">
        <f>IF($C$4="citu pasākumu izmaksas",IF('2a+c+n'!$Q14="C",'2a+c+n'!N14,0))</f>
        <v>0</v>
      </c>
      <c r="O14" s="116">
        <f>IF($C$4="citu pasākumu izmaksas",IF('2a+c+n'!$Q14="C",'2a+c+n'!O14,0))</f>
        <v>0</v>
      </c>
      <c r="P14" s="117">
        <f>IF($C$4="citu pasākumu izmaksas",IF('2a+c+n'!$Q14="C",'2a+c+n'!P14,0))</f>
        <v>0</v>
      </c>
    </row>
    <row r="15" spans="1:16" ht="30.6" x14ac:dyDescent="0.2">
      <c r="A15" s="51">
        <f>IF(P15=0,0,IF(COUNTBLANK(P15)=1,0,COUNTA($P$14:P15)))</f>
        <v>0</v>
      </c>
      <c r="B15" s="24" t="str">
        <f>IF($C$4="citu pasākumu izmaksas",IF('2a+c+n'!$Q15="C",'2a+c+n'!B15,0))</f>
        <v>02-00000</v>
      </c>
      <c r="C15" s="24" t="str">
        <f>IF($C$4="citu pasākumu izmaksas",IF('2a+c+n'!$Q15="C",'2a+c+n'!C15,0))</f>
        <v>Numurzīmes, hidranta zīmes, karoga turētāja u.c. traucējošo elementu demontāža fasādē, t.sk. esošo satelītandētnu demontāža un iznešana uz jumta</v>
      </c>
      <c r="D15" s="24" t="str">
        <f>IF($C$4="citu pasākumu izmaksas",IF('2a+c+n'!$Q15="C",'2a+c+n'!D15,0))</f>
        <v>kompl</v>
      </c>
      <c r="E15" s="46"/>
      <c r="F15" s="65"/>
      <c r="G15" s="118"/>
      <c r="H15" s="118">
        <f>IF($C$4="citu pasākumu izmaksas",IF('2a+c+n'!$Q15="C",'2a+c+n'!H15,0))</f>
        <v>0</v>
      </c>
      <c r="I15" s="118"/>
      <c r="J15" s="118"/>
      <c r="K15" s="119">
        <f>IF($C$4="citu pasākumu izmaksas",IF('2a+c+n'!$Q15="C",'2a+c+n'!K15,0))</f>
        <v>0</v>
      </c>
      <c r="L15" s="82">
        <f>IF($C$4="citu pasākumu izmaksas",IF('2a+c+n'!$Q15="C",'2a+c+n'!L15,0))</f>
        <v>0</v>
      </c>
      <c r="M15" s="118">
        <f>IF($C$4="citu pasākumu izmaksas",IF('2a+c+n'!$Q15="C",'2a+c+n'!M15,0))</f>
        <v>0</v>
      </c>
      <c r="N15" s="118">
        <f>IF($C$4="citu pasākumu izmaksas",IF('2a+c+n'!$Q15="C",'2a+c+n'!N15,0))</f>
        <v>0</v>
      </c>
      <c r="O15" s="118">
        <f>IF($C$4="citu pasākumu izmaksas",IF('2a+c+n'!$Q15="C",'2a+c+n'!O15,0))</f>
        <v>0</v>
      </c>
      <c r="P15" s="119">
        <f>IF($C$4="citu pasākumu izmaksas",IF('2a+c+n'!$Q15="C",'2a+c+n'!P15,0))</f>
        <v>0</v>
      </c>
    </row>
    <row r="16" spans="1:16" x14ac:dyDescent="0.2">
      <c r="A16" s="51">
        <f>IF(P16=0,0,IF(COUNTBLANK(P16)=1,0,COUNTA($P$14:P16)))</f>
        <v>0</v>
      </c>
      <c r="B16" s="24">
        <f>IF($C$4="citu pasākumu izmaksas",IF('2a+c+n'!$Q16="C",'2a+c+n'!B16,0))</f>
        <v>0</v>
      </c>
      <c r="C16" s="24">
        <f>IF($C$4="citu pasākumu izmaksas",IF('2a+c+n'!$Q16="C",'2a+c+n'!C16,0))</f>
        <v>0</v>
      </c>
      <c r="D16" s="24">
        <f>IF($C$4="citu pasākumu izmaksas",IF('2a+c+n'!$Q16="C",'2a+c+n'!D16,0))</f>
        <v>0</v>
      </c>
      <c r="E16" s="46"/>
      <c r="F16" s="65"/>
      <c r="G16" s="118"/>
      <c r="H16" s="118">
        <f>IF($C$4="citu pasākumu izmaksas",IF('2a+c+n'!$Q16="C",'2a+c+n'!H16,0))</f>
        <v>0</v>
      </c>
      <c r="I16" s="118"/>
      <c r="J16" s="118"/>
      <c r="K16" s="119">
        <f>IF($C$4="citu pasākumu izmaksas",IF('2a+c+n'!$Q16="C",'2a+c+n'!K16,0))</f>
        <v>0</v>
      </c>
      <c r="L16" s="82">
        <f>IF($C$4="citu pasākumu izmaksas",IF('2a+c+n'!$Q16="C",'2a+c+n'!L16,0))</f>
        <v>0</v>
      </c>
      <c r="M16" s="118">
        <f>IF($C$4="citu pasākumu izmaksas",IF('2a+c+n'!$Q16="C",'2a+c+n'!M16,0))</f>
        <v>0</v>
      </c>
      <c r="N16" s="118">
        <f>IF($C$4="citu pasākumu izmaksas",IF('2a+c+n'!$Q16="C",'2a+c+n'!N16,0))</f>
        <v>0</v>
      </c>
      <c r="O16" s="118">
        <f>IF($C$4="citu pasākumu izmaksas",IF('2a+c+n'!$Q16="C",'2a+c+n'!O16,0))</f>
        <v>0</v>
      </c>
      <c r="P16" s="119">
        <f>IF($C$4="citu pasākumu izmaksas",IF('2a+c+n'!$Q16="C",'2a+c+n'!P16,0))</f>
        <v>0</v>
      </c>
    </row>
    <row r="17" spans="1:16" x14ac:dyDescent="0.2">
      <c r="A17" s="51">
        <f>IF(P17=0,0,IF(COUNTBLANK(P17)=1,0,COUNTA($P$14:P17)))</f>
        <v>0</v>
      </c>
      <c r="B17" s="24">
        <f>IF($C$4="citu pasākumu izmaksas",IF('2a+c+n'!$Q17="C",'2a+c+n'!B17,0))</f>
        <v>0</v>
      </c>
      <c r="C17" s="24">
        <f>IF($C$4="citu pasākumu izmaksas",IF('2a+c+n'!$Q17="C",'2a+c+n'!C17,0))</f>
        <v>0</v>
      </c>
      <c r="D17" s="24">
        <f>IF($C$4="citu pasākumu izmaksas",IF('2a+c+n'!$Q17="C",'2a+c+n'!D17,0))</f>
        <v>0</v>
      </c>
      <c r="E17" s="46"/>
      <c r="F17" s="65"/>
      <c r="G17" s="118"/>
      <c r="H17" s="118">
        <f>IF($C$4="citu pasākumu izmaksas",IF('2a+c+n'!$Q17="C",'2a+c+n'!H17,0))</f>
        <v>0</v>
      </c>
      <c r="I17" s="118"/>
      <c r="J17" s="118"/>
      <c r="K17" s="119">
        <f>IF($C$4="citu pasākumu izmaksas",IF('2a+c+n'!$Q17="C",'2a+c+n'!K17,0))</f>
        <v>0</v>
      </c>
      <c r="L17" s="82">
        <f>IF($C$4="citu pasākumu izmaksas",IF('2a+c+n'!$Q17="C",'2a+c+n'!L17,0))</f>
        <v>0</v>
      </c>
      <c r="M17" s="118">
        <f>IF($C$4="citu pasākumu izmaksas",IF('2a+c+n'!$Q17="C",'2a+c+n'!M17,0))</f>
        <v>0</v>
      </c>
      <c r="N17" s="118">
        <f>IF($C$4="citu pasākumu izmaksas",IF('2a+c+n'!$Q17="C",'2a+c+n'!N17,0))</f>
        <v>0</v>
      </c>
      <c r="O17" s="118">
        <f>IF($C$4="citu pasākumu izmaksas",IF('2a+c+n'!$Q17="C",'2a+c+n'!O17,0))</f>
        <v>0</v>
      </c>
      <c r="P17" s="119">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8"/>
      <c r="H18" s="118">
        <f>IF($C$4="citu pasākumu izmaksas",IF('2a+c+n'!$Q18="C",'2a+c+n'!H18,0))</f>
        <v>0</v>
      </c>
      <c r="I18" s="118"/>
      <c r="J18" s="118"/>
      <c r="K18" s="119">
        <f>IF($C$4="citu pasākumu izmaksas",IF('2a+c+n'!$Q18="C",'2a+c+n'!K18,0))</f>
        <v>0</v>
      </c>
      <c r="L18" s="82">
        <f>IF($C$4="citu pasākumu izmaksas",IF('2a+c+n'!$Q18="C",'2a+c+n'!L18,0))</f>
        <v>0</v>
      </c>
      <c r="M18" s="118">
        <f>IF($C$4="citu pasākumu izmaksas",IF('2a+c+n'!$Q18="C",'2a+c+n'!M18,0))</f>
        <v>0</v>
      </c>
      <c r="N18" s="118">
        <f>IF($C$4="citu pasākumu izmaksas",IF('2a+c+n'!$Q18="C",'2a+c+n'!N18,0))</f>
        <v>0</v>
      </c>
      <c r="O18" s="118">
        <f>IF($C$4="citu pasākumu izmaksas",IF('2a+c+n'!$Q18="C",'2a+c+n'!O18,0))</f>
        <v>0</v>
      </c>
      <c r="P18" s="119">
        <f>IF($C$4="citu pasākumu izmaksas",IF('2a+c+n'!$Q18="C",'2a+c+n'!P18,0))</f>
        <v>0</v>
      </c>
    </row>
    <row r="19" spans="1:16" x14ac:dyDescent="0.2">
      <c r="A19" s="51">
        <f>IF(P19=0,0,IF(COUNTBLANK(P19)=1,0,COUNTA($P$14:P19)))</f>
        <v>0</v>
      </c>
      <c r="B19" s="24">
        <f>IF($C$4="citu pasākumu izmaksas",IF('2a+c+n'!$Q19="C",'2a+c+n'!B19,0))</f>
        <v>0</v>
      </c>
      <c r="C19" s="24">
        <f>IF($C$4="citu pasākumu izmaksas",IF('2a+c+n'!$Q19="C",'2a+c+n'!C19,0))</f>
        <v>0</v>
      </c>
      <c r="D19" s="24">
        <f>IF($C$4="citu pasākumu izmaksas",IF('2a+c+n'!$Q19="C",'2a+c+n'!D19,0))</f>
        <v>0</v>
      </c>
      <c r="E19" s="46"/>
      <c r="F19" s="65"/>
      <c r="G19" s="118"/>
      <c r="H19" s="118">
        <f>IF($C$4="citu pasākumu izmaksas",IF('2a+c+n'!$Q19="C",'2a+c+n'!H19,0))</f>
        <v>0</v>
      </c>
      <c r="I19" s="118"/>
      <c r="J19" s="118"/>
      <c r="K19" s="119">
        <f>IF($C$4="citu pasākumu izmaksas",IF('2a+c+n'!$Q19="C",'2a+c+n'!K19,0))</f>
        <v>0</v>
      </c>
      <c r="L19" s="82">
        <f>IF($C$4="citu pasākumu izmaksas",IF('2a+c+n'!$Q19="C",'2a+c+n'!L19,0))</f>
        <v>0</v>
      </c>
      <c r="M19" s="118">
        <f>IF($C$4="citu pasākumu izmaksas",IF('2a+c+n'!$Q19="C",'2a+c+n'!M19,0))</f>
        <v>0</v>
      </c>
      <c r="N19" s="118">
        <f>IF($C$4="citu pasākumu izmaksas",IF('2a+c+n'!$Q19="C",'2a+c+n'!N19,0))</f>
        <v>0</v>
      </c>
      <c r="O19" s="118">
        <f>IF($C$4="citu pasākumu izmaksas",IF('2a+c+n'!$Q19="C",'2a+c+n'!O19,0))</f>
        <v>0</v>
      </c>
      <c r="P19" s="119">
        <f>IF($C$4="citu pasākumu izmaksas",IF('2a+c+n'!$Q19="C",'2a+c+n'!P19,0))</f>
        <v>0</v>
      </c>
    </row>
    <row r="20" spans="1:16" x14ac:dyDescent="0.2">
      <c r="A20" s="51">
        <f>IF(P20=0,0,IF(COUNTBLANK(P20)=1,0,COUNTA($P$14:P20)))</f>
        <v>0</v>
      </c>
      <c r="B20" s="24">
        <f>IF($C$4="citu pasākumu izmaksas",IF('2a+c+n'!$Q20="C",'2a+c+n'!B20,0))</f>
        <v>0</v>
      </c>
      <c r="C20" s="24">
        <f>IF($C$4="citu pasākumu izmaksas",IF('2a+c+n'!$Q20="C",'2a+c+n'!C20,0))</f>
        <v>0</v>
      </c>
      <c r="D20" s="24">
        <f>IF($C$4="citu pasākumu izmaksas",IF('2a+c+n'!$Q20="C",'2a+c+n'!D20,0))</f>
        <v>0</v>
      </c>
      <c r="E20" s="46"/>
      <c r="F20" s="65"/>
      <c r="G20" s="118"/>
      <c r="H20" s="118">
        <f>IF($C$4="citu pasākumu izmaksas",IF('2a+c+n'!$Q20="C",'2a+c+n'!H20,0))</f>
        <v>0</v>
      </c>
      <c r="I20" s="118"/>
      <c r="J20" s="118"/>
      <c r="K20" s="119">
        <f>IF($C$4="citu pasākumu izmaksas",IF('2a+c+n'!$Q20="C",'2a+c+n'!K20,0))</f>
        <v>0</v>
      </c>
      <c r="L20" s="82">
        <f>IF($C$4="citu pasākumu izmaksas",IF('2a+c+n'!$Q20="C",'2a+c+n'!L20,0))</f>
        <v>0</v>
      </c>
      <c r="M20" s="118">
        <f>IF($C$4="citu pasākumu izmaksas",IF('2a+c+n'!$Q20="C",'2a+c+n'!M20,0))</f>
        <v>0</v>
      </c>
      <c r="N20" s="118">
        <f>IF($C$4="citu pasākumu izmaksas",IF('2a+c+n'!$Q20="C",'2a+c+n'!N20,0))</f>
        <v>0</v>
      </c>
      <c r="O20" s="118">
        <f>IF($C$4="citu pasākumu izmaksas",IF('2a+c+n'!$Q20="C",'2a+c+n'!O20,0))</f>
        <v>0</v>
      </c>
      <c r="P20" s="119">
        <f>IF($C$4="citu pasākumu izmaksas",IF('2a+c+n'!$Q20="C",'2a+c+n'!P20,0))</f>
        <v>0</v>
      </c>
    </row>
    <row r="21" spans="1:16" x14ac:dyDescent="0.2">
      <c r="A21" s="51">
        <f>IF(P21=0,0,IF(COUNTBLANK(P21)=1,0,COUNTA($P$14:P21)))</f>
        <v>0</v>
      </c>
      <c r="B21" s="24">
        <f>IF($C$4="citu pasākumu izmaksas",IF('2a+c+n'!$Q21="C",'2a+c+n'!B21,0))</f>
        <v>0</v>
      </c>
      <c r="C21" s="24">
        <f>IF($C$4="citu pasākumu izmaksas",IF('2a+c+n'!$Q21="C",'2a+c+n'!C21,0))</f>
        <v>0</v>
      </c>
      <c r="D21" s="24">
        <f>IF($C$4="citu pasākumu izmaksas",IF('2a+c+n'!$Q21="C",'2a+c+n'!D21,0))</f>
        <v>0</v>
      </c>
      <c r="E21" s="46"/>
      <c r="F21" s="65"/>
      <c r="G21" s="118"/>
      <c r="H21" s="118">
        <f>IF($C$4="citu pasākumu izmaksas",IF('2a+c+n'!$Q21="C",'2a+c+n'!H21,0))</f>
        <v>0</v>
      </c>
      <c r="I21" s="118"/>
      <c r="J21" s="118"/>
      <c r="K21" s="119">
        <f>IF($C$4="citu pasākumu izmaksas",IF('2a+c+n'!$Q21="C",'2a+c+n'!K21,0))</f>
        <v>0</v>
      </c>
      <c r="L21" s="82">
        <f>IF($C$4="citu pasākumu izmaksas",IF('2a+c+n'!$Q21="C",'2a+c+n'!L21,0))</f>
        <v>0</v>
      </c>
      <c r="M21" s="118">
        <f>IF($C$4="citu pasākumu izmaksas",IF('2a+c+n'!$Q21="C",'2a+c+n'!M21,0))</f>
        <v>0</v>
      </c>
      <c r="N21" s="118">
        <f>IF($C$4="citu pasākumu izmaksas",IF('2a+c+n'!$Q21="C",'2a+c+n'!N21,0))</f>
        <v>0</v>
      </c>
      <c r="O21" s="118">
        <f>IF($C$4="citu pasākumu izmaksas",IF('2a+c+n'!$Q21="C",'2a+c+n'!O21,0))</f>
        <v>0</v>
      </c>
      <c r="P21" s="119">
        <f>IF($C$4="citu pasākumu izmaksas",IF('2a+c+n'!$Q21="C",'2a+c+n'!P21,0))</f>
        <v>0</v>
      </c>
    </row>
    <row r="22" spans="1:16" x14ac:dyDescent="0.2">
      <c r="A22" s="51">
        <f>IF(P22=0,0,IF(COUNTBLANK(P22)=1,0,COUNTA($P$14:P22)))</f>
        <v>0</v>
      </c>
      <c r="B22" s="24">
        <f>IF($C$4="citu pasākumu izmaksas",IF('2a+c+n'!$Q22="C",'2a+c+n'!B22,0))</f>
        <v>0</v>
      </c>
      <c r="C22" s="24">
        <f>IF($C$4="citu pasākumu izmaksas",IF('2a+c+n'!$Q22="C",'2a+c+n'!C22,0))</f>
        <v>0</v>
      </c>
      <c r="D22" s="24">
        <f>IF($C$4="citu pasākumu izmaksas",IF('2a+c+n'!$Q22="C",'2a+c+n'!D22,0))</f>
        <v>0</v>
      </c>
      <c r="E22" s="46"/>
      <c r="F22" s="65"/>
      <c r="G22" s="118"/>
      <c r="H22" s="118">
        <f>IF($C$4="citu pasākumu izmaksas",IF('2a+c+n'!$Q22="C",'2a+c+n'!H22,0))</f>
        <v>0</v>
      </c>
      <c r="I22" s="118"/>
      <c r="J22" s="118"/>
      <c r="K22" s="119">
        <f>IF($C$4="citu pasākumu izmaksas",IF('2a+c+n'!$Q22="C",'2a+c+n'!K22,0))</f>
        <v>0</v>
      </c>
      <c r="L22" s="82">
        <f>IF($C$4="citu pasākumu izmaksas",IF('2a+c+n'!$Q22="C",'2a+c+n'!L22,0))</f>
        <v>0</v>
      </c>
      <c r="M22" s="118">
        <f>IF($C$4="citu pasākumu izmaksas",IF('2a+c+n'!$Q22="C",'2a+c+n'!M22,0))</f>
        <v>0</v>
      </c>
      <c r="N22" s="118">
        <f>IF($C$4="citu pasākumu izmaksas",IF('2a+c+n'!$Q22="C",'2a+c+n'!N22,0))</f>
        <v>0</v>
      </c>
      <c r="O22" s="118">
        <f>IF($C$4="citu pasākumu izmaksas",IF('2a+c+n'!$Q22="C",'2a+c+n'!O22,0))</f>
        <v>0</v>
      </c>
      <c r="P22" s="119">
        <f>IF($C$4="citu pasākumu izmaksas",IF('2a+c+n'!$Q22="C",'2a+c+n'!P22,0))</f>
        <v>0</v>
      </c>
    </row>
    <row r="23" spans="1:16" x14ac:dyDescent="0.2">
      <c r="A23" s="51">
        <f>IF(P23=0,0,IF(COUNTBLANK(P23)=1,0,COUNTA($P$14:P23)))</f>
        <v>0</v>
      </c>
      <c r="B23" s="24">
        <f>IF($C$4="citu pasākumu izmaksas",IF('2a+c+n'!$Q23="C",'2a+c+n'!B23,0))</f>
        <v>0</v>
      </c>
      <c r="C23" s="24">
        <f>IF($C$4="citu pasākumu izmaksas",IF('2a+c+n'!$Q23="C",'2a+c+n'!C23,0))</f>
        <v>0</v>
      </c>
      <c r="D23" s="24">
        <f>IF($C$4="citu pasākumu izmaksas",IF('2a+c+n'!$Q23="C",'2a+c+n'!D23,0))</f>
        <v>0</v>
      </c>
      <c r="E23" s="46"/>
      <c r="F23" s="65"/>
      <c r="G23" s="118"/>
      <c r="H23" s="118">
        <f>IF($C$4="citu pasākumu izmaksas",IF('2a+c+n'!$Q23="C",'2a+c+n'!H23,0))</f>
        <v>0</v>
      </c>
      <c r="I23" s="118"/>
      <c r="J23" s="118"/>
      <c r="K23" s="119">
        <f>IF($C$4="citu pasākumu izmaksas",IF('2a+c+n'!$Q23="C",'2a+c+n'!K23,0))</f>
        <v>0</v>
      </c>
      <c r="L23" s="82">
        <f>IF($C$4="citu pasākumu izmaksas",IF('2a+c+n'!$Q23="C",'2a+c+n'!L23,0))</f>
        <v>0</v>
      </c>
      <c r="M23" s="118">
        <f>IF($C$4="citu pasākumu izmaksas",IF('2a+c+n'!$Q23="C",'2a+c+n'!M23,0))</f>
        <v>0</v>
      </c>
      <c r="N23" s="118">
        <f>IF($C$4="citu pasākumu izmaksas",IF('2a+c+n'!$Q23="C",'2a+c+n'!N23,0))</f>
        <v>0</v>
      </c>
      <c r="O23" s="118">
        <f>IF($C$4="citu pasākumu izmaksas",IF('2a+c+n'!$Q23="C",'2a+c+n'!O23,0))</f>
        <v>0</v>
      </c>
      <c r="P23" s="119">
        <f>IF($C$4="citu pasākumu izmaksas",IF('2a+c+n'!$Q23="C",'2a+c+n'!P23,0))</f>
        <v>0</v>
      </c>
    </row>
    <row r="24" spans="1:16" x14ac:dyDescent="0.2">
      <c r="A24" s="51">
        <f>IF(P24=0,0,IF(COUNTBLANK(P24)=1,0,COUNTA($P$14:P24)))</f>
        <v>0</v>
      </c>
      <c r="B24" s="24">
        <f>IF($C$4="citu pasākumu izmaksas",IF('2a+c+n'!$Q24="C",'2a+c+n'!B24,0))</f>
        <v>0</v>
      </c>
      <c r="C24" s="24">
        <f>IF($C$4="citu pasākumu izmaksas",IF('2a+c+n'!$Q24="C",'2a+c+n'!C24,0))</f>
        <v>0</v>
      </c>
      <c r="D24" s="24">
        <f>IF($C$4="citu pasākumu izmaksas",IF('2a+c+n'!$Q24="C",'2a+c+n'!D24,0))</f>
        <v>0</v>
      </c>
      <c r="E24" s="46"/>
      <c r="F24" s="65"/>
      <c r="G24" s="118"/>
      <c r="H24" s="118">
        <f>IF($C$4="citu pasākumu izmaksas",IF('2a+c+n'!$Q24="C",'2a+c+n'!H24,0))</f>
        <v>0</v>
      </c>
      <c r="I24" s="118"/>
      <c r="J24" s="118"/>
      <c r="K24" s="119">
        <f>IF($C$4="citu pasākumu izmaksas",IF('2a+c+n'!$Q24="C",'2a+c+n'!K24,0))</f>
        <v>0</v>
      </c>
      <c r="L24" s="82">
        <f>IF($C$4="citu pasākumu izmaksas",IF('2a+c+n'!$Q24="C",'2a+c+n'!L24,0))</f>
        <v>0</v>
      </c>
      <c r="M24" s="118">
        <f>IF($C$4="citu pasākumu izmaksas",IF('2a+c+n'!$Q24="C",'2a+c+n'!M24,0))</f>
        <v>0</v>
      </c>
      <c r="N24" s="118">
        <f>IF($C$4="citu pasākumu izmaksas",IF('2a+c+n'!$Q24="C",'2a+c+n'!N24,0))</f>
        <v>0</v>
      </c>
      <c r="O24" s="118">
        <f>IF($C$4="citu pasākumu izmaksas",IF('2a+c+n'!$Q24="C",'2a+c+n'!O24,0))</f>
        <v>0</v>
      </c>
      <c r="P24" s="119">
        <f>IF($C$4="citu pasākumu izmaksas",IF('2a+c+n'!$Q24="C",'2a+c+n'!P24,0))</f>
        <v>0</v>
      </c>
    </row>
    <row r="25" spans="1:16" ht="20.399999999999999" x14ac:dyDescent="0.2">
      <c r="A25" s="51">
        <f>IF(P25=0,0,IF(COUNTBLANK(P25)=1,0,COUNTA($P$14:P25)))</f>
        <v>0</v>
      </c>
      <c r="B25" s="24" t="str">
        <f>IF($C$4="citu pasākumu izmaksas",IF('2a+c+n'!$Q25="C",'2a+c+n'!B25,0))</f>
        <v>02-00000</v>
      </c>
      <c r="C25" s="24" t="str">
        <f>IF($C$4="citu pasākumu izmaksas",IF('2a+c+n'!$Q25="C",'2a+c+n'!C25,0))</f>
        <v>Bezsaimnieku jumta kabeļu demontāža, utilizacija</v>
      </c>
      <c r="D25" s="24" t="str">
        <f>IF($C$4="citu pasākumu izmaksas",IF('2a+c+n'!$Q25="C",'2a+c+n'!D25,0))</f>
        <v>kompl</v>
      </c>
      <c r="E25" s="46"/>
      <c r="F25" s="65"/>
      <c r="G25" s="118"/>
      <c r="H25" s="118">
        <f>IF($C$4="citu pasākumu izmaksas",IF('2a+c+n'!$Q25="C",'2a+c+n'!H25,0))</f>
        <v>0</v>
      </c>
      <c r="I25" s="118"/>
      <c r="J25" s="118"/>
      <c r="K25" s="119">
        <f>IF($C$4="citu pasākumu izmaksas",IF('2a+c+n'!$Q25="C",'2a+c+n'!K25,0))</f>
        <v>0</v>
      </c>
      <c r="L25" s="82">
        <f>IF($C$4="citu pasākumu izmaksas",IF('2a+c+n'!$Q25="C",'2a+c+n'!L25,0))</f>
        <v>0</v>
      </c>
      <c r="M25" s="118">
        <f>IF($C$4="citu pasākumu izmaksas",IF('2a+c+n'!$Q25="C",'2a+c+n'!M25,0))</f>
        <v>0</v>
      </c>
      <c r="N25" s="118">
        <f>IF($C$4="citu pasākumu izmaksas",IF('2a+c+n'!$Q25="C",'2a+c+n'!N25,0))</f>
        <v>0</v>
      </c>
      <c r="O25" s="118">
        <f>IF($C$4="citu pasākumu izmaksas",IF('2a+c+n'!$Q25="C",'2a+c+n'!O25,0))</f>
        <v>0</v>
      </c>
      <c r="P25" s="119">
        <f>IF($C$4="citu pasākumu izmaksas",IF('2a+c+n'!$Q25="C",'2a+c+n'!P25,0))</f>
        <v>0</v>
      </c>
    </row>
    <row r="26" spans="1:16" x14ac:dyDescent="0.2">
      <c r="A26" s="51">
        <f>IF(P26=0,0,IF(COUNTBLANK(P26)=1,0,COUNTA($P$14:P26)))</f>
        <v>0</v>
      </c>
      <c r="B26" s="24">
        <f>IF($C$4="citu pasākumu izmaksas",IF('2a+c+n'!$Q26="C",'2a+c+n'!B26,0))</f>
        <v>0</v>
      </c>
      <c r="C26" s="24">
        <f>IF($C$4="citu pasākumu izmaksas",IF('2a+c+n'!$Q26="C",'2a+c+n'!C26,0))</f>
        <v>0</v>
      </c>
      <c r="D26" s="24">
        <f>IF($C$4="citu pasākumu izmaksas",IF('2a+c+n'!$Q26="C",'2a+c+n'!D26,0))</f>
        <v>0</v>
      </c>
      <c r="E26" s="46"/>
      <c r="F26" s="65"/>
      <c r="G26" s="118"/>
      <c r="H26" s="118">
        <f>IF($C$4="citu pasākumu izmaksas",IF('2a+c+n'!$Q26="C",'2a+c+n'!H26,0))</f>
        <v>0</v>
      </c>
      <c r="I26" s="118"/>
      <c r="J26" s="118"/>
      <c r="K26" s="119">
        <f>IF($C$4="citu pasākumu izmaksas",IF('2a+c+n'!$Q26="C",'2a+c+n'!K26,0))</f>
        <v>0</v>
      </c>
      <c r="L26" s="82">
        <f>IF($C$4="citu pasākumu izmaksas",IF('2a+c+n'!$Q26="C",'2a+c+n'!L26,0))</f>
        <v>0</v>
      </c>
      <c r="M26" s="118">
        <f>IF($C$4="citu pasākumu izmaksas",IF('2a+c+n'!$Q26="C",'2a+c+n'!M26,0))</f>
        <v>0</v>
      </c>
      <c r="N26" s="118">
        <f>IF($C$4="citu pasākumu izmaksas",IF('2a+c+n'!$Q26="C",'2a+c+n'!N26,0))</f>
        <v>0</v>
      </c>
      <c r="O26" s="118">
        <f>IF($C$4="citu pasākumu izmaksas",IF('2a+c+n'!$Q26="C",'2a+c+n'!O26,0))</f>
        <v>0</v>
      </c>
      <c r="P26" s="119">
        <f>IF($C$4="citu pasākumu izmaksas",IF('2a+c+n'!$Q26="C",'2a+c+n'!P26,0))</f>
        <v>0</v>
      </c>
    </row>
    <row r="27" spans="1:16" ht="10.8" thickBot="1" x14ac:dyDescent="0.25">
      <c r="A27" s="51">
        <f>IF(P27=0,0,IF(COUNTBLANK(P27)=1,0,COUNTA($P$14:P27)))</f>
        <v>0</v>
      </c>
      <c r="B27" s="24">
        <f>IF($C$4="citu pasākumu izmaksas",IF('2a+c+n'!$Q27="C",'2a+c+n'!B27,0))</f>
        <v>0</v>
      </c>
      <c r="C27" s="24">
        <f>IF($C$4="citu pasākumu izmaksas",IF('2a+c+n'!$Q27="C",'2a+c+n'!C27,0))</f>
        <v>0</v>
      </c>
      <c r="D27" s="24">
        <f>IF($C$4="citu pasākumu izmaksas",IF('2a+c+n'!$Q27="C",'2a+c+n'!D27,0))</f>
        <v>0</v>
      </c>
      <c r="E27" s="46"/>
      <c r="F27" s="65"/>
      <c r="G27" s="118"/>
      <c r="H27" s="118">
        <f>IF($C$4="citu pasākumu izmaksas",IF('2a+c+n'!$Q27="C",'2a+c+n'!H27,0))</f>
        <v>0</v>
      </c>
      <c r="I27" s="118"/>
      <c r="J27" s="118"/>
      <c r="K27" s="119">
        <f>IF($C$4="citu pasākumu izmaksas",IF('2a+c+n'!$Q27="C",'2a+c+n'!K27,0))</f>
        <v>0</v>
      </c>
      <c r="L27" s="82">
        <f>IF($C$4="citu pasākumu izmaksas",IF('2a+c+n'!$Q27="C",'2a+c+n'!L27,0))</f>
        <v>0</v>
      </c>
      <c r="M27" s="118">
        <f>IF($C$4="citu pasākumu izmaksas",IF('2a+c+n'!$Q27="C",'2a+c+n'!M27,0))</f>
        <v>0</v>
      </c>
      <c r="N27" s="118">
        <f>IF($C$4="citu pasākumu izmaksas",IF('2a+c+n'!$Q27="C",'2a+c+n'!N27,0))</f>
        <v>0</v>
      </c>
      <c r="O27" s="118">
        <f>IF($C$4="citu pasākumu izmaksas",IF('2a+c+n'!$Q27="C",'2a+c+n'!O27,0))</f>
        <v>0</v>
      </c>
      <c r="P27" s="119">
        <f>IF($C$4="citu pasākumu izmaksas",IF('2a+c+n'!$Q27="C",'2a+c+n'!P27,0))</f>
        <v>0</v>
      </c>
    </row>
    <row r="28" spans="1:16" ht="12" customHeight="1" thickBot="1" x14ac:dyDescent="0.25">
      <c r="A28" s="315" t="s">
        <v>62</v>
      </c>
      <c r="B28" s="316"/>
      <c r="C28" s="316"/>
      <c r="D28" s="316"/>
      <c r="E28" s="316"/>
      <c r="F28" s="316"/>
      <c r="G28" s="316"/>
      <c r="H28" s="316"/>
      <c r="I28" s="316"/>
      <c r="J28" s="316"/>
      <c r="K28" s="317"/>
      <c r="L28" s="132">
        <f>SUM(L14:L27)</f>
        <v>0</v>
      </c>
      <c r="M28" s="133">
        <f>SUM(M14:M27)</f>
        <v>0</v>
      </c>
      <c r="N28" s="133">
        <f>SUM(N14:N27)</f>
        <v>0</v>
      </c>
      <c r="O28" s="133">
        <f>SUM(O14:O27)</f>
        <v>0</v>
      </c>
      <c r="P28" s="134">
        <f>SUM(P14:P27)</f>
        <v>0</v>
      </c>
    </row>
    <row r="29" spans="1:16" x14ac:dyDescent="0.2">
      <c r="A29" s="16"/>
      <c r="B29" s="16"/>
      <c r="C29" s="16"/>
      <c r="D29" s="16"/>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14</v>
      </c>
      <c r="B31" s="16"/>
      <c r="C31" s="318" t="str">
        <f>'Kops c'!C35:H35</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c'!C40:H40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c'!C43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7:H37"/>
    <mergeCell ref="L12:P12"/>
    <mergeCell ref="A28:K28"/>
    <mergeCell ref="C31:H31"/>
    <mergeCell ref="C32:H32"/>
    <mergeCell ref="A34:D34"/>
    <mergeCell ref="C36:H36"/>
  </mergeCells>
  <conditionalFormatting sqref="A28:K28">
    <cfRule type="containsText" dxfId="428" priority="4" operator="containsText" text="Tiešās izmaksas kopā, t. sk. darba devēja sociālais nodoklis __.__% ">
      <formula>NOT(ISERROR(SEARCH("Tiešās izmaksas kopā, t. sk. darba devēja sociālais nodoklis __.__% ",A28)))</formula>
    </cfRule>
  </conditionalFormatting>
  <conditionalFormatting sqref="N9:O9 D5:L8 C2:I2 B14:P27 L28:P28 C31:H31 C36:H36 C39">
    <cfRule type="cellIs" dxfId="427" priority="3" operator="equal">
      <formula>0</formula>
    </cfRule>
  </conditionalFormatting>
  <conditionalFormatting sqref="A14:A27">
    <cfRule type="cellIs" dxfId="426" priority="2"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P40"/>
  <sheetViews>
    <sheetView topLeftCell="A13" workbookViewId="0">
      <selection activeCell="A28" sqref="A28: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'2a+c+n'!D1</f>
        <v>2</v>
      </c>
      <c r="E1" s="22"/>
      <c r="F1" s="22"/>
      <c r="G1" s="22"/>
      <c r="H1" s="22"/>
      <c r="I1" s="22"/>
      <c r="J1" s="22"/>
      <c r="N1" s="26"/>
      <c r="O1" s="27"/>
      <c r="P1" s="28"/>
    </row>
    <row r="2" spans="1:16" x14ac:dyDescent="0.2">
      <c r="A2" s="29"/>
      <c r="B2" s="29"/>
      <c r="C2" s="330" t="str">
        <f>'2a+c+n'!C2:I2</f>
        <v>Demontāžas darbi</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'2a+c+n'!A9</f>
        <v>Tāme sastādīta  2024. gada tirgus cenās, pamatojoties uz DOP daļas rasējumiem</v>
      </c>
      <c r="B9" s="327"/>
      <c r="C9" s="327"/>
      <c r="D9" s="327"/>
      <c r="E9" s="327"/>
      <c r="F9" s="327"/>
      <c r="G9" s="31"/>
      <c r="H9" s="31"/>
      <c r="I9" s="31"/>
      <c r="J9" s="328" t="s">
        <v>45</v>
      </c>
      <c r="K9" s="328"/>
      <c r="L9" s="328"/>
      <c r="M9" s="328"/>
      <c r="N9" s="329">
        <f>P28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6"/>
      <c r="H14" s="116">
        <f>IF($C$4="Neattiecināmās izmaksas",IF('2a+c+n'!$Q14="N",'2a+c+n'!H14,0))</f>
        <v>0</v>
      </c>
      <c r="I14" s="116"/>
      <c r="J14" s="116"/>
      <c r="K14" s="117">
        <f>IF($C$4="Neattiecināmās izmaksas",IF('2a+c+n'!$Q14="N",'2a+c+n'!K14,0))</f>
        <v>0</v>
      </c>
      <c r="L14" s="81">
        <f>IF($C$4="Neattiecināmās izmaksas",IF('2a+c+n'!$Q14="N",'2a+c+n'!L14,0))</f>
        <v>0</v>
      </c>
      <c r="M14" s="116">
        <f>IF($C$4="Neattiecināmās izmaksas",IF('2a+c+n'!$Q14="N",'2a+c+n'!M14,0))</f>
        <v>0</v>
      </c>
      <c r="N14" s="116">
        <f>IF($C$4="Neattiecināmās izmaksas",IF('2a+c+n'!$Q14="N",'2a+c+n'!N14,0))</f>
        <v>0</v>
      </c>
      <c r="O14" s="116">
        <f>IF($C$4="Neattiecināmās izmaksas",IF('2a+c+n'!$Q14="N",'2a+c+n'!O14,0))</f>
        <v>0</v>
      </c>
      <c r="P14" s="117">
        <f>IF($C$4="Neattiecināmās izmaksas",IF('2a+c+n'!$Q14="N",'2a+c+n'!P14,0))</f>
        <v>0</v>
      </c>
    </row>
    <row r="15" spans="1:16"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8"/>
      <c r="H15" s="118">
        <f>IF($C$4="Neattiecināmās izmaksas",IF('2a+c+n'!$Q15="N",'2a+c+n'!H15,0))</f>
        <v>0</v>
      </c>
      <c r="I15" s="118"/>
      <c r="J15" s="118"/>
      <c r="K15" s="119">
        <f>IF($C$4="Neattiecināmās izmaksas",IF('2a+c+n'!$Q15="N",'2a+c+n'!K15,0))</f>
        <v>0</v>
      </c>
      <c r="L15" s="82">
        <f>IF($C$4="Neattiecināmās izmaksas",IF('2a+c+n'!$Q15="N",'2a+c+n'!L15,0))</f>
        <v>0</v>
      </c>
      <c r="M15" s="118">
        <f>IF($C$4="Neattiecināmās izmaksas",IF('2a+c+n'!$Q15="N",'2a+c+n'!M15,0))</f>
        <v>0</v>
      </c>
      <c r="N15" s="118">
        <f>IF($C$4="Neattiecināmās izmaksas",IF('2a+c+n'!$Q15="N",'2a+c+n'!N15,0))</f>
        <v>0</v>
      </c>
      <c r="O15" s="118">
        <f>IF($C$4="Neattiecināmās izmaksas",IF('2a+c+n'!$Q15="N",'2a+c+n'!O15,0))</f>
        <v>0</v>
      </c>
      <c r="P15" s="119">
        <f>IF($C$4="Neattiecināmās izmaksas",IF('2a+c+n'!$Q15="N",'2a+c+n'!P15,0))</f>
        <v>0</v>
      </c>
    </row>
    <row r="16" spans="1:16" x14ac:dyDescent="0.2">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8"/>
      <c r="H16" s="118">
        <f>IF($C$4="Neattiecināmās izmaksas",IF('2a+c+n'!$Q16="N",'2a+c+n'!H16,0))</f>
        <v>0</v>
      </c>
      <c r="I16" s="118"/>
      <c r="J16" s="118"/>
      <c r="K16" s="119">
        <f>IF($C$4="Neattiecināmās izmaksas",IF('2a+c+n'!$Q16="N",'2a+c+n'!K16,0))</f>
        <v>0</v>
      </c>
      <c r="L16" s="82">
        <f>IF($C$4="Neattiecināmās izmaksas",IF('2a+c+n'!$Q16="N",'2a+c+n'!L16,0))</f>
        <v>0</v>
      </c>
      <c r="M16" s="118">
        <f>IF($C$4="Neattiecināmās izmaksas",IF('2a+c+n'!$Q16="N",'2a+c+n'!M16,0))</f>
        <v>0</v>
      </c>
      <c r="N16" s="118">
        <f>IF($C$4="Neattiecināmās izmaksas",IF('2a+c+n'!$Q16="N",'2a+c+n'!N16,0))</f>
        <v>0</v>
      </c>
      <c r="O16" s="118">
        <f>IF($C$4="Neattiecināmās izmaksas",IF('2a+c+n'!$Q16="N",'2a+c+n'!O16,0))</f>
        <v>0</v>
      </c>
      <c r="P16" s="119">
        <f>IF($C$4="Neattiecināmās izmaksas",IF('2a+c+n'!$Q16="N",'2a+c+n'!P16,0))</f>
        <v>0</v>
      </c>
    </row>
    <row r="17" spans="1:16" x14ac:dyDescent="0.2">
      <c r="A17" s="51">
        <f>IF(P17=0,0,IF(COUNTBLANK(P17)=1,0,COUNTA($P$14:P17)))</f>
        <v>0</v>
      </c>
      <c r="B17" s="24">
        <f>IF($C$4="Neattiecināmās izmaksas",IF('2a+c+n'!$Q17="N",'2a+c+n'!B17,0))</f>
        <v>0</v>
      </c>
      <c r="C17" s="24">
        <f>IF($C$4="Neattiecināmās izmaksas",IF('2a+c+n'!$Q17="N",'2a+c+n'!C17,0))</f>
        <v>0</v>
      </c>
      <c r="D17" s="24">
        <f>IF($C$4="Neattiecināmās izmaksas",IF('2a+c+n'!$Q17="N",'2a+c+n'!D17,0))</f>
        <v>0</v>
      </c>
      <c r="E17" s="46"/>
      <c r="F17" s="65"/>
      <c r="G17" s="118"/>
      <c r="H17" s="118">
        <f>IF($C$4="Neattiecināmās izmaksas",IF('2a+c+n'!$Q17="N",'2a+c+n'!H17,0))</f>
        <v>0</v>
      </c>
      <c r="I17" s="118"/>
      <c r="J17" s="118"/>
      <c r="K17" s="119">
        <f>IF($C$4="Neattiecināmās izmaksas",IF('2a+c+n'!$Q17="N",'2a+c+n'!K17,0))</f>
        <v>0</v>
      </c>
      <c r="L17" s="82">
        <f>IF($C$4="Neattiecināmās izmaksas",IF('2a+c+n'!$Q17="N",'2a+c+n'!L17,0))</f>
        <v>0</v>
      </c>
      <c r="M17" s="118">
        <f>IF($C$4="Neattiecināmās izmaksas",IF('2a+c+n'!$Q17="N",'2a+c+n'!M17,0))</f>
        <v>0</v>
      </c>
      <c r="N17" s="118">
        <f>IF($C$4="Neattiecināmās izmaksas",IF('2a+c+n'!$Q17="N",'2a+c+n'!N17,0))</f>
        <v>0</v>
      </c>
      <c r="O17" s="118">
        <f>IF($C$4="Neattiecināmās izmaksas",IF('2a+c+n'!$Q17="N",'2a+c+n'!O17,0))</f>
        <v>0</v>
      </c>
      <c r="P17" s="119">
        <f>IF($C$4="Neattiecināmās izmaksas",IF('2a+c+n'!$Q17="N",'2a+c+n'!P17,0))</f>
        <v>0</v>
      </c>
    </row>
    <row r="18" spans="1:16" x14ac:dyDescent="0.2">
      <c r="A18" s="51">
        <f>IF(P18=0,0,IF(COUNTBLANK(P18)=1,0,COUNTA($P$14:P18)))</f>
        <v>0</v>
      </c>
      <c r="B18" s="24">
        <f>IF($C$4="Neattiecināmās izmaksas",IF('2a+c+n'!$Q18="N",'2a+c+n'!B18,0))</f>
        <v>0</v>
      </c>
      <c r="C18" s="24">
        <f>IF($C$4="Neattiecināmās izmaksas",IF('2a+c+n'!$Q18="N",'2a+c+n'!C18,0))</f>
        <v>0</v>
      </c>
      <c r="D18" s="24">
        <f>IF($C$4="Neattiecināmās izmaksas",IF('2a+c+n'!$Q18="N",'2a+c+n'!D18,0))</f>
        <v>0</v>
      </c>
      <c r="E18" s="46"/>
      <c r="F18" s="65"/>
      <c r="G18" s="118"/>
      <c r="H18" s="118">
        <f>IF($C$4="Neattiecināmās izmaksas",IF('2a+c+n'!$Q18="N",'2a+c+n'!H18,0))</f>
        <v>0</v>
      </c>
      <c r="I18" s="118"/>
      <c r="J18" s="118"/>
      <c r="K18" s="119">
        <f>IF($C$4="Neattiecināmās izmaksas",IF('2a+c+n'!$Q18="N",'2a+c+n'!K18,0))</f>
        <v>0</v>
      </c>
      <c r="L18" s="82">
        <f>IF($C$4="Neattiecināmās izmaksas",IF('2a+c+n'!$Q18="N",'2a+c+n'!L18,0))</f>
        <v>0</v>
      </c>
      <c r="M18" s="118">
        <f>IF($C$4="Neattiecināmās izmaksas",IF('2a+c+n'!$Q18="N",'2a+c+n'!M18,0))</f>
        <v>0</v>
      </c>
      <c r="N18" s="118">
        <f>IF($C$4="Neattiecināmās izmaksas",IF('2a+c+n'!$Q18="N",'2a+c+n'!N18,0))</f>
        <v>0</v>
      </c>
      <c r="O18" s="118">
        <f>IF($C$4="Neattiecināmās izmaksas",IF('2a+c+n'!$Q18="N",'2a+c+n'!O18,0))</f>
        <v>0</v>
      </c>
      <c r="P18" s="119">
        <f>IF($C$4="Neattiecināmās izmaksas",IF('2a+c+n'!$Q18="N",'2a+c+n'!P18,0))</f>
        <v>0</v>
      </c>
    </row>
    <row r="19" spans="1:16" x14ac:dyDescent="0.2">
      <c r="A19" s="51">
        <f>IF(P19=0,0,IF(COUNTBLANK(P19)=1,0,COUNTA($P$14:P19)))</f>
        <v>0</v>
      </c>
      <c r="B19" s="24">
        <f>IF($C$4="Neattiecināmās izmaksas",IF('2a+c+n'!$Q19="N",'2a+c+n'!B19,0))</f>
        <v>0</v>
      </c>
      <c r="C19" s="24">
        <f>IF($C$4="Neattiecināmās izmaksas",IF('2a+c+n'!$Q19="N",'2a+c+n'!C19,0))</f>
        <v>0</v>
      </c>
      <c r="D19" s="24">
        <f>IF($C$4="Neattiecināmās izmaksas",IF('2a+c+n'!$Q19="N",'2a+c+n'!D19,0))</f>
        <v>0</v>
      </c>
      <c r="E19" s="46"/>
      <c r="F19" s="65"/>
      <c r="G19" s="118"/>
      <c r="H19" s="118">
        <f>IF($C$4="Neattiecināmās izmaksas",IF('2a+c+n'!$Q19="N",'2a+c+n'!H19,0))</f>
        <v>0</v>
      </c>
      <c r="I19" s="118"/>
      <c r="J19" s="118"/>
      <c r="K19" s="119">
        <f>IF($C$4="Neattiecināmās izmaksas",IF('2a+c+n'!$Q19="N",'2a+c+n'!K19,0))</f>
        <v>0</v>
      </c>
      <c r="L19" s="82">
        <f>IF($C$4="Neattiecināmās izmaksas",IF('2a+c+n'!$Q19="N",'2a+c+n'!L19,0))</f>
        <v>0</v>
      </c>
      <c r="M19" s="118">
        <f>IF($C$4="Neattiecināmās izmaksas",IF('2a+c+n'!$Q19="N",'2a+c+n'!M19,0))</f>
        <v>0</v>
      </c>
      <c r="N19" s="118">
        <f>IF($C$4="Neattiecināmās izmaksas",IF('2a+c+n'!$Q19="N",'2a+c+n'!N19,0))</f>
        <v>0</v>
      </c>
      <c r="O19" s="118">
        <f>IF($C$4="Neattiecināmās izmaksas",IF('2a+c+n'!$Q19="N",'2a+c+n'!O19,0))</f>
        <v>0</v>
      </c>
      <c r="P19" s="119">
        <f>IF($C$4="Neattiecināmās izmaksas",IF('2a+c+n'!$Q19="N",'2a+c+n'!P19,0))</f>
        <v>0</v>
      </c>
    </row>
    <row r="20" spans="1:16" x14ac:dyDescent="0.2">
      <c r="A20" s="51">
        <f>IF(P20=0,0,IF(COUNTBLANK(P20)=1,0,COUNTA($P$14:P20)))</f>
        <v>0</v>
      </c>
      <c r="B20" s="24">
        <f>IF($C$4="Neattiecināmās izmaksas",IF('2a+c+n'!$Q20="N",'2a+c+n'!B20,0))</f>
        <v>0</v>
      </c>
      <c r="C20" s="24">
        <f>IF($C$4="Neattiecināmās izmaksas",IF('2a+c+n'!$Q20="N",'2a+c+n'!C20,0))</f>
        <v>0</v>
      </c>
      <c r="D20" s="24">
        <f>IF($C$4="Neattiecināmās izmaksas",IF('2a+c+n'!$Q20="N",'2a+c+n'!D20,0))</f>
        <v>0</v>
      </c>
      <c r="E20" s="46"/>
      <c r="F20" s="65"/>
      <c r="G20" s="118"/>
      <c r="H20" s="118">
        <f>IF($C$4="Neattiecināmās izmaksas",IF('2a+c+n'!$Q20="N",'2a+c+n'!H20,0))</f>
        <v>0</v>
      </c>
      <c r="I20" s="118"/>
      <c r="J20" s="118"/>
      <c r="K20" s="119">
        <f>IF($C$4="Neattiecināmās izmaksas",IF('2a+c+n'!$Q20="N",'2a+c+n'!K20,0))</f>
        <v>0</v>
      </c>
      <c r="L20" s="82">
        <f>IF($C$4="Neattiecināmās izmaksas",IF('2a+c+n'!$Q20="N",'2a+c+n'!L20,0))</f>
        <v>0</v>
      </c>
      <c r="M20" s="118">
        <f>IF($C$4="Neattiecināmās izmaksas",IF('2a+c+n'!$Q20="N",'2a+c+n'!M20,0))</f>
        <v>0</v>
      </c>
      <c r="N20" s="118">
        <f>IF($C$4="Neattiecināmās izmaksas",IF('2a+c+n'!$Q20="N",'2a+c+n'!N20,0))</f>
        <v>0</v>
      </c>
      <c r="O20" s="118">
        <f>IF($C$4="Neattiecināmās izmaksas",IF('2a+c+n'!$Q20="N",'2a+c+n'!O20,0))</f>
        <v>0</v>
      </c>
      <c r="P20" s="119">
        <f>IF($C$4="Neattiecināmās izmaksas",IF('2a+c+n'!$Q20="N",'2a+c+n'!P20,0))</f>
        <v>0</v>
      </c>
    </row>
    <row r="21" spans="1:16" x14ac:dyDescent="0.2">
      <c r="A21" s="51">
        <f>IF(P21=0,0,IF(COUNTBLANK(P21)=1,0,COUNTA($P$14:P21)))</f>
        <v>0</v>
      </c>
      <c r="B21" s="24">
        <f>IF($C$4="Neattiecināmās izmaksas",IF('2a+c+n'!$Q21="N",'2a+c+n'!B21,0))</f>
        <v>0</v>
      </c>
      <c r="C21" s="24">
        <f>IF($C$4="Neattiecināmās izmaksas",IF('2a+c+n'!$Q21="N",'2a+c+n'!C21,0))</f>
        <v>0</v>
      </c>
      <c r="D21" s="24">
        <f>IF($C$4="Neattiecināmās izmaksas",IF('2a+c+n'!$Q21="N",'2a+c+n'!D21,0))</f>
        <v>0</v>
      </c>
      <c r="E21" s="46"/>
      <c r="F21" s="65"/>
      <c r="G21" s="118"/>
      <c r="H21" s="118">
        <f>IF($C$4="Neattiecināmās izmaksas",IF('2a+c+n'!$Q21="N",'2a+c+n'!H21,0))</f>
        <v>0</v>
      </c>
      <c r="I21" s="118"/>
      <c r="J21" s="118"/>
      <c r="K21" s="119">
        <f>IF($C$4="Neattiecināmās izmaksas",IF('2a+c+n'!$Q21="N",'2a+c+n'!K21,0))</f>
        <v>0</v>
      </c>
      <c r="L21" s="82">
        <f>IF($C$4="Neattiecināmās izmaksas",IF('2a+c+n'!$Q21="N",'2a+c+n'!L21,0))</f>
        <v>0</v>
      </c>
      <c r="M21" s="118">
        <f>IF($C$4="Neattiecināmās izmaksas",IF('2a+c+n'!$Q21="N",'2a+c+n'!M21,0))</f>
        <v>0</v>
      </c>
      <c r="N21" s="118">
        <f>IF($C$4="Neattiecināmās izmaksas",IF('2a+c+n'!$Q21="N",'2a+c+n'!N21,0))</f>
        <v>0</v>
      </c>
      <c r="O21" s="118">
        <f>IF($C$4="Neattiecināmās izmaksas",IF('2a+c+n'!$Q21="N",'2a+c+n'!O21,0))</f>
        <v>0</v>
      </c>
      <c r="P21" s="119">
        <f>IF($C$4="Neattiecināmās izmaksas",IF('2a+c+n'!$Q21="N",'2a+c+n'!P21,0))</f>
        <v>0</v>
      </c>
    </row>
    <row r="22" spans="1:16" x14ac:dyDescent="0.2">
      <c r="A22" s="51">
        <f>IF(P22=0,0,IF(COUNTBLANK(P22)=1,0,COUNTA($P$14:P22)))</f>
        <v>0</v>
      </c>
      <c r="B22" s="24">
        <f>IF($C$4="Neattiecināmās izmaksas",IF('2a+c+n'!$Q22="N",'2a+c+n'!B22,0))</f>
        <v>0</v>
      </c>
      <c r="C22" s="24">
        <f>IF($C$4="Neattiecināmās izmaksas",IF('2a+c+n'!$Q22="N",'2a+c+n'!C22,0))</f>
        <v>0</v>
      </c>
      <c r="D22" s="24">
        <f>IF($C$4="Neattiecināmās izmaksas",IF('2a+c+n'!$Q22="N",'2a+c+n'!D22,0))</f>
        <v>0</v>
      </c>
      <c r="E22" s="46"/>
      <c r="F22" s="65"/>
      <c r="G22" s="118"/>
      <c r="H22" s="118">
        <f>IF($C$4="Neattiecināmās izmaksas",IF('2a+c+n'!$Q22="N",'2a+c+n'!H22,0))</f>
        <v>0</v>
      </c>
      <c r="I22" s="118"/>
      <c r="J22" s="118"/>
      <c r="K22" s="119">
        <f>IF($C$4="Neattiecināmās izmaksas",IF('2a+c+n'!$Q22="N",'2a+c+n'!K22,0))</f>
        <v>0</v>
      </c>
      <c r="L22" s="82">
        <f>IF($C$4="Neattiecināmās izmaksas",IF('2a+c+n'!$Q22="N",'2a+c+n'!L22,0))</f>
        <v>0</v>
      </c>
      <c r="M22" s="118">
        <f>IF($C$4="Neattiecināmās izmaksas",IF('2a+c+n'!$Q22="N",'2a+c+n'!M22,0))</f>
        <v>0</v>
      </c>
      <c r="N22" s="118">
        <f>IF($C$4="Neattiecināmās izmaksas",IF('2a+c+n'!$Q22="N",'2a+c+n'!N22,0))</f>
        <v>0</v>
      </c>
      <c r="O22" s="118">
        <f>IF($C$4="Neattiecināmās izmaksas",IF('2a+c+n'!$Q22="N",'2a+c+n'!O22,0))</f>
        <v>0</v>
      </c>
      <c r="P22" s="119">
        <f>IF($C$4="Neattiecināmās izmaksas",IF('2a+c+n'!$Q22="N",'2a+c+n'!P22,0))</f>
        <v>0</v>
      </c>
    </row>
    <row r="23" spans="1:16" x14ac:dyDescent="0.2">
      <c r="A23" s="51">
        <f>IF(P23=0,0,IF(COUNTBLANK(P23)=1,0,COUNTA($P$14:P23)))</f>
        <v>0</v>
      </c>
      <c r="B23" s="24">
        <f>IF($C$4="Neattiecināmās izmaksas",IF('2a+c+n'!$Q23="N",'2a+c+n'!B23,0))</f>
        <v>0</v>
      </c>
      <c r="C23" s="24">
        <f>IF($C$4="Neattiecināmās izmaksas",IF('2a+c+n'!$Q23="N",'2a+c+n'!C23,0))</f>
        <v>0</v>
      </c>
      <c r="D23" s="24">
        <f>IF($C$4="Neattiecināmās izmaksas",IF('2a+c+n'!$Q23="N",'2a+c+n'!D23,0))</f>
        <v>0</v>
      </c>
      <c r="E23" s="46"/>
      <c r="F23" s="65"/>
      <c r="G23" s="118"/>
      <c r="H23" s="118">
        <f>IF($C$4="Neattiecināmās izmaksas",IF('2a+c+n'!$Q23="N",'2a+c+n'!H23,0))</f>
        <v>0</v>
      </c>
      <c r="I23" s="118"/>
      <c r="J23" s="118"/>
      <c r="K23" s="119">
        <f>IF($C$4="Neattiecināmās izmaksas",IF('2a+c+n'!$Q23="N",'2a+c+n'!K23,0))</f>
        <v>0</v>
      </c>
      <c r="L23" s="82">
        <f>IF($C$4="Neattiecināmās izmaksas",IF('2a+c+n'!$Q23="N",'2a+c+n'!L23,0))</f>
        <v>0</v>
      </c>
      <c r="M23" s="118">
        <f>IF($C$4="Neattiecināmās izmaksas",IF('2a+c+n'!$Q23="N",'2a+c+n'!M23,0))</f>
        <v>0</v>
      </c>
      <c r="N23" s="118">
        <f>IF($C$4="Neattiecināmās izmaksas",IF('2a+c+n'!$Q23="N",'2a+c+n'!N23,0))</f>
        <v>0</v>
      </c>
      <c r="O23" s="118">
        <f>IF($C$4="Neattiecināmās izmaksas",IF('2a+c+n'!$Q23="N",'2a+c+n'!O23,0))</f>
        <v>0</v>
      </c>
      <c r="P23" s="119">
        <f>IF($C$4="Neattiecināmās izmaksas",IF('2a+c+n'!$Q23="N",'2a+c+n'!P23,0))</f>
        <v>0</v>
      </c>
    </row>
    <row r="24" spans="1:16" x14ac:dyDescent="0.2">
      <c r="A24" s="51">
        <f>IF(P24=0,0,IF(COUNTBLANK(P24)=1,0,COUNTA($P$14:P24)))</f>
        <v>0</v>
      </c>
      <c r="B24" s="24">
        <f>IF($C$4="Neattiecināmās izmaksas",IF('2a+c+n'!$Q24="N",'2a+c+n'!B24,0))</f>
        <v>0</v>
      </c>
      <c r="C24" s="24">
        <f>IF($C$4="Neattiecināmās izmaksas",IF('2a+c+n'!$Q24="N",'2a+c+n'!C24,0))</f>
        <v>0</v>
      </c>
      <c r="D24" s="24">
        <f>IF($C$4="Neattiecināmās izmaksas",IF('2a+c+n'!$Q24="N",'2a+c+n'!D24,0))</f>
        <v>0</v>
      </c>
      <c r="E24" s="46"/>
      <c r="F24" s="65"/>
      <c r="G24" s="118"/>
      <c r="H24" s="118">
        <f>IF($C$4="Neattiecināmās izmaksas",IF('2a+c+n'!$Q24="N",'2a+c+n'!H24,0))</f>
        <v>0</v>
      </c>
      <c r="I24" s="118"/>
      <c r="J24" s="118"/>
      <c r="K24" s="119">
        <f>IF($C$4="Neattiecināmās izmaksas",IF('2a+c+n'!$Q24="N",'2a+c+n'!K24,0))</f>
        <v>0</v>
      </c>
      <c r="L24" s="82">
        <f>IF($C$4="Neattiecināmās izmaksas",IF('2a+c+n'!$Q24="N",'2a+c+n'!L24,0))</f>
        <v>0</v>
      </c>
      <c r="M24" s="118">
        <f>IF($C$4="Neattiecināmās izmaksas",IF('2a+c+n'!$Q24="N",'2a+c+n'!M24,0))</f>
        <v>0</v>
      </c>
      <c r="N24" s="118">
        <f>IF($C$4="Neattiecināmās izmaksas",IF('2a+c+n'!$Q24="N",'2a+c+n'!N24,0))</f>
        <v>0</v>
      </c>
      <c r="O24" s="118">
        <f>IF($C$4="Neattiecināmās izmaksas",IF('2a+c+n'!$Q24="N",'2a+c+n'!O24,0))</f>
        <v>0</v>
      </c>
      <c r="P24" s="119">
        <f>IF($C$4="Neattiecināmās izmaksas",IF('2a+c+n'!$Q24="N",'2a+c+n'!P24,0))</f>
        <v>0</v>
      </c>
    </row>
    <row r="25" spans="1:16" x14ac:dyDescent="0.2">
      <c r="A25" s="51">
        <f>IF(P25=0,0,IF(COUNTBLANK(P25)=1,0,COUNTA($P$14:P25)))</f>
        <v>0</v>
      </c>
      <c r="B25" s="24">
        <f>IF($C$4="Neattiecināmās izmaksas",IF('2a+c+n'!$Q25="N",'2a+c+n'!B25,0))</f>
        <v>0</v>
      </c>
      <c r="C25" s="24">
        <f>IF($C$4="Neattiecināmās izmaksas",IF('2a+c+n'!$Q25="N",'2a+c+n'!C25,0))</f>
        <v>0</v>
      </c>
      <c r="D25" s="24">
        <f>IF($C$4="Neattiecināmās izmaksas",IF('2a+c+n'!$Q25="N",'2a+c+n'!D25,0))</f>
        <v>0</v>
      </c>
      <c r="E25" s="46"/>
      <c r="F25" s="65"/>
      <c r="G25" s="118"/>
      <c r="H25" s="118">
        <f>IF($C$4="Neattiecināmās izmaksas",IF('2a+c+n'!$Q25="N",'2a+c+n'!H25,0))</f>
        <v>0</v>
      </c>
      <c r="I25" s="118"/>
      <c r="J25" s="118"/>
      <c r="K25" s="119">
        <f>IF($C$4="Neattiecināmās izmaksas",IF('2a+c+n'!$Q25="N",'2a+c+n'!K25,0))</f>
        <v>0</v>
      </c>
      <c r="L25" s="82">
        <f>IF($C$4="Neattiecināmās izmaksas",IF('2a+c+n'!$Q25="N",'2a+c+n'!L25,0))</f>
        <v>0</v>
      </c>
      <c r="M25" s="118">
        <f>IF($C$4="Neattiecināmās izmaksas",IF('2a+c+n'!$Q25="N",'2a+c+n'!M25,0))</f>
        <v>0</v>
      </c>
      <c r="N25" s="118">
        <f>IF($C$4="Neattiecināmās izmaksas",IF('2a+c+n'!$Q25="N",'2a+c+n'!N25,0))</f>
        <v>0</v>
      </c>
      <c r="O25" s="118">
        <f>IF($C$4="Neattiecināmās izmaksas",IF('2a+c+n'!$Q25="N",'2a+c+n'!O25,0))</f>
        <v>0</v>
      </c>
      <c r="P25" s="119">
        <f>IF($C$4="Neattiecināmās izmaksas",IF('2a+c+n'!$Q25="N",'2a+c+n'!P25,0))</f>
        <v>0</v>
      </c>
    </row>
    <row r="26" spans="1:16" x14ac:dyDescent="0.2">
      <c r="A26" s="51">
        <f>IF(P26=0,0,IF(COUNTBLANK(P26)=1,0,COUNTA($P$14:P26)))</f>
        <v>0</v>
      </c>
      <c r="B26" s="24">
        <f>IF($C$4="Neattiecināmās izmaksas",IF('2a+c+n'!$Q26="N",'2a+c+n'!B26,0))</f>
        <v>0</v>
      </c>
      <c r="C26" s="24">
        <f>IF($C$4="Neattiecināmās izmaksas",IF('2a+c+n'!$Q26="N",'2a+c+n'!C26,0))</f>
        <v>0</v>
      </c>
      <c r="D26" s="24">
        <f>IF($C$4="Neattiecināmās izmaksas",IF('2a+c+n'!$Q26="N",'2a+c+n'!D26,0))</f>
        <v>0</v>
      </c>
      <c r="E26" s="46"/>
      <c r="F26" s="65"/>
      <c r="G26" s="118"/>
      <c r="H26" s="118">
        <f>IF($C$4="Neattiecināmās izmaksas",IF('2a+c+n'!$Q26="N",'2a+c+n'!H26,0))</f>
        <v>0</v>
      </c>
      <c r="I26" s="118"/>
      <c r="J26" s="118"/>
      <c r="K26" s="119">
        <f>IF($C$4="Neattiecināmās izmaksas",IF('2a+c+n'!$Q26="N",'2a+c+n'!K26,0))</f>
        <v>0</v>
      </c>
      <c r="L26" s="82">
        <f>IF($C$4="Neattiecināmās izmaksas",IF('2a+c+n'!$Q26="N",'2a+c+n'!L26,0))</f>
        <v>0</v>
      </c>
      <c r="M26" s="118">
        <f>IF($C$4="Neattiecināmās izmaksas",IF('2a+c+n'!$Q26="N",'2a+c+n'!M26,0))</f>
        <v>0</v>
      </c>
      <c r="N26" s="118">
        <f>IF($C$4="Neattiecināmās izmaksas",IF('2a+c+n'!$Q26="N",'2a+c+n'!N26,0))</f>
        <v>0</v>
      </c>
      <c r="O26" s="118">
        <f>IF($C$4="Neattiecināmās izmaksas",IF('2a+c+n'!$Q26="N",'2a+c+n'!O26,0))</f>
        <v>0</v>
      </c>
      <c r="P26" s="119">
        <f>IF($C$4="Neattiecināmās izmaksas",IF('2a+c+n'!$Q26="N",'2a+c+n'!P26,0))</f>
        <v>0</v>
      </c>
    </row>
    <row r="27" spans="1:16" ht="10.8" thickBot="1" x14ac:dyDescent="0.25">
      <c r="A27" s="51">
        <f>IF(P27=0,0,IF(COUNTBLANK(P27)=1,0,COUNTA($P$14:P27)))</f>
        <v>0</v>
      </c>
      <c r="B27" s="24">
        <f>IF($C$4="Neattiecināmās izmaksas",IF('2a+c+n'!$Q27="N",'2a+c+n'!B27,0))</f>
        <v>0</v>
      </c>
      <c r="C27" s="24">
        <f>IF($C$4="Neattiecināmās izmaksas",IF('2a+c+n'!$Q27="N",'2a+c+n'!C27,0))</f>
        <v>0</v>
      </c>
      <c r="D27" s="24">
        <f>IF($C$4="Neattiecināmās izmaksas",IF('2a+c+n'!$Q27="N",'2a+c+n'!D27,0))</f>
        <v>0</v>
      </c>
      <c r="E27" s="46"/>
      <c r="F27" s="65"/>
      <c r="G27" s="118"/>
      <c r="H27" s="118">
        <f>IF($C$4="Neattiecināmās izmaksas",IF('2a+c+n'!$Q27="N",'2a+c+n'!H27,0))</f>
        <v>0</v>
      </c>
      <c r="I27" s="118"/>
      <c r="J27" s="118"/>
      <c r="K27" s="119">
        <f>IF($C$4="Neattiecināmās izmaksas",IF('2a+c+n'!$Q27="N",'2a+c+n'!K27,0))</f>
        <v>0</v>
      </c>
      <c r="L27" s="82">
        <f>IF($C$4="Neattiecināmās izmaksas",IF('2a+c+n'!$Q27="N",'2a+c+n'!L27,0))</f>
        <v>0</v>
      </c>
      <c r="M27" s="118">
        <f>IF($C$4="Neattiecināmās izmaksas",IF('2a+c+n'!$Q27="N",'2a+c+n'!M27,0))</f>
        <v>0</v>
      </c>
      <c r="N27" s="118">
        <f>IF($C$4="Neattiecināmās izmaksas",IF('2a+c+n'!$Q27="N",'2a+c+n'!N27,0))</f>
        <v>0</v>
      </c>
      <c r="O27" s="118">
        <f>IF($C$4="Neattiecināmās izmaksas",IF('2a+c+n'!$Q27="N",'2a+c+n'!O27,0))</f>
        <v>0</v>
      </c>
      <c r="P27" s="119">
        <f>IF($C$4="Neattiecināmās izmaksas",IF('2a+c+n'!$Q27="N",'2a+c+n'!P27,0))</f>
        <v>0</v>
      </c>
    </row>
    <row r="28" spans="1:16" ht="12" customHeight="1" thickBot="1" x14ac:dyDescent="0.25">
      <c r="A28" s="315" t="s">
        <v>62</v>
      </c>
      <c r="B28" s="316"/>
      <c r="C28" s="316"/>
      <c r="D28" s="316"/>
      <c r="E28" s="316"/>
      <c r="F28" s="316"/>
      <c r="G28" s="316"/>
      <c r="H28" s="316"/>
      <c r="I28" s="316"/>
      <c r="J28" s="316"/>
      <c r="K28" s="317"/>
      <c r="L28" s="132">
        <f>SUM(L14:L27)</f>
        <v>0</v>
      </c>
      <c r="M28" s="133">
        <f>SUM(M14:M27)</f>
        <v>0</v>
      </c>
      <c r="N28" s="133">
        <f>SUM(N14:N27)</f>
        <v>0</v>
      </c>
      <c r="O28" s="133">
        <f>SUM(O14:O27)</f>
        <v>0</v>
      </c>
      <c r="P28" s="134">
        <f>SUM(P14:P27)</f>
        <v>0</v>
      </c>
    </row>
    <row r="29" spans="1:16" x14ac:dyDescent="0.2">
      <c r="A29" s="16"/>
      <c r="B29" s="16"/>
      <c r="C29" s="16"/>
      <c r="D29" s="16"/>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14</v>
      </c>
      <c r="B31" s="16"/>
      <c r="C31" s="318" t="str">
        <f>'Kops n'!C35:H35</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n'!C40:H40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n'!C43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C2:I2"/>
    <mergeCell ref="C3:I3"/>
    <mergeCell ref="C4:I4"/>
    <mergeCell ref="D5:L5"/>
    <mergeCell ref="D6:L6"/>
    <mergeCell ref="D8:L8"/>
    <mergeCell ref="A9:F9"/>
    <mergeCell ref="J9:M9"/>
    <mergeCell ref="N9:O9"/>
    <mergeCell ref="D7:L7"/>
    <mergeCell ref="C37:H37"/>
    <mergeCell ref="L12:P12"/>
    <mergeCell ref="A28:K28"/>
    <mergeCell ref="C31:H31"/>
    <mergeCell ref="C32:H32"/>
    <mergeCell ref="A34:D34"/>
    <mergeCell ref="C36:H36"/>
    <mergeCell ref="A12:A13"/>
    <mergeCell ref="B12:B13"/>
    <mergeCell ref="C12:C13"/>
    <mergeCell ref="D12:D13"/>
    <mergeCell ref="E12:E13"/>
    <mergeCell ref="F12:K12"/>
  </mergeCells>
  <conditionalFormatting sqref="A28:K28">
    <cfRule type="containsText" dxfId="425" priority="4" operator="containsText" text="Tiešās izmaksas kopā, t. sk. darba devēja sociālais nodoklis __.__% ">
      <formula>NOT(ISERROR(SEARCH("Tiešās izmaksas kopā, t. sk. darba devēja sociālais nodoklis __.__% ",A28)))</formula>
    </cfRule>
  </conditionalFormatting>
  <conditionalFormatting sqref="N9:O9 D5:L8 C2:I2 B14:P27 L28:P28 C31:H31 C36:H36 C39">
    <cfRule type="cellIs" dxfId="424" priority="3" operator="equal">
      <formula>0</formula>
    </cfRule>
  </conditionalFormatting>
  <conditionalFormatting sqref="A14:A27">
    <cfRule type="cellIs" dxfId="423" priority="2"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Q151"/>
  <sheetViews>
    <sheetView zoomScale="85" zoomScaleNormal="85" workbookViewId="0">
      <selection activeCell="I15" sqref="I15:J13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3</v>
      </c>
      <c r="E1" s="22"/>
      <c r="F1" s="22"/>
      <c r="G1" s="22"/>
      <c r="H1" s="22"/>
      <c r="I1" s="22"/>
      <c r="J1" s="22"/>
      <c r="N1" s="26"/>
      <c r="O1" s="27"/>
      <c r="P1" s="28"/>
    </row>
    <row r="2" spans="1:17" x14ac:dyDescent="0.2">
      <c r="A2" s="29"/>
      <c r="B2" s="29"/>
      <c r="C2" s="330" t="s">
        <v>442</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459</v>
      </c>
      <c r="B9" s="327"/>
      <c r="C9" s="327"/>
      <c r="D9" s="327"/>
      <c r="E9" s="327"/>
      <c r="F9" s="327"/>
      <c r="G9" s="31"/>
      <c r="H9" s="31"/>
      <c r="I9" s="31"/>
      <c r="J9" s="328" t="s">
        <v>45</v>
      </c>
      <c r="K9" s="328"/>
      <c r="L9" s="328"/>
      <c r="M9" s="328"/>
      <c r="N9" s="329">
        <f>P139</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43" t="s">
        <v>95</v>
      </c>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s="168" customFormat="1" ht="20.399999999999999" x14ac:dyDescent="0.2">
      <c r="A15" s="147">
        <v>1</v>
      </c>
      <c r="B15" s="148" t="s">
        <v>96</v>
      </c>
      <c r="C15" s="149" t="s">
        <v>97</v>
      </c>
      <c r="D15" s="150" t="s">
        <v>98</v>
      </c>
      <c r="E15" s="209">
        <v>240</v>
      </c>
      <c r="F15" s="157"/>
      <c r="G15" s="152"/>
      <c r="H15" s="158">
        <f>F15*G15</f>
        <v>0</v>
      </c>
      <c r="I15" s="152"/>
      <c r="J15" s="152"/>
      <c r="K15" s="210">
        <f t="shared" ref="K15:K78" si="0">SUM(H15:J15)</f>
        <v>0</v>
      </c>
      <c r="L15" s="157">
        <f t="shared" ref="L15:L78" si="1">E15*F15</f>
        <v>0</v>
      </c>
      <c r="M15" s="158">
        <f t="shared" ref="M15:M78" si="2">H15*E15</f>
        <v>0</v>
      </c>
      <c r="N15" s="158">
        <f t="shared" ref="N15:N78" si="3">I15*E15</f>
        <v>0</v>
      </c>
      <c r="O15" s="158">
        <f t="shared" ref="O15:O78" si="4">J15*E15</f>
        <v>0</v>
      </c>
      <c r="P15" s="211">
        <f t="shared" ref="P15:P78" si="5">SUM(M15:O15)</f>
        <v>0</v>
      </c>
      <c r="Q15" s="167" t="s">
        <v>46</v>
      </c>
    </row>
    <row r="16" spans="1:17" s="168" customFormat="1" ht="30.6" x14ac:dyDescent="0.2">
      <c r="A16" s="147">
        <v>2</v>
      </c>
      <c r="B16" s="148" t="s">
        <v>96</v>
      </c>
      <c r="C16" s="149" t="s">
        <v>99</v>
      </c>
      <c r="D16" s="150" t="s">
        <v>100</v>
      </c>
      <c r="E16" s="209">
        <v>336.88139999999999</v>
      </c>
      <c r="F16" s="157"/>
      <c r="G16" s="152"/>
      <c r="H16" s="158">
        <f t="shared" ref="H16:H79" si="6">F16*G16</f>
        <v>0</v>
      </c>
      <c r="I16" s="152"/>
      <c r="J16" s="152"/>
      <c r="K16" s="210">
        <f t="shared" si="0"/>
        <v>0</v>
      </c>
      <c r="L16" s="157">
        <f t="shared" si="1"/>
        <v>0</v>
      </c>
      <c r="M16" s="158">
        <f t="shared" si="2"/>
        <v>0</v>
      </c>
      <c r="N16" s="158">
        <f t="shared" si="3"/>
        <v>0</v>
      </c>
      <c r="O16" s="158">
        <f t="shared" si="4"/>
        <v>0</v>
      </c>
      <c r="P16" s="211">
        <f t="shared" si="5"/>
        <v>0</v>
      </c>
      <c r="Q16" s="167" t="s">
        <v>46</v>
      </c>
    </row>
    <row r="17" spans="1:17" s="168" customFormat="1" ht="30.6" x14ac:dyDescent="0.2">
      <c r="A17" s="147">
        <v>3</v>
      </c>
      <c r="B17" s="148" t="s">
        <v>96</v>
      </c>
      <c r="C17" s="195" t="s">
        <v>101</v>
      </c>
      <c r="D17" s="150" t="s">
        <v>100</v>
      </c>
      <c r="E17" s="209">
        <v>336.88139999999999</v>
      </c>
      <c r="F17" s="157"/>
      <c r="G17" s="152"/>
      <c r="H17" s="158">
        <f t="shared" si="6"/>
        <v>0</v>
      </c>
      <c r="I17" s="152"/>
      <c r="J17" s="152"/>
      <c r="K17" s="210">
        <f t="shared" si="0"/>
        <v>0</v>
      </c>
      <c r="L17" s="157">
        <f t="shared" si="1"/>
        <v>0</v>
      </c>
      <c r="M17" s="158">
        <f t="shared" si="2"/>
        <v>0</v>
      </c>
      <c r="N17" s="158">
        <f t="shared" si="3"/>
        <v>0</v>
      </c>
      <c r="O17" s="158">
        <f t="shared" si="4"/>
        <v>0</v>
      </c>
      <c r="P17" s="211">
        <f t="shared" si="5"/>
        <v>0</v>
      </c>
      <c r="Q17" s="167" t="s">
        <v>46</v>
      </c>
    </row>
    <row r="18" spans="1:17" s="168" customFormat="1" ht="20.399999999999999" x14ac:dyDescent="0.2">
      <c r="A18" s="147">
        <v>4</v>
      </c>
      <c r="B18" s="148" t="s">
        <v>96</v>
      </c>
      <c r="C18" s="195" t="s">
        <v>102</v>
      </c>
      <c r="D18" s="150" t="s">
        <v>68</v>
      </c>
      <c r="E18" s="209">
        <v>2</v>
      </c>
      <c r="F18" s="157"/>
      <c r="G18" s="152"/>
      <c r="H18" s="158">
        <f t="shared" si="6"/>
        <v>0</v>
      </c>
      <c r="I18" s="152"/>
      <c r="J18" s="152"/>
      <c r="K18" s="210">
        <f t="shared" si="0"/>
        <v>0</v>
      </c>
      <c r="L18" s="157">
        <f t="shared" si="1"/>
        <v>0</v>
      </c>
      <c r="M18" s="158">
        <f t="shared" si="2"/>
        <v>0</v>
      </c>
      <c r="N18" s="158">
        <f t="shared" si="3"/>
        <v>0</v>
      </c>
      <c r="O18" s="158">
        <f t="shared" si="4"/>
        <v>0</v>
      </c>
      <c r="P18" s="211">
        <f t="shared" si="5"/>
        <v>0</v>
      </c>
      <c r="Q18" s="167" t="s">
        <v>54</v>
      </c>
    </row>
    <row r="19" spans="1:17" s="168" customFormat="1" ht="20.399999999999999" x14ac:dyDescent="0.2">
      <c r="A19" s="147">
        <v>5</v>
      </c>
      <c r="B19" s="148" t="s">
        <v>96</v>
      </c>
      <c r="C19" s="195" t="s">
        <v>103</v>
      </c>
      <c r="D19" s="150" t="s">
        <v>68</v>
      </c>
      <c r="E19" s="209">
        <v>1</v>
      </c>
      <c r="F19" s="157"/>
      <c r="G19" s="152"/>
      <c r="H19" s="158">
        <f t="shared" si="6"/>
        <v>0</v>
      </c>
      <c r="I19" s="152"/>
      <c r="J19" s="152"/>
      <c r="K19" s="210">
        <f t="shared" si="0"/>
        <v>0</v>
      </c>
      <c r="L19" s="157">
        <f t="shared" si="1"/>
        <v>0</v>
      </c>
      <c r="M19" s="158">
        <f t="shared" si="2"/>
        <v>0</v>
      </c>
      <c r="N19" s="158">
        <f t="shared" si="3"/>
        <v>0</v>
      </c>
      <c r="O19" s="158">
        <f t="shared" si="4"/>
        <v>0</v>
      </c>
      <c r="P19" s="211">
        <f t="shared" si="5"/>
        <v>0</v>
      </c>
      <c r="Q19" s="167" t="s">
        <v>46</v>
      </c>
    </row>
    <row r="20" spans="1:17" s="168" customFormat="1" ht="20.399999999999999" x14ac:dyDescent="0.2">
      <c r="A20" s="147">
        <v>6</v>
      </c>
      <c r="B20" s="148" t="s">
        <v>96</v>
      </c>
      <c r="C20" s="195" t="s">
        <v>104</v>
      </c>
      <c r="D20" s="150" t="s">
        <v>68</v>
      </c>
      <c r="E20" s="209">
        <v>4</v>
      </c>
      <c r="F20" s="157"/>
      <c r="G20" s="152"/>
      <c r="H20" s="158">
        <f t="shared" si="6"/>
        <v>0</v>
      </c>
      <c r="I20" s="152"/>
      <c r="J20" s="152"/>
      <c r="K20" s="210">
        <f t="shared" si="0"/>
        <v>0</v>
      </c>
      <c r="L20" s="157">
        <f t="shared" si="1"/>
        <v>0</v>
      </c>
      <c r="M20" s="158">
        <f t="shared" si="2"/>
        <v>0</v>
      </c>
      <c r="N20" s="158">
        <f t="shared" si="3"/>
        <v>0</v>
      </c>
      <c r="O20" s="158">
        <f t="shared" si="4"/>
        <v>0</v>
      </c>
      <c r="P20" s="211">
        <f t="shared" si="5"/>
        <v>0</v>
      </c>
      <c r="Q20" s="167" t="s">
        <v>46</v>
      </c>
    </row>
    <row r="21" spans="1:17" s="168" customFormat="1" ht="20.399999999999999" x14ac:dyDescent="0.2">
      <c r="A21" s="147">
        <v>7</v>
      </c>
      <c r="B21" s="148" t="s">
        <v>96</v>
      </c>
      <c r="C21" s="195" t="s">
        <v>105</v>
      </c>
      <c r="D21" s="150" t="s">
        <v>106</v>
      </c>
      <c r="E21" s="209">
        <v>4</v>
      </c>
      <c r="F21" s="157"/>
      <c r="G21" s="152"/>
      <c r="H21" s="158">
        <f t="shared" si="6"/>
        <v>0</v>
      </c>
      <c r="I21" s="152"/>
      <c r="J21" s="152"/>
      <c r="K21" s="210">
        <f t="shared" si="0"/>
        <v>0</v>
      </c>
      <c r="L21" s="157">
        <f t="shared" si="1"/>
        <v>0</v>
      </c>
      <c r="M21" s="158">
        <f t="shared" si="2"/>
        <v>0</v>
      </c>
      <c r="N21" s="158">
        <f t="shared" si="3"/>
        <v>0</v>
      </c>
      <c r="O21" s="158">
        <f t="shared" si="4"/>
        <v>0</v>
      </c>
      <c r="P21" s="211">
        <f t="shared" si="5"/>
        <v>0</v>
      </c>
      <c r="Q21" s="167" t="s">
        <v>47</v>
      </c>
    </row>
    <row r="22" spans="1:17" s="168" customFormat="1" x14ac:dyDescent="0.2">
      <c r="A22" s="147">
        <v>8</v>
      </c>
      <c r="B22" s="160"/>
      <c r="C22" s="212" t="s">
        <v>107</v>
      </c>
      <c r="D22" s="148"/>
      <c r="E22" s="162"/>
      <c r="F22" s="157"/>
      <c r="G22" s="152"/>
      <c r="H22" s="158">
        <f t="shared" si="6"/>
        <v>0</v>
      </c>
      <c r="I22" s="152"/>
      <c r="J22" s="152"/>
      <c r="K22" s="210">
        <f t="shared" si="0"/>
        <v>0</v>
      </c>
      <c r="L22" s="157">
        <f t="shared" si="1"/>
        <v>0</v>
      </c>
      <c r="M22" s="158">
        <f t="shared" si="2"/>
        <v>0</v>
      </c>
      <c r="N22" s="158">
        <f t="shared" si="3"/>
        <v>0</v>
      </c>
      <c r="O22" s="158">
        <f t="shared" si="4"/>
        <v>0</v>
      </c>
      <c r="P22" s="211">
        <f t="shared" si="5"/>
        <v>0</v>
      </c>
      <c r="Q22" s="167"/>
    </row>
    <row r="23" spans="1:17" s="168" customFormat="1" ht="20.399999999999999" x14ac:dyDescent="0.2">
      <c r="A23" s="147">
        <v>9</v>
      </c>
      <c r="B23" s="148" t="s">
        <v>96</v>
      </c>
      <c r="C23" s="149" t="s">
        <v>108</v>
      </c>
      <c r="D23" s="150" t="s">
        <v>109</v>
      </c>
      <c r="E23" s="209">
        <v>1010.6442</v>
      </c>
      <c r="F23" s="213"/>
      <c r="G23" s="152"/>
      <c r="H23" s="158">
        <f t="shared" si="6"/>
        <v>0</v>
      </c>
      <c r="I23" s="154"/>
      <c r="J23" s="154"/>
      <c r="K23" s="210">
        <f t="shared" si="0"/>
        <v>0</v>
      </c>
      <c r="L23" s="157">
        <f t="shared" si="1"/>
        <v>0</v>
      </c>
      <c r="M23" s="158">
        <f t="shared" si="2"/>
        <v>0</v>
      </c>
      <c r="N23" s="158">
        <f t="shared" si="3"/>
        <v>0</v>
      </c>
      <c r="O23" s="158">
        <f t="shared" si="4"/>
        <v>0</v>
      </c>
      <c r="P23" s="211">
        <f t="shared" si="5"/>
        <v>0</v>
      </c>
      <c r="Q23" s="167" t="s">
        <v>46</v>
      </c>
    </row>
    <row r="24" spans="1:17" s="168" customFormat="1" ht="20.399999999999999" x14ac:dyDescent="0.2">
      <c r="A24" s="147">
        <v>10</v>
      </c>
      <c r="B24" s="148" t="s">
        <v>96</v>
      </c>
      <c r="C24" s="149" t="s">
        <v>110</v>
      </c>
      <c r="D24" s="150" t="s">
        <v>109</v>
      </c>
      <c r="E24" s="209">
        <v>2021.2883999999999</v>
      </c>
      <c r="F24" s="213"/>
      <c r="G24" s="152"/>
      <c r="H24" s="158">
        <f t="shared" si="6"/>
        <v>0</v>
      </c>
      <c r="I24" s="154"/>
      <c r="J24" s="154"/>
      <c r="K24" s="210">
        <f t="shared" si="0"/>
        <v>0</v>
      </c>
      <c r="L24" s="157">
        <f t="shared" si="1"/>
        <v>0</v>
      </c>
      <c r="M24" s="158">
        <f t="shared" si="2"/>
        <v>0</v>
      </c>
      <c r="N24" s="158">
        <f t="shared" si="3"/>
        <v>0</v>
      </c>
      <c r="O24" s="158">
        <f t="shared" si="4"/>
        <v>0</v>
      </c>
      <c r="P24" s="211">
        <f t="shared" si="5"/>
        <v>0</v>
      </c>
      <c r="Q24" s="167" t="s">
        <v>46</v>
      </c>
    </row>
    <row r="25" spans="1:17" s="168" customFormat="1" ht="30.6" x14ac:dyDescent="0.2">
      <c r="A25" s="147">
        <v>11</v>
      </c>
      <c r="B25" s="148" t="s">
        <v>96</v>
      </c>
      <c r="C25" s="149" t="s">
        <v>111</v>
      </c>
      <c r="D25" s="150" t="s">
        <v>100</v>
      </c>
      <c r="E25" s="209">
        <v>336.88139999999999</v>
      </c>
      <c r="F25" s="213"/>
      <c r="G25" s="152"/>
      <c r="H25" s="158">
        <f t="shared" si="6"/>
        <v>0</v>
      </c>
      <c r="I25" s="154"/>
      <c r="J25" s="154"/>
      <c r="K25" s="210">
        <f t="shared" si="0"/>
        <v>0</v>
      </c>
      <c r="L25" s="157">
        <f t="shared" si="1"/>
        <v>0</v>
      </c>
      <c r="M25" s="158">
        <f t="shared" si="2"/>
        <v>0</v>
      </c>
      <c r="N25" s="158">
        <f t="shared" si="3"/>
        <v>0</v>
      </c>
      <c r="O25" s="158">
        <f t="shared" si="4"/>
        <v>0</v>
      </c>
      <c r="P25" s="211">
        <f t="shared" si="5"/>
        <v>0</v>
      </c>
      <c r="Q25" s="167" t="s">
        <v>46</v>
      </c>
    </row>
    <row r="26" spans="1:17" s="168" customFormat="1" ht="20.399999999999999" x14ac:dyDescent="0.2">
      <c r="A26" s="147">
        <v>12</v>
      </c>
      <c r="B26" s="148" t="s">
        <v>96</v>
      </c>
      <c r="C26" s="149" t="s">
        <v>112</v>
      </c>
      <c r="D26" s="150" t="s">
        <v>109</v>
      </c>
      <c r="E26" s="209">
        <v>1808.9063999999998</v>
      </c>
      <c r="F26" s="213"/>
      <c r="G26" s="152"/>
      <c r="H26" s="158">
        <f t="shared" si="6"/>
        <v>0</v>
      </c>
      <c r="I26" s="154"/>
      <c r="J26" s="154"/>
      <c r="K26" s="210">
        <f t="shared" si="0"/>
        <v>0</v>
      </c>
      <c r="L26" s="157">
        <f t="shared" si="1"/>
        <v>0</v>
      </c>
      <c r="M26" s="158">
        <f t="shared" si="2"/>
        <v>0</v>
      </c>
      <c r="N26" s="158">
        <f t="shared" si="3"/>
        <v>0</v>
      </c>
      <c r="O26" s="158">
        <f t="shared" si="4"/>
        <v>0</v>
      </c>
      <c r="P26" s="211">
        <f t="shared" si="5"/>
        <v>0</v>
      </c>
      <c r="Q26" s="167" t="s">
        <v>46</v>
      </c>
    </row>
    <row r="27" spans="1:17" s="168" customFormat="1" ht="20.399999999999999" x14ac:dyDescent="0.2">
      <c r="A27" s="147">
        <v>13</v>
      </c>
      <c r="B27" s="148" t="s">
        <v>96</v>
      </c>
      <c r="C27" s="149" t="s">
        <v>113</v>
      </c>
      <c r="D27" s="150" t="s">
        <v>100</v>
      </c>
      <c r="E27" s="209">
        <v>258.41519999999997</v>
      </c>
      <c r="F27" s="213"/>
      <c r="G27" s="152"/>
      <c r="H27" s="158">
        <f t="shared" si="6"/>
        <v>0</v>
      </c>
      <c r="I27" s="154"/>
      <c r="J27" s="154"/>
      <c r="K27" s="210">
        <f t="shared" si="0"/>
        <v>0</v>
      </c>
      <c r="L27" s="157">
        <f t="shared" si="1"/>
        <v>0</v>
      </c>
      <c r="M27" s="158">
        <f t="shared" si="2"/>
        <v>0</v>
      </c>
      <c r="N27" s="158">
        <f t="shared" si="3"/>
        <v>0</v>
      </c>
      <c r="O27" s="158">
        <f t="shared" si="4"/>
        <v>0</v>
      </c>
      <c r="P27" s="211">
        <f t="shared" si="5"/>
        <v>0</v>
      </c>
      <c r="Q27" s="167" t="s">
        <v>46</v>
      </c>
    </row>
    <row r="28" spans="1:17" s="168" customFormat="1" ht="20.399999999999999" x14ac:dyDescent="0.2">
      <c r="A28" s="147">
        <v>14</v>
      </c>
      <c r="B28" s="148" t="s">
        <v>96</v>
      </c>
      <c r="C28" s="149" t="s">
        <v>114</v>
      </c>
      <c r="D28" s="150" t="s">
        <v>109</v>
      </c>
      <c r="E28" s="209">
        <v>1010.6442</v>
      </c>
      <c r="F28" s="213"/>
      <c r="G28" s="152"/>
      <c r="H28" s="158">
        <f t="shared" si="6"/>
        <v>0</v>
      </c>
      <c r="I28" s="154"/>
      <c r="J28" s="154"/>
      <c r="K28" s="210">
        <f t="shared" si="0"/>
        <v>0</v>
      </c>
      <c r="L28" s="157">
        <f t="shared" si="1"/>
        <v>0</v>
      </c>
      <c r="M28" s="158">
        <f t="shared" si="2"/>
        <v>0</v>
      </c>
      <c r="N28" s="158">
        <f t="shared" si="3"/>
        <v>0</v>
      </c>
      <c r="O28" s="158">
        <f t="shared" si="4"/>
        <v>0</v>
      </c>
      <c r="P28" s="211">
        <f t="shared" si="5"/>
        <v>0</v>
      </c>
      <c r="Q28" s="167" t="s">
        <v>46</v>
      </c>
    </row>
    <row r="29" spans="1:17" s="168" customFormat="1" ht="20.399999999999999" x14ac:dyDescent="0.2">
      <c r="A29" s="147">
        <v>15</v>
      </c>
      <c r="B29" s="148" t="s">
        <v>96</v>
      </c>
      <c r="C29" s="149" t="s">
        <v>115</v>
      </c>
      <c r="D29" s="150" t="s">
        <v>116</v>
      </c>
      <c r="E29" s="214">
        <v>16.150949999999998</v>
      </c>
      <c r="F29" s="213"/>
      <c r="G29" s="152"/>
      <c r="H29" s="158">
        <f t="shared" si="6"/>
        <v>0</v>
      </c>
      <c r="I29" s="154"/>
      <c r="J29" s="154"/>
      <c r="K29" s="210">
        <f t="shared" si="0"/>
        <v>0</v>
      </c>
      <c r="L29" s="157">
        <f t="shared" si="1"/>
        <v>0</v>
      </c>
      <c r="M29" s="158">
        <f t="shared" si="2"/>
        <v>0</v>
      </c>
      <c r="N29" s="158">
        <f t="shared" si="3"/>
        <v>0</v>
      </c>
      <c r="O29" s="158">
        <f t="shared" si="4"/>
        <v>0</v>
      </c>
      <c r="P29" s="211">
        <f t="shared" si="5"/>
        <v>0</v>
      </c>
      <c r="Q29" s="167" t="s">
        <v>46</v>
      </c>
    </row>
    <row r="30" spans="1:17" s="168" customFormat="1" ht="30.6" x14ac:dyDescent="0.2">
      <c r="A30" s="147">
        <v>16</v>
      </c>
      <c r="B30" s="148" t="s">
        <v>96</v>
      </c>
      <c r="C30" s="149" t="s">
        <v>117</v>
      </c>
      <c r="D30" s="150" t="s">
        <v>100</v>
      </c>
      <c r="E30" s="209">
        <v>258.41519999999997</v>
      </c>
      <c r="F30" s="213"/>
      <c r="G30" s="152"/>
      <c r="H30" s="158">
        <f t="shared" si="6"/>
        <v>0</v>
      </c>
      <c r="I30" s="154"/>
      <c r="J30" s="154"/>
      <c r="K30" s="210">
        <f t="shared" si="0"/>
        <v>0</v>
      </c>
      <c r="L30" s="157">
        <f t="shared" si="1"/>
        <v>0</v>
      </c>
      <c r="M30" s="158">
        <f t="shared" si="2"/>
        <v>0</v>
      </c>
      <c r="N30" s="158">
        <f t="shared" si="3"/>
        <v>0</v>
      </c>
      <c r="O30" s="158">
        <f t="shared" si="4"/>
        <v>0</v>
      </c>
      <c r="P30" s="211">
        <f t="shared" si="5"/>
        <v>0</v>
      </c>
      <c r="Q30" s="167" t="s">
        <v>46</v>
      </c>
    </row>
    <row r="31" spans="1:17" s="168" customFormat="1" ht="30.6" x14ac:dyDescent="0.2">
      <c r="A31" s="147">
        <v>17</v>
      </c>
      <c r="B31" s="148" t="s">
        <v>96</v>
      </c>
      <c r="C31" s="149" t="s">
        <v>118</v>
      </c>
      <c r="D31" s="150" t="s">
        <v>66</v>
      </c>
      <c r="E31" s="209">
        <v>103.58</v>
      </c>
      <c r="F31" s="213"/>
      <c r="G31" s="152"/>
      <c r="H31" s="158">
        <f t="shared" si="6"/>
        <v>0</v>
      </c>
      <c r="I31" s="154"/>
      <c r="J31" s="154"/>
      <c r="K31" s="210">
        <f t="shared" si="0"/>
        <v>0</v>
      </c>
      <c r="L31" s="157">
        <f t="shared" si="1"/>
        <v>0</v>
      </c>
      <c r="M31" s="158">
        <f t="shared" si="2"/>
        <v>0</v>
      </c>
      <c r="N31" s="158">
        <f t="shared" si="3"/>
        <v>0</v>
      </c>
      <c r="O31" s="158">
        <f t="shared" si="4"/>
        <v>0</v>
      </c>
      <c r="P31" s="211">
        <f t="shared" si="5"/>
        <v>0</v>
      </c>
      <c r="Q31" s="167" t="s">
        <v>46</v>
      </c>
    </row>
    <row r="32" spans="1:17" s="168" customFormat="1" ht="30.6" x14ac:dyDescent="0.2">
      <c r="A32" s="147">
        <v>18</v>
      </c>
      <c r="B32" s="148" t="s">
        <v>96</v>
      </c>
      <c r="C32" s="149" t="s">
        <v>119</v>
      </c>
      <c r="D32" s="150" t="s">
        <v>109</v>
      </c>
      <c r="E32" s="209">
        <v>93</v>
      </c>
      <c r="F32" s="213"/>
      <c r="G32" s="152"/>
      <c r="H32" s="158">
        <f t="shared" si="6"/>
        <v>0</v>
      </c>
      <c r="I32" s="154"/>
      <c r="J32" s="154"/>
      <c r="K32" s="210">
        <f t="shared" si="0"/>
        <v>0</v>
      </c>
      <c r="L32" s="157">
        <f t="shared" si="1"/>
        <v>0</v>
      </c>
      <c r="M32" s="158">
        <f t="shared" si="2"/>
        <v>0</v>
      </c>
      <c r="N32" s="158">
        <f t="shared" si="3"/>
        <v>0</v>
      </c>
      <c r="O32" s="158">
        <f t="shared" si="4"/>
        <v>0</v>
      </c>
      <c r="P32" s="211">
        <f t="shared" si="5"/>
        <v>0</v>
      </c>
      <c r="Q32" s="167" t="s">
        <v>46</v>
      </c>
    </row>
    <row r="33" spans="1:17" s="168" customFormat="1" ht="20.399999999999999" x14ac:dyDescent="0.2">
      <c r="A33" s="147">
        <v>19</v>
      </c>
      <c r="B33" s="148" t="s">
        <v>96</v>
      </c>
      <c r="C33" s="149" t="s">
        <v>120</v>
      </c>
      <c r="D33" s="150" t="s">
        <v>70</v>
      </c>
      <c r="E33" s="214">
        <v>775.24559999999997</v>
      </c>
      <c r="F33" s="213"/>
      <c r="G33" s="152"/>
      <c r="H33" s="158">
        <f t="shared" si="6"/>
        <v>0</v>
      </c>
      <c r="I33" s="154"/>
      <c r="J33" s="154"/>
      <c r="K33" s="210">
        <f t="shared" si="0"/>
        <v>0</v>
      </c>
      <c r="L33" s="157">
        <f t="shared" si="1"/>
        <v>0</v>
      </c>
      <c r="M33" s="158">
        <f t="shared" si="2"/>
        <v>0</v>
      </c>
      <c r="N33" s="158">
        <f t="shared" si="3"/>
        <v>0</v>
      </c>
      <c r="O33" s="158">
        <f t="shared" si="4"/>
        <v>0</v>
      </c>
      <c r="P33" s="211">
        <f t="shared" si="5"/>
        <v>0</v>
      </c>
      <c r="Q33" s="167" t="s">
        <v>46</v>
      </c>
    </row>
    <row r="34" spans="1:17" s="168" customFormat="1" x14ac:dyDescent="0.2">
      <c r="A34" s="147">
        <v>20</v>
      </c>
      <c r="B34" s="160"/>
      <c r="C34" s="212" t="s">
        <v>121</v>
      </c>
      <c r="D34" s="148"/>
      <c r="E34" s="162"/>
      <c r="F34" s="157"/>
      <c r="G34" s="152"/>
      <c r="H34" s="158">
        <f t="shared" si="6"/>
        <v>0</v>
      </c>
      <c r="I34" s="152"/>
      <c r="J34" s="152"/>
      <c r="K34" s="210">
        <f t="shared" si="0"/>
        <v>0</v>
      </c>
      <c r="L34" s="157">
        <f t="shared" si="1"/>
        <v>0</v>
      </c>
      <c r="M34" s="158">
        <f t="shared" si="2"/>
        <v>0</v>
      </c>
      <c r="N34" s="158">
        <f t="shared" si="3"/>
        <v>0</v>
      </c>
      <c r="O34" s="158">
        <f t="shared" si="4"/>
        <v>0</v>
      </c>
      <c r="P34" s="211">
        <f t="shared" si="5"/>
        <v>0</v>
      </c>
      <c r="Q34" s="167"/>
    </row>
    <row r="35" spans="1:17" s="168" customFormat="1" ht="71.400000000000006" x14ac:dyDescent="0.2">
      <c r="A35" s="147">
        <v>21</v>
      </c>
      <c r="B35" s="148" t="s">
        <v>96</v>
      </c>
      <c r="C35" s="149" t="s">
        <v>122</v>
      </c>
      <c r="D35" s="150" t="s">
        <v>100</v>
      </c>
      <c r="E35" s="209">
        <v>867</v>
      </c>
      <c r="F35" s="151"/>
      <c r="G35" s="152"/>
      <c r="H35" s="158">
        <f t="shared" si="6"/>
        <v>0</v>
      </c>
      <c r="I35" s="154"/>
      <c r="J35" s="154"/>
      <c r="K35" s="210">
        <f t="shared" si="0"/>
        <v>0</v>
      </c>
      <c r="L35" s="157">
        <f t="shared" si="1"/>
        <v>0</v>
      </c>
      <c r="M35" s="158">
        <f t="shared" si="2"/>
        <v>0</v>
      </c>
      <c r="N35" s="158">
        <f t="shared" si="3"/>
        <v>0</v>
      </c>
      <c r="O35" s="158">
        <f t="shared" si="4"/>
        <v>0</v>
      </c>
      <c r="P35" s="211">
        <f t="shared" si="5"/>
        <v>0</v>
      </c>
      <c r="Q35" s="167" t="s">
        <v>46</v>
      </c>
    </row>
    <row r="36" spans="1:17" s="168" customFormat="1" ht="20.399999999999999" x14ac:dyDescent="0.2">
      <c r="A36" s="147">
        <v>22</v>
      </c>
      <c r="B36" s="148" t="s">
        <v>96</v>
      </c>
      <c r="C36" s="149" t="s">
        <v>123</v>
      </c>
      <c r="D36" s="150" t="s">
        <v>100</v>
      </c>
      <c r="E36" s="209">
        <v>2894.96</v>
      </c>
      <c r="F36" s="151"/>
      <c r="G36" s="152"/>
      <c r="H36" s="158">
        <f t="shared" si="6"/>
        <v>0</v>
      </c>
      <c r="I36" s="154"/>
      <c r="J36" s="154"/>
      <c r="K36" s="210">
        <f t="shared" si="0"/>
        <v>0</v>
      </c>
      <c r="L36" s="157">
        <f t="shared" si="1"/>
        <v>0</v>
      </c>
      <c r="M36" s="158">
        <f t="shared" si="2"/>
        <v>0</v>
      </c>
      <c r="N36" s="158">
        <f t="shared" si="3"/>
        <v>0</v>
      </c>
      <c r="O36" s="158">
        <f t="shared" si="4"/>
        <v>0</v>
      </c>
      <c r="P36" s="211">
        <f t="shared" si="5"/>
        <v>0</v>
      </c>
      <c r="Q36" s="167" t="s">
        <v>46</v>
      </c>
    </row>
    <row r="37" spans="1:17" s="168" customFormat="1" ht="30.6" x14ac:dyDescent="0.2">
      <c r="A37" s="147">
        <v>23</v>
      </c>
      <c r="B37" s="148" t="s">
        <v>96</v>
      </c>
      <c r="C37" s="149" t="s">
        <v>124</v>
      </c>
      <c r="D37" s="150" t="s">
        <v>68</v>
      </c>
      <c r="E37" s="209">
        <v>1</v>
      </c>
      <c r="F37" s="151"/>
      <c r="G37" s="152"/>
      <c r="H37" s="158">
        <f t="shared" si="6"/>
        <v>0</v>
      </c>
      <c r="I37" s="154"/>
      <c r="J37" s="154"/>
      <c r="K37" s="210">
        <f t="shared" si="0"/>
        <v>0</v>
      </c>
      <c r="L37" s="157">
        <f t="shared" si="1"/>
        <v>0</v>
      </c>
      <c r="M37" s="158">
        <f t="shared" si="2"/>
        <v>0</v>
      </c>
      <c r="N37" s="158">
        <f t="shared" si="3"/>
        <v>0</v>
      </c>
      <c r="O37" s="158">
        <f t="shared" si="4"/>
        <v>0</v>
      </c>
      <c r="P37" s="211">
        <f t="shared" si="5"/>
        <v>0</v>
      </c>
      <c r="Q37" s="167" t="s">
        <v>46</v>
      </c>
    </row>
    <row r="38" spans="1:17" s="168" customFormat="1" x14ac:dyDescent="0.2">
      <c r="A38" s="147">
        <v>24</v>
      </c>
      <c r="B38" s="160"/>
      <c r="C38" s="212" t="s">
        <v>125</v>
      </c>
      <c r="D38" s="148"/>
      <c r="E38" s="162"/>
      <c r="F38" s="157"/>
      <c r="G38" s="152"/>
      <c r="H38" s="158">
        <f t="shared" si="6"/>
        <v>0</v>
      </c>
      <c r="I38" s="152"/>
      <c r="J38" s="152"/>
      <c r="K38" s="210">
        <f t="shared" si="0"/>
        <v>0</v>
      </c>
      <c r="L38" s="157">
        <f t="shared" si="1"/>
        <v>0</v>
      </c>
      <c r="M38" s="158">
        <f t="shared" si="2"/>
        <v>0</v>
      </c>
      <c r="N38" s="158">
        <f t="shared" si="3"/>
        <v>0</v>
      </c>
      <c r="O38" s="158">
        <f t="shared" si="4"/>
        <v>0</v>
      </c>
      <c r="P38" s="211">
        <f t="shared" si="5"/>
        <v>0</v>
      </c>
      <c r="Q38" s="167"/>
    </row>
    <row r="39" spans="1:17" s="168" customFormat="1" ht="30.6" x14ac:dyDescent="0.2">
      <c r="A39" s="147">
        <v>25</v>
      </c>
      <c r="B39" s="148" t="s">
        <v>96</v>
      </c>
      <c r="C39" s="149" t="s">
        <v>126</v>
      </c>
      <c r="D39" s="150" t="s">
        <v>109</v>
      </c>
      <c r="E39" s="209">
        <v>11821.646099999998</v>
      </c>
      <c r="F39" s="157"/>
      <c r="G39" s="152"/>
      <c r="H39" s="158">
        <f t="shared" si="6"/>
        <v>0</v>
      </c>
      <c r="I39" s="154"/>
      <c r="J39" s="154"/>
      <c r="K39" s="210">
        <f t="shared" si="0"/>
        <v>0</v>
      </c>
      <c r="L39" s="157">
        <f t="shared" si="1"/>
        <v>0</v>
      </c>
      <c r="M39" s="158">
        <f t="shared" si="2"/>
        <v>0</v>
      </c>
      <c r="N39" s="158">
        <f t="shared" si="3"/>
        <v>0</v>
      </c>
      <c r="O39" s="158">
        <f t="shared" si="4"/>
        <v>0</v>
      </c>
      <c r="P39" s="211">
        <f t="shared" si="5"/>
        <v>0</v>
      </c>
      <c r="Q39" s="167" t="s">
        <v>46</v>
      </c>
    </row>
    <row r="40" spans="1:17" s="168" customFormat="1" ht="20.399999999999999" x14ac:dyDescent="0.2">
      <c r="A40" s="147">
        <v>26</v>
      </c>
      <c r="B40" s="148" t="s">
        <v>96</v>
      </c>
      <c r="C40" s="149" t="s">
        <v>127</v>
      </c>
      <c r="D40" s="150" t="s">
        <v>100</v>
      </c>
      <c r="E40" s="209">
        <v>2149.3901999999998</v>
      </c>
      <c r="F40" s="157"/>
      <c r="G40" s="152"/>
      <c r="H40" s="158">
        <f t="shared" si="6"/>
        <v>0</v>
      </c>
      <c r="I40" s="154"/>
      <c r="J40" s="154"/>
      <c r="K40" s="210">
        <f t="shared" si="0"/>
        <v>0</v>
      </c>
      <c r="L40" s="157">
        <f t="shared" si="1"/>
        <v>0</v>
      </c>
      <c r="M40" s="158">
        <f t="shared" si="2"/>
        <v>0</v>
      </c>
      <c r="N40" s="158">
        <f t="shared" si="3"/>
        <v>0</v>
      </c>
      <c r="O40" s="158">
        <f t="shared" si="4"/>
        <v>0</v>
      </c>
      <c r="P40" s="211">
        <f t="shared" si="5"/>
        <v>0</v>
      </c>
      <c r="Q40" s="167" t="s">
        <v>46</v>
      </c>
    </row>
    <row r="41" spans="1:17" s="168" customFormat="1" ht="20.399999999999999" x14ac:dyDescent="0.2">
      <c r="A41" s="147">
        <v>27</v>
      </c>
      <c r="B41" s="148" t="s">
        <v>96</v>
      </c>
      <c r="C41" s="149" t="s">
        <v>128</v>
      </c>
      <c r="D41" s="150" t="s">
        <v>109</v>
      </c>
      <c r="E41" s="209">
        <v>13462.659</v>
      </c>
      <c r="F41" s="157"/>
      <c r="G41" s="152"/>
      <c r="H41" s="158">
        <f t="shared" si="6"/>
        <v>0</v>
      </c>
      <c r="I41" s="154"/>
      <c r="J41" s="154"/>
      <c r="K41" s="210">
        <f t="shared" si="0"/>
        <v>0</v>
      </c>
      <c r="L41" s="157">
        <f t="shared" si="1"/>
        <v>0</v>
      </c>
      <c r="M41" s="158">
        <f t="shared" si="2"/>
        <v>0</v>
      </c>
      <c r="N41" s="158">
        <f t="shared" si="3"/>
        <v>0</v>
      </c>
      <c r="O41" s="158">
        <f t="shared" si="4"/>
        <v>0</v>
      </c>
      <c r="P41" s="211">
        <f t="shared" si="5"/>
        <v>0</v>
      </c>
      <c r="Q41" s="167" t="s">
        <v>46</v>
      </c>
    </row>
    <row r="42" spans="1:17" s="168" customFormat="1" ht="20.399999999999999" x14ac:dyDescent="0.2">
      <c r="A42" s="147">
        <v>28</v>
      </c>
      <c r="B42" s="148" t="s">
        <v>96</v>
      </c>
      <c r="C42" s="149" t="s">
        <v>129</v>
      </c>
      <c r="D42" s="150" t="s">
        <v>100</v>
      </c>
      <c r="E42" s="209">
        <v>1923.2369999999999</v>
      </c>
      <c r="F42" s="157"/>
      <c r="G42" s="152"/>
      <c r="H42" s="158">
        <f t="shared" si="6"/>
        <v>0</v>
      </c>
      <c r="I42" s="154"/>
      <c r="J42" s="154"/>
      <c r="K42" s="210">
        <f t="shared" si="0"/>
        <v>0</v>
      </c>
      <c r="L42" s="157">
        <f t="shared" si="1"/>
        <v>0</v>
      </c>
      <c r="M42" s="158">
        <f t="shared" si="2"/>
        <v>0</v>
      </c>
      <c r="N42" s="158">
        <f t="shared" si="3"/>
        <v>0</v>
      </c>
      <c r="O42" s="158">
        <f t="shared" si="4"/>
        <v>0</v>
      </c>
      <c r="P42" s="211">
        <f t="shared" si="5"/>
        <v>0</v>
      </c>
      <c r="Q42" s="167" t="s">
        <v>46</v>
      </c>
    </row>
    <row r="43" spans="1:17" s="168" customFormat="1" ht="20.399999999999999" x14ac:dyDescent="0.2">
      <c r="A43" s="147">
        <v>29</v>
      </c>
      <c r="B43" s="148" t="s">
        <v>96</v>
      </c>
      <c r="C43" s="149" t="s">
        <v>130</v>
      </c>
      <c r="D43" s="150" t="s">
        <v>109</v>
      </c>
      <c r="E43" s="209">
        <v>3166.1447999999996</v>
      </c>
      <c r="F43" s="157"/>
      <c r="G43" s="152"/>
      <c r="H43" s="158">
        <f t="shared" si="6"/>
        <v>0</v>
      </c>
      <c r="I43" s="154"/>
      <c r="J43" s="154"/>
      <c r="K43" s="210">
        <f t="shared" si="0"/>
        <v>0</v>
      </c>
      <c r="L43" s="157">
        <f t="shared" si="1"/>
        <v>0</v>
      </c>
      <c r="M43" s="158">
        <f t="shared" si="2"/>
        <v>0</v>
      </c>
      <c r="N43" s="158">
        <f t="shared" si="3"/>
        <v>0</v>
      </c>
      <c r="O43" s="158">
        <f t="shared" si="4"/>
        <v>0</v>
      </c>
      <c r="P43" s="211">
        <f t="shared" si="5"/>
        <v>0</v>
      </c>
      <c r="Q43" s="167" t="s">
        <v>46</v>
      </c>
    </row>
    <row r="44" spans="1:17" s="168" customFormat="1" ht="30.6" x14ac:dyDescent="0.2">
      <c r="A44" s="147">
        <v>30</v>
      </c>
      <c r="B44" s="148" t="s">
        <v>96</v>
      </c>
      <c r="C44" s="149" t="s">
        <v>131</v>
      </c>
      <c r="D44" s="150" t="s">
        <v>100</v>
      </c>
      <c r="E44" s="209">
        <v>452.30639999999994</v>
      </c>
      <c r="F44" s="157"/>
      <c r="G44" s="152"/>
      <c r="H44" s="158">
        <f t="shared" si="6"/>
        <v>0</v>
      </c>
      <c r="I44" s="154"/>
      <c r="J44" s="154"/>
      <c r="K44" s="210">
        <f t="shared" si="0"/>
        <v>0</v>
      </c>
      <c r="L44" s="157">
        <f t="shared" si="1"/>
        <v>0</v>
      </c>
      <c r="M44" s="158">
        <f t="shared" si="2"/>
        <v>0</v>
      </c>
      <c r="N44" s="158">
        <f t="shared" si="3"/>
        <v>0</v>
      </c>
      <c r="O44" s="158">
        <f t="shared" si="4"/>
        <v>0</v>
      </c>
      <c r="P44" s="211">
        <f t="shared" si="5"/>
        <v>0</v>
      </c>
      <c r="Q44" s="167" t="s">
        <v>46</v>
      </c>
    </row>
    <row r="45" spans="1:17" s="168" customFormat="1" ht="20.399999999999999" x14ac:dyDescent="0.2">
      <c r="A45" s="147">
        <v>31</v>
      </c>
      <c r="B45" s="148" t="s">
        <v>96</v>
      </c>
      <c r="C45" s="149" t="s">
        <v>132</v>
      </c>
      <c r="D45" s="150" t="s">
        <v>109</v>
      </c>
      <c r="E45" s="209">
        <v>859.75608</v>
      </c>
      <c r="F45" s="157"/>
      <c r="G45" s="152"/>
      <c r="H45" s="158">
        <f t="shared" si="6"/>
        <v>0</v>
      </c>
      <c r="I45" s="154"/>
      <c r="J45" s="154"/>
      <c r="K45" s="210">
        <f t="shared" si="0"/>
        <v>0</v>
      </c>
      <c r="L45" s="157">
        <f t="shared" si="1"/>
        <v>0</v>
      </c>
      <c r="M45" s="158">
        <f t="shared" si="2"/>
        <v>0</v>
      </c>
      <c r="N45" s="158">
        <f t="shared" si="3"/>
        <v>0</v>
      </c>
      <c r="O45" s="158">
        <f t="shared" si="4"/>
        <v>0</v>
      </c>
      <c r="P45" s="211">
        <f t="shared" si="5"/>
        <v>0</v>
      </c>
      <c r="Q45" s="167" t="s">
        <v>46</v>
      </c>
    </row>
    <row r="46" spans="1:17" s="168" customFormat="1" ht="40.799999999999997" x14ac:dyDescent="0.2">
      <c r="A46" s="147">
        <v>32</v>
      </c>
      <c r="B46" s="148" t="s">
        <v>96</v>
      </c>
      <c r="C46" s="149" t="s">
        <v>133</v>
      </c>
      <c r="D46" s="150" t="s">
        <v>109</v>
      </c>
      <c r="E46" s="209">
        <v>7816.7766599999986</v>
      </c>
      <c r="F46" s="157"/>
      <c r="G46" s="152"/>
      <c r="H46" s="158">
        <f t="shared" si="6"/>
        <v>0</v>
      </c>
      <c r="I46" s="154"/>
      <c r="J46" s="154"/>
      <c r="K46" s="210">
        <f t="shared" si="0"/>
        <v>0</v>
      </c>
      <c r="L46" s="157">
        <f t="shared" si="1"/>
        <v>0</v>
      </c>
      <c r="M46" s="158">
        <f t="shared" si="2"/>
        <v>0</v>
      </c>
      <c r="N46" s="158">
        <f t="shared" si="3"/>
        <v>0</v>
      </c>
      <c r="O46" s="158">
        <f t="shared" si="4"/>
        <v>0</v>
      </c>
      <c r="P46" s="211">
        <f t="shared" si="5"/>
        <v>0</v>
      </c>
      <c r="Q46" s="167" t="s">
        <v>46</v>
      </c>
    </row>
    <row r="47" spans="1:17" s="168" customFormat="1" ht="20.399999999999999" x14ac:dyDescent="0.2">
      <c r="A47" s="147">
        <v>33</v>
      </c>
      <c r="B47" s="148" t="s">
        <v>96</v>
      </c>
      <c r="C47" s="149" t="s">
        <v>134</v>
      </c>
      <c r="D47" s="150" t="s">
        <v>70</v>
      </c>
      <c r="E47" s="214">
        <v>12896.341199999999</v>
      </c>
      <c r="F47" s="157"/>
      <c r="G47" s="152"/>
      <c r="H47" s="158">
        <f t="shared" si="6"/>
        <v>0</v>
      </c>
      <c r="I47" s="154"/>
      <c r="J47" s="154"/>
      <c r="K47" s="210">
        <f t="shared" si="0"/>
        <v>0</v>
      </c>
      <c r="L47" s="157">
        <f t="shared" si="1"/>
        <v>0</v>
      </c>
      <c r="M47" s="158">
        <f t="shared" si="2"/>
        <v>0</v>
      </c>
      <c r="N47" s="158">
        <f t="shared" si="3"/>
        <v>0</v>
      </c>
      <c r="O47" s="158">
        <f t="shared" si="4"/>
        <v>0</v>
      </c>
      <c r="P47" s="211">
        <f t="shared" si="5"/>
        <v>0</v>
      </c>
      <c r="Q47" s="167" t="s">
        <v>46</v>
      </c>
    </row>
    <row r="48" spans="1:17" s="168" customFormat="1" x14ac:dyDescent="0.2">
      <c r="A48" s="147">
        <v>34</v>
      </c>
      <c r="B48" s="160"/>
      <c r="C48" s="212" t="s">
        <v>135</v>
      </c>
      <c r="D48" s="148"/>
      <c r="E48" s="162"/>
      <c r="F48" s="157"/>
      <c r="G48" s="152"/>
      <c r="H48" s="158">
        <f t="shared" si="6"/>
        <v>0</v>
      </c>
      <c r="I48" s="152"/>
      <c r="J48" s="152"/>
      <c r="K48" s="210">
        <f t="shared" si="0"/>
        <v>0</v>
      </c>
      <c r="L48" s="157">
        <f t="shared" si="1"/>
        <v>0</v>
      </c>
      <c r="M48" s="158">
        <f t="shared" si="2"/>
        <v>0</v>
      </c>
      <c r="N48" s="158">
        <f t="shared" si="3"/>
        <v>0</v>
      </c>
      <c r="O48" s="158">
        <f t="shared" si="4"/>
        <v>0</v>
      </c>
      <c r="P48" s="211">
        <f t="shared" si="5"/>
        <v>0</v>
      </c>
      <c r="Q48" s="167"/>
    </row>
    <row r="49" spans="1:17" s="168" customFormat="1" ht="30.6" x14ac:dyDescent="0.2">
      <c r="A49" s="147">
        <v>35</v>
      </c>
      <c r="B49" s="148" t="s">
        <v>96</v>
      </c>
      <c r="C49" s="149" t="s">
        <v>126</v>
      </c>
      <c r="D49" s="150" t="s">
        <v>109</v>
      </c>
      <c r="E49" s="209">
        <v>4100.6426999999994</v>
      </c>
      <c r="F49" s="157"/>
      <c r="G49" s="152"/>
      <c r="H49" s="158">
        <f t="shared" si="6"/>
        <v>0</v>
      </c>
      <c r="I49" s="154"/>
      <c r="J49" s="154"/>
      <c r="K49" s="210">
        <f t="shared" si="0"/>
        <v>0</v>
      </c>
      <c r="L49" s="157">
        <f t="shared" si="1"/>
        <v>0</v>
      </c>
      <c r="M49" s="158">
        <f t="shared" si="2"/>
        <v>0</v>
      </c>
      <c r="N49" s="158">
        <f t="shared" si="3"/>
        <v>0</v>
      </c>
      <c r="O49" s="158">
        <f t="shared" si="4"/>
        <v>0</v>
      </c>
      <c r="P49" s="211">
        <f t="shared" si="5"/>
        <v>0</v>
      </c>
      <c r="Q49" s="167" t="s">
        <v>46</v>
      </c>
    </row>
    <row r="50" spans="1:17" s="168" customFormat="1" ht="20.399999999999999" x14ac:dyDescent="0.2">
      <c r="A50" s="147">
        <v>36</v>
      </c>
      <c r="B50" s="148" t="s">
        <v>96</v>
      </c>
      <c r="C50" s="149" t="s">
        <v>136</v>
      </c>
      <c r="D50" s="150" t="s">
        <v>100</v>
      </c>
      <c r="E50" s="209">
        <v>745.57139999999993</v>
      </c>
      <c r="F50" s="157"/>
      <c r="G50" s="152"/>
      <c r="H50" s="158">
        <f t="shared" si="6"/>
        <v>0</v>
      </c>
      <c r="I50" s="154"/>
      <c r="J50" s="154"/>
      <c r="K50" s="210">
        <f t="shared" si="0"/>
        <v>0</v>
      </c>
      <c r="L50" s="157">
        <f t="shared" si="1"/>
        <v>0</v>
      </c>
      <c r="M50" s="158">
        <f t="shared" si="2"/>
        <v>0</v>
      </c>
      <c r="N50" s="158">
        <f t="shared" si="3"/>
        <v>0</v>
      </c>
      <c r="O50" s="158">
        <f t="shared" si="4"/>
        <v>0</v>
      </c>
      <c r="P50" s="211">
        <f t="shared" si="5"/>
        <v>0</v>
      </c>
      <c r="Q50" s="167" t="s">
        <v>46</v>
      </c>
    </row>
    <row r="51" spans="1:17" s="168" customFormat="1" ht="20.399999999999999" x14ac:dyDescent="0.2">
      <c r="A51" s="147">
        <v>37</v>
      </c>
      <c r="B51" s="148" t="s">
        <v>96</v>
      </c>
      <c r="C51" s="149" t="s">
        <v>128</v>
      </c>
      <c r="D51" s="150" t="s">
        <v>109</v>
      </c>
      <c r="E51" s="209">
        <v>4525.4579999999996</v>
      </c>
      <c r="F51" s="157"/>
      <c r="G51" s="152"/>
      <c r="H51" s="158">
        <f t="shared" si="6"/>
        <v>0</v>
      </c>
      <c r="I51" s="154"/>
      <c r="J51" s="154"/>
      <c r="K51" s="210">
        <f t="shared" si="0"/>
        <v>0</v>
      </c>
      <c r="L51" s="157">
        <f t="shared" si="1"/>
        <v>0</v>
      </c>
      <c r="M51" s="158">
        <f t="shared" si="2"/>
        <v>0</v>
      </c>
      <c r="N51" s="158">
        <f t="shared" si="3"/>
        <v>0</v>
      </c>
      <c r="O51" s="158">
        <f t="shared" si="4"/>
        <v>0</v>
      </c>
      <c r="P51" s="211">
        <f t="shared" si="5"/>
        <v>0</v>
      </c>
      <c r="Q51" s="167" t="s">
        <v>46</v>
      </c>
    </row>
    <row r="52" spans="1:17" s="168" customFormat="1" ht="20.399999999999999" x14ac:dyDescent="0.2">
      <c r="A52" s="147">
        <v>38</v>
      </c>
      <c r="B52" s="148" t="s">
        <v>96</v>
      </c>
      <c r="C52" s="149" t="s">
        <v>129</v>
      </c>
      <c r="D52" s="150" t="s">
        <v>100</v>
      </c>
      <c r="E52" s="209">
        <v>646.49399999999991</v>
      </c>
      <c r="F52" s="157"/>
      <c r="G52" s="152"/>
      <c r="H52" s="158">
        <f t="shared" si="6"/>
        <v>0</v>
      </c>
      <c r="I52" s="154"/>
      <c r="J52" s="154"/>
      <c r="K52" s="210">
        <f t="shared" si="0"/>
        <v>0</v>
      </c>
      <c r="L52" s="157">
        <f t="shared" si="1"/>
        <v>0</v>
      </c>
      <c r="M52" s="158">
        <f t="shared" si="2"/>
        <v>0</v>
      </c>
      <c r="N52" s="158">
        <f t="shared" si="3"/>
        <v>0</v>
      </c>
      <c r="O52" s="158">
        <f t="shared" si="4"/>
        <v>0</v>
      </c>
      <c r="P52" s="211">
        <f t="shared" si="5"/>
        <v>0</v>
      </c>
      <c r="Q52" s="167" t="s">
        <v>46</v>
      </c>
    </row>
    <row r="53" spans="1:17" s="168" customFormat="1" ht="20.399999999999999" x14ac:dyDescent="0.2">
      <c r="A53" s="147">
        <v>39</v>
      </c>
      <c r="B53" s="148" t="s">
        <v>96</v>
      </c>
      <c r="C53" s="149" t="s">
        <v>130</v>
      </c>
      <c r="D53" s="150" t="s">
        <v>109</v>
      </c>
      <c r="E53" s="209">
        <v>1387.0835999999997</v>
      </c>
      <c r="F53" s="157"/>
      <c r="G53" s="152"/>
      <c r="H53" s="158">
        <f t="shared" si="6"/>
        <v>0</v>
      </c>
      <c r="I53" s="154"/>
      <c r="J53" s="154"/>
      <c r="K53" s="210">
        <f t="shared" si="0"/>
        <v>0</v>
      </c>
      <c r="L53" s="157">
        <f t="shared" si="1"/>
        <v>0</v>
      </c>
      <c r="M53" s="158">
        <f t="shared" si="2"/>
        <v>0</v>
      </c>
      <c r="N53" s="158">
        <f t="shared" si="3"/>
        <v>0</v>
      </c>
      <c r="O53" s="158">
        <f t="shared" si="4"/>
        <v>0</v>
      </c>
      <c r="P53" s="211">
        <f t="shared" si="5"/>
        <v>0</v>
      </c>
      <c r="Q53" s="167" t="s">
        <v>46</v>
      </c>
    </row>
    <row r="54" spans="1:17" s="168" customFormat="1" ht="30.6" x14ac:dyDescent="0.2">
      <c r="A54" s="147">
        <v>40</v>
      </c>
      <c r="B54" s="148" t="s">
        <v>96</v>
      </c>
      <c r="C54" s="149" t="s">
        <v>131</v>
      </c>
      <c r="D54" s="150" t="s">
        <v>100</v>
      </c>
      <c r="E54" s="209">
        <v>198.15479999999997</v>
      </c>
      <c r="F54" s="157"/>
      <c r="G54" s="152"/>
      <c r="H54" s="158">
        <f t="shared" si="6"/>
        <v>0</v>
      </c>
      <c r="I54" s="154"/>
      <c r="J54" s="154"/>
      <c r="K54" s="210">
        <f t="shared" si="0"/>
        <v>0</v>
      </c>
      <c r="L54" s="157">
        <f t="shared" si="1"/>
        <v>0</v>
      </c>
      <c r="M54" s="158">
        <f t="shared" si="2"/>
        <v>0</v>
      </c>
      <c r="N54" s="158">
        <f t="shared" si="3"/>
        <v>0</v>
      </c>
      <c r="O54" s="158">
        <f t="shared" si="4"/>
        <v>0</v>
      </c>
      <c r="P54" s="211">
        <f t="shared" si="5"/>
        <v>0</v>
      </c>
      <c r="Q54" s="167" t="s">
        <v>46</v>
      </c>
    </row>
    <row r="55" spans="1:17" s="168" customFormat="1" ht="20.399999999999999" x14ac:dyDescent="0.2">
      <c r="A55" s="147">
        <v>41</v>
      </c>
      <c r="B55" s="148" t="s">
        <v>96</v>
      </c>
      <c r="C55" s="149" t="s">
        <v>132</v>
      </c>
      <c r="D55" s="150" t="s">
        <v>109</v>
      </c>
      <c r="E55" s="209">
        <v>298.22855999999996</v>
      </c>
      <c r="F55" s="157"/>
      <c r="G55" s="152"/>
      <c r="H55" s="158">
        <f t="shared" si="6"/>
        <v>0</v>
      </c>
      <c r="I55" s="154"/>
      <c r="J55" s="154"/>
      <c r="K55" s="210">
        <f t="shared" si="0"/>
        <v>0</v>
      </c>
      <c r="L55" s="157">
        <f t="shared" si="1"/>
        <v>0</v>
      </c>
      <c r="M55" s="158">
        <f t="shared" si="2"/>
        <v>0</v>
      </c>
      <c r="N55" s="158">
        <f t="shared" si="3"/>
        <v>0</v>
      </c>
      <c r="O55" s="158">
        <f t="shared" si="4"/>
        <v>0</v>
      </c>
      <c r="P55" s="211">
        <f t="shared" si="5"/>
        <v>0</v>
      </c>
      <c r="Q55" s="167" t="s">
        <v>46</v>
      </c>
    </row>
    <row r="56" spans="1:17" s="168" customFormat="1" ht="30.6" x14ac:dyDescent="0.2">
      <c r="A56" s="147">
        <v>42</v>
      </c>
      <c r="B56" s="148" t="s">
        <v>96</v>
      </c>
      <c r="C56" s="149" t="s">
        <v>137</v>
      </c>
      <c r="D56" s="150" t="s">
        <v>109</v>
      </c>
      <c r="E56" s="209">
        <v>2460.3856199999996</v>
      </c>
      <c r="F56" s="157"/>
      <c r="G56" s="152"/>
      <c r="H56" s="158">
        <f t="shared" si="6"/>
        <v>0</v>
      </c>
      <c r="I56" s="154"/>
      <c r="J56" s="154"/>
      <c r="K56" s="210">
        <f t="shared" si="0"/>
        <v>0</v>
      </c>
      <c r="L56" s="157">
        <f t="shared" si="1"/>
        <v>0</v>
      </c>
      <c r="M56" s="158">
        <f t="shared" si="2"/>
        <v>0</v>
      </c>
      <c r="N56" s="158">
        <f t="shared" si="3"/>
        <v>0</v>
      </c>
      <c r="O56" s="158">
        <f t="shared" si="4"/>
        <v>0</v>
      </c>
      <c r="P56" s="211">
        <f t="shared" si="5"/>
        <v>0</v>
      </c>
      <c r="Q56" s="167" t="s">
        <v>46</v>
      </c>
    </row>
    <row r="57" spans="1:17" s="168" customFormat="1" ht="20.399999999999999" x14ac:dyDescent="0.2">
      <c r="A57" s="147">
        <v>43</v>
      </c>
      <c r="B57" s="148" t="s">
        <v>96</v>
      </c>
      <c r="C57" s="149" t="s">
        <v>134</v>
      </c>
      <c r="D57" s="150" t="s">
        <v>70</v>
      </c>
      <c r="E57" s="214">
        <v>4473.4283999999998</v>
      </c>
      <c r="F57" s="157"/>
      <c r="G57" s="152"/>
      <c r="H57" s="158">
        <f t="shared" si="6"/>
        <v>0</v>
      </c>
      <c r="I57" s="154"/>
      <c r="J57" s="154"/>
      <c r="K57" s="210">
        <f t="shared" si="0"/>
        <v>0</v>
      </c>
      <c r="L57" s="157">
        <f t="shared" si="1"/>
        <v>0</v>
      </c>
      <c r="M57" s="158">
        <f t="shared" si="2"/>
        <v>0</v>
      </c>
      <c r="N57" s="158">
        <f t="shared" si="3"/>
        <v>0</v>
      </c>
      <c r="O57" s="158">
        <f t="shared" si="4"/>
        <v>0</v>
      </c>
      <c r="P57" s="211">
        <f t="shared" si="5"/>
        <v>0</v>
      </c>
      <c r="Q57" s="167" t="s">
        <v>46</v>
      </c>
    </row>
    <row r="58" spans="1:17" s="168" customFormat="1" ht="20.399999999999999" x14ac:dyDescent="0.2">
      <c r="A58" s="147">
        <v>44</v>
      </c>
      <c r="B58" s="160"/>
      <c r="C58" s="212" t="s">
        <v>138</v>
      </c>
      <c r="D58" s="148"/>
      <c r="E58" s="162"/>
      <c r="F58" s="157"/>
      <c r="G58" s="152"/>
      <c r="H58" s="158">
        <f t="shared" si="6"/>
        <v>0</v>
      </c>
      <c r="I58" s="152"/>
      <c r="J58" s="152"/>
      <c r="K58" s="210">
        <f t="shared" si="0"/>
        <v>0</v>
      </c>
      <c r="L58" s="157">
        <f t="shared" si="1"/>
        <v>0</v>
      </c>
      <c r="M58" s="158">
        <f t="shared" si="2"/>
        <v>0</v>
      </c>
      <c r="N58" s="158">
        <f t="shared" si="3"/>
        <v>0</v>
      </c>
      <c r="O58" s="158">
        <f t="shared" si="4"/>
        <v>0</v>
      </c>
      <c r="P58" s="211">
        <f t="shared" si="5"/>
        <v>0</v>
      </c>
      <c r="Q58" s="167"/>
    </row>
    <row r="59" spans="1:17" s="168" customFormat="1" ht="20.399999999999999" x14ac:dyDescent="0.2">
      <c r="A59" s="147">
        <v>45</v>
      </c>
      <c r="B59" s="148" t="s">
        <v>96</v>
      </c>
      <c r="C59" s="149" t="s">
        <v>128</v>
      </c>
      <c r="D59" s="150" t="s">
        <v>109</v>
      </c>
      <c r="E59" s="209">
        <v>3122.8931999999995</v>
      </c>
      <c r="F59" s="157"/>
      <c r="G59" s="152"/>
      <c r="H59" s="158">
        <f t="shared" si="6"/>
        <v>0</v>
      </c>
      <c r="I59" s="154"/>
      <c r="J59" s="154"/>
      <c r="K59" s="210">
        <f t="shared" si="0"/>
        <v>0</v>
      </c>
      <c r="L59" s="157">
        <f t="shared" si="1"/>
        <v>0</v>
      </c>
      <c r="M59" s="158">
        <f t="shared" si="2"/>
        <v>0</v>
      </c>
      <c r="N59" s="158">
        <f t="shared" si="3"/>
        <v>0</v>
      </c>
      <c r="O59" s="158">
        <f t="shared" si="4"/>
        <v>0</v>
      </c>
      <c r="P59" s="211">
        <f t="shared" si="5"/>
        <v>0</v>
      </c>
      <c r="Q59" s="167" t="s">
        <v>46</v>
      </c>
    </row>
    <row r="60" spans="1:17" s="168" customFormat="1" ht="20.399999999999999" x14ac:dyDescent="0.2">
      <c r="A60" s="147">
        <v>46</v>
      </c>
      <c r="B60" s="148" t="s">
        <v>96</v>
      </c>
      <c r="C60" s="149" t="s">
        <v>129</v>
      </c>
      <c r="D60" s="150" t="s">
        <v>100</v>
      </c>
      <c r="E60" s="209">
        <v>446.12759999999992</v>
      </c>
      <c r="F60" s="157"/>
      <c r="G60" s="152"/>
      <c r="H60" s="158">
        <f t="shared" si="6"/>
        <v>0</v>
      </c>
      <c r="I60" s="154"/>
      <c r="J60" s="154"/>
      <c r="K60" s="210">
        <f t="shared" si="0"/>
        <v>0</v>
      </c>
      <c r="L60" s="157">
        <f t="shared" si="1"/>
        <v>0</v>
      </c>
      <c r="M60" s="158">
        <f t="shared" si="2"/>
        <v>0</v>
      </c>
      <c r="N60" s="158">
        <f t="shared" si="3"/>
        <v>0</v>
      </c>
      <c r="O60" s="158">
        <f t="shared" si="4"/>
        <v>0</v>
      </c>
      <c r="P60" s="211">
        <f t="shared" si="5"/>
        <v>0</v>
      </c>
      <c r="Q60" s="167" t="s">
        <v>46</v>
      </c>
    </row>
    <row r="61" spans="1:17" s="168" customFormat="1" ht="20.399999999999999" x14ac:dyDescent="0.2">
      <c r="A61" s="147">
        <v>47</v>
      </c>
      <c r="B61" s="148" t="s">
        <v>96</v>
      </c>
      <c r="C61" s="149" t="s">
        <v>132</v>
      </c>
      <c r="D61" s="150" t="s">
        <v>109</v>
      </c>
      <c r="E61" s="209">
        <v>312.28931999999992</v>
      </c>
      <c r="F61" s="157"/>
      <c r="G61" s="152"/>
      <c r="H61" s="158">
        <f t="shared" si="6"/>
        <v>0</v>
      </c>
      <c r="I61" s="154"/>
      <c r="J61" s="154"/>
      <c r="K61" s="210">
        <f t="shared" si="0"/>
        <v>0</v>
      </c>
      <c r="L61" s="157">
        <f t="shared" si="1"/>
        <v>0</v>
      </c>
      <c r="M61" s="158">
        <f t="shared" si="2"/>
        <v>0</v>
      </c>
      <c r="N61" s="158">
        <f t="shared" si="3"/>
        <v>0</v>
      </c>
      <c r="O61" s="158">
        <f t="shared" si="4"/>
        <v>0</v>
      </c>
      <c r="P61" s="211">
        <f t="shared" si="5"/>
        <v>0</v>
      </c>
      <c r="Q61" s="167" t="s">
        <v>46</v>
      </c>
    </row>
    <row r="62" spans="1:17" s="168" customFormat="1" ht="30.6" x14ac:dyDescent="0.2">
      <c r="A62" s="147">
        <v>48</v>
      </c>
      <c r="B62" s="148" t="s">
        <v>96</v>
      </c>
      <c r="C62" s="149" t="s">
        <v>137</v>
      </c>
      <c r="D62" s="150" t="s">
        <v>109</v>
      </c>
      <c r="E62" s="209">
        <v>1472.2210799999996</v>
      </c>
      <c r="F62" s="157"/>
      <c r="G62" s="152"/>
      <c r="H62" s="158">
        <f t="shared" si="6"/>
        <v>0</v>
      </c>
      <c r="I62" s="154"/>
      <c r="J62" s="154"/>
      <c r="K62" s="210">
        <f t="shared" si="0"/>
        <v>0</v>
      </c>
      <c r="L62" s="157">
        <f t="shared" si="1"/>
        <v>0</v>
      </c>
      <c r="M62" s="158">
        <f t="shared" si="2"/>
        <v>0</v>
      </c>
      <c r="N62" s="158">
        <f t="shared" si="3"/>
        <v>0</v>
      </c>
      <c r="O62" s="158">
        <f t="shared" si="4"/>
        <v>0</v>
      </c>
      <c r="P62" s="211">
        <f t="shared" si="5"/>
        <v>0</v>
      </c>
      <c r="Q62" s="167" t="s">
        <v>46</v>
      </c>
    </row>
    <row r="63" spans="1:17" s="168" customFormat="1" ht="20.399999999999999" x14ac:dyDescent="0.2">
      <c r="A63" s="147">
        <v>49</v>
      </c>
      <c r="B63" s="148" t="s">
        <v>96</v>
      </c>
      <c r="C63" s="149" t="s">
        <v>139</v>
      </c>
      <c r="D63" s="150" t="s">
        <v>68</v>
      </c>
      <c r="E63" s="209">
        <v>52</v>
      </c>
      <c r="F63" s="157"/>
      <c r="G63" s="152"/>
      <c r="H63" s="158">
        <f t="shared" si="6"/>
        <v>0</v>
      </c>
      <c r="I63" s="154"/>
      <c r="J63" s="154"/>
      <c r="K63" s="210">
        <f t="shared" si="0"/>
        <v>0</v>
      </c>
      <c r="L63" s="157">
        <f t="shared" si="1"/>
        <v>0</v>
      </c>
      <c r="M63" s="158">
        <f t="shared" si="2"/>
        <v>0</v>
      </c>
      <c r="N63" s="158">
        <f t="shared" si="3"/>
        <v>0</v>
      </c>
      <c r="O63" s="158">
        <f t="shared" si="4"/>
        <v>0</v>
      </c>
      <c r="P63" s="211">
        <f t="shared" si="5"/>
        <v>0</v>
      </c>
      <c r="Q63" s="167" t="s">
        <v>46</v>
      </c>
    </row>
    <row r="64" spans="1:17" s="168" customFormat="1" ht="20.399999999999999" x14ac:dyDescent="0.2">
      <c r="A64" s="147">
        <v>50</v>
      </c>
      <c r="B64" s="148" t="s">
        <v>96</v>
      </c>
      <c r="C64" s="149" t="s">
        <v>140</v>
      </c>
      <c r="D64" s="150" t="s">
        <v>68</v>
      </c>
      <c r="E64" s="209">
        <v>52</v>
      </c>
      <c r="F64" s="157"/>
      <c r="G64" s="152"/>
      <c r="H64" s="158">
        <f t="shared" si="6"/>
        <v>0</v>
      </c>
      <c r="I64" s="154"/>
      <c r="J64" s="154"/>
      <c r="K64" s="210">
        <f t="shared" si="0"/>
        <v>0</v>
      </c>
      <c r="L64" s="157">
        <f t="shared" si="1"/>
        <v>0</v>
      </c>
      <c r="M64" s="158">
        <f t="shared" si="2"/>
        <v>0</v>
      </c>
      <c r="N64" s="158">
        <f t="shared" si="3"/>
        <v>0</v>
      </c>
      <c r="O64" s="158">
        <f t="shared" si="4"/>
        <v>0</v>
      </c>
      <c r="P64" s="211">
        <f t="shared" si="5"/>
        <v>0</v>
      </c>
      <c r="Q64" s="167" t="s">
        <v>46</v>
      </c>
    </row>
    <row r="65" spans="1:17" s="168" customFormat="1" ht="20.399999999999999" x14ac:dyDescent="0.2">
      <c r="A65" s="147">
        <v>51</v>
      </c>
      <c r="B65" s="160"/>
      <c r="C65" s="212" t="s">
        <v>141</v>
      </c>
      <c r="D65" s="148"/>
      <c r="E65" s="162"/>
      <c r="F65" s="157"/>
      <c r="G65" s="152"/>
      <c r="H65" s="158">
        <f t="shared" si="6"/>
        <v>0</v>
      </c>
      <c r="I65" s="152"/>
      <c r="J65" s="152"/>
      <c r="K65" s="210">
        <f t="shared" si="0"/>
        <v>0</v>
      </c>
      <c r="L65" s="157">
        <f t="shared" si="1"/>
        <v>0</v>
      </c>
      <c r="M65" s="158">
        <f t="shared" si="2"/>
        <v>0</v>
      </c>
      <c r="N65" s="158">
        <f t="shared" si="3"/>
        <v>0</v>
      </c>
      <c r="O65" s="158">
        <f t="shared" si="4"/>
        <v>0</v>
      </c>
      <c r="P65" s="211">
        <f t="shared" si="5"/>
        <v>0</v>
      </c>
      <c r="Q65" s="167"/>
    </row>
    <row r="66" spans="1:17" s="168" customFormat="1" ht="30.6" x14ac:dyDescent="0.2">
      <c r="A66" s="147">
        <v>52</v>
      </c>
      <c r="B66" s="148" t="s">
        <v>96</v>
      </c>
      <c r="C66" s="149" t="s">
        <v>126</v>
      </c>
      <c r="D66" s="150" t="s">
        <v>109</v>
      </c>
      <c r="E66" s="209">
        <v>108.59639999999999</v>
      </c>
      <c r="F66" s="157"/>
      <c r="G66" s="152"/>
      <c r="H66" s="158">
        <f t="shared" si="6"/>
        <v>0</v>
      </c>
      <c r="I66" s="154"/>
      <c r="J66" s="154"/>
      <c r="K66" s="210">
        <f t="shared" si="0"/>
        <v>0</v>
      </c>
      <c r="L66" s="157">
        <f t="shared" si="1"/>
        <v>0</v>
      </c>
      <c r="M66" s="158">
        <f t="shared" si="2"/>
        <v>0</v>
      </c>
      <c r="N66" s="158">
        <f t="shared" si="3"/>
        <v>0</v>
      </c>
      <c r="O66" s="158">
        <f t="shared" si="4"/>
        <v>0</v>
      </c>
      <c r="P66" s="211">
        <f t="shared" si="5"/>
        <v>0</v>
      </c>
      <c r="Q66" s="167" t="s">
        <v>46</v>
      </c>
    </row>
    <row r="67" spans="1:17" s="168" customFormat="1" ht="20.399999999999999" x14ac:dyDescent="0.2">
      <c r="A67" s="147">
        <v>53</v>
      </c>
      <c r="B67" s="148" t="s">
        <v>96</v>
      </c>
      <c r="C67" s="149" t="s">
        <v>127</v>
      </c>
      <c r="D67" s="150" t="s">
        <v>100</v>
      </c>
      <c r="E67" s="209">
        <v>19.744799999999998</v>
      </c>
      <c r="F67" s="157"/>
      <c r="G67" s="152"/>
      <c r="H67" s="158">
        <f t="shared" si="6"/>
        <v>0</v>
      </c>
      <c r="I67" s="154"/>
      <c r="J67" s="154"/>
      <c r="K67" s="210">
        <f t="shared" si="0"/>
        <v>0</v>
      </c>
      <c r="L67" s="157">
        <f t="shared" si="1"/>
        <v>0</v>
      </c>
      <c r="M67" s="158">
        <f t="shared" si="2"/>
        <v>0</v>
      </c>
      <c r="N67" s="158">
        <f t="shared" si="3"/>
        <v>0</v>
      </c>
      <c r="O67" s="158">
        <f t="shared" si="4"/>
        <v>0</v>
      </c>
      <c r="P67" s="211">
        <f t="shared" si="5"/>
        <v>0</v>
      </c>
      <c r="Q67" s="167" t="s">
        <v>46</v>
      </c>
    </row>
    <row r="68" spans="1:17" s="168" customFormat="1" ht="20.399999999999999" x14ac:dyDescent="0.2">
      <c r="A68" s="147">
        <v>54</v>
      </c>
      <c r="B68" s="148" t="s">
        <v>96</v>
      </c>
      <c r="C68" s="149" t="s">
        <v>130</v>
      </c>
      <c r="D68" s="150" t="s">
        <v>109</v>
      </c>
      <c r="E68" s="209">
        <v>138.21359999999999</v>
      </c>
      <c r="F68" s="157"/>
      <c r="G68" s="152"/>
      <c r="H68" s="158">
        <f t="shared" si="6"/>
        <v>0</v>
      </c>
      <c r="I68" s="154"/>
      <c r="J68" s="154"/>
      <c r="K68" s="210">
        <f t="shared" si="0"/>
        <v>0</v>
      </c>
      <c r="L68" s="157">
        <f t="shared" si="1"/>
        <v>0</v>
      </c>
      <c r="M68" s="158">
        <f t="shared" si="2"/>
        <v>0</v>
      </c>
      <c r="N68" s="158">
        <f t="shared" si="3"/>
        <v>0</v>
      </c>
      <c r="O68" s="158">
        <f t="shared" si="4"/>
        <v>0</v>
      </c>
      <c r="P68" s="211">
        <f t="shared" si="5"/>
        <v>0</v>
      </c>
      <c r="Q68" s="167" t="s">
        <v>46</v>
      </c>
    </row>
    <row r="69" spans="1:17" s="168" customFormat="1" ht="30.6" x14ac:dyDescent="0.2">
      <c r="A69" s="147">
        <v>55</v>
      </c>
      <c r="B69" s="148" t="s">
        <v>96</v>
      </c>
      <c r="C69" s="149" t="s">
        <v>131</v>
      </c>
      <c r="D69" s="150" t="s">
        <v>100</v>
      </c>
      <c r="E69" s="209">
        <v>19.744799999999998</v>
      </c>
      <c r="F69" s="157"/>
      <c r="G69" s="152"/>
      <c r="H69" s="158">
        <f t="shared" si="6"/>
        <v>0</v>
      </c>
      <c r="I69" s="154"/>
      <c r="J69" s="154"/>
      <c r="K69" s="210">
        <f t="shared" si="0"/>
        <v>0</v>
      </c>
      <c r="L69" s="157">
        <f t="shared" si="1"/>
        <v>0</v>
      </c>
      <c r="M69" s="158">
        <f t="shared" si="2"/>
        <v>0</v>
      </c>
      <c r="N69" s="158">
        <f t="shared" si="3"/>
        <v>0</v>
      </c>
      <c r="O69" s="158">
        <f t="shared" si="4"/>
        <v>0</v>
      </c>
      <c r="P69" s="211">
        <f t="shared" si="5"/>
        <v>0</v>
      </c>
      <c r="Q69" s="167" t="s">
        <v>46</v>
      </c>
    </row>
    <row r="70" spans="1:17" s="168" customFormat="1" ht="20.399999999999999" x14ac:dyDescent="0.2">
      <c r="A70" s="147">
        <v>56</v>
      </c>
      <c r="B70" s="148" t="s">
        <v>96</v>
      </c>
      <c r="C70" s="149" t="s">
        <v>132</v>
      </c>
      <c r="D70" s="150" t="s">
        <v>109</v>
      </c>
      <c r="E70" s="209">
        <v>13.821359999999999</v>
      </c>
      <c r="F70" s="157"/>
      <c r="G70" s="152"/>
      <c r="H70" s="158">
        <f t="shared" si="6"/>
        <v>0</v>
      </c>
      <c r="I70" s="154"/>
      <c r="J70" s="154"/>
      <c r="K70" s="210">
        <f t="shared" si="0"/>
        <v>0</v>
      </c>
      <c r="L70" s="157">
        <f t="shared" si="1"/>
        <v>0</v>
      </c>
      <c r="M70" s="158">
        <f t="shared" si="2"/>
        <v>0</v>
      </c>
      <c r="N70" s="158">
        <f t="shared" si="3"/>
        <v>0</v>
      </c>
      <c r="O70" s="158">
        <f t="shared" si="4"/>
        <v>0</v>
      </c>
      <c r="P70" s="211">
        <f t="shared" si="5"/>
        <v>0</v>
      </c>
      <c r="Q70" s="167" t="s">
        <v>46</v>
      </c>
    </row>
    <row r="71" spans="1:17" s="168" customFormat="1" ht="30.6" x14ac:dyDescent="0.2">
      <c r="A71" s="147">
        <v>57</v>
      </c>
      <c r="B71" s="148" t="s">
        <v>96</v>
      </c>
      <c r="C71" s="149" t="s">
        <v>137</v>
      </c>
      <c r="D71" s="150" t="s">
        <v>109</v>
      </c>
      <c r="E71" s="209">
        <v>65.157839999999993</v>
      </c>
      <c r="F71" s="157"/>
      <c r="G71" s="152"/>
      <c r="H71" s="158">
        <f t="shared" si="6"/>
        <v>0</v>
      </c>
      <c r="I71" s="154"/>
      <c r="J71" s="154"/>
      <c r="K71" s="210">
        <f t="shared" si="0"/>
        <v>0</v>
      </c>
      <c r="L71" s="157">
        <f t="shared" si="1"/>
        <v>0</v>
      </c>
      <c r="M71" s="158">
        <f t="shared" si="2"/>
        <v>0</v>
      </c>
      <c r="N71" s="158">
        <f t="shared" si="3"/>
        <v>0</v>
      </c>
      <c r="O71" s="158">
        <f t="shared" si="4"/>
        <v>0</v>
      </c>
      <c r="P71" s="211">
        <f t="shared" si="5"/>
        <v>0</v>
      </c>
      <c r="Q71" s="167" t="s">
        <v>46</v>
      </c>
    </row>
    <row r="72" spans="1:17" s="168" customFormat="1" ht="20.399999999999999" x14ac:dyDescent="0.2">
      <c r="A72" s="147">
        <v>58</v>
      </c>
      <c r="B72" s="148" t="s">
        <v>96</v>
      </c>
      <c r="C72" s="149" t="s">
        <v>134</v>
      </c>
      <c r="D72" s="150" t="s">
        <v>70</v>
      </c>
      <c r="E72" s="214">
        <v>118.46879999999999</v>
      </c>
      <c r="F72" s="157"/>
      <c r="G72" s="152"/>
      <c r="H72" s="158">
        <f t="shared" si="6"/>
        <v>0</v>
      </c>
      <c r="I72" s="154"/>
      <c r="J72" s="154"/>
      <c r="K72" s="210">
        <f t="shared" si="0"/>
        <v>0</v>
      </c>
      <c r="L72" s="157">
        <f t="shared" si="1"/>
        <v>0</v>
      </c>
      <c r="M72" s="158">
        <f t="shared" si="2"/>
        <v>0</v>
      </c>
      <c r="N72" s="158">
        <f t="shared" si="3"/>
        <v>0</v>
      </c>
      <c r="O72" s="158">
        <f t="shared" si="4"/>
        <v>0</v>
      </c>
      <c r="P72" s="211">
        <f t="shared" si="5"/>
        <v>0</v>
      </c>
      <c r="Q72" s="167" t="s">
        <v>46</v>
      </c>
    </row>
    <row r="73" spans="1:17" s="168" customFormat="1" ht="30.6" x14ac:dyDescent="0.2">
      <c r="A73" s="147">
        <v>59</v>
      </c>
      <c r="B73" s="148" t="s">
        <v>96</v>
      </c>
      <c r="C73" s="195" t="s">
        <v>142</v>
      </c>
      <c r="D73" s="156" t="s">
        <v>98</v>
      </c>
      <c r="E73" s="208">
        <v>4.9361999999999995</v>
      </c>
      <c r="F73" s="215"/>
      <c r="G73" s="152"/>
      <c r="H73" s="158">
        <f t="shared" si="6"/>
        <v>0</v>
      </c>
      <c r="I73" s="154"/>
      <c r="J73" s="154"/>
      <c r="K73" s="210">
        <f t="shared" si="0"/>
        <v>0</v>
      </c>
      <c r="L73" s="157">
        <f t="shared" si="1"/>
        <v>0</v>
      </c>
      <c r="M73" s="158">
        <f t="shared" si="2"/>
        <v>0</v>
      </c>
      <c r="N73" s="158">
        <f t="shared" si="3"/>
        <v>0</v>
      </c>
      <c r="O73" s="158">
        <f t="shared" si="4"/>
        <v>0</v>
      </c>
      <c r="P73" s="211">
        <f t="shared" si="5"/>
        <v>0</v>
      </c>
      <c r="Q73" s="167" t="s">
        <v>46</v>
      </c>
    </row>
    <row r="74" spans="1:17" s="168" customFormat="1" ht="20.399999999999999" x14ac:dyDescent="0.2">
      <c r="A74" s="147">
        <v>60</v>
      </c>
      <c r="B74" s="148" t="s">
        <v>96</v>
      </c>
      <c r="C74" s="195" t="s">
        <v>143</v>
      </c>
      <c r="D74" s="156" t="s">
        <v>144</v>
      </c>
      <c r="E74" s="208">
        <v>19.744799999999998</v>
      </c>
      <c r="F74" s="213"/>
      <c r="G74" s="152"/>
      <c r="H74" s="158">
        <f t="shared" si="6"/>
        <v>0</v>
      </c>
      <c r="I74" s="154"/>
      <c r="J74" s="154"/>
      <c r="K74" s="210">
        <f t="shared" si="0"/>
        <v>0</v>
      </c>
      <c r="L74" s="157">
        <f t="shared" si="1"/>
        <v>0</v>
      </c>
      <c r="M74" s="158">
        <f t="shared" si="2"/>
        <v>0</v>
      </c>
      <c r="N74" s="158">
        <f t="shared" si="3"/>
        <v>0</v>
      </c>
      <c r="O74" s="158">
        <f t="shared" si="4"/>
        <v>0</v>
      </c>
      <c r="P74" s="211">
        <f t="shared" si="5"/>
        <v>0</v>
      </c>
      <c r="Q74" s="167" t="s">
        <v>46</v>
      </c>
    </row>
    <row r="75" spans="1:17" s="168" customFormat="1" ht="20.399999999999999" x14ac:dyDescent="0.2">
      <c r="A75" s="147">
        <v>61</v>
      </c>
      <c r="B75" s="148" t="s">
        <v>96</v>
      </c>
      <c r="C75" s="195" t="s">
        <v>145</v>
      </c>
      <c r="D75" s="148" t="s">
        <v>109</v>
      </c>
      <c r="E75" s="216">
        <v>197.44799999999998</v>
      </c>
      <c r="F75" s="213"/>
      <c r="G75" s="152"/>
      <c r="H75" s="158">
        <f t="shared" si="6"/>
        <v>0</v>
      </c>
      <c r="I75" s="154"/>
      <c r="J75" s="154"/>
      <c r="K75" s="210">
        <f t="shared" si="0"/>
        <v>0</v>
      </c>
      <c r="L75" s="157">
        <f t="shared" si="1"/>
        <v>0</v>
      </c>
      <c r="M75" s="158">
        <f t="shared" si="2"/>
        <v>0</v>
      </c>
      <c r="N75" s="158">
        <f t="shared" si="3"/>
        <v>0</v>
      </c>
      <c r="O75" s="158">
        <f t="shared" si="4"/>
        <v>0</v>
      </c>
      <c r="P75" s="211">
        <f t="shared" si="5"/>
        <v>0</v>
      </c>
      <c r="Q75" s="167" t="s">
        <v>46</v>
      </c>
    </row>
    <row r="76" spans="1:17" s="168" customFormat="1" ht="20.399999999999999" x14ac:dyDescent="0.2">
      <c r="A76" s="147">
        <v>62</v>
      </c>
      <c r="B76" s="148" t="s">
        <v>96</v>
      </c>
      <c r="C76" s="195" t="s">
        <v>146</v>
      </c>
      <c r="D76" s="156" t="s">
        <v>144</v>
      </c>
      <c r="E76" s="208">
        <v>19.744799999999998</v>
      </c>
      <c r="F76" s="213"/>
      <c r="G76" s="152"/>
      <c r="H76" s="158">
        <f t="shared" si="6"/>
        <v>0</v>
      </c>
      <c r="I76" s="154"/>
      <c r="J76" s="154"/>
      <c r="K76" s="210">
        <f t="shared" si="0"/>
        <v>0</v>
      </c>
      <c r="L76" s="157">
        <f t="shared" si="1"/>
        <v>0</v>
      </c>
      <c r="M76" s="158">
        <f t="shared" si="2"/>
        <v>0</v>
      </c>
      <c r="N76" s="158">
        <f t="shared" si="3"/>
        <v>0</v>
      </c>
      <c r="O76" s="158">
        <f t="shared" si="4"/>
        <v>0</v>
      </c>
      <c r="P76" s="211">
        <f t="shared" si="5"/>
        <v>0</v>
      </c>
      <c r="Q76" s="167" t="s">
        <v>46</v>
      </c>
    </row>
    <row r="77" spans="1:17" s="168" customFormat="1" ht="20.399999999999999" x14ac:dyDescent="0.2">
      <c r="A77" s="147">
        <v>63</v>
      </c>
      <c r="B77" s="148" t="s">
        <v>96</v>
      </c>
      <c r="C77" s="149" t="s">
        <v>147</v>
      </c>
      <c r="D77" s="150" t="s">
        <v>66</v>
      </c>
      <c r="E77" s="209">
        <v>9</v>
      </c>
      <c r="F77" s="213"/>
      <c r="G77" s="152"/>
      <c r="H77" s="158">
        <f t="shared" si="6"/>
        <v>0</v>
      </c>
      <c r="I77" s="154"/>
      <c r="J77" s="154"/>
      <c r="K77" s="210">
        <f t="shared" si="0"/>
        <v>0</v>
      </c>
      <c r="L77" s="157">
        <f t="shared" si="1"/>
        <v>0</v>
      </c>
      <c r="M77" s="158">
        <f t="shared" si="2"/>
        <v>0</v>
      </c>
      <c r="N77" s="158">
        <f t="shared" si="3"/>
        <v>0</v>
      </c>
      <c r="O77" s="158">
        <f t="shared" si="4"/>
        <v>0</v>
      </c>
      <c r="P77" s="211">
        <f t="shared" si="5"/>
        <v>0</v>
      </c>
      <c r="Q77" s="167" t="s">
        <v>46</v>
      </c>
    </row>
    <row r="78" spans="1:17" s="168" customFormat="1" x14ac:dyDescent="0.2">
      <c r="A78" s="147">
        <v>64</v>
      </c>
      <c r="B78" s="160"/>
      <c r="C78" s="212" t="s">
        <v>148</v>
      </c>
      <c r="D78" s="148"/>
      <c r="E78" s="162"/>
      <c r="F78" s="157"/>
      <c r="G78" s="152"/>
      <c r="H78" s="158">
        <f t="shared" si="6"/>
        <v>0</v>
      </c>
      <c r="I78" s="152"/>
      <c r="J78" s="152"/>
      <c r="K78" s="210">
        <f t="shared" si="0"/>
        <v>0</v>
      </c>
      <c r="L78" s="157">
        <f t="shared" si="1"/>
        <v>0</v>
      </c>
      <c r="M78" s="158">
        <f t="shared" si="2"/>
        <v>0</v>
      </c>
      <c r="N78" s="158">
        <f t="shared" si="3"/>
        <v>0</v>
      </c>
      <c r="O78" s="158">
        <f t="shared" si="4"/>
        <v>0</v>
      </c>
      <c r="P78" s="211">
        <f t="shared" si="5"/>
        <v>0</v>
      </c>
      <c r="Q78" s="167"/>
    </row>
    <row r="79" spans="1:17" s="168" customFormat="1" ht="20.399999999999999" x14ac:dyDescent="0.2">
      <c r="A79" s="147">
        <v>65</v>
      </c>
      <c r="B79" s="148" t="s">
        <v>96</v>
      </c>
      <c r="C79" s="149" t="s">
        <v>149</v>
      </c>
      <c r="D79" s="150" t="s">
        <v>68</v>
      </c>
      <c r="E79" s="209">
        <v>52</v>
      </c>
      <c r="F79" s="157"/>
      <c r="G79" s="152"/>
      <c r="H79" s="158">
        <f t="shared" si="6"/>
        <v>0</v>
      </c>
      <c r="I79" s="154"/>
      <c r="J79" s="154"/>
      <c r="K79" s="210">
        <f t="shared" ref="K79:K138" si="7">SUM(H79:J79)</f>
        <v>0</v>
      </c>
      <c r="L79" s="157">
        <f t="shared" ref="L79:L138" si="8">E79*F79</f>
        <v>0</v>
      </c>
      <c r="M79" s="158">
        <f t="shared" ref="M79:M138" si="9">H79*E79</f>
        <v>0</v>
      </c>
      <c r="N79" s="158">
        <f t="shared" ref="N79:N138" si="10">I79*E79</f>
        <v>0</v>
      </c>
      <c r="O79" s="158">
        <f t="shared" ref="O79:O138" si="11">J79*E79</f>
        <v>0</v>
      </c>
      <c r="P79" s="211">
        <f t="shared" ref="P79:P138" si="12">SUM(M79:O79)</f>
        <v>0</v>
      </c>
      <c r="Q79" s="167" t="s">
        <v>46</v>
      </c>
    </row>
    <row r="80" spans="1:17" s="168" customFormat="1" ht="20.399999999999999" x14ac:dyDescent="0.2">
      <c r="A80" s="147">
        <v>66</v>
      </c>
      <c r="B80" s="148" t="s">
        <v>96</v>
      </c>
      <c r="C80" s="149" t="s">
        <v>150</v>
      </c>
      <c r="D80" s="150" t="s">
        <v>109</v>
      </c>
      <c r="E80" s="209">
        <v>1805.1499999999999</v>
      </c>
      <c r="F80" s="157"/>
      <c r="G80" s="152"/>
      <c r="H80" s="158">
        <f t="shared" ref="H80:H138" si="13">F80*G80</f>
        <v>0</v>
      </c>
      <c r="I80" s="154"/>
      <c r="J80" s="154"/>
      <c r="K80" s="210">
        <f t="shared" si="7"/>
        <v>0</v>
      </c>
      <c r="L80" s="157">
        <f t="shared" si="8"/>
        <v>0</v>
      </c>
      <c r="M80" s="158">
        <f t="shared" si="9"/>
        <v>0</v>
      </c>
      <c r="N80" s="158">
        <f t="shared" si="10"/>
        <v>0</v>
      </c>
      <c r="O80" s="158">
        <f t="shared" si="11"/>
        <v>0</v>
      </c>
      <c r="P80" s="211">
        <f t="shared" si="12"/>
        <v>0</v>
      </c>
      <c r="Q80" s="167" t="s">
        <v>46</v>
      </c>
    </row>
    <row r="81" spans="1:17" s="168" customFormat="1" ht="20.399999999999999" x14ac:dyDescent="0.2">
      <c r="A81" s="147">
        <v>67</v>
      </c>
      <c r="B81" s="148" t="s">
        <v>96</v>
      </c>
      <c r="C81" s="149" t="s">
        <v>151</v>
      </c>
      <c r="D81" s="150" t="s">
        <v>100</v>
      </c>
      <c r="E81" s="209">
        <v>361.03</v>
      </c>
      <c r="F81" s="157"/>
      <c r="G81" s="152"/>
      <c r="H81" s="158">
        <f t="shared" si="13"/>
        <v>0</v>
      </c>
      <c r="I81" s="154"/>
      <c r="J81" s="154"/>
      <c r="K81" s="210">
        <f t="shared" si="7"/>
        <v>0</v>
      </c>
      <c r="L81" s="157">
        <f t="shared" si="8"/>
        <v>0</v>
      </c>
      <c r="M81" s="158">
        <f t="shared" si="9"/>
        <v>0</v>
      </c>
      <c r="N81" s="158">
        <f t="shared" si="10"/>
        <v>0</v>
      </c>
      <c r="O81" s="158">
        <f t="shared" si="11"/>
        <v>0</v>
      </c>
      <c r="P81" s="211">
        <f t="shared" si="12"/>
        <v>0</v>
      </c>
      <c r="Q81" s="167" t="s">
        <v>46</v>
      </c>
    </row>
    <row r="82" spans="1:17" s="168" customFormat="1" ht="20.399999999999999" x14ac:dyDescent="0.2">
      <c r="A82" s="147">
        <v>68</v>
      </c>
      <c r="B82" s="148" t="s">
        <v>96</v>
      </c>
      <c r="C82" s="149" t="s">
        <v>128</v>
      </c>
      <c r="D82" s="150" t="s">
        <v>109</v>
      </c>
      <c r="E82" s="209">
        <v>2527.21</v>
      </c>
      <c r="F82" s="157"/>
      <c r="G82" s="152"/>
      <c r="H82" s="158">
        <f t="shared" si="13"/>
        <v>0</v>
      </c>
      <c r="I82" s="154"/>
      <c r="J82" s="154"/>
      <c r="K82" s="210">
        <f t="shared" si="7"/>
        <v>0</v>
      </c>
      <c r="L82" s="157">
        <f t="shared" si="8"/>
        <v>0</v>
      </c>
      <c r="M82" s="158">
        <f t="shared" si="9"/>
        <v>0</v>
      </c>
      <c r="N82" s="158">
        <f t="shared" si="10"/>
        <v>0</v>
      </c>
      <c r="O82" s="158">
        <f t="shared" si="11"/>
        <v>0</v>
      </c>
      <c r="P82" s="211">
        <f t="shared" si="12"/>
        <v>0</v>
      </c>
      <c r="Q82" s="167" t="s">
        <v>46</v>
      </c>
    </row>
    <row r="83" spans="1:17" s="168" customFormat="1" ht="20.399999999999999" x14ac:dyDescent="0.2">
      <c r="A83" s="147">
        <v>69</v>
      </c>
      <c r="B83" s="148" t="s">
        <v>96</v>
      </c>
      <c r="C83" s="149" t="s">
        <v>129</v>
      </c>
      <c r="D83" s="150" t="s">
        <v>100</v>
      </c>
      <c r="E83" s="209">
        <v>361.03</v>
      </c>
      <c r="F83" s="157"/>
      <c r="G83" s="152"/>
      <c r="H83" s="158">
        <f t="shared" si="13"/>
        <v>0</v>
      </c>
      <c r="I83" s="154"/>
      <c r="J83" s="154"/>
      <c r="K83" s="210">
        <f t="shared" si="7"/>
        <v>0</v>
      </c>
      <c r="L83" s="157">
        <f t="shared" si="8"/>
        <v>0</v>
      </c>
      <c r="M83" s="158">
        <f t="shared" si="9"/>
        <v>0</v>
      </c>
      <c r="N83" s="158">
        <f t="shared" si="10"/>
        <v>0</v>
      </c>
      <c r="O83" s="158">
        <f t="shared" si="11"/>
        <v>0</v>
      </c>
      <c r="P83" s="211">
        <f t="shared" si="12"/>
        <v>0</v>
      </c>
      <c r="Q83" s="167" t="s">
        <v>46</v>
      </c>
    </row>
    <row r="84" spans="1:17" s="168" customFormat="1" ht="20.399999999999999" x14ac:dyDescent="0.2">
      <c r="A84" s="147">
        <v>70</v>
      </c>
      <c r="B84" s="148" t="s">
        <v>96</v>
      </c>
      <c r="C84" s="149" t="s">
        <v>132</v>
      </c>
      <c r="D84" s="150" t="s">
        <v>109</v>
      </c>
      <c r="E84" s="209">
        <v>252.72099999999998</v>
      </c>
      <c r="F84" s="157"/>
      <c r="G84" s="152"/>
      <c r="H84" s="158">
        <f t="shared" si="13"/>
        <v>0</v>
      </c>
      <c r="I84" s="154"/>
      <c r="J84" s="154"/>
      <c r="K84" s="210">
        <f t="shared" si="7"/>
        <v>0</v>
      </c>
      <c r="L84" s="157">
        <f t="shared" si="8"/>
        <v>0</v>
      </c>
      <c r="M84" s="158">
        <f t="shared" si="9"/>
        <v>0</v>
      </c>
      <c r="N84" s="158">
        <f t="shared" si="10"/>
        <v>0</v>
      </c>
      <c r="O84" s="158">
        <f t="shared" si="11"/>
        <v>0</v>
      </c>
      <c r="P84" s="211">
        <f t="shared" si="12"/>
        <v>0</v>
      </c>
      <c r="Q84" s="167" t="s">
        <v>46</v>
      </c>
    </row>
    <row r="85" spans="1:17" s="168" customFormat="1" ht="30.6" x14ac:dyDescent="0.2">
      <c r="A85" s="147">
        <v>71</v>
      </c>
      <c r="B85" s="148" t="s">
        <v>96</v>
      </c>
      <c r="C85" s="149" t="s">
        <v>137</v>
      </c>
      <c r="D85" s="150" t="s">
        <v>109</v>
      </c>
      <c r="E85" s="209">
        <v>1191.3989999999999</v>
      </c>
      <c r="F85" s="157"/>
      <c r="G85" s="152"/>
      <c r="H85" s="158">
        <f t="shared" si="13"/>
        <v>0</v>
      </c>
      <c r="I85" s="154"/>
      <c r="J85" s="154"/>
      <c r="K85" s="210">
        <f t="shared" si="7"/>
        <v>0</v>
      </c>
      <c r="L85" s="157">
        <f t="shared" si="8"/>
        <v>0</v>
      </c>
      <c r="M85" s="158">
        <f t="shared" si="9"/>
        <v>0</v>
      </c>
      <c r="N85" s="158">
        <f t="shared" si="10"/>
        <v>0</v>
      </c>
      <c r="O85" s="158">
        <f t="shared" si="11"/>
        <v>0</v>
      </c>
      <c r="P85" s="211">
        <f t="shared" si="12"/>
        <v>0</v>
      </c>
      <c r="Q85" s="167" t="s">
        <v>46</v>
      </c>
    </row>
    <row r="86" spans="1:17" s="168" customFormat="1" ht="20.399999999999999" x14ac:dyDescent="0.2">
      <c r="A86" s="147">
        <v>72</v>
      </c>
      <c r="B86" s="148" t="s">
        <v>96</v>
      </c>
      <c r="C86" s="149" t="s">
        <v>152</v>
      </c>
      <c r="D86" s="150" t="s">
        <v>66</v>
      </c>
      <c r="E86" s="209">
        <v>310</v>
      </c>
      <c r="F86" s="213"/>
      <c r="G86" s="152"/>
      <c r="H86" s="158">
        <f t="shared" si="13"/>
        <v>0</v>
      </c>
      <c r="I86" s="154"/>
      <c r="J86" s="154"/>
      <c r="K86" s="210">
        <f t="shared" si="7"/>
        <v>0</v>
      </c>
      <c r="L86" s="157">
        <f t="shared" si="8"/>
        <v>0</v>
      </c>
      <c r="M86" s="158">
        <f t="shared" si="9"/>
        <v>0</v>
      </c>
      <c r="N86" s="158">
        <f t="shared" si="10"/>
        <v>0</v>
      </c>
      <c r="O86" s="158">
        <f t="shared" si="11"/>
        <v>0</v>
      </c>
      <c r="P86" s="211">
        <f t="shared" si="12"/>
        <v>0</v>
      </c>
      <c r="Q86" s="167" t="s">
        <v>46</v>
      </c>
    </row>
    <row r="87" spans="1:17" s="168" customFormat="1" ht="20.399999999999999" x14ac:dyDescent="0.2">
      <c r="A87" s="147">
        <v>73</v>
      </c>
      <c r="B87" s="148" t="s">
        <v>96</v>
      </c>
      <c r="C87" s="149" t="s">
        <v>153</v>
      </c>
      <c r="D87" s="150" t="s">
        <v>66</v>
      </c>
      <c r="E87" s="209">
        <v>310</v>
      </c>
      <c r="F87" s="213"/>
      <c r="G87" s="152"/>
      <c r="H87" s="158">
        <f t="shared" si="13"/>
        <v>0</v>
      </c>
      <c r="I87" s="154"/>
      <c r="J87" s="154"/>
      <c r="K87" s="210">
        <f t="shared" si="7"/>
        <v>0</v>
      </c>
      <c r="L87" s="157">
        <f t="shared" si="8"/>
        <v>0</v>
      </c>
      <c r="M87" s="158">
        <f t="shared" si="9"/>
        <v>0</v>
      </c>
      <c r="N87" s="158">
        <f t="shared" si="10"/>
        <v>0</v>
      </c>
      <c r="O87" s="158">
        <f t="shared" si="11"/>
        <v>0</v>
      </c>
      <c r="P87" s="211">
        <f t="shared" si="12"/>
        <v>0</v>
      </c>
      <c r="Q87" s="167" t="s">
        <v>46</v>
      </c>
    </row>
    <row r="88" spans="1:17" s="168" customFormat="1" x14ac:dyDescent="0.2">
      <c r="A88" s="147">
        <v>74</v>
      </c>
      <c r="B88" s="160"/>
      <c r="C88" s="212" t="s">
        <v>154</v>
      </c>
      <c r="D88" s="148"/>
      <c r="E88" s="162"/>
      <c r="F88" s="157"/>
      <c r="G88" s="152"/>
      <c r="H88" s="158">
        <f t="shared" si="13"/>
        <v>0</v>
      </c>
      <c r="I88" s="152"/>
      <c r="J88" s="152"/>
      <c r="K88" s="210">
        <f t="shared" si="7"/>
        <v>0</v>
      </c>
      <c r="L88" s="157">
        <f t="shared" si="8"/>
        <v>0</v>
      </c>
      <c r="M88" s="158">
        <f t="shared" si="9"/>
        <v>0</v>
      </c>
      <c r="N88" s="158">
        <f t="shared" si="10"/>
        <v>0</v>
      </c>
      <c r="O88" s="158">
        <f t="shared" si="11"/>
        <v>0</v>
      </c>
      <c r="P88" s="211">
        <f t="shared" si="12"/>
        <v>0</v>
      </c>
      <c r="Q88" s="167"/>
    </row>
    <row r="89" spans="1:17" s="168" customFormat="1" ht="30.6" x14ac:dyDescent="0.2">
      <c r="A89" s="147">
        <v>75</v>
      </c>
      <c r="B89" s="148" t="s">
        <v>96</v>
      </c>
      <c r="C89" s="149" t="s">
        <v>126</v>
      </c>
      <c r="D89" s="150" t="s">
        <v>109</v>
      </c>
      <c r="E89" s="209">
        <v>1877.9749999999999</v>
      </c>
      <c r="F89" s="213"/>
      <c r="G89" s="152"/>
      <c r="H89" s="158">
        <f t="shared" si="13"/>
        <v>0</v>
      </c>
      <c r="I89" s="154"/>
      <c r="J89" s="154"/>
      <c r="K89" s="210">
        <f t="shared" si="7"/>
        <v>0</v>
      </c>
      <c r="L89" s="157">
        <f t="shared" si="8"/>
        <v>0</v>
      </c>
      <c r="M89" s="158">
        <f t="shared" si="9"/>
        <v>0</v>
      </c>
      <c r="N89" s="158">
        <f t="shared" si="10"/>
        <v>0</v>
      </c>
      <c r="O89" s="158">
        <f t="shared" si="11"/>
        <v>0</v>
      </c>
      <c r="P89" s="211">
        <f t="shared" si="12"/>
        <v>0</v>
      </c>
      <c r="Q89" s="167" t="s">
        <v>46</v>
      </c>
    </row>
    <row r="90" spans="1:17" s="168" customFormat="1" ht="30.6" x14ac:dyDescent="0.2">
      <c r="A90" s="147">
        <v>76</v>
      </c>
      <c r="B90" s="148" t="s">
        <v>96</v>
      </c>
      <c r="C90" s="149" t="s">
        <v>155</v>
      </c>
      <c r="D90" s="150" t="s">
        <v>100</v>
      </c>
      <c r="E90" s="209">
        <v>341.45</v>
      </c>
      <c r="F90" s="213"/>
      <c r="G90" s="152"/>
      <c r="H90" s="158">
        <f t="shared" si="13"/>
        <v>0</v>
      </c>
      <c r="I90" s="154"/>
      <c r="J90" s="154"/>
      <c r="K90" s="210">
        <f t="shared" si="7"/>
        <v>0</v>
      </c>
      <c r="L90" s="157">
        <f t="shared" si="8"/>
        <v>0</v>
      </c>
      <c r="M90" s="158">
        <f t="shared" si="9"/>
        <v>0</v>
      </c>
      <c r="N90" s="158">
        <f t="shared" si="10"/>
        <v>0</v>
      </c>
      <c r="O90" s="158">
        <f t="shared" si="11"/>
        <v>0</v>
      </c>
      <c r="P90" s="211">
        <f t="shared" si="12"/>
        <v>0</v>
      </c>
      <c r="Q90" s="167" t="s">
        <v>46</v>
      </c>
    </row>
    <row r="91" spans="1:17" s="168" customFormat="1" ht="20.399999999999999" x14ac:dyDescent="0.2">
      <c r="A91" s="147">
        <v>77</v>
      </c>
      <c r="B91" s="148" t="s">
        <v>96</v>
      </c>
      <c r="C91" s="149" t="s">
        <v>128</v>
      </c>
      <c r="D91" s="150" t="s">
        <v>109</v>
      </c>
      <c r="E91" s="209">
        <v>1946.2649999999996</v>
      </c>
      <c r="F91" s="213"/>
      <c r="G91" s="152"/>
      <c r="H91" s="158">
        <f t="shared" si="13"/>
        <v>0</v>
      </c>
      <c r="I91" s="154"/>
      <c r="J91" s="154"/>
      <c r="K91" s="210">
        <f t="shared" si="7"/>
        <v>0</v>
      </c>
      <c r="L91" s="157">
        <f t="shared" si="8"/>
        <v>0</v>
      </c>
      <c r="M91" s="158">
        <f t="shared" si="9"/>
        <v>0</v>
      </c>
      <c r="N91" s="158">
        <f t="shared" si="10"/>
        <v>0</v>
      </c>
      <c r="O91" s="158">
        <f t="shared" si="11"/>
        <v>0</v>
      </c>
      <c r="P91" s="211">
        <f t="shared" si="12"/>
        <v>0</v>
      </c>
      <c r="Q91" s="167" t="s">
        <v>46</v>
      </c>
    </row>
    <row r="92" spans="1:17" s="168" customFormat="1" ht="20.399999999999999" x14ac:dyDescent="0.2">
      <c r="A92" s="147">
        <v>78</v>
      </c>
      <c r="B92" s="148" t="s">
        <v>96</v>
      </c>
      <c r="C92" s="149" t="s">
        <v>156</v>
      </c>
      <c r="D92" s="150" t="s">
        <v>100</v>
      </c>
      <c r="E92" s="209">
        <v>389.25299999999993</v>
      </c>
      <c r="F92" s="213"/>
      <c r="G92" s="152"/>
      <c r="H92" s="158">
        <f t="shared" si="13"/>
        <v>0</v>
      </c>
      <c r="I92" s="154"/>
      <c r="J92" s="154"/>
      <c r="K92" s="210">
        <f t="shared" si="7"/>
        <v>0</v>
      </c>
      <c r="L92" s="157">
        <f t="shared" si="8"/>
        <v>0</v>
      </c>
      <c r="M92" s="158">
        <f t="shared" si="9"/>
        <v>0</v>
      </c>
      <c r="N92" s="158">
        <f t="shared" si="10"/>
        <v>0</v>
      </c>
      <c r="O92" s="158">
        <f t="shared" si="11"/>
        <v>0</v>
      </c>
      <c r="P92" s="211">
        <f t="shared" si="12"/>
        <v>0</v>
      </c>
      <c r="Q92" s="167" t="s">
        <v>46</v>
      </c>
    </row>
    <row r="93" spans="1:17" s="168" customFormat="1" ht="20.399999999999999" x14ac:dyDescent="0.2">
      <c r="A93" s="147">
        <v>79</v>
      </c>
      <c r="B93" s="148" t="s">
        <v>96</v>
      </c>
      <c r="C93" s="183" t="s">
        <v>132</v>
      </c>
      <c r="D93" s="150" t="s">
        <v>109</v>
      </c>
      <c r="E93" s="209">
        <v>155.70119999999997</v>
      </c>
      <c r="F93" s="213"/>
      <c r="G93" s="152"/>
      <c r="H93" s="158">
        <f t="shared" si="13"/>
        <v>0</v>
      </c>
      <c r="I93" s="154"/>
      <c r="J93" s="154"/>
      <c r="K93" s="210">
        <f t="shared" si="7"/>
        <v>0</v>
      </c>
      <c r="L93" s="157">
        <f t="shared" si="8"/>
        <v>0</v>
      </c>
      <c r="M93" s="158">
        <f t="shared" si="9"/>
        <v>0</v>
      </c>
      <c r="N93" s="158">
        <f t="shared" si="10"/>
        <v>0</v>
      </c>
      <c r="O93" s="158">
        <f t="shared" si="11"/>
        <v>0</v>
      </c>
      <c r="P93" s="211">
        <f t="shared" si="12"/>
        <v>0</v>
      </c>
      <c r="Q93" s="167" t="s">
        <v>46</v>
      </c>
    </row>
    <row r="94" spans="1:17" s="168" customFormat="1" ht="30.6" x14ac:dyDescent="0.2">
      <c r="A94" s="147">
        <v>80</v>
      </c>
      <c r="B94" s="148" t="s">
        <v>96</v>
      </c>
      <c r="C94" s="149" t="s">
        <v>137</v>
      </c>
      <c r="D94" s="150" t="s">
        <v>109</v>
      </c>
      <c r="E94" s="209">
        <v>1167.7589999999998</v>
      </c>
      <c r="F94" s="213"/>
      <c r="G94" s="152"/>
      <c r="H94" s="158">
        <f t="shared" si="13"/>
        <v>0</v>
      </c>
      <c r="I94" s="154"/>
      <c r="J94" s="154"/>
      <c r="K94" s="210">
        <f t="shared" si="7"/>
        <v>0</v>
      </c>
      <c r="L94" s="157">
        <f t="shared" si="8"/>
        <v>0</v>
      </c>
      <c r="M94" s="158">
        <f t="shared" si="9"/>
        <v>0</v>
      </c>
      <c r="N94" s="158">
        <f t="shared" si="10"/>
        <v>0</v>
      </c>
      <c r="O94" s="158">
        <f t="shared" si="11"/>
        <v>0</v>
      </c>
      <c r="P94" s="211">
        <f t="shared" si="12"/>
        <v>0</v>
      </c>
      <c r="Q94" s="167" t="s">
        <v>46</v>
      </c>
    </row>
    <row r="95" spans="1:17" s="168" customFormat="1" ht="20.399999999999999" x14ac:dyDescent="0.2">
      <c r="A95" s="147">
        <v>81</v>
      </c>
      <c r="B95" s="148" t="s">
        <v>96</v>
      </c>
      <c r="C95" s="149" t="s">
        <v>157</v>
      </c>
      <c r="D95" s="150" t="s">
        <v>66</v>
      </c>
      <c r="E95" s="209">
        <v>855.02</v>
      </c>
      <c r="F95" s="213"/>
      <c r="G95" s="152"/>
      <c r="H95" s="158">
        <f t="shared" si="13"/>
        <v>0</v>
      </c>
      <c r="I95" s="154"/>
      <c r="J95" s="154"/>
      <c r="K95" s="210">
        <f t="shared" si="7"/>
        <v>0</v>
      </c>
      <c r="L95" s="157">
        <f t="shared" si="8"/>
        <v>0</v>
      </c>
      <c r="M95" s="158">
        <f t="shared" si="9"/>
        <v>0</v>
      </c>
      <c r="N95" s="158">
        <f t="shared" si="10"/>
        <v>0</v>
      </c>
      <c r="O95" s="158">
        <f t="shared" si="11"/>
        <v>0</v>
      </c>
      <c r="P95" s="211">
        <f t="shared" si="12"/>
        <v>0</v>
      </c>
      <c r="Q95" s="167" t="s">
        <v>46</v>
      </c>
    </row>
    <row r="96" spans="1:17" s="168" customFormat="1" ht="20.399999999999999" x14ac:dyDescent="0.2">
      <c r="A96" s="147">
        <v>82</v>
      </c>
      <c r="B96" s="148" t="s">
        <v>96</v>
      </c>
      <c r="C96" s="149" t="s">
        <v>147</v>
      </c>
      <c r="D96" s="150" t="s">
        <v>66</v>
      </c>
      <c r="E96" s="209">
        <v>283.14</v>
      </c>
      <c r="F96" s="213"/>
      <c r="G96" s="152"/>
      <c r="H96" s="158">
        <f t="shared" si="13"/>
        <v>0</v>
      </c>
      <c r="I96" s="154"/>
      <c r="J96" s="154"/>
      <c r="K96" s="210">
        <f t="shared" si="7"/>
        <v>0</v>
      </c>
      <c r="L96" s="157">
        <f t="shared" si="8"/>
        <v>0</v>
      </c>
      <c r="M96" s="158">
        <f t="shared" si="9"/>
        <v>0</v>
      </c>
      <c r="N96" s="158">
        <f t="shared" si="10"/>
        <v>0</v>
      </c>
      <c r="O96" s="158">
        <f t="shared" si="11"/>
        <v>0</v>
      </c>
      <c r="P96" s="211">
        <f t="shared" si="12"/>
        <v>0</v>
      </c>
      <c r="Q96" s="167" t="s">
        <v>46</v>
      </c>
    </row>
    <row r="97" spans="1:17" s="168" customFormat="1" ht="20.399999999999999" x14ac:dyDescent="0.2">
      <c r="A97" s="147">
        <v>83</v>
      </c>
      <c r="B97" s="148" t="s">
        <v>96</v>
      </c>
      <c r="C97" s="149" t="s">
        <v>158</v>
      </c>
      <c r="D97" s="150" t="s">
        <v>66</v>
      </c>
      <c r="E97" s="209">
        <v>571.88</v>
      </c>
      <c r="F97" s="213"/>
      <c r="G97" s="152"/>
      <c r="H97" s="158">
        <f t="shared" si="13"/>
        <v>0</v>
      </c>
      <c r="I97" s="154"/>
      <c r="J97" s="154"/>
      <c r="K97" s="210">
        <f t="shared" si="7"/>
        <v>0</v>
      </c>
      <c r="L97" s="157">
        <f t="shared" si="8"/>
        <v>0</v>
      </c>
      <c r="M97" s="158">
        <f t="shared" si="9"/>
        <v>0</v>
      </c>
      <c r="N97" s="158">
        <f t="shared" si="10"/>
        <v>0</v>
      </c>
      <c r="O97" s="158">
        <f t="shared" si="11"/>
        <v>0</v>
      </c>
      <c r="P97" s="211">
        <f t="shared" si="12"/>
        <v>0</v>
      </c>
      <c r="Q97" s="167" t="s">
        <v>46</v>
      </c>
    </row>
    <row r="98" spans="1:17" s="168" customFormat="1" ht="20.399999999999999" x14ac:dyDescent="0.2">
      <c r="A98" s="147">
        <v>84</v>
      </c>
      <c r="B98" s="148" t="s">
        <v>96</v>
      </c>
      <c r="C98" s="149" t="s">
        <v>159</v>
      </c>
      <c r="D98" s="150" t="s">
        <v>66</v>
      </c>
      <c r="E98" s="209">
        <v>283.14</v>
      </c>
      <c r="F98" s="213"/>
      <c r="G98" s="152"/>
      <c r="H98" s="158">
        <f t="shared" si="13"/>
        <v>0</v>
      </c>
      <c r="I98" s="154"/>
      <c r="J98" s="154"/>
      <c r="K98" s="210">
        <f t="shared" si="7"/>
        <v>0</v>
      </c>
      <c r="L98" s="157">
        <f t="shared" si="8"/>
        <v>0</v>
      </c>
      <c r="M98" s="158">
        <f t="shared" si="9"/>
        <v>0</v>
      </c>
      <c r="N98" s="158">
        <f t="shared" si="10"/>
        <v>0</v>
      </c>
      <c r="O98" s="158">
        <f t="shared" si="11"/>
        <v>0</v>
      </c>
      <c r="P98" s="211">
        <f t="shared" si="12"/>
        <v>0</v>
      </c>
      <c r="Q98" s="167" t="s">
        <v>46</v>
      </c>
    </row>
    <row r="99" spans="1:17" s="168" customFormat="1" ht="20.399999999999999" x14ac:dyDescent="0.2">
      <c r="A99" s="147">
        <v>85</v>
      </c>
      <c r="B99" s="148" t="s">
        <v>96</v>
      </c>
      <c r="C99" s="149" t="s">
        <v>160</v>
      </c>
      <c r="D99" s="150" t="s">
        <v>66</v>
      </c>
      <c r="E99" s="209">
        <v>283.14</v>
      </c>
      <c r="F99" s="213"/>
      <c r="G99" s="152"/>
      <c r="H99" s="158">
        <f t="shared" si="13"/>
        <v>0</v>
      </c>
      <c r="I99" s="154"/>
      <c r="J99" s="154"/>
      <c r="K99" s="210">
        <f t="shared" si="7"/>
        <v>0</v>
      </c>
      <c r="L99" s="157">
        <f t="shared" si="8"/>
        <v>0</v>
      </c>
      <c r="M99" s="158">
        <f t="shared" si="9"/>
        <v>0</v>
      </c>
      <c r="N99" s="158">
        <f t="shared" si="10"/>
        <v>0</v>
      </c>
      <c r="O99" s="158">
        <f t="shared" si="11"/>
        <v>0</v>
      </c>
      <c r="P99" s="211">
        <f t="shared" si="12"/>
        <v>0</v>
      </c>
      <c r="Q99" s="167" t="s">
        <v>46</v>
      </c>
    </row>
    <row r="100" spans="1:17" s="168" customFormat="1" ht="20.399999999999999" x14ac:dyDescent="0.2">
      <c r="A100" s="147">
        <v>86</v>
      </c>
      <c r="B100" s="148" t="s">
        <v>96</v>
      </c>
      <c r="C100" s="149" t="s">
        <v>161</v>
      </c>
      <c r="D100" s="150" t="s">
        <v>68</v>
      </c>
      <c r="E100" s="209">
        <v>176</v>
      </c>
      <c r="F100" s="213"/>
      <c r="G100" s="152"/>
      <c r="H100" s="158">
        <f t="shared" si="13"/>
        <v>0</v>
      </c>
      <c r="I100" s="154"/>
      <c r="J100" s="154"/>
      <c r="K100" s="210">
        <f t="shared" si="7"/>
        <v>0</v>
      </c>
      <c r="L100" s="157">
        <f t="shared" si="8"/>
        <v>0</v>
      </c>
      <c r="M100" s="158">
        <f t="shared" si="9"/>
        <v>0</v>
      </c>
      <c r="N100" s="158">
        <f t="shared" si="10"/>
        <v>0</v>
      </c>
      <c r="O100" s="158">
        <f t="shared" si="11"/>
        <v>0</v>
      </c>
      <c r="P100" s="211">
        <f t="shared" si="12"/>
        <v>0</v>
      </c>
      <c r="Q100" s="167" t="s">
        <v>46</v>
      </c>
    </row>
    <row r="101" spans="1:17" s="168" customFormat="1" x14ac:dyDescent="0.2">
      <c r="A101" s="147">
        <v>87</v>
      </c>
      <c r="B101" s="160"/>
      <c r="C101" s="212" t="s">
        <v>162</v>
      </c>
      <c r="D101" s="148"/>
      <c r="E101" s="162"/>
      <c r="F101" s="157"/>
      <c r="G101" s="152"/>
      <c r="H101" s="158">
        <f t="shared" si="13"/>
        <v>0</v>
      </c>
      <c r="I101" s="152"/>
      <c r="J101" s="152"/>
      <c r="K101" s="210">
        <f t="shared" si="7"/>
        <v>0</v>
      </c>
      <c r="L101" s="157">
        <f t="shared" si="8"/>
        <v>0</v>
      </c>
      <c r="M101" s="158">
        <f t="shared" si="9"/>
        <v>0</v>
      </c>
      <c r="N101" s="158">
        <f t="shared" si="10"/>
        <v>0</v>
      </c>
      <c r="O101" s="158">
        <f t="shared" si="11"/>
        <v>0</v>
      </c>
      <c r="P101" s="211">
        <f t="shared" si="12"/>
        <v>0</v>
      </c>
      <c r="Q101" s="167"/>
    </row>
    <row r="102" spans="1:17" s="168" customFormat="1" ht="30.6" x14ac:dyDescent="0.2">
      <c r="A102" s="147">
        <v>88</v>
      </c>
      <c r="B102" s="148" t="s">
        <v>96</v>
      </c>
      <c r="C102" s="149" t="s">
        <v>126</v>
      </c>
      <c r="D102" s="150" t="s">
        <v>109</v>
      </c>
      <c r="E102" s="209">
        <v>77</v>
      </c>
      <c r="F102" s="213"/>
      <c r="G102" s="152"/>
      <c r="H102" s="158">
        <f t="shared" si="13"/>
        <v>0</v>
      </c>
      <c r="I102" s="154"/>
      <c r="J102" s="154"/>
      <c r="K102" s="210">
        <f t="shared" si="7"/>
        <v>0</v>
      </c>
      <c r="L102" s="157">
        <f t="shared" si="8"/>
        <v>0</v>
      </c>
      <c r="M102" s="158">
        <f t="shared" si="9"/>
        <v>0</v>
      </c>
      <c r="N102" s="158">
        <f t="shared" si="10"/>
        <v>0</v>
      </c>
      <c r="O102" s="158">
        <f t="shared" si="11"/>
        <v>0</v>
      </c>
      <c r="P102" s="211">
        <f t="shared" si="12"/>
        <v>0</v>
      </c>
      <c r="Q102" s="167" t="s">
        <v>46</v>
      </c>
    </row>
    <row r="103" spans="1:17" s="168" customFormat="1" ht="30.6" x14ac:dyDescent="0.2">
      <c r="A103" s="147">
        <v>89</v>
      </c>
      <c r="B103" s="148" t="s">
        <v>96</v>
      </c>
      <c r="C103" s="149" t="s">
        <v>155</v>
      </c>
      <c r="D103" s="150" t="s">
        <v>100</v>
      </c>
      <c r="E103" s="209">
        <v>14</v>
      </c>
      <c r="F103" s="213"/>
      <c r="G103" s="152"/>
      <c r="H103" s="158">
        <f t="shared" si="13"/>
        <v>0</v>
      </c>
      <c r="I103" s="154"/>
      <c r="J103" s="154"/>
      <c r="K103" s="210">
        <f t="shared" si="7"/>
        <v>0</v>
      </c>
      <c r="L103" s="157">
        <f t="shared" si="8"/>
        <v>0</v>
      </c>
      <c r="M103" s="158">
        <f t="shared" si="9"/>
        <v>0</v>
      </c>
      <c r="N103" s="158">
        <f t="shared" si="10"/>
        <v>0</v>
      </c>
      <c r="O103" s="158">
        <f t="shared" si="11"/>
        <v>0</v>
      </c>
      <c r="P103" s="211">
        <f t="shared" si="12"/>
        <v>0</v>
      </c>
      <c r="Q103" s="167" t="s">
        <v>46</v>
      </c>
    </row>
    <row r="104" spans="1:17" s="168" customFormat="1" ht="20.399999999999999" x14ac:dyDescent="0.2">
      <c r="A104" s="147">
        <v>90</v>
      </c>
      <c r="B104" s="148" t="s">
        <v>96</v>
      </c>
      <c r="C104" s="149" t="s">
        <v>128</v>
      </c>
      <c r="D104" s="150" t="s">
        <v>109</v>
      </c>
      <c r="E104" s="209">
        <v>79.8</v>
      </c>
      <c r="F104" s="213"/>
      <c r="G104" s="152"/>
      <c r="H104" s="158">
        <f t="shared" si="13"/>
        <v>0</v>
      </c>
      <c r="I104" s="154"/>
      <c r="J104" s="154"/>
      <c r="K104" s="210">
        <f t="shared" si="7"/>
        <v>0</v>
      </c>
      <c r="L104" s="157">
        <f t="shared" si="8"/>
        <v>0</v>
      </c>
      <c r="M104" s="158">
        <f t="shared" si="9"/>
        <v>0</v>
      </c>
      <c r="N104" s="158">
        <f t="shared" si="10"/>
        <v>0</v>
      </c>
      <c r="O104" s="158">
        <f t="shared" si="11"/>
        <v>0</v>
      </c>
      <c r="P104" s="211">
        <f t="shared" si="12"/>
        <v>0</v>
      </c>
      <c r="Q104" s="167" t="s">
        <v>46</v>
      </c>
    </row>
    <row r="105" spans="1:17" s="168" customFormat="1" ht="20.399999999999999" x14ac:dyDescent="0.2">
      <c r="A105" s="147">
        <v>91</v>
      </c>
      <c r="B105" s="148" t="s">
        <v>96</v>
      </c>
      <c r="C105" s="149" t="s">
        <v>156</v>
      </c>
      <c r="D105" s="150" t="s">
        <v>100</v>
      </c>
      <c r="E105" s="209">
        <v>15.959999999999999</v>
      </c>
      <c r="F105" s="213"/>
      <c r="G105" s="152"/>
      <c r="H105" s="158">
        <f t="shared" si="13"/>
        <v>0</v>
      </c>
      <c r="I105" s="154"/>
      <c r="J105" s="154"/>
      <c r="K105" s="210">
        <f t="shared" si="7"/>
        <v>0</v>
      </c>
      <c r="L105" s="157">
        <f t="shared" si="8"/>
        <v>0</v>
      </c>
      <c r="M105" s="158">
        <f t="shared" si="9"/>
        <v>0</v>
      </c>
      <c r="N105" s="158">
        <f t="shared" si="10"/>
        <v>0</v>
      </c>
      <c r="O105" s="158">
        <f t="shared" si="11"/>
        <v>0</v>
      </c>
      <c r="P105" s="211">
        <f t="shared" si="12"/>
        <v>0</v>
      </c>
      <c r="Q105" s="167" t="s">
        <v>46</v>
      </c>
    </row>
    <row r="106" spans="1:17" s="168" customFormat="1" ht="20.399999999999999" x14ac:dyDescent="0.2">
      <c r="A106" s="147">
        <v>92</v>
      </c>
      <c r="B106" s="148" t="s">
        <v>96</v>
      </c>
      <c r="C106" s="183" t="s">
        <v>132</v>
      </c>
      <c r="D106" s="150" t="s">
        <v>109</v>
      </c>
      <c r="E106" s="209">
        <v>6.3840000000000003</v>
      </c>
      <c r="F106" s="213"/>
      <c r="G106" s="152"/>
      <c r="H106" s="158">
        <f t="shared" si="13"/>
        <v>0</v>
      </c>
      <c r="I106" s="154"/>
      <c r="J106" s="154"/>
      <c r="K106" s="210">
        <f t="shared" si="7"/>
        <v>0</v>
      </c>
      <c r="L106" s="157">
        <f t="shared" si="8"/>
        <v>0</v>
      </c>
      <c r="M106" s="158">
        <f t="shared" si="9"/>
        <v>0</v>
      </c>
      <c r="N106" s="158">
        <f t="shared" si="10"/>
        <v>0</v>
      </c>
      <c r="O106" s="158">
        <f t="shared" si="11"/>
        <v>0</v>
      </c>
      <c r="P106" s="211">
        <f t="shared" si="12"/>
        <v>0</v>
      </c>
      <c r="Q106" s="167" t="s">
        <v>46</v>
      </c>
    </row>
    <row r="107" spans="1:17" s="168" customFormat="1" ht="30.6" x14ac:dyDescent="0.2">
      <c r="A107" s="147">
        <v>93</v>
      </c>
      <c r="B107" s="148" t="s">
        <v>96</v>
      </c>
      <c r="C107" s="149" t="s">
        <v>163</v>
      </c>
      <c r="D107" s="150" t="s">
        <v>109</v>
      </c>
      <c r="E107" s="209">
        <v>47.879999999999995</v>
      </c>
      <c r="F107" s="213"/>
      <c r="G107" s="152"/>
      <c r="H107" s="158">
        <f t="shared" si="13"/>
        <v>0</v>
      </c>
      <c r="I107" s="154"/>
      <c r="J107" s="154"/>
      <c r="K107" s="210">
        <f t="shared" si="7"/>
        <v>0</v>
      </c>
      <c r="L107" s="157">
        <f t="shared" si="8"/>
        <v>0</v>
      </c>
      <c r="M107" s="158">
        <f t="shared" si="9"/>
        <v>0</v>
      </c>
      <c r="N107" s="158">
        <f t="shared" si="10"/>
        <v>0</v>
      </c>
      <c r="O107" s="158">
        <f t="shared" si="11"/>
        <v>0</v>
      </c>
      <c r="P107" s="211">
        <f t="shared" si="12"/>
        <v>0</v>
      </c>
      <c r="Q107" s="167" t="s">
        <v>46</v>
      </c>
    </row>
    <row r="108" spans="1:17" s="168" customFormat="1" ht="20.399999999999999" x14ac:dyDescent="0.2">
      <c r="A108" s="147">
        <v>94</v>
      </c>
      <c r="B108" s="148" t="s">
        <v>96</v>
      </c>
      <c r="C108" s="149" t="s">
        <v>164</v>
      </c>
      <c r="D108" s="150" t="s">
        <v>66</v>
      </c>
      <c r="E108" s="209">
        <v>46</v>
      </c>
      <c r="F108" s="213"/>
      <c r="G108" s="152"/>
      <c r="H108" s="158">
        <f t="shared" si="13"/>
        <v>0</v>
      </c>
      <c r="I108" s="154"/>
      <c r="J108" s="154"/>
      <c r="K108" s="210">
        <f t="shared" si="7"/>
        <v>0</v>
      </c>
      <c r="L108" s="157">
        <f t="shared" si="8"/>
        <v>0</v>
      </c>
      <c r="M108" s="158">
        <f t="shared" si="9"/>
        <v>0</v>
      </c>
      <c r="N108" s="158">
        <f t="shared" si="10"/>
        <v>0</v>
      </c>
      <c r="O108" s="158">
        <f t="shared" si="11"/>
        <v>0</v>
      </c>
      <c r="P108" s="211">
        <f t="shared" si="12"/>
        <v>0</v>
      </c>
      <c r="Q108" s="167" t="s">
        <v>46</v>
      </c>
    </row>
    <row r="109" spans="1:17" s="168" customFormat="1" ht="20.399999999999999" x14ac:dyDescent="0.2">
      <c r="A109" s="147">
        <v>95</v>
      </c>
      <c r="B109" s="148" t="s">
        <v>96</v>
      </c>
      <c r="C109" s="149" t="s">
        <v>165</v>
      </c>
      <c r="D109" s="150" t="s">
        <v>66</v>
      </c>
      <c r="E109" s="209">
        <v>14</v>
      </c>
      <c r="F109" s="213"/>
      <c r="G109" s="152"/>
      <c r="H109" s="158">
        <f t="shared" si="13"/>
        <v>0</v>
      </c>
      <c r="I109" s="154"/>
      <c r="J109" s="154"/>
      <c r="K109" s="210">
        <f t="shared" si="7"/>
        <v>0</v>
      </c>
      <c r="L109" s="157">
        <f t="shared" si="8"/>
        <v>0</v>
      </c>
      <c r="M109" s="158">
        <f t="shared" si="9"/>
        <v>0</v>
      </c>
      <c r="N109" s="158">
        <f t="shared" si="10"/>
        <v>0</v>
      </c>
      <c r="O109" s="158">
        <f t="shared" si="11"/>
        <v>0</v>
      </c>
      <c r="P109" s="211">
        <f t="shared" si="12"/>
        <v>0</v>
      </c>
      <c r="Q109" s="167" t="s">
        <v>46</v>
      </c>
    </row>
    <row r="110" spans="1:17" s="168" customFormat="1" ht="20.399999999999999" x14ac:dyDescent="0.2">
      <c r="A110" s="147">
        <v>96</v>
      </c>
      <c r="B110" s="148" t="s">
        <v>96</v>
      </c>
      <c r="C110" s="149" t="s">
        <v>166</v>
      </c>
      <c r="D110" s="150" t="s">
        <v>66</v>
      </c>
      <c r="E110" s="209">
        <v>32</v>
      </c>
      <c r="F110" s="213"/>
      <c r="G110" s="152"/>
      <c r="H110" s="158">
        <f t="shared" si="13"/>
        <v>0</v>
      </c>
      <c r="I110" s="154"/>
      <c r="J110" s="154"/>
      <c r="K110" s="210">
        <f t="shared" si="7"/>
        <v>0</v>
      </c>
      <c r="L110" s="157">
        <f t="shared" si="8"/>
        <v>0</v>
      </c>
      <c r="M110" s="158">
        <f t="shared" si="9"/>
        <v>0</v>
      </c>
      <c r="N110" s="158">
        <f t="shared" si="10"/>
        <v>0</v>
      </c>
      <c r="O110" s="158">
        <f t="shared" si="11"/>
        <v>0</v>
      </c>
      <c r="P110" s="211">
        <f t="shared" si="12"/>
        <v>0</v>
      </c>
      <c r="Q110" s="167" t="s">
        <v>46</v>
      </c>
    </row>
    <row r="111" spans="1:17" s="168" customFormat="1" x14ac:dyDescent="0.2">
      <c r="A111" s="147">
        <v>97</v>
      </c>
      <c r="B111" s="160"/>
      <c r="C111" s="212" t="s">
        <v>167</v>
      </c>
      <c r="D111" s="148"/>
      <c r="E111" s="162"/>
      <c r="F111" s="157"/>
      <c r="G111" s="152"/>
      <c r="H111" s="158">
        <f t="shared" si="13"/>
        <v>0</v>
      </c>
      <c r="I111" s="152"/>
      <c r="J111" s="152"/>
      <c r="K111" s="210">
        <f t="shared" si="7"/>
        <v>0</v>
      </c>
      <c r="L111" s="157">
        <f t="shared" si="8"/>
        <v>0</v>
      </c>
      <c r="M111" s="158">
        <f t="shared" si="9"/>
        <v>0</v>
      </c>
      <c r="N111" s="158">
        <f t="shared" si="10"/>
        <v>0</v>
      </c>
      <c r="O111" s="158">
        <f t="shared" si="11"/>
        <v>0</v>
      </c>
      <c r="P111" s="211">
        <f t="shared" si="12"/>
        <v>0</v>
      </c>
      <c r="Q111" s="167"/>
    </row>
    <row r="112" spans="1:17" s="168" customFormat="1" ht="20.399999999999999" x14ac:dyDescent="0.2">
      <c r="A112" s="147">
        <v>98</v>
      </c>
      <c r="B112" s="148" t="s">
        <v>96</v>
      </c>
      <c r="C112" s="149" t="s">
        <v>128</v>
      </c>
      <c r="D112" s="150" t="s">
        <v>109</v>
      </c>
      <c r="E112" s="209">
        <v>504</v>
      </c>
      <c r="F112" s="157"/>
      <c r="G112" s="152"/>
      <c r="H112" s="158">
        <f t="shared" si="13"/>
        <v>0</v>
      </c>
      <c r="I112" s="154"/>
      <c r="J112" s="154"/>
      <c r="K112" s="210">
        <f t="shared" si="7"/>
        <v>0</v>
      </c>
      <c r="L112" s="157">
        <f t="shared" si="8"/>
        <v>0</v>
      </c>
      <c r="M112" s="158">
        <f t="shared" si="9"/>
        <v>0</v>
      </c>
      <c r="N112" s="158">
        <f t="shared" si="10"/>
        <v>0</v>
      </c>
      <c r="O112" s="158">
        <f t="shared" si="11"/>
        <v>0</v>
      </c>
      <c r="P112" s="211">
        <f t="shared" si="12"/>
        <v>0</v>
      </c>
      <c r="Q112" s="167" t="s">
        <v>46</v>
      </c>
    </row>
    <row r="113" spans="1:17" s="168" customFormat="1" ht="20.399999999999999" x14ac:dyDescent="0.2">
      <c r="A113" s="147">
        <v>99</v>
      </c>
      <c r="B113" s="148" t="s">
        <v>96</v>
      </c>
      <c r="C113" s="149" t="s">
        <v>129</v>
      </c>
      <c r="D113" s="150" t="s">
        <v>100</v>
      </c>
      <c r="E113" s="209">
        <v>72</v>
      </c>
      <c r="F113" s="157"/>
      <c r="G113" s="152"/>
      <c r="H113" s="158">
        <f t="shared" si="13"/>
        <v>0</v>
      </c>
      <c r="I113" s="154"/>
      <c r="J113" s="154"/>
      <c r="K113" s="210">
        <f t="shared" si="7"/>
        <v>0</v>
      </c>
      <c r="L113" s="157">
        <f t="shared" si="8"/>
        <v>0</v>
      </c>
      <c r="M113" s="158">
        <f t="shared" si="9"/>
        <v>0</v>
      </c>
      <c r="N113" s="158">
        <f t="shared" si="10"/>
        <v>0</v>
      </c>
      <c r="O113" s="158">
        <f t="shared" si="11"/>
        <v>0</v>
      </c>
      <c r="P113" s="211">
        <f t="shared" si="12"/>
        <v>0</v>
      </c>
      <c r="Q113" s="167" t="s">
        <v>46</v>
      </c>
    </row>
    <row r="114" spans="1:17" s="168" customFormat="1" ht="20.399999999999999" x14ac:dyDescent="0.2">
      <c r="A114" s="147">
        <v>100</v>
      </c>
      <c r="B114" s="148" t="s">
        <v>96</v>
      </c>
      <c r="C114" s="149" t="s">
        <v>132</v>
      </c>
      <c r="D114" s="150" t="s">
        <v>109</v>
      </c>
      <c r="E114" s="209">
        <v>50.4</v>
      </c>
      <c r="F114" s="157"/>
      <c r="G114" s="152"/>
      <c r="H114" s="158">
        <f t="shared" si="13"/>
        <v>0</v>
      </c>
      <c r="I114" s="154"/>
      <c r="J114" s="154"/>
      <c r="K114" s="210">
        <f t="shared" si="7"/>
        <v>0</v>
      </c>
      <c r="L114" s="157">
        <f t="shared" si="8"/>
        <v>0</v>
      </c>
      <c r="M114" s="158">
        <f t="shared" si="9"/>
        <v>0</v>
      </c>
      <c r="N114" s="158">
        <f t="shared" si="10"/>
        <v>0</v>
      </c>
      <c r="O114" s="158">
        <f t="shared" si="11"/>
        <v>0</v>
      </c>
      <c r="P114" s="211">
        <f t="shared" si="12"/>
        <v>0</v>
      </c>
      <c r="Q114" s="167" t="s">
        <v>46</v>
      </c>
    </row>
    <row r="115" spans="1:17" s="168" customFormat="1" ht="30.6" x14ac:dyDescent="0.2">
      <c r="A115" s="147">
        <v>101</v>
      </c>
      <c r="B115" s="148" t="s">
        <v>96</v>
      </c>
      <c r="C115" s="149" t="s">
        <v>137</v>
      </c>
      <c r="D115" s="150" t="s">
        <v>109</v>
      </c>
      <c r="E115" s="209">
        <v>237.6</v>
      </c>
      <c r="F115" s="157"/>
      <c r="G115" s="152"/>
      <c r="H115" s="158">
        <f t="shared" si="13"/>
        <v>0</v>
      </c>
      <c r="I115" s="154"/>
      <c r="J115" s="154"/>
      <c r="K115" s="210">
        <f t="shared" si="7"/>
        <v>0</v>
      </c>
      <c r="L115" s="157">
        <f t="shared" si="8"/>
        <v>0</v>
      </c>
      <c r="M115" s="158">
        <f t="shared" si="9"/>
        <v>0</v>
      </c>
      <c r="N115" s="158">
        <f t="shared" si="10"/>
        <v>0</v>
      </c>
      <c r="O115" s="158">
        <f t="shared" si="11"/>
        <v>0</v>
      </c>
      <c r="P115" s="211">
        <f t="shared" si="12"/>
        <v>0</v>
      </c>
      <c r="Q115" s="167" t="s">
        <v>46</v>
      </c>
    </row>
    <row r="116" spans="1:17" s="168" customFormat="1" ht="20.399999999999999" x14ac:dyDescent="0.2">
      <c r="A116" s="147">
        <v>102</v>
      </c>
      <c r="B116" s="148" t="s">
        <v>96</v>
      </c>
      <c r="C116" s="149" t="s">
        <v>168</v>
      </c>
      <c r="D116" s="150" t="s">
        <v>109</v>
      </c>
      <c r="E116" s="209">
        <v>30</v>
      </c>
      <c r="F116" s="213"/>
      <c r="G116" s="152"/>
      <c r="H116" s="158">
        <f t="shared" si="13"/>
        <v>0</v>
      </c>
      <c r="I116" s="154"/>
      <c r="J116" s="154"/>
      <c r="K116" s="210">
        <f t="shared" si="7"/>
        <v>0</v>
      </c>
      <c r="L116" s="157">
        <f t="shared" si="8"/>
        <v>0</v>
      </c>
      <c r="M116" s="158">
        <f t="shared" si="9"/>
        <v>0</v>
      </c>
      <c r="N116" s="158">
        <f t="shared" si="10"/>
        <v>0</v>
      </c>
      <c r="O116" s="158">
        <f t="shared" si="11"/>
        <v>0</v>
      </c>
      <c r="P116" s="211">
        <f t="shared" si="12"/>
        <v>0</v>
      </c>
      <c r="Q116" s="167" t="s">
        <v>46</v>
      </c>
    </row>
    <row r="117" spans="1:17" s="168" customFormat="1" ht="20.399999999999999" x14ac:dyDescent="0.2">
      <c r="A117" s="147">
        <v>103</v>
      </c>
      <c r="B117" s="148" t="s">
        <v>96</v>
      </c>
      <c r="C117" s="149" t="s">
        <v>169</v>
      </c>
      <c r="D117" s="150" t="s">
        <v>68</v>
      </c>
      <c r="E117" s="209">
        <v>4</v>
      </c>
      <c r="F117" s="157"/>
      <c r="G117" s="152"/>
      <c r="H117" s="158">
        <f t="shared" si="13"/>
        <v>0</v>
      </c>
      <c r="I117" s="154"/>
      <c r="J117" s="154"/>
      <c r="K117" s="210">
        <f t="shared" si="7"/>
        <v>0</v>
      </c>
      <c r="L117" s="157">
        <f t="shared" si="8"/>
        <v>0</v>
      </c>
      <c r="M117" s="158">
        <f t="shared" si="9"/>
        <v>0</v>
      </c>
      <c r="N117" s="158">
        <f t="shared" si="10"/>
        <v>0</v>
      </c>
      <c r="O117" s="158">
        <f t="shared" si="11"/>
        <v>0</v>
      </c>
      <c r="P117" s="211">
        <f t="shared" si="12"/>
        <v>0</v>
      </c>
      <c r="Q117" s="167" t="s">
        <v>46</v>
      </c>
    </row>
    <row r="118" spans="1:17" s="168" customFormat="1" x14ac:dyDescent="0.2">
      <c r="A118" s="147">
        <v>104</v>
      </c>
      <c r="B118" s="160"/>
      <c r="C118" s="212" t="s">
        <v>170</v>
      </c>
      <c r="D118" s="148"/>
      <c r="E118" s="162"/>
      <c r="F118" s="157"/>
      <c r="G118" s="152"/>
      <c r="H118" s="158">
        <f t="shared" si="13"/>
        <v>0</v>
      </c>
      <c r="I118" s="152"/>
      <c r="J118" s="152"/>
      <c r="K118" s="210">
        <f t="shared" si="7"/>
        <v>0</v>
      </c>
      <c r="L118" s="157">
        <f t="shared" si="8"/>
        <v>0</v>
      </c>
      <c r="M118" s="158">
        <f t="shared" si="9"/>
        <v>0</v>
      </c>
      <c r="N118" s="158">
        <f t="shared" si="10"/>
        <v>0</v>
      </c>
      <c r="O118" s="158">
        <f t="shared" si="11"/>
        <v>0</v>
      </c>
      <c r="P118" s="211">
        <f t="shared" si="12"/>
        <v>0</v>
      </c>
      <c r="Q118" s="167"/>
    </row>
    <row r="119" spans="1:17" s="168" customFormat="1" ht="20.399999999999999" x14ac:dyDescent="0.2">
      <c r="A119" s="147">
        <v>105</v>
      </c>
      <c r="B119" s="148" t="s">
        <v>96</v>
      </c>
      <c r="C119" s="149" t="s">
        <v>171</v>
      </c>
      <c r="D119" s="150" t="s">
        <v>68</v>
      </c>
      <c r="E119" s="217">
        <v>1</v>
      </c>
      <c r="F119" s="151"/>
      <c r="G119" s="152"/>
      <c r="H119" s="158">
        <f t="shared" si="13"/>
        <v>0</v>
      </c>
      <c r="I119" s="154"/>
      <c r="J119" s="154"/>
      <c r="K119" s="210">
        <f t="shared" si="7"/>
        <v>0</v>
      </c>
      <c r="L119" s="157">
        <f t="shared" si="8"/>
        <v>0</v>
      </c>
      <c r="M119" s="158">
        <f t="shared" si="9"/>
        <v>0</v>
      </c>
      <c r="N119" s="158">
        <f t="shared" si="10"/>
        <v>0</v>
      </c>
      <c r="O119" s="158">
        <f t="shared" si="11"/>
        <v>0</v>
      </c>
      <c r="P119" s="211">
        <f t="shared" si="12"/>
        <v>0</v>
      </c>
      <c r="Q119" s="167" t="s">
        <v>46</v>
      </c>
    </row>
    <row r="120" spans="1:17" s="168" customFormat="1" ht="40.799999999999997" x14ac:dyDescent="0.2">
      <c r="A120" s="147">
        <v>106</v>
      </c>
      <c r="B120" s="148" t="s">
        <v>96</v>
      </c>
      <c r="C120" s="149" t="s">
        <v>172</v>
      </c>
      <c r="D120" s="150" t="s">
        <v>68</v>
      </c>
      <c r="E120" s="217">
        <v>1</v>
      </c>
      <c r="F120" s="151"/>
      <c r="G120" s="152"/>
      <c r="H120" s="158">
        <f t="shared" si="13"/>
        <v>0</v>
      </c>
      <c r="I120" s="154"/>
      <c r="J120" s="154"/>
      <c r="K120" s="210">
        <f t="shared" si="7"/>
        <v>0</v>
      </c>
      <c r="L120" s="157">
        <f t="shared" si="8"/>
        <v>0</v>
      </c>
      <c r="M120" s="158">
        <f t="shared" si="9"/>
        <v>0</v>
      </c>
      <c r="N120" s="158">
        <f t="shared" si="10"/>
        <v>0</v>
      </c>
      <c r="O120" s="158">
        <f t="shared" si="11"/>
        <v>0</v>
      </c>
      <c r="P120" s="211">
        <f t="shared" si="12"/>
        <v>0</v>
      </c>
      <c r="Q120" s="167" t="s">
        <v>46</v>
      </c>
    </row>
    <row r="121" spans="1:17" s="168" customFormat="1" x14ac:dyDescent="0.2">
      <c r="A121" s="147">
        <v>107</v>
      </c>
      <c r="B121" s="160"/>
      <c r="C121" s="212" t="s">
        <v>173</v>
      </c>
      <c r="D121" s="148"/>
      <c r="E121" s="162"/>
      <c r="F121" s="157"/>
      <c r="G121" s="152"/>
      <c r="H121" s="158">
        <f t="shared" si="13"/>
        <v>0</v>
      </c>
      <c r="I121" s="152"/>
      <c r="J121" s="152"/>
      <c r="K121" s="210">
        <f t="shared" si="7"/>
        <v>0</v>
      </c>
      <c r="L121" s="157">
        <f t="shared" si="8"/>
        <v>0</v>
      </c>
      <c r="M121" s="158">
        <f t="shared" si="9"/>
        <v>0</v>
      </c>
      <c r="N121" s="158">
        <f t="shared" si="10"/>
        <v>0</v>
      </c>
      <c r="O121" s="158">
        <f t="shared" si="11"/>
        <v>0</v>
      </c>
      <c r="P121" s="211">
        <f t="shared" si="12"/>
        <v>0</v>
      </c>
      <c r="Q121" s="167"/>
    </row>
    <row r="122" spans="1:17" s="168" customFormat="1" ht="30.6" x14ac:dyDescent="0.2">
      <c r="A122" s="147">
        <v>108</v>
      </c>
      <c r="B122" s="148" t="s">
        <v>96</v>
      </c>
      <c r="C122" s="149" t="s">
        <v>174</v>
      </c>
      <c r="D122" s="150" t="s">
        <v>68</v>
      </c>
      <c r="E122" s="209">
        <v>1</v>
      </c>
      <c r="F122" s="151"/>
      <c r="G122" s="152"/>
      <c r="H122" s="158">
        <f t="shared" si="13"/>
        <v>0</v>
      </c>
      <c r="I122" s="154"/>
      <c r="J122" s="154"/>
      <c r="K122" s="210">
        <f t="shared" si="7"/>
        <v>0</v>
      </c>
      <c r="L122" s="157">
        <f t="shared" si="8"/>
        <v>0</v>
      </c>
      <c r="M122" s="158">
        <f t="shared" si="9"/>
        <v>0</v>
      </c>
      <c r="N122" s="158">
        <f t="shared" si="10"/>
        <v>0</v>
      </c>
      <c r="O122" s="158">
        <f t="shared" si="11"/>
        <v>0</v>
      </c>
      <c r="P122" s="211">
        <f t="shared" si="12"/>
        <v>0</v>
      </c>
      <c r="Q122" s="167" t="s">
        <v>47</v>
      </c>
    </row>
    <row r="123" spans="1:17" s="168" customFormat="1" ht="20.399999999999999" x14ac:dyDescent="0.2">
      <c r="A123" s="147">
        <v>109</v>
      </c>
      <c r="B123" s="148" t="s">
        <v>96</v>
      </c>
      <c r="C123" s="149" t="s">
        <v>175</v>
      </c>
      <c r="D123" s="150" t="s">
        <v>68</v>
      </c>
      <c r="E123" s="209">
        <v>1</v>
      </c>
      <c r="F123" s="151"/>
      <c r="G123" s="152"/>
      <c r="H123" s="158">
        <f t="shared" si="13"/>
        <v>0</v>
      </c>
      <c r="I123" s="154"/>
      <c r="J123" s="154"/>
      <c r="K123" s="210">
        <f t="shared" si="7"/>
        <v>0</v>
      </c>
      <c r="L123" s="157">
        <f t="shared" si="8"/>
        <v>0</v>
      </c>
      <c r="M123" s="158">
        <f t="shared" si="9"/>
        <v>0</v>
      </c>
      <c r="N123" s="158">
        <f t="shared" si="10"/>
        <v>0</v>
      </c>
      <c r="O123" s="158">
        <f t="shared" si="11"/>
        <v>0</v>
      </c>
      <c r="P123" s="211">
        <f t="shared" si="12"/>
        <v>0</v>
      </c>
      <c r="Q123" s="167" t="s">
        <v>46</v>
      </c>
    </row>
    <row r="124" spans="1:17" s="168" customFormat="1" ht="20.399999999999999" x14ac:dyDescent="0.2">
      <c r="A124" s="147">
        <v>110</v>
      </c>
      <c r="B124" s="148" t="s">
        <v>96</v>
      </c>
      <c r="C124" s="149" t="s">
        <v>176</v>
      </c>
      <c r="D124" s="150" t="s">
        <v>68</v>
      </c>
      <c r="E124" s="209">
        <v>4</v>
      </c>
      <c r="F124" s="151"/>
      <c r="G124" s="152"/>
      <c r="H124" s="158">
        <f t="shared" si="13"/>
        <v>0</v>
      </c>
      <c r="I124" s="154"/>
      <c r="J124" s="154"/>
      <c r="K124" s="210">
        <f t="shared" si="7"/>
        <v>0</v>
      </c>
      <c r="L124" s="157">
        <f t="shared" si="8"/>
        <v>0</v>
      </c>
      <c r="M124" s="158">
        <f t="shared" si="9"/>
        <v>0</v>
      </c>
      <c r="N124" s="158">
        <f t="shared" si="10"/>
        <v>0</v>
      </c>
      <c r="O124" s="158">
        <f t="shared" si="11"/>
        <v>0</v>
      </c>
      <c r="P124" s="211">
        <f t="shared" si="12"/>
        <v>0</v>
      </c>
      <c r="Q124" s="167" t="s">
        <v>46</v>
      </c>
    </row>
    <row r="125" spans="1:17" s="168" customFormat="1" ht="20.399999999999999" x14ac:dyDescent="0.2">
      <c r="A125" s="147">
        <v>111</v>
      </c>
      <c r="B125" s="148" t="s">
        <v>96</v>
      </c>
      <c r="C125" s="149" t="s">
        <v>177</v>
      </c>
      <c r="D125" s="150" t="s">
        <v>68</v>
      </c>
      <c r="E125" s="209">
        <v>1</v>
      </c>
      <c r="F125" s="151"/>
      <c r="G125" s="152"/>
      <c r="H125" s="158">
        <f t="shared" si="13"/>
        <v>0</v>
      </c>
      <c r="I125" s="154"/>
      <c r="J125" s="154"/>
      <c r="K125" s="210">
        <f t="shared" si="7"/>
        <v>0</v>
      </c>
      <c r="L125" s="157">
        <f t="shared" si="8"/>
        <v>0</v>
      </c>
      <c r="M125" s="158">
        <f t="shared" si="9"/>
        <v>0</v>
      </c>
      <c r="N125" s="158">
        <f t="shared" si="10"/>
        <v>0</v>
      </c>
      <c r="O125" s="158">
        <f t="shared" si="11"/>
        <v>0</v>
      </c>
      <c r="P125" s="211">
        <f t="shared" si="12"/>
        <v>0</v>
      </c>
      <c r="Q125" s="167" t="s">
        <v>46</v>
      </c>
    </row>
    <row r="126" spans="1:17" s="168" customFormat="1" x14ac:dyDescent="0.2">
      <c r="A126" s="147">
        <v>112</v>
      </c>
      <c r="B126" s="160"/>
      <c r="C126" s="212" t="s">
        <v>178</v>
      </c>
      <c r="D126" s="148"/>
      <c r="E126" s="162"/>
      <c r="F126" s="157"/>
      <c r="G126" s="152"/>
      <c r="H126" s="158">
        <f t="shared" si="13"/>
        <v>0</v>
      </c>
      <c r="I126" s="152"/>
      <c r="J126" s="152"/>
      <c r="K126" s="210">
        <f t="shared" si="7"/>
        <v>0</v>
      </c>
      <c r="L126" s="157">
        <f t="shared" si="8"/>
        <v>0</v>
      </c>
      <c r="M126" s="158">
        <f t="shared" si="9"/>
        <v>0</v>
      </c>
      <c r="N126" s="158">
        <f t="shared" si="10"/>
        <v>0</v>
      </c>
      <c r="O126" s="158">
        <f t="shared" si="11"/>
        <v>0</v>
      </c>
      <c r="P126" s="211">
        <f t="shared" si="12"/>
        <v>0</v>
      </c>
      <c r="Q126" s="167"/>
    </row>
    <row r="127" spans="1:17" s="168" customFormat="1" ht="20.399999999999999" x14ac:dyDescent="0.2">
      <c r="A127" s="147">
        <v>113</v>
      </c>
      <c r="B127" s="148" t="s">
        <v>96</v>
      </c>
      <c r="C127" s="149" t="s">
        <v>179</v>
      </c>
      <c r="D127" s="150" t="s">
        <v>100</v>
      </c>
      <c r="E127" s="209">
        <v>16</v>
      </c>
      <c r="F127" s="213"/>
      <c r="G127" s="152"/>
      <c r="H127" s="158">
        <f t="shared" si="13"/>
        <v>0</v>
      </c>
      <c r="I127" s="154"/>
      <c r="J127" s="154"/>
      <c r="K127" s="210">
        <f t="shared" si="7"/>
        <v>0</v>
      </c>
      <c r="L127" s="157">
        <f t="shared" si="8"/>
        <v>0</v>
      </c>
      <c r="M127" s="158">
        <f t="shared" si="9"/>
        <v>0</v>
      </c>
      <c r="N127" s="158">
        <f t="shared" si="10"/>
        <v>0</v>
      </c>
      <c r="O127" s="158">
        <f t="shared" si="11"/>
        <v>0</v>
      </c>
      <c r="P127" s="211">
        <f t="shared" si="12"/>
        <v>0</v>
      </c>
      <c r="Q127" s="167" t="s">
        <v>47</v>
      </c>
    </row>
    <row r="128" spans="1:17" s="168" customFormat="1" ht="30.6" x14ac:dyDescent="0.2">
      <c r="A128" s="147">
        <v>114</v>
      </c>
      <c r="B128" s="148" t="s">
        <v>96</v>
      </c>
      <c r="C128" s="149" t="s">
        <v>180</v>
      </c>
      <c r="D128" s="150" t="s">
        <v>109</v>
      </c>
      <c r="E128" s="209">
        <v>80</v>
      </c>
      <c r="F128" s="213"/>
      <c r="G128" s="152"/>
      <c r="H128" s="158">
        <f t="shared" si="13"/>
        <v>0</v>
      </c>
      <c r="I128" s="154"/>
      <c r="J128" s="154"/>
      <c r="K128" s="210">
        <f t="shared" si="7"/>
        <v>0</v>
      </c>
      <c r="L128" s="157">
        <f t="shared" si="8"/>
        <v>0</v>
      </c>
      <c r="M128" s="158">
        <f t="shared" si="9"/>
        <v>0</v>
      </c>
      <c r="N128" s="158">
        <f t="shared" si="10"/>
        <v>0</v>
      </c>
      <c r="O128" s="158">
        <f t="shared" si="11"/>
        <v>0</v>
      </c>
      <c r="P128" s="211">
        <f t="shared" si="12"/>
        <v>0</v>
      </c>
      <c r="Q128" s="167" t="s">
        <v>47</v>
      </c>
    </row>
    <row r="129" spans="1:17" s="168" customFormat="1" ht="20.399999999999999" x14ac:dyDescent="0.2">
      <c r="A129" s="147">
        <v>115</v>
      </c>
      <c r="B129" s="148" t="s">
        <v>96</v>
      </c>
      <c r="C129" s="149" t="s">
        <v>181</v>
      </c>
      <c r="D129" s="150" t="s">
        <v>100</v>
      </c>
      <c r="E129" s="209">
        <v>16</v>
      </c>
      <c r="F129" s="213"/>
      <c r="G129" s="152"/>
      <c r="H129" s="158">
        <f t="shared" si="13"/>
        <v>0</v>
      </c>
      <c r="I129" s="154"/>
      <c r="J129" s="154"/>
      <c r="K129" s="210">
        <f t="shared" si="7"/>
        <v>0</v>
      </c>
      <c r="L129" s="157">
        <f t="shared" si="8"/>
        <v>0</v>
      </c>
      <c r="M129" s="158">
        <f t="shared" si="9"/>
        <v>0</v>
      </c>
      <c r="N129" s="158">
        <f t="shared" si="10"/>
        <v>0</v>
      </c>
      <c r="O129" s="158">
        <f t="shared" si="11"/>
        <v>0</v>
      </c>
      <c r="P129" s="211">
        <f t="shared" si="12"/>
        <v>0</v>
      </c>
      <c r="Q129" s="167" t="s">
        <v>47</v>
      </c>
    </row>
    <row r="130" spans="1:17" s="168" customFormat="1" ht="20.399999999999999" x14ac:dyDescent="0.2">
      <c r="A130" s="147">
        <v>116</v>
      </c>
      <c r="B130" s="148" t="s">
        <v>96</v>
      </c>
      <c r="C130" s="183" t="s">
        <v>132</v>
      </c>
      <c r="D130" s="150" t="s">
        <v>109</v>
      </c>
      <c r="E130" s="217">
        <v>6.4</v>
      </c>
      <c r="F130" s="213"/>
      <c r="G130" s="152"/>
      <c r="H130" s="158">
        <f t="shared" si="13"/>
        <v>0</v>
      </c>
      <c r="I130" s="154"/>
      <c r="J130" s="154"/>
      <c r="K130" s="210">
        <f t="shared" si="7"/>
        <v>0</v>
      </c>
      <c r="L130" s="157">
        <f t="shared" si="8"/>
        <v>0</v>
      </c>
      <c r="M130" s="158">
        <f t="shared" si="9"/>
        <v>0</v>
      </c>
      <c r="N130" s="158">
        <f t="shared" si="10"/>
        <v>0</v>
      </c>
      <c r="O130" s="158">
        <f t="shared" si="11"/>
        <v>0</v>
      </c>
      <c r="P130" s="211">
        <f t="shared" si="12"/>
        <v>0</v>
      </c>
      <c r="Q130" s="167" t="s">
        <v>47</v>
      </c>
    </row>
    <row r="131" spans="1:17" s="168" customFormat="1" ht="30.6" x14ac:dyDescent="0.2">
      <c r="A131" s="147">
        <v>117</v>
      </c>
      <c r="B131" s="148" t="s">
        <v>96</v>
      </c>
      <c r="C131" s="149" t="s">
        <v>163</v>
      </c>
      <c r="D131" s="150" t="s">
        <v>109</v>
      </c>
      <c r="E131" s="217">
        <v>48</v>
      </c>
      <c r="F131" s="213"/>
      <c r="G131" s="152"/>
      <c r="H131" s="158">
        <f t="shared" si="13"/>
        <v>0</v>
      </c>
      <c r="I131" s="154"/>
      <c r="J131" s="154"/>
      <c r="K131" s="210">
        <f t="shared" si="7"/>
        <v>0</v>
      </c>
      <c r="L131" s="157">
        <f t="shared" si="8"/>
        <v>0</v>
      </c>
      <c r="M131" s="158">
        <f t="shared" si="9"/>
        <v>0</v>
      </c>
      <c r="N131" s="158">
        <f t="shared" si="10"/>
        <v>0</v>
      </c>
      <c r="O131" s="158">
        <f t="shared" si="11"/>
        <v>0</v>
      </c>
      <c r="P131" s="211">
        <f t="shared" si="12"/>
        <v>0</v>
      </c>
      <c r="Q131" s="167" t="s">
        <v>47</v>
      </c>
    </row>
    <row r="132" spans="1:17" s="168" customFormat="1" ht="20.399999999999999" x14ac:dyDescent="0.2">
      <c r="A132" s="147">
        <v>118</v>
      </c>
      <c r="B132" s="148" t="s">
        <v>96</v>
      </c>
      <c r="C132" s="149" t="s">
        <v>182</v>
      </c>
      <c r="D132" s="150" t="s">
        <v>100</v>
      </c>
      <c r="E132" s="209">
        <v>22</v>
      </c>
      <c r="F132" s="213"/>
      <c r="G132" s="152"/>
      <c r="H132" s="158">
        <f t="shared" si="13"/>
        <v>0</v>
      </c>
      <c r="I132" s="154"/>
      <c r="J132" s="154"/>
      <c r="K132" s="210">
        <f t="shared" si="7"/>
        <v>0</v>
      </c>
      <c r="L132" s="157">
        <f t="shared" si="8"/>
        <v>0</v>
      </c>
      <c r="M132" s="158">
        <f t="shared" si="9"/>
        <v>0</v>
      </c>
      <c r="N132" s="158">
        <f t="shared" si="10"/>
        <v>0</v>
      </c>
      <c r="O132" s="158">
        <f t="shared" si="11"/>
        <v>0</v>
      </c>
      <c r="P132" s="211">
        <f t="shared" si="12"/>
        <v>0</v>
      </c>
      <c r="Q132" s="167" t="s">
        <v>47</v>
      </c>
    </row>
    <row r="133" spans="1:17" s="168" customFormat="1" ht="30.6" x14ac:dyDescent="0.2">
      <c r="A133" s="147">
        <v>119</v>
      </c>
      <c r="B133" s="148" t="s">
        <v>96</v>
      </c>
      <c r="C133" s="149" t="s">
        <v>183</v>
      </c>
      <c r="D133" s="150" t="s">
        <v>100</v>
      </c>
      <c r="E133" s="209">
        <v>22</v>
      </c>
      <c r="F133" s="213"/>
      <c r="G133" s="152"/>
      <c r="H133" s="158">
        <f t="shared" si="13"/>
        <v>0</v>
      </c>
      <c r="I133" s="154"/>
      <c r="J133" s="154"/>
      <c r="K133" s="210">
        <f t="shared" si="7"/>
        <v>0</v>
      </c>
      <c r="L133" s="157">
        <f t="shared" si="8"/>
        <v>0</v>
      </c>
      <c r="M133" s="158">
        <f t="shared" si="9"/>
        <v>0</v>
      </c>
      <c r="N133" s="158">
        <f t="shared" si="10"/>
        <v>0</v>
      </c>
      <c r="O133" s="158">
        <f t="shared" si="11"/>
        <v>0</v>
      </c>
      <c r="P133" s="211">
        <f t="shared" si="12"/>
        <v>0</v>
      </c>
      <c r="Q133" s="167" t="s">
        <v>47</v>
      </c>
    </row>
    <row r="134" spans="1:17" s="168" customFormat="1" ht="51" x14ac:dyDescent="0.2">
      <c r="A134" s="147">
        <v>120</v>
      </c>
      <c r="B134" s="148" t="s">
        <v>96</v>
      </c>
      <c r="C134" s="149" t="s">
        <v>184</v>
      </c>
      <c r="D134" s="150" t="s">
        <v>66</v>
      </c>
      <c r="E134" s="209">
        <v>13</v>
      </c>
      <c r="F134" s="213"/>
      <c r="G134" s="152"/>
      <c r="H134" s="158">
        <f t="shared" si="13"/>
        <v>0</v>
      </c>
      <c r="I134" s="154"/>
      <c r="J134" s="154"/>
      <c r="K134" s="210">
        <f t="shared" si="7"/>
        <v>0</v>
      </c>
      <c r="L134" s="157">
        <f t="shared" si="8"/>
        <v>0</v>
      </c>
      <c r="M134" s="158">
        <f t="shared" si="9"/>
        <v>0</v>
      </c>
      <c r="N134" s="158">
        <f t="shared" si="10"/>
        <v>0</v>
      </c>
      <c r="O134" s="158">
        <f t="shared" si="11"/>
        <v>0</v>
      </c>
      <c r="P134" s="211">
        <f t="shared" si="12"/>
        <v>0</v>
      </c>
      <c r="Q134" s="167" t="s">
        <v>46</v>
      </c>
    </row>
    <row r="135" spans="1:17" s="168" customFormat="1" ht="30.6" x14ac:dyDescent="0.2">
      <c r="A135" s="147">
        <v>121</v>
      </c>
      <c r="B135" s="148" t="s">
        <v>96</v>
      </c>
      <c r="C135" s="149" t="s">
        <v>185</v>
      </c>
      <c r="D135" s="150" t="s">
        <v>66</v>
      </c>
      <c r="E135" s="209">
        <v>18</v>
      </c>
      <c r="F135" s="213"/>
      <c r="G135" s="152"/>
      <c r="H135" s="158">
        <f t="shared" si="13"/>
        <v>0</v>
      </c>
      <c r="I135" s="154"/>
      <c r="J135" s="154"/>
      <c r="K135" s="210">
        <f t="shared" si="7"/>
        <v>0</v>
      </c>
      <c r="L135" s="157">
        <f t="shared" si="8"/>
        <v>0</v>
      </c>
      <c r="M135" s="158">
        <f t="shared" si="9"/>
        <v>0</v>
      </c>
      <c r="N135" s="158">
        <f t="shared" si="10"/>
        <v>0</v>
      </c>
      <c r="O135" s="158">
        <f t="shared" si="11"/>
        <v>0</v>
      </c>
      <c r="P135" s="211">
        <f t="shared" si="12"/>
        <v>0</v>
      </c>
      <c r="Q135" s="167" t="s">
        <v>47</v>
      </c>
    </row>
    <row r="136" spans="1:17" s="168" customFormat="1" ht="20.399999999999999" x14ac:dyDescent="0.2">
      <c r="A136" s="147">
        <v>122</v>
      </c>
      <c r="B136" s="218" t="s">
        <v>186</v>
      </c>
      <c r="C136" s="149" t="s">
        <v>187</v>
      </c>
      <c r="D136" s="150" t="s">
        <v>188</v>
      </c>
      <c r="E136" s="209">
        <v>15</v>
      </c>
      <c r="F136" s="219"/>
      <c r="G136" s="220"/>
      <c r="H136" s="158">
        <f t="shared" si="13"/>
        <v>0</v>
      </c>
      <c r="I136" s="220"/>
      <c r="J136" s="220"/>
      <c r="K136" s="210">
        <f t="shared" si="7"/>
        <v>0</v>
      </c>
      <c r="L136" s="157">
        <f t="shared" si="8"/>
        <v>0</v>
      </c>
      <c r="M136" s="158">
        <f t="shared" si="9"/>
        <v>0</v>
      </c>
      <c r="N136" s="158">
        <f t="shared" si="10"/>
        <v>0</v>
      </c>
      <c r="O136" s="158">
        <f t="shared" si="11"/>
        <v>0</v>
      </c>
      <c r="P136" s="211">
        <f t="shared" si="12"/>
        <v>0</v>
      </c>
      <c r="Q136" s="167" t="s">
        <v>46</v>
      </c>
    </row>
    <row r="137" spans="1:17" s="168" customFormat="1" ht="30.6" x14ac:dyDescent="0.2">
      <c r="A137" s="147">
        <v>123</v>
      </c>
      <c r="B137" s="218" t="s">
        <v>186</v>
      </c>
      <c r="C137" s="149" t="s">
        <v>189</v>
      </c>
      <c r="D137" s="150" t="s">
        <v>188</v>
      </c>
      <c r="E137" s="209">
        <v>11</v>
      </c>
      <c r="F137" s="219"/>
      <c r="G137" s="220"/>
      <c r="H137" s="158">
        <f t="shared" si="13"/>
        <v>0</v>
      </c>
      <c r="I137" s="220"/>
      <c r="J137" s="220"/>
      <c r="K137" s="210">
        <f t="shared" si="7"/>
        <v>0</v>
      </c>
      <c r="L137" s="157">
        <f t="shared" si="8"/>
        <v>0</v>
      </c>
      <c r="M137" s="158">
        <f t="shared" si="9"/>
        <v>0</v>
      </c>
      <c r="N137" s="158">
        <f t="shared" si="10"/>
        <v>0</v>
      </c>
      <c r="O137" s="158">
        <f t="shared" si="11"/>
        <v>0</v>
      </c>
      <c r="P137" s="211">
        <f t="shared" si="12"/>
        <v>0</v>
      </c>
      <c r="Q137" s="167" t="s">
        <v>46</v>
      </c>
    </row>
    <row r="138" spans="1:17" s="168" customFormat="1" ht="20.399999999999999" x14ac:dyDescent="0.2">
      <c r="A138" s="147">
        <v>124</v>
      </c>
      <c r="B138" s="218" t="s">
        <v>186</v>
      </c>
      <c r="C138" s="149" t="s">
        <v>190</v>
      </c>
      <c r="D138" s="150" t="s">
        <v>68</v>
      </c>
      <c r="E138" s="209">
        <v>4</v>
      </c>
      <c r="F138" s="219"/>
      <c r="G138" s="220"/>
      <c r="H138" s="158">
        <f t="shared" si="13"/>
        <v>0</v>
      </c>
      <c r="I138" s="220"/>
      <c r="J138" s="220"/>
      <c r="K138" s="210">
        <f t="shared" si="7"/>
        <v>0</v>
      </c>
      <c r="L138" s="157">
        <f t="shared" si="8"/>
        <v>0</v>
      </c>
      <c r="M138" s="158">
        <f t="shared" si="9"/>
        <v>0</v>
      </c>
      <c r="N138" s="158">
        <f t="shared" si="10"/>
        <v>0</v>
      </c>
      <c r="O138" s="158">
        <f t="shared" si="11"/>
        <v>0</v>
      </c>
      <c r="P138" s="211">
        <f t="shared" si="12"/>
        <v>0</v>
      </c>
      <c r="Q138" s="167" t="s">
        <v>46</v>
      </c>
    </row>
    <row r="139" spans="1:17" ht="12" customHeight="1" thickBot="1" x14ac:dyDescent="0.25">
      <c r="A139" s="315" t="s">
        <v>62</v>
      </c>
      <c r="B139" s="316"/>
      <c r="C139" s="316"/>
      <c r="D139" s="316"/>
      <c r="E139" s="316"/>
      <c r="F139" s="316"/>
      <c r="G139" s="316"/>
      <c r="H139" s="316"/>
      <c r="I139" s="316"/>
      <c r="J139" s="316"/>
      <c r="K139" s="317"/>
      <c r="L139" s="129">
        <f>SUM(L14:L138)</f>
        <v>0</v>
      </c>
      <c r="M139" s="130">
        <f>SUM(M14:M138)</f>
        <v>0</v>
      </c>
      <c r="N139" s="130">
        <f>SUM(N14:N138)</f>
        <v>0</v>
      </c>
      <c r="O139" s="130">
        <f>SUM(O14:O138)</f>
        <v>0</v>
      </c>
      <c r="P139" s="131">
        <f>SUM(P14:P138)</f>
        <v>0</v>
      </c>
    </row>
    <row r="140" spans="1:17" x14ac:dyDescent="0.2">
      <c r="A140" s="16"/>
      <c r="B140" s="16"/>
      <c r="C140" s="16"/>
      <c r="D140" s="16"/>
      <c r="E140" s="16"/>
      <c r="F140" s="16"/>
      <c r="G140" s="16"/>
      <c r="H140" s="16"/>
      <c r="I140" s="16"/>
      <c r="J140" s="16"/>
      <c r="K140" s="16"/>
      <c r="L140" s="16"/>
      <c r="M140" s="16"/>
      <c r="N140" s="16"/>
      <c r="O140" s="16"/>
      <c r="P140" s="16"/>
    </row>
    <row r="141" spans="1:17" x14ac:dyDescent="0.2">
      <c r="A141" s="16"/>
      <c r="B141" s="16"/>
      <c r="C141" s="16"/>
      <c r="D141" s="16"/>
      <c r="E141" s="16"/>
      <c r="F141" s="16"/>
      <c r="G141" s="16"/>
      <c r="H141" s="16"/>
      <c r="I141" s="16"/>
      <c r="J141" s="16"/>
      <c r="K141" s="16"/>
      <c r="L141" s="16"/>
      <c r="M141" s="16"/>
      <c r="N141" s="16"/>
      <c r="O141" s="16"/>
      <c r="P141" s="16"/>
    </row>
    <row r="142" spans="1:17" x14ac:dyDescent="0.2">
      <c r="A142" s="1" t="s">
        <v>14</v>
      </c>
      <c r="B142" s="16"/>
      <c r="C142" s="318" t="str">
        <f>'Kops n'!C35:H35</f>
        <v>Gundega Ābelīte 14.05.2024</v>
      </c>
      <c r="D142" s="318"/>
      <c r="E142" s="318"/>
      <c r="F142" s="318"/>
      <c r="G142" s="318"/>
      <c r="H142" s="318"/>
      <c r="I142" s="16"/>
      <c r="J142" s="16"/>
      <c r="K142" s="16"/>
      <c r="L142" s="16"/>
      <c r="M142" s="16"/>
      <c r="N142" s="16"/>
      <c r="O142" s="16"/>
      <c r="P142" s="16"/>
    </row>
    <row r="143" spans="1:17" x14ac:dyDescent="0.2">
      <c r="A143" s="16"/>
      <c r="B143" s="16"/>
      <c r="C143" s="244" t="s">
        <v>15</v>
      </c>
      <c r="D143" s="244"/>
      <c r="E143" s="244"/>
      <c r="F143" s="244"/>
      <c r="G143" s="244"/>
      <c r="H143" s="244"/>
      <c r="I143" s="16"/>
      <c r="J143" s="16"/>
      <c r="K143" s="16"/>
      <c r="L143" s="16"/>
      <c r="M143" s="16"/>
      <c r="N143" s="16"/>
      <c r="O143" s="16"/>
      <c r="P143" s="16"/>
    </row>
    <row r="144" spans="1:17" x14ac:dyDescent="0.2">
      <c r="A144" s="16"/>
      <c r="B144" s="16"/>
      <c r="C144" s="16"/>
      <c r="D144" s="16"/>
      <c r="E144" s="16"/>
      <c r="F144" s="16"/>
      <c r="G144" s="16"/>
      <c r="H144" s="16"/>
      <c r="I144" s="16"/>
      <c r="J144" s="16"/>
      <c r="K144" s="16"/>
      <c r="L144" s="16"/>
      <c r="M144" s="16"/>
      <c r="N144" s="16"/>
      <c r="O144" s="16"/>
      <c r="P144" s="16"/>
    </row>
    <row r="145" spans="1:16" x14ac:dyDescent="0.2">
      <c r="A145" s="260" t="str">
        <f>'Kops n'!A38:D38</f>
        <v>Tāme sastādīta 2024. gada 14. maijā</v>
      </c>
      <c r="B145" s="261"/>
      <c r="C145" s="261"/>
      <c r="D145" s="261"/>
      <c r="E145" s="16"/>
      <c r="F145" s="16"/>
      <c r="G145" s="16"/>
      <c r="H145" s="16"/>
      <c r="I145" s="16"/>
      <c r="J145" s="16"/>
      <c r="K145" s="16"/>
      <c r="L145" s="16"/>
      <c r="M145" s="16"/>
      <c r="N145" s="16"/>
      <c r="O145" s="16"/>
      <c r="P145" s="16"/>
    </row>
    <row r="146" spans="1:16" x14ac:dyDescent="0.2">
      <c r="A146" s="16"/>
      <c r="B146" s="16"/>
      <c r="C146" s="16"/>
      <c r="D146" s="16"/>
      <c r="E146" s="16"/>
      <c r="F146" s="16"/>
      <c r="G146" s="16"/>
      <c r="H146" s="16"/>
      <c r="I146" s="16"/>
      <c r="J146" s="16"/>
      <c r="K146" s="16"/>
      <c r="L146" s="16"/>
      <c r="M146" s="16"/>
      <c r="N146" s="16"/>
      <c r="O146" s="16"/>
      <c r="P146" s="16"/>
    </row>
    <row r="147" spans="1:16" x14ac:dyDescent="0.2">
      <c r="A147" s="1" t="s">
        <v>41</v>
      </c>
      <c r="B147" s="16"/>
      <c r="C147" s="318" t="str">
        <f>'Kops n'!C40:H40</f>
        <v>Gundega Ābelīte 14.05.2024</v>
      </c>
      <c r="D147" s="318"/>
      <c r="E147" s="318"/>
      <c r="F147" s="318"/>
      <c r="G147" s="318"/>
      <c r="H147" s="318"/>
      <c r="I147" s="16"/>
      <c r="J147" s="16"/>
      <c r="K147" s="16"/>
      <c r="L147" s="16"/>
      <c r="M147" s="16"/>
      <c r="N147" s="16"/>
      <c r="O147" s="16"/>
      <c r="P147" s="16"/>
    </row>
    <row r="148" spans="1:16" x14ac:dyDescent="0.2">
      <c r="A148" s="16"/>
      <c r="B148" s="16"/>
      <c r="C148" s="244" t="s">
        <v>15</v>
      </c>
      <c r="D148" s="244"/>
      <c r="E148" s="244"/>
      <c r="F148" s="244"/>
      <c r="G148" s="244"/>
      <c r="H148" s="244"/>
      <c r="I148" s="16"/>
      <c r="J148" s="16"/>
      <c r="K148" s="16"/>
      <c r="L148" s="16"/>
      <c r="M148" s="16"/>
      <c r="N148" s="16"/>
      <c r="O148" s="16"/>
      <c r="P148" s="16"/>
    </row>
    <row r="149" spans="1:16" x14ac:dyDescent="0.2">
      <c r="A149" s="16"/>
      <c r="B149" s="16"/>
      <c r="C149" s="16"/>
      <c r="D149" s="16"/>
      <c r="E149" s="16"/>
      <c r="F149" s="16"/>
      <c r="G149" s="16"/>
      <c r="H149" s="16"/>
      <c r="I149" s="16"/>
      <c r="J149" s="16"/>
      <c r="K149" s="16"/>
      <c r="L149" s="16"/>
      <c r="M149" s="16"/>
      <c r="N149" s="16"/>
      <c r="O149" s="16"/>
      <c r="P149" s="16"/>
    </row>
    <row r="150" spans="1:16" x14ac:dyDescent="0.2">
      <c r="A150" s="78" t="s">
        <v>16</v>
      </c>
      <c r="B150" s="42"/>
      <c r="C150" s="85" t="str">
        <f>'Kops n'!C43</f>
        <v>1-00180</v>
      </c>
      <c r="D150" s="42"/>
      <c r="E150" s="16"/>
      <c r="F150" s="16"/>
      <c r="G150" s="16"/>
      <c r="H150" s="16"/>
      <c r="I150" s="16"/>
      <c r="J150" s="16"/>
      <c r="K150" s="16"/>
      <c r="L150" s="16"/>
      <c r="M150" s="16"/>
      <c r="N150" s="16"/>
      <c r="O150" s="16"/>
      <c r="P150" s="16"/>
    </row>
    <row r="151" spans="1:16" x14ac:dyDescent="0.2">
      <c r="A151" s="16"/>
      <c r="B151" s="16"/>
      <c r="C151" s="16"/>
      <c r="D151" s="16"/>
      <c r="E151" s="16"/>
      <c r="F151" s="16"/>
      <c r="G151" s="16"/>
      <c r="H151" s="16"/>
      <c r="I151" s="16"/>
      <c r="J151" s="16"/>
      <c r="K151" s="16"/>
      <c r="L151" s="16"/>
      <c r="M151" s="16"/>
      <c r="N151" s="16"/>
      <c r="O151" s="16"/>
      <c r="P15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48:H148"/>
    <mergeCell ref="C4:I4"/>
    <mergeCell ref="F12:K12"/>
    <mergeCell ref="A9:F9"/>
    <mergeCell ref="J9:M9"/>
    <mergeCell ref="D8:L8"/>
    <mergeCell ref="A139:K139"/>
    <mergeCell ref="C142:H142"/>
    <mergeCell ref="C143:H143"/>
    <mergeCell ref="A145:D145"/>
    <mergeCell ref="C147:H147"/>
  </mergeCells>
  <conditionalFormatting sqref="N9:O9">
    <cfRule type="cellIs" dxfId="422" priority="57" operator="equal">
      <formula>0</formula>
    </cfRule>
  </conditionalFormatting>
  <conditionalFormatting sqref="A9:F9">
    <cfRule type="containsText" dxfId="421" priority="5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20" priority="54" operator="equal">
      <formula>0</formula>
    </cfRule>
  </conditionalFormatting>
  <conditionalFormatting sqref="C147:H147">
    <cfRule type="cellIs" dxfId="419" priority="49" operator="equal">
      <formula>0</formula>
    </cfRule>
  </conditionalFormatting>
  <conditionalFormatting sqref="C142:H142">
    <cfRule type="cellIs" dxfId="418" priority="48" operator="equal">
      <formula>0</formula>
    </cfRule>
  </conditionalFormatting>
  <conditionalFormatting sqref="K14:K138 L139:P139 P14:P138">
    <cfRule type="cellIs" dxfId="417" priority="47" operator="equal">
      <formula>0</formula>
    </cfRule>
  </conditionalFormatting>
  <conditionalFormatting sqref="C4:I4">
    <cfRule type="cellIs" dxfId="416" priority="46" operator="equal">
      <formula>0</formula>
    </cfRule>
  </conditionalFormatting>
  <conditionalFormatting sqref="D5:L8">
    <cfRule type="cellIs" dxfId="415" priority="43" operator="equal">
      <formula>0</formula>
    </cfRule>
  </conditionalFormatting>
  <conditionalFormatting sqref="D1">
    <cfRule type="cellIs" dxfId="414" priority="42" operator="equal">
      <formula>0</formula>
    </cfRule>
  </conditionalFormatting>
  <conditionalFormatting sqref="A139:K139">
    <cfRule type="containsText" dxfId="413" priority="40" operator="containsText" text="Tiešās izmaksas kopā, t. sk. darba devēja sociālais nodoklis __.__% ">
      <formula>NOT(ISERROR(SEARCH("Tiešās izmaksas kopā, t. sk. darba devēja sociālais nodoklis __.__% ",A139)))</formula>
    </cfRule>
  </conditionalFormatting>
  <conditionalFormatting sqref="H14:H138">
    <cfRule type="cellIs" dxfId="412" priority="38" operator="equal">
      <formula>0</formula>
    </cfRule>
  </conditionalFormatting>
  <conditionalFormatting sqref="L14:O138">
    <cfRule type="cellIs" dxfId="411" priority="37" operator="equal">
      <formula>0</formula>
    </cfRule>
  </conditionalFormatting>
  <conditionalFormatting sqref="A14:B15 B59:C64 B65:E65 B66:B72 C68:C71 B73:E76 B78:E78 B79:B81 C81 B82:C87 B88:B100 B112:C115 B117:C117 B116 B118:B125 F14:G125 B16:B57 A16:A138">
    <cfRule type="cellIs" dxfId="410" priority="18" operator="equal">
      <formula>0</formula>
    </cfRule>
  </conditionalFormatting>
  <conditionalFormatting sqref="B101:E101 C118:E118">
    <cfRule type="cellIs" dxfId="409" priority="28" operator="equal">
      <formula>0</formula>
    </cfRule>
  </conditionalFormatting>
  <conditionalFormatting sqref="B102:B110">
    <cfRule type="cellIs" dxfId="408" priority="22" operator="equal">
      <formula>0</formula>
    </cfRule>
  </conditionalFormatting>
  <conditionalFormatting sqref="B77:C77">
    <cfRule type="cellIs" dxfId="407" priority="26" operator="equal">
      <formula>0</formula>
    </cfRule>
  </conditionalFormatting>
  <conditionalFormatting sqref="B58:E58">
    <cfRule type="cellIs" dxfId="406" priority="19" operator="equal">
      <formula>0</formula>
    </cfRule>
  </conditionalFormatting>
  <conditionalFormatting sqref="B111:E111">
    <cfRule type="cellIs" dxfId="405" priority="16" operator="equal">
      <formula>0</formula>
    </cfRule>
  </conditionalFormatting>
  <conditionalFormatting sqref="C17:C21">
    <cfRule type="cellIs" dxfId="404" priority="17" operator="equal">
      <formula>0</formula>
    </cfRule>
  </conditionalFormatting>
  <conditionalFormatting sqref="C26:C31">
    <cfRule type="cellIs" dxfId="403" priority="32" operator="equal">
      <formula>0</formula>
    </cfRule>
  </conditionalFormatting>
  <conditionalFormatting sqref="C35">
    <cfRule type="cellIs" dxfId="402" priority="31" operator="equal">
      <formula>0</formula>
    </cfRule>
  </conditionalFormatting>
  <conditionalFormatting sqref="C39">
    <cfRule type="cellIs" dxfId="401" priority="30" operator="equal">
      <formula>0</formula>
    </cfRule>
  </conditionalFormatting>
  <conditionalFormatting sqref="C41:C46">
    <cfRule type="cellIs" dxfId="400" priority="29" operator="equal">
      <formula>0</formula>
    </cfRule>
  </conditionalFormatting>
  <conditionalFormatting sqref="C48:C49">
    <cfRule type="cellIs" dxfId="399" priority="15" operator="equal">
      <formula>0</formula>
    </cfRule>
  </conditionalFormatting>
  <conditionalFormatting sqref="C51:C56">
    <cfRule type="cellIs" dxfId="398" priority="14" operator="equal">
      <formula>0</formula>
    </cfRule>
  </conditionalFormatting>
  <conditionalFormatting sqref="C66">
    <cfRule type="cellIs" dxfId="397" priority="27" operator="equal">
      <formula>0</formula>
    </cfRule>
  </conditionalFormatting>
  <conditionalFormatting sqref="C79">
    <cfRule type="cellIs" dxfId="396" priority="13" operator="equal">
      <formula>0</formula>
    </cfRule>
  </conditionalFormatting>
  <conditionalFormatting sqref="C89">
    <cfRule type="cellIs" dxfId="395" priority="24" operator="equal">
      <formula>0</formula>
    </cfRule>
  </conditionalFormatting>
  <conditionalFormatting sqref="C91:C97">
    <cfRule type="cellIs" dxfId="394" priority="25" operator="equal">
      <formula>0</formula>
    </cfRule>
  </conditionalFormatting>
  <conditionalFormatting sqref="C102">
    <cfRule type="cellIs" dxfId="393" priority="21" operator="equal">
      <formula>0</formula>
    </cfRule>
  </conditionalFormatting>
  <conditionalFormatting sqref="C104:C110">
    <cfRule type="cellIs" dxfId="392" priority="23" operator="equal">
      <formula>0</formula>
    </cfRule>
  </conditionalFormatting>
  <conditionalFormatting sqref="C14:E14 C22:E22 C34:E34">
    <cfRule type="cellIs" dxfId="391" priority="34" operator="equal">
      <formula>0</formula>
    </cfRule>
  </conditionalFormatting>
  <conditionalFormatting sqref="C38:E38 C88:E88 C121:E121">
    <cfRule type="cellIs" dxfId="390" priority="35" operator="equal">
      <formula>0</formula>
    </cfRule>
  </conditionalFormatting>
  <conditionalFormatting sqref="D48:E48">
    <cfRule type="cellIs" dxfId="389" priority="20" operator="equal">
      <formula>0</formula>
    </cfRule>
  </conditionalFormatting>
  <conditionalFormatting sqref="E119:E120">
    <cfRule type="cellIs" dxfId="388" priority="33" operator="equal">
      <formula>0</formula>
    </cfRule>
  </conditionalFormatting>
  <conditionalFormatting sqref="B126:B137 F126:G137">
    <cfRule type="cellIs" dxfId="387" priority="9" operator="equal">
      <formula>0</formula>
    </cfRule>
  </conditionalFormatting>
  <conditionalFormatting sqref="C127:C131">
    <cfRule type="cellIs" dxfId="386" priority="10" operator="equal">
      <formula>0</formula>
    </cfRule>
  </conditionalFormatting>
  <conditionalFormatting sqref="C126:E126">
    <cfRule type="cellIs" dxfId="385" priority="12" operator="equal">
      <formula>0</formula>
    </cfRule>
  </conditionalFormatting>
  <conditionalFormatting sqref="D130:E131">
    <cfRule type="cellIs" dxfId="384" priority="11" operator="equal">
      <formula>0</formula>
    </cfRule>
  </conditionalFormatting>
  <conditionalFormatting sqref="B138 F138:G138">
    <cfRule type="cellIs" dxfId="383" priority="8" operator="equal">
      <formula>0</formula>
    </cfRule>
  </conditionalFormatting>
  <conditionalFormatting sqref="I14:J125">
    <cfRule type="cellIs" dxfId="382" priority="7" operator="equal">
      <formula>0</formula>
    </cfRule>
  </conditionalFormatting>
  <conditionalFormatting sqref="I126:J137">
    <cfRule type="cellIs" dxfId="381" priority="6" operator="equal">
      <formula>0</formula>
    </cfRule>
  </conditionalFormatting>
  <conditionalFormatting sqref="I138:J138">
    <cfRule type="cellIs" dxfId="380" priority="5" operator="equal">
      <formula>0</formula>
    </cfRule>
  </conditionalFormatting>
  <conditionalFormatting sqref="Q14">
    <cfRule type="cellIs" dxfId="379" priority="4" operator="equal">
      <formula>0</formula>
    </cfRule>
  </conditionalFormatting>
  <conditionalFormatting sqref="Q15:Q125">
    <cfRule type="cellIs" dxfId="378" priority="3" operator="equal">
      <formula>0</formula>
    </cfRule>
  </conditionalFormatting>
  <conditionalFormatting sqref="Q126:Q137">
    <cfRule type="cellIs" dxfId="377" priority="2" operator="equal">
      <formula>0</formula>
    </cfRule>
  </conditionalFormatting>
  <conditionalFormatting sqref="Q138">
    <cfRule type="cellIs" dxfId="376" priority="1" operator="equal">
      <formula>0</formula>
    </cfRule>
  </conditionalFormatting>
  <dataValidations count="1">
    <dataValidation type="list" allowBlank="1" showInputMessage="1" showErrorMessage="1" sqref="Q14:Q138">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1" operator="containsText" id="{EB1478B1-7CEE-4166-B5AA-31180DE08C6C}">
            <xm:f>NOT(ISERROR(SEARCH("Tāme sastādīta ____. gada ___. ______________",A145)))</xm:f>
            <xm:f>"Tāme sastādīta ____. gada ___. ______________"</xm:f>
            <x14:dxf>
              <font>
                <color auto="1"/>
              </font>
              <fill>
                <patternFill>
                  <bgColor rgb="FFC6EFCE"/>
                </patternFill>
              </fill>
            </x14:dxf>
          </x14:cfRule>
          <xm:sqref>A145</xm:sqref>
        </x14:conditionalFormatting>
        <x14:conditionalFormatting xmlns:xm="http://schemas.microsoft.com/office/excel/2006/main">
          <x14:cfRule type="containsText" priority="50" operator="containsText" id="{CB0C9649-3F63-46F2-A291-D15D80BFBF7C}">
            <xm:f>NOT(ISERROR(SEARCH("Sertifikāta Nr. _________________________________",A150)))</xm:f>
            <xm:f>"Sertifikāta Nr. _________________________________"</xm:f>
            <x14:dxf>
              <font>
                <color auto="1"/>
              </font>
              <fill>
                <patternFill>
                  <bgColor rgb="FFC6EFCE"/>
                </patternFill>
              </fill>
            </x14:dxf>
          </x14:cfRule>
          <xm:sqref>A150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P151"/>
  <sheetViews>
    <sheetView topLeftCell="A125" workbookViewId="0">
      <selection activeCell="A139" sqref="A1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'3a+c+n'!D1</f>
        <v>3</v>
      </c>
      <c r="E1" s="22"/>
      <c r="F1" s="22"/>
      <c r="G1" s="22"/>
      <c r="H1" s="22"/>
      <c r="I1" s="22"/>
      <c r="J1" s="22"/>
      <c r="N1" s="26"/>
      <c r="O1" s="27"/>
      <c r="P1" s="28"/>
    </row>
    <row r="2" spans="1:16" x14ac:dyDescent="0.2">
      <c r="A2" s="29"/>
      <c r="B2" s="29"/>
      <c r="C2" s="330" t="str">
        <f>'3a+c+n'!C2:I2</f>
        <v>Fasādes</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'3a+c+n'!A9</f>
        <v>Tāme sastādīta  2024. gada tirgus cenās, pamatojoties uz AR daļas rasējumiem</v>
      </c>
      <c r="B9" s="327"/>
      <c r="C9" s="327"/>
      <c r="D9" s="327"/>
      <c r="E9" s="327"/>
      <c r="F9" s="327"/>
      <c r="G9" s="31"/>
      <c r="H9" s="31"/>
      <c r="I9" s="31"/>
      <c r="J9" s="328" t="s">
        <v>45</v>
      </c>
      <c r="K9" s="328"/>
      <c r="L9" s="328"/>
      <c r="M9" s="328"/>
      <c r="N9" s="329">
        <f>P139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6"/>
      <c r="H14" s="116">
        <f>IF($C$4="Attiecināmās izmaksas",IF('3a+c+n'!$Q14="A",'3a+c+n'!H14,0),0)</f>
        <v>0</v>
      </c>
      <c r="I14" s="116"/>
      <c r="J14" s="116"/>
      <c r="K14" s="117">
        <f>IF($C$4="Attiecināmās izmaksas",IF('3a+c+n'!$Q14="A",'3a+c+n'!K14,0),0)</f>
        <v>0</v>
      </c>
      <c r="L14" s="63">
        <f>IF($C$4="Attiecināmās izmaksas",IF('3a+c+n'!$Q14="A",'3a+c+n'!L14,0),0)</f>
        <v>0</v>
      </c>
      <c r="M14" s="116">
        <f>IF($C$4="Attiecināmās izmaksas",IF('3a+c+n'!$Q14="A",'3a+c+n'!M14,0),0)</f>
        <v>0</v>
      </c>
      <c r="N14" s="116">
        <f>IF($C$4="Attiecināmās izmaksas",IF('3a+c+n'!$Q14="A",'3a+c+n'!N14,0),0)</f>
        <v>0</v>
      </c>
      <c r="O14" s="116">
        <f>IF($C$4="Attiecināmās izmaksas",IF('3a+c+n'!$Q14="A",'3a+c+n'!O14,0),0)</f>
        <v>0</v>
      </c>
      <c r="P14" s="117">
        <f>IF($C$4="Attiecināmās izmaksas",IF('3a+c+n'!$Q14="A",'3a+c+n'!P14,0),0)</f>
        <v>0</v>
      </c>
    </row>
    <row r="15" spans="1:16" ht="20.399999999999999" x14ac:dyDescent="0.2">
      <c r="A15" s="51">
        <f>IF(P15=0,0,IF(COUNTBLANK(P15)=1,0,COUNTA($P$14:P15)))</f>
        <v>0</v>
      </c>
      <c r="B15" s="24" t="str">
        <f>IF($C$4="Attiecināmās izmaksas",IF('3a+c+n'!$Q15="A",'3a+c+n'!B15,0),0)</f>
        <v>13-00000</v>
      </c>
      <c r="C15" s="24" t="str">
        <f>IF($C$4="Attiecināmās izmaksas",IF('3a+c+n'!$Q15="A",'3a+c+n'!C15,0),0)</f>
        <v xml:space="preserve">Pamatu atrakšana ~ 1,2 m dziļumā (nogāzes leņķis ne stāvāks par 50°) </v>
      </c>
      <c r="D15" s="24" t="str">
        <f>IF($C$4="Attiecināmās izmaksas",IF('3a+c+n'!$Q15="A",'3a+c+n'!D15,0),0)</f>
        <v>m3</v>
      </c>
      <c r="E15" s="46"/>
      <c r="F15" s="65"/>
      <c r="G15" s="118"/>
      <c r="H15" s="118">
        <f>IF($C$4="Attiecināmās izmaksas",IF('3a+c+n'!$Q15="A",'3a+c+n'!H15,0),0)</f>
        <v>0</v>
      </c>
      <c r="I15" s="118"/>
      <c r="J15" s="118"/>
      <c r="K15" s="119">
        <f>IF($C$4="Attiecināmās izmaksas",IF('3a+c+n'!$Q15="A",'3a+c+n'!K15,0),0)</f>
        <v>0</v>
      </c>
      <c r="L15" s="65">
        <f>IF($C$4="Attiecināmās izmaksas",IF('3a+c+n'!$Q15="A",'3a+c+n'!L15,0),0)</f>
        <v>0</v>
      </c>
      <c r="M15" s="118">
        <f>IF($C$4="Attiecināmās izmaksas",IF('3a+c+n'!$Q15="A",'3a+c+n'!M15,0),0)</f>
        <v>0</v>
      </c>
      <c r="N15" s="118">
        <f>IF($C$4="Attiecināmās izmaksas",IF('3a+c+n'!$Q15="A",'3a+c+n'!N15,0),0)</f>
        <v>0</v>
      </c>
      <c r="O15" s="118">
        <f>IF($C$4="Attiecināmās izmaksas",IF('3a+c+n'!$Q15="A",'3a+c+n'!O15,0),0)</f>
        <v>0</v>
      </c>
      <c r="P15" s="119">
        <f>IF($C$4="Attiecināmās izmaksas",IF('3a+c+n'!$Q15="A",'3a+c+n'!P15,0),0)</f>
        <v>0</v>
      </c>
    </row>
    <row r="16" spans="1:16" ht="30.6" x14ac:dyDescent="0.2">
      <c r="A16" s="51">
        <f>IF(P16=0,0,IF(COUNTBLANK(P16)=1,0,COUNTA($P$14:P16)))</f>
        <v>0</v>
      </c>
      <c r="B16" s="24" t="str">
        <f>IF($C$4="Attiecināmās izmaksas",IF('3a+c+n'!$Q16="A",'3a+c+n'!B16,0),0)</f>
        <v>13-00000</v>
      </c>
      <c r="C16" s="24" t="str">
        <f>IF($C$4="Attiecināmās izmaksas",IF('3a+c+n'!$Q16="A",'3a+c+n'!C16,0),0)</f>
        <v>Pamatu (h=1,2m) un cokola (h=0.9 m) attīrīšana no bojātā un atslāņotā apmetuma un augsnes paliekām, esošā, nodrupušā apmetuma nokalšana.</v>
      </c>
      <c r="D16" s="24" t="str">
        <f>IF($C$4="Attiecināmās izmaksas",IF('3a+c+n'!$Q16="A",'3a+c+n'!D16,0),0)</f>
        <v>m2</v>
      </c>
      <c r="E16" s="46"/>
      <c r="F16" s="65"/>
      <c r="G16" s="118"/>
      <c r="H16" s="118">
        <f>IF($C$4="Attiecināmās izmaksas",IF('3a+c+n'!$Q16="A",'3a+c+n'!H16,0),0)</f>
        <v>0</v>
      </c>
      <c r="I16" s="118"/>
      <c r="J16" s="118"/>
      <c r="K16" s="119">
        <f>IF($C$4="Attiecināmās izmaksas",IF('3a+c+n'!$Q16="A",'3a+c+n'!K16,0),0)</f>
        <v>0</v>
      </c>
      <c r="L16" s="65">
        <f>IF($C$4="Attiecināmās izmaksas",IF('3a+c+n'!$Q16="A",'3a+c+n'!L16,0),0)</f>
        <v>0</v>
      </c>
      <c r="M16" s="118">
        <f>IF($C$4="Attiecināmās izmaksas",IF('3a+c+n'!$Q16="A",'3a+c+n'!M16,0),0)</f>
        <v>0</v>
      </c>
      <c r="N16" s="118">
        <f>IF($C$4="Attiecināmās izmaksas",IF('3a+c+n'!$Q16="A",'3a+c+n'!N16,0),0)</f>
        <v>0</v>
      </c>
      <c r="O16" s="118">
        <f>IF($C$4="Attiecināmās izmaksas",IF('3a+c+n'!$Q16="A",'3a+c+n'!O16,0),0)</f>
        <v>0</v>
      </c>
      <c r="P16" s="119">
        <f>IF($C$4="Attiecināmās izmaksas",IF('3a+c+n'!$Q16="A",'3a+c+n'!P16,0),0)</f>
        <v>0</v>
      </c>
    </row>
    <row r="17" spans="1:16" ht="30.6" x14ac:dyDescent="0.2">
      <c r="A17" s="51">
        <f>IF(P17=0,0,IF(COUNTBLANK(P17)=1,0,COUNTA($P$14:P17)))</f>
        <v>0</v>
      </c>
      <c r="B17" s="24" t="str">
        <f>IF($C$4="Attiecināmās izmaksas",IF('3a+c+n'!$Q17="A",'3a+c+n'!B17,0),0)</f>
        <v>13-00000</v>
      </c>
      <c r="C17" s="24" t="str">
        <f>IF($C$4="Attiecināmās izmaksas",IF('3a+c+n'!$Q17="A",'3a+c+n'!C17,0),0)</f>
        <v>Pamatu un cokola virsmas izlīdzināšana ievērojot 20mm/m līdzenumu, izmantojot grunti SAKRET BG vai ekvivlentu un javu SAKRET PM super vai ekvivalentu.</v>
      </c>
      <c r="D17" s="24" t="str">
        <f>IF($C$4="Attiecināmās izmaksas",IF('3a+c+n'!$Q17="A",'3a+c+n'!D17,0),0)</f>
        <v>m2</v>
      </c>
      <c r="E17" s="46"/>
      <c r="F17" s="65"/>
      <c r="G17" s="118"/>
      <c r="H17" s="118">
        <f>IF($C$4="Attiecināmās izmaksas",IF('3a+c+n'!$Q17="A",'3a+c+n'!H17,0),0)</f>
        <v>0</v>
      </c>
      <c r="I17" s="118"/>
      <c r="J17" s="118"/>
      <c r="K17" s="119">
        <f>IF($C$4="Attiecināmās izmaksas",IF('3a+c+n'!$Q17="A",'3a+c+n'!K17,0),0)</f>
        <v>0</v>
      </c>
      <c r="L17" s="65">
        <f>IF($C$4="Attiecināmās izmaksas",IF('3a+c+n'!$Q17="A",'3a+c+n'!L17,0),0)</f>
        <v>0</v>
      </c>
      <c r="M17" s="118">
        <f>IF($C$4="Attiecināmās izmaksas",IF('3a+c+n'!$Q17="A",'3a+c+n'!M17,0),0)</f>
        <v>0</v>
      </c>
      <c r="N17" s="118">
        <f>IF($C$4="Attiecināmās izmaksas",IF('3a+c+n'!$Q17="A",'3a+c+n'!N17,0),0)</f>
        <v>0</v>
      </c>
      <c r="O17" s="118">
        <f>IF($C$4="Attiecināmās izmaksas",IF('3a+c+n'!$Q17="A",'3a+c+n'!O17,0),0)</f>
        <v>0</v>
      </c>
      <c r="P17" s="119">
        <f>IF($C$4="Attiecināmās izmaksas",IF('3a+c+n'!$Q17="A",'3a+c+n'!P17,0),0)</f>
        <v>0</v>
      </c>
    </row>
    <row r="18" spans="1:16" x14ac:dyDescent="0.2">
      <c r="A18" s="51">
        <f>IF(P18=0,0,IF(COUNTBLANK(P18)=1,0,COUNTA($P$14:P18)))</f>
        <v>0</v>
      </c>
      <c r="B18" s="24">
        <f>IF($C$4="Attiecināmās izmaksas",IF('3a+c+n'!$Q18="A",'3a+c+n'!B18,0),0)</f>
        <v>0</v>
      </c>
      <c r="C18" s="24">
        <f>IF($C$4="Attiecināmās izmaksas",IF('3a+c+n'!$Q18="A",'3a+c+n'!C18,0),0)</f>
        <v>0</v>
      </c>
      <c r="D18" s="24">
        <f>IF($C$4="Attiecināmās izmaksas",IF('3a+c+n'!$Q18="A",'3a+c+n'!D18,0),0)</f>
        <v>0</v>
      </c>
      <c r="E18" s="46"/>
      <c r="F18" s="65"/>
      <c r="G18" s="118"/>
      <c r="H18" s="118">
        <f>IF($C$4="Attiecināmās izmaksas",IF('3a+c+n'!$Q18="A",'3a+c+n'!H18,0),0)</f>
        <v>0</v>
      </c>
      <c r="I18" s="118"/>
      <c r="J18" s="118"/>
      <c r="K18" s="119">
        <f>IF($C$4="Attiecināmās izmaksas",IF('3a+c+n'!$Q18="A",'3a+c+n'!K18,0),0)</f>
        <v>0</v>
      </c>
      <c r="L18" s="65">
        <f>IF($C$4="Attiecināmās izmaksas",IF('3a+c+n'!$Q18="A",'3a+c+n'!L18,0),0)</f>
        <v>0</v>
      </c>
      <c r="M18" s="118">
        <f>IF($C$4="Attiecināmās izmaksas",IF('3a+c+n'!$Q18="A",'3a+c+n'!M18,0),0)</f>
        <v>0</v>
      </c>
      <c r="N18" s="118">
        <f>IF($C$4="Attiecināmās izmaksas",IF('3a+c+n'!$Q18="A",'3a+c+n'!N18,0),0)</f>
        <v>0</v>
      </c>
      <c r="O18" s="118">
        <f>IF($C$4="Attiecināmās izmaksas",IF('3a+c+n'!$Q18="A",'3a+c+n'!O18,0),0)</f>
        <v>0</v>
      </c>
      <c r="P18" s="119">
        <f>IF($C$4="Attiecināmās izmaksas",IF('3a+c+n'!$Q18="A",'3a+c+n'!P18,0),0)</f>
        <v>0</v>
      </c>
    </row>
    <row r="19" spans="1:16" ht="20.399999999999999" x14ac:dyDescent="0.2">
      <c r="A19" s="51">
        <f>IF(P19=0,0,IF(COUNTBLANK(P19)=1,0,COUNTA($P$14:P19)))</f>
        <v>0</v>
      </c>
      <c r="B19" s="24" t="str">
        <f>IF($C$4="Attiecināmās izmaksas",IF('3a+c+n'!$Q19="A",'3a+c+n'!B19,0),0)</f>
        <v>13-00000</v>
      </c>
      <c r="C19" s="24" t="str">
        <f>IF($C$4="Attiecināmās izmaksas",IF('3a+c+n'!$Q19="A",'3a+c+n'!C19,0),0)</f>
        <v>Pamatu un cokola remonts, pēc nepieciešamības pārmūrēt ķieģeļus vai aizbetonēt izdrupumus betonā.</v>
      </c>
      <c r="D19" s="24" t="str">
        <f>IF($C$4="Attiecināmās izmaksas",IF('3a+c+n'!$Q19="A",'3a+c+n'!D19,0),0)</f>
        <v>kompl</v>
      </c>
      <c r="E19" s="46"/>
      <c r="F19" s="65"/>
      <c r="G19" s="118"/>
      <c r="H19" s="118">
        <f>IF($C$4="Attiecināmās izmaksas",IF('3a+c+n'!$Q19="A",'3a+c+n'!H19,0),0)</f>
        <v>0</v>
      </c>
      <c r="I19" s="118"/>
      <c r="J19" s="118"/>
      <c r="K19" s="119">
        <f>IF($C$4="Attiecināmās izmaksas",IF('3a+c+n'!$Q19="A",'3a+c+n'!K19,0),0)</f>
        <v>0</v>
      </c>
      <c r="L19" s="65">
        <f>IF($C$4="Attiecināmās izmaksas",IF('3a+c+n'!$Q19="A",'3a+c+n'!L19,0),0)</f>
        <v>0</v>
      </c>
      <c r="M19" s="118">
        <f>IF($C$4="Attiecināmās izmaksas",IF('3a+c+n'!$Q19="A",'3a+c+n'!M19,0),0)</f>
        <v>0</v>
      </c>
      <c r="N19" s="118">
        <f>IF($C$4="Attiecināmās izmaksas",IF('3a+c+n'!$Q19="A",'3a+c+n'!N19,0),0)</f>
        <v>0</v>
      </c>
      <c r="O19" s="118">
        <f>IF($C$4="Attiecināmās izmaksas",IF('3a+c+n'!$Q19="A",'3a+c+n'!O19,0),0)</f>
        <v>0</v>
      </c>
      <c r="P19" s="119">
        <f>IF($C$4="Attiecināmās izmaksas",IF('3a+c+n'!$Q19="A",'3a+c+n'!P19,0),0)</f>
        <v>0</v>
      </c>
    </row>
    <row r="20" spans="1:16" ht="20.399999999999999" x14ac:dyDescent="0.2">
      <c r="A20" s="51">
        <f>IF(P20=0,0,IF(COUNTBLANK(P20)=1,0,COUNTA($P$14:P20)))</f>
        <v>0</v>
      </c>
      <c r="B20" s="24" t="str">
        <f>IF($C$4="Attiecināmās izmaksas",IF('3a+c+n'!$Q20="A",'3a+c+n'!B20,0),0)</f>
        <v>13-00000</v>
      </c>
      <c r="C20" s="24" t="str">
        <f>IF($C$4="Attiecināmās izmaksas",IF('3a+c+n'!$Q20="A",'3a+c+n'!C20,0),0)</f>
        <v>Gaismas šahtu remonts</v>
      </c>
      <c r="D20" s="24" t="str">
        <f>IF($C$4="Attiecināmās izmaksas",IF('3a+c+n'!$Q20="A",'3a+c+n'!D20,0),0)</f>
        <v>kompl</v>
      </c>
      <c r="E20" s="46"/>
      <c r="F20" s="65"/>
      <c r="G20" s="118"/>
      <c r="H20" s="118">
        <f>IF($C$4="Attiecināmās izmaksas",IF('3a+c+n'!$Q20="A",'3a+c+n'!H20,0),0)</f>
        <v>0</v>
      </c>
      <c r="I20" s="118"/>
      <c r="J20" s="118"/>
      <c r="K20" s="119">
        <f>IF($C$4="Attiecināmās izmaksas",IF('3a+c+n'!$Q20="A",'3a+c+n'!K20,0),0)</f>
        <v>0</v>
      </c>
      <c r="L20" s="65">
        <f>IF($C$4="Attiecināmās izmaksas",IF('3a+c+n'!$Q20="A",'3a+c+n'!L20,0),0)</f>
        <v>0</v>
      </c>
      <c r="M20" s="118">
        <f>IF($C$4="Attiecināmās izmaksas",IF('3a+c+n'!$Q20="A",'3a+c+n'!M20,0),0)</f>
        <v>0</v>
      </c>
      <c r="N20" s="118">
        <f>IF($C$4="Attiecināmās izmaksas",IF('3a+c+n'!$Q20="A",'3a+c+n'!N20,0),0)</f>
        <v>0</v>
      </c>
      <c r="O20" s="118">
        <f>IF($C$4="Attiecināmās izmaksas",IF('3a+c+n'!$Q20="A",'3a+c+n'!O20,0),0)</f>
        <v>0</v>
      </c>
      <c r="P20" s="119">
        <f>IF($C$4="Attiecināmās izmaksas",IF('3a+c+n'!$Q20="A",'3a+c+n'!P20,0),0)</f>
        <v>0</v>
      </c>
    </row>
    <row r="21" spans="1:16" x14ac:dyDescent="0.2">
      <c r="A21" s="51">
        <f>IF(P21=0,0,IF(COUNTBLANK(P21)=1,0,COUNTA($P$14:P21)))</f>
        <v>0</v>
      </c>
      <c r="B21" s="24">
        <f>IF($C$4="Attiecināmās izmaksas",IF('3a+c+n'!$Q21="A",'3a+c+n'!B21,0),0)</f>
        <v>0</v>
      </c>
      <c r="C21" s="24">
        <f>IF($C$4="Attiecināmās izmaksas",IF('3a+c+n'!$Q21="A",'3a+c+n'!C21,0),0)</f>
        <v>0</v>
      </c>
      <c r="D21" s="24">
        <f>IF($C$4="Attiecināmās izmaksas",IF('3a+c+n'!$Q21="A",'3a+c+n'!D21,0),0)</f>
        <v>0</v>
      </c>
      <c r="E21" s="46"/>
      <c r="F21" s="65"/>
      <c r="G21" s="118"/>
      <c r="H21" s="118">
        <f>IF($C$4="Attiecināmās izmaksas",IF('3a+c+n'!$Q21="A",'3a+c+n'!H21,0),0)</f>
        <v>0</v>
      </c>
      <c r="I21" s="118"/>
      <c r="J21" s="118"/>
      <c r="K21" s="119">
        <f>IF($C$4="Attiecināmās izmaksas",IF('3a+c+n'!$Q21="A",'3a+c+n'!K21,0),0)</f>
        <v>0</v>
      </c>
      <c r="L21" s="65">
        <f>IF($C$4="Attiecināmās izmaksas",IF('3a+c+n'!$Q21="A",'3a+c+n'!L21,0),0)</f>
        <v>0</v>
      </c>
      <c r="M21" s="118">
        <f>IF($C$4="Attiecināmās izmaksas",IF('3a+c+n'!$Q21="A",'3a+c+n'!M21,0),0)</f>
        <v>0</v>
      </c>
      <c r="N21" s="118">
        <f>IF($C$4="Attiecināmās izmaksas",IF('3a+c+n'!$Q21="A",'3a+c+n'!N21,0),0)</f>
        <v>0</v>
      </c>
      <c r="O21" s="118">
        <f>IF($C$4="Attiecināmās izmaksas",IF('3a+c+n'!$Q21="A",'3a+c+n'!O21,0),0)</f>
        <v>0</v>
      </c>
      <c r="P21" s="119">
        <f>IF($C$4="Attiecināmās izmaksas",IF('3a+c+n'!$Q21="A",'3a+c+n'!P21,0),0)</f>
        <v>0</v>
      </c>
    </row>
    <row r="22" spans="1:16" x14ac:dyDescent="0.2">
      <c r="A22" s="51">
        <f>IF(P22=0,0,IF(COUNTBLANK(P22)=1,0,COUNTA($P$14:P22)))</f>
        <v>0</v>
      </c>
      <c r="B22" s="24">
        <f>IF($C$4="Attiecināmās izmaksas",IF('3a+c+n'!$Q22="A",'3a+c+n'!B22,0),0)</f>
        <v>0</v>
      </c>
      <c r="C22" s="24">
        <f>IF($C$4="Attiecināmās izmaksas",IF('3a+c+n'!$Q22="A",'3a+c+n'!C22,0),0)</f>
        <v>0</v>
      </c>
      <c r="D22" s="24">
        <f>IF($C$4="Attiecināmās izmaksas",IF('3a+c+n'!$Q22="A",'3a+c+n'!D22,0),0)</f>
        <v>0</v>
      </c>
      <c r="E22" s="46"/>
      <c r="F22" s="65"/>
      <c r="G22" s="118"/>
      <c r="H22" s="118">
        <f>IF($C$4="Attiecināmās izmaksas",IF('3a+c+n'!$Q22="A",'3a+c+n'!H22,0),0)</f>
        <v>0</v>
      </c>
      <c r="I22" s="118"/>
      <c r="J22" s="118"/>
      <c r="K22" s="119">
        <f>IF($C$4="Attiecināmās izmaksas",IF('3a+c+n'!$Q22="A",'3a+c+n'!K22,0),0)</f>
        <v>0</v>
      </c>
      <c r="L22" s="65">
        <f>IF($C$4="Attiecināmās izmaksas",IF('3a+c+n'!$Q22="A",'3a+c+n'!L22,0),0)</f>
        <v>0</v>
      </c>
      <c r="M22" s="118">
        <f>IF($C$4="Attiecināmās izmaksas",IF('3a+c+n'!$Q22="A",'3a+c+n'!M22,0),0)</f>
        <v>0</v>
      </c>
      <c r="N22" s="118">
        <f>IF($C$4="Attiecināmās izmaksas",IF('3a+c+n'!$Q22="A",'3a+c+n'!N22,0),0)</f>
        <v>0</v>
      </c>
      <c r="O22" s="118">
        <f>IF($C$4="Attiecināmās izmaksas",IF('3a+c+n'!$Q22="A",'3a+c+n'!O22,0),0)</f>
        <v>0</v>
      </c>
      <c r="P22" s="119">
        <f>IF($C$4="Attiecināmās izmaksas",IF('3a+c+n'!$Q22="A",'3a+c+n'!P22,0),0)</f>
        <v>0</v>
      </c>
    </row>
    <row r="23" spans="1:16" ht="20.399999999999999" x14ac:dyDescent="0.2">
      <c r="A23" s="51">
        <f>IF(P23=0,0,IF(COUNTBLANK(P23)=1,0,COUNTA($P$14:P23)))</f>
        <v>0</v>
      </c>
      <c r="B23" s="24" t="str">
        <f>IF($C$4="Attiecināmās izmaksas",IF('3a+c+n'!$Q23="A",'3a+c+n'!B23,0),0)</f>
        <v>13-00000</v>
      </c>
      <c r="C23" s="24" t="str">
        <f>IF($C$4="Attiecināmās izmaksas",IF('3a+c+n'!$Q23="A",'3a+c+n'!C23,0),0)</f>
        <v>Cokola un pamatu virsmas hidroizolēšana ar SAKRET TCM vai ekvivalentu</v>
      </c>
      <c r="D23" s="24" t="str">
        <f>IF($C$4="Attiecināmās izmaksas",IF('3a+c+n'!$Q23="A",'3a+c+n'!D23,0),0)</f>
        <v>kg</v>
      </c>
      <c r="E23" s="46"/>
      <c r="F23" s="65"/>
      <c r="G23" s="118"/>
      <c r="H23" s="118">
        <f>IF($C$4="Attiecināmās izmaksas",IF('3a+c+n'!$Q23="A",'3a+c+n'!H23,0),0)</f>
        <v>0</v>
      </c>
      <c r="I23" s="118"/>
      <c r="J23" s="118"/>
      <c r="K23" s="119">
        <f>IF($C$4="Attiecināmās izmaksas",IF('3a+c+n'!$Q23="A",'3a+c+n'!K23,0),0)</f>
        <v>0</v>
      </c>
      <c r="L23" s="65">
        <f>IF($C$4="Attiecināmās izmaksas",IF('3a+c+n'!$Q23="A",'3a+c+n'!L23,0),0)</f>
        <v>0</v>
      </c>
      <c r="M23" s="118">
        <f>IF($C$4="Attiecināmās izmaksas",IF('3a+c+n'!$Q23="A",'3a+c+n'!M23,0),0)</f>
        <v>0</v>
      </c>
      <c r="N23" s="118">
        <f>IF($C$4="Attiecināmās izmaksas",IF('3a+c+n'!$Q23="A",'3a+c+n'!N23,0),0)</f>
        <v>0</v>
      </c>
      <c r="O23" s="118">
        <f>IF($C$4="Attiecināmās izmaksas",IF('3a+c+n'!$Q23="A",'3a+c+n'!O23,0),0)</f>
        <v>0</v>
      </c>
      <c r="P23" s="119">
        <f>IF($C$4="Attiecināmās izmaksas",IF('3a+c+n'!$Q23="A",'3a+c+n'!P23,0),0)</f>
        <v>0</v>
      </c>
    </row>
    <row r="24" spans="1:16" ht="20.399999999999999" x14ac:dyDescent="0.2">
      <c r="A24" s="51">
        <f>IF(P24=0,0,IF(COUNTBLANK(P24)=1,0,COUNTA($P$14:P24)))</f>
        <v>0</v>
      </c>
      <c r="B24" s="24" t="str">
        <f>IF($C$4="Attiecināmās izmaksas",IF('3a+c+n'!$Q24="A",'3a+c+n'!B24,0),0)</f>
        <v>13-00000</v>
      </c>
      <c r="C24" s="24" t="str">
        <f>IF($C$4="Attiecināmās izmaksas",IF('3a+c+n'!$Q24="A",'3a+c+n'!C24,0),0)</f>
        <v>Siltumizolācijas materiāla stiprināšana ar līmjavu SAKRET BAK vai ekvivalentu</v>
      </c>
      <c r="D24" s="24" t="str">
        <f>IF($C$4="Attiecināmās izmaksas",IF('3a+c+n'!$Q24="A",'3a+c+n'!D24,0),0)</f>
        <v>kg</v>
      </c>
      <c r="E24" s="46"/>
      <c r="F24" s="65"/>
      <c r="G24" s="118"/>
      <c r="H24" s="118">
        <f>IF($C$4="Attiecināmās izmaksas",IF('3a+c+n'!$Q24="A",'3a+c+n'!H24,0),0)</f>
        <v>0</v>
      </c>
      <c r="I24" s="118"/>
      <c r="J24" s="118"/>
      <c r="K24" s="119">
        <f>IF($C$4="Attiecināmās izmaksas",IF('3a+c+n'!$Q24="A",'3a+c+n'!K24,0),0)</f>
        <v>0</v>
      </c>
      <c r="L24" s="65">
        <f>IF($C$4="Attiecināmās izmaksas",IF('3a+c+n'!$Q24="A",'3a+c+n'!L24,0),0)</f>
        <v>0</v>
      </c>
      <c r="M24" s="118">
        <f>IF($C$4="Attiecināmās izmaksas",IF('3a+c+n'!$Q24="A",'3a+c+n'!M24,0),0)</f>
        <v>0</v>
      </c>
      <c r="N24" s="118">
        <f>IF($C$4="Attiecināmās izmaksas",IF('3a+c+n'!$Q24="A",'3a+c+n'!N24,0),0)</f>
        <v>0</v>
      </c>
      <c r="O24" s="118">
        <f>IF($C$4="Attiecināmās izmaksas",IF('3a+c+n'!$Q24="A",'3a+c+n'!O24,0),0)</f>
        <v>0</v>
      </c>
      <c r="P24" s="119">
        <f>IF($C$4="Attiecināmās izmaksas",IF('3a+c+n'!$Q24="A",'3a+c+n'!P24,0),0)</f>
        <v>0</v>
      </c>
    </row>
    <row r="25" spans="1:16" ht="30.6" x14ac:dyDescent="0.2">
      <c r="A25" s="51">
        <f>IF(P25=0,0,IF(COUNTBLANK(P25)=1,0,COUNTA($P$14:P25)))</f>
        <v>0</v>
      </c>
      <c r="B25" s="24" t="str">
        <f>IF($C$4="Attiecināmās izmaksas",IF('3a+c+n'!$Q25="A",'3a+c+n'!B25,0),0)</f>
        <v>13-00000</v>
      </c>
      <c r="C25" s="24" t="str">
        <f>IF($C$4="Attiecināmās izmaksas",IF('3a+c+n'!$Q25="A",'3a+c+n'!C25,0),0)</f>
        <v xml:space="preserve">Putupolistirola plākšņu TENAPORS Extra EPS 150 (Tenax) vai ekvivalentu (λ&lt;=0,034 W/(mK)) montāža. B=100mm </v>
      </c>
      <c r="D25" s="24" t="str">
        <f>IF($C$4="Attiecināmās izmaksas",IF('3a+c+n'!$Q25="A",'3a+c+n'!D25,0),0)</f>
        <v>m2</v>
      </c>
      <c r="E25" s="46"/>
      <c r="F25" s="65"/>
      <c r="G25" s="118"/>
      <c r="H25" s="118">
        <f>IF($C$4="Attiecināmās izmaksas",IF('3a+c+n'!$Q25="A",'3a+c+n'!H25,0),0)</f>
        <v>0</v>
      </c>
      <c r="I25" s="118"/>
      <c r="J25" s="118"/>
      <c r="K25" s="119">
        <f>IF($C$4="Attiecināmās izmaksas",IF('3a+c+n'!$Q25="A",'3a+c+n'!K25,0),0)</f>
        <v>0</v>
      </c>
      <c r="L25" s="65">
        <f>IF($C$4="Attiecināmās izmaksas",IF('3a+c+n'!$Q25="A",'3a+c+n'!L25,0),0)</f>
        <v>0</v>
      </c>
      <c r="M25" s="118">
        <f>IF($C$4="Attiecināmās izmaksas",IF('3a+c+n'!$Q25="A",'3a+c+n'!M25,0),0)</f>
        <v>0</v>
      </c>
      <c r="N25" s="118">
        <f>IF($C$4="Attiecināmās izmaksas",IF('3a+c+n'!$Q25="A",'3a+c+n'!N25,0),0)</f>
        <v>0</v>
      </c>
      <c r="O25" s="118">
        <f>IF($C$4="Attiecināmās izmaksas",IF('3a+c+n'!$Q25="A",'3a+c+n'!O25,0),0)</f>
        <v>0</v>
      </c>
      <c r="P25" s="119">
        <f>IF($C$4="Attiecināmās izmaksas",IF('3a+c+n'!$Q25="A",'3a+c+n'!P25,0),0)</f>
        <v>0</v>
      </c>
    </row>
    <row r="26" spans="1:16" ht="20.399999999999999" x14ac:dyDescent="0.2">
      <c r="A26" s="51">
        <f>IF(P26=0,0,IF(COUNTBLANK(P26)=1,0,COUNTA($P$14:P26)))</f>
        <v>0</v>
      </c>
      <c r="B26" s="24" t="str">
        <f>IF($C$4="Attiecināmās izmaksas",IF('3a+c+n'!$Q26="A",'3a+c+n'!B26,0),0)</f>
        <v>13-00000</v>
      </c>
      <c r="C26" s="24" t="str">
        <f>IF($C$4="Attiecināmās izmaksas",IF('3a+c+n'!$Q26="A",'3a+c+n'!C26,0),0)</f>
        <v>Armējošā slāņa iestrāde ar javas kārtu SAKRET BAK vai ekvivalentu - 2 kārtās</v>
      </c>
      <c r="D26" s="24" t="str">
        <f>IF($C$4="Attiecināmās izmaksas",IF('3a+c+n'!$Q26="A",'3a+c+n'!D26,0),0)</f>
        <v>kg</v>
      </c>
      <c r="E26" s="46"/>
      <c r="F26" s="65"/>
      <c r="G26" s="118"/>
      <c r="H26" s="118">
        <f>IF($C$4="Attiecināmās izmaksas",IF('3a+c+n'!$Q26="A",'3a+c+n'!H26,0),0)</f>
        <v>0</v>
      </c>
      <c r="I26" s="118"/>
      <c r="J26" s="118"/>
      <c r="K26" s="119">
        <f>IF($C$4="Attiecināmās izmaksas",IF('3a+c+n'!$Q26="A",'3a+c+n'!K26,0),0)</f>
        <v>0</v>
      </c>
      <c r="L26" s="65">
        <f>IF($C$4="Attiecināmās izmaksas",IF('3a+c+n'!$Q26="A",'3a+c+n'!L26,0),0)</f>
        <v>0</v>
      </c>
      <c r="M26" s="118">
        <f>IF($C$4="Attiecināmās izmaksas",IF('3a+c+n'!$Q26="A",'3a+c+n'!M26,0),0)</f>
        <v>0</v>
      </c>
      <c r="N26" s="118">
        <f>IF($C$4="Attiecināmās izmaksas",IF('3a+c+n'!$Q26="A",'3a+c+n'!N26,0),0)</f>
        <v>0</v>
      </c>
      <c r="O26" s="118">
        <f>IF($C$4="Attiecināmās izmaksas",IF('3a+c+n'!$Q26="A",'3a+c+n'!O26,0),0)</f>
        <v>0</v>
      </c>
      <c r="P26" s="119">
        <f>IF($C$4="Attiecināmās izmaksas",IF('3a+c+n'!$Q26="A",'3a+c+n'!P26,0),0)</f>
        <v>0</v>
      </c>
    </row>
    <row r="27" spans="1:16" ht="20.399999999999999" x14ac:dyDescent="0.2">
      <c r="A27" s="51">
        <f>IF(P27=0,0,IF(COUNTBLANK(P27)=1,0,COUNTA($P$14:P27)))</f>
        <v>0</v>
      </c>
      <c r="B27" s="24" t="str">
        <f>IF($C$4="Attiecināmās izmaksas",IF('3a+c+n'!$Q27="A",'3a+c+n'!B27,0),0)</f>
        <v>13-00000</v>
      </c>
      <c r="C27" s="24" t="str">
        <f>IF($C$4="Attiecināmās izmaksas",IF('3a+c+n'!$Q27="A",'3a+c+n'!C27,0),0)</f>
        <v>Stiklušķiedras siets SSA-1363-160 160 g/m² - 2 kārtās</v>
      </c>
      <c r="D27" s="24" t="str">
        <f>IF($C$4="Attiecināmās izmaksas",IF('3a+c+n'!$Q27="A",'3a+c+n'!D27,0),0)</f>
        <v>m2</v>
      </c>
      <c r="E27" s="46"/>
      <c r="F27" s="65"/>
      <c r="G27" s="118"/>
      <c r="H27" s="118">
        <f>IF($C$4="Attiecināmās izmaksas",IF('3a+c+n'!$Q27="A",'3a+c+n'!H27,0),0)</f>
        <v>0</v>
      </c>
      <c r="I27" s="118"/>
      <c r="J27" s="118"/>
      <c r="K27" s="119">
        <f>IF($C$4="Attiecināmās izmaksas",IF('3a+c+n'!$Q27="A",'3a+c+n'!K27,0),0)</f>
        <v>0</v>
      </c>
      <c r="L27" s="65">
        <f>IF($C$4="Attiecināmās izmaksas",IF('3a+c+n'!$Q27="A",'3a+c+n'!L27,0),0)</f>
        <v>0</v>
      </c>
      <c r="M27" s="118">
        <f>IF($C$4="Attiecināmās izmaksas",IF('3a+c+n'!$Q27="A",'3a+c+n'!M27,0),0)</f>
        <v>0</v>
      </c>
      <c r="N27" s="118">
        <f>IF($C$4="Attiecināmās izmaksas",IF('3a+c+n'!$Q27="A",'3a+c+n'!N27,0),0)</f>
        <v>0</v>
      </c>
      <c r="O27" s="118">
        <f>IF($C$4="Attiecināmās izmaksas",IF('3a+c+n'!$Q27="A",'3a+c+n'!O27,0),0)</f>
        <v>0</v>
      </c>
      <c r="P27" s="119">
        <f>IF($C$4="Attiecināmās izmaksas",IF('3a+c+n'!$Q27="A",'3a+c+n'!P27,0),0)</f>
        <v>0</v>
      </c>
    </row>
    <row r="28" spans="1:16" ht="20.399999999999999" x14ac:dyDescent="0.2">
      <c r="A28" s="51">
        <f>IF(P28=0,0,IF(COUNTBLANK(P28)=1,0,COUNTA($P$14:P28)))</f>
        <v>0</v>
      </c>
      <c r="B28" s="24" t="str">
        <f>IF($C$4="Attiecināmās izmaksas",IF('3a+c+n'!$Q28="A",'3a+c+n'!B28,0),0)</f>
        <v>13-00000</v>
      </c>
      <c r="C28" s="24" t="str">
        <f>IF($C$4="Attiecināmās izmaksas",IF('3a+c+n'!$Q28="A",'3a+c+n'!C28,0),0)</f>
        <v>Hidroizolācija SAKRET TCM vai ekvivalenta</v>
      </c>
      <c r="D28" s="24" t="str">
        <f>IF($C$4="Attiecināmās izmaksas",IF('3a+c+n'!$Q28="A",'3a+c+n'!D28,0),0)</f>
        <v>kg</v>
      </c>
      <c r="E28" s="46"/>
      <c r="F28" s="65"/>
      <c r="G28" s="118"/>
      <c r="H28" s="118">
        <f>IF($C$4="Attiecināmās izmaksas",IF('3a+c+n'!$Q28="A",'3a+c+n'!H28,0),0)</f>
        <v>0</v>
      </c>
      <c r="I28" s="118"/>
      <c r="J28" s="118"/>
      <c r="K28" s="119">
        <f>IF($C$4="Attiecināmās izmaksas",IF('3a+c+n'!$Q28="A",'3a+c+n'!K28,0),0)</f>
        <v>0</v>
      </c>
      <c r="L28" s="65">
        <f>IF($C$4="Attiecināmās izmaksas",IF('3a+c+n'!$Q28="A",'3a+c+n'!L28,0),0)</f>
        <v>0</v>
      </c>
      <c r="M28" s="118">
        <f>IF($C$4="Attiecināmās izmaksas",IF('3a+c+n'!$Q28="A",'3a+c+n'!M28,0),0)</f>
        <v>0</v>
      </c>
      <c r="N28" s="118">
        <f>IF($C$4="Attiecināmās izmaksas",IF('3a+c+n'!$Q28="A",'3a+c+n'!N28,0),0)</f>
        <v>0</v>
      </c>
      <c r="O28" s="118">
        <f>IF($C$4="Attiecināmās izmaksas",IF('3a+c+n'!$Q28="A",'3a+c+n'!O28,0),0)</f>
        <v>0</v>
      </c>
      <c r="P28" s="119">
        <f>IF($C$4="Attiecināmās izmaksas",IF('3a+c+n'!$Q28="A",'3a+c+n'!P28,0),0)</f>
        <v>0</v>
      </c>
    </row>
    <row r="29" spans="1:16" ht="20.399999999999999" x14ac:dyDescent="0.2">
      <c r="A29" s="51">
        <f>IF(P29=0,0,IF(COUNTBLANK(P29)=1,0,COUNTA($P$14:P29)))</f>
        <v>0</v>
      </c>
      <c r="B29" s="24" t="str">
        <f>IF($C$4="Attiecināmās izmaksas",IF('3a+c+n'!$Q29="A",'3a+c+n'!B29,0),0)</f>
        <v>13-00000</v>
      </c>
      <c r="C29" s="24" t="str">
        <f>IF($C$4="Attiecināmās izmaksas",IF('3a+c+n'!$Q29="A",'3a+c+n'!C29,0),0)</f>
        <v>Grunts SAKRET FM-G divās kārtās vai ekvivalents</v>
      </c>
      <c r="D29" s="24" t="str">
        <f>IF($C$4="Attiecināmās izmaksas",IF('3a+c+n'!$Q29="A",'3a+c+n'!D29,0),0)</f>
        <v>l</v>
      </c>
      <c r="E29" s="46"/>
      <c r="F29" s="65"/>
      <c r="G29" s="118"/>
      <c r="H29" s="118">
        <f>IF($C$4="Attiecināmās izmaksas",IF('3a+c+n'!$Q29="A",'3a+c+n'!H29,0),0)</f>
        <v>0</v>
      </c>
      <c r="I29" s="118"/>
      <c r="J29" s="118"/>
      <c r="K29" s="119">
        <f>IF($C$4="Attiecināmās izmaksas",IF('3a+c+n'!$Q29="A",'3a+c+n'!K29,0),0)</f>
        <v>0</v>
      </c>
      <c r="L29" s="65">
        <f>IF($C$4="Attiecināmās izmaksas",IF('3a+c+n'!$Q29="A",'3a+c+n'!L29,0),0)</f>
        <v>0</v>
      </c>
      <c r="M29" s="118">
        <f>IF($C$4="Attiecināmās izmaksas",IF('3a+c+n'!$Q29="A",'3a+c+n'!M29,0),0)</f>
        <v>0</v>
      </c>
      <c r="N29" s="118">
        <f>IF($C$4="Attiecināmās izmaksas",IF('3a+c+n'!$Q29="A",'3a+c+n'!N29,0),0)</f>
        <v>0</v>
      </c>
      <c r="O29" s="118">
        <f>IF($C$4="Attiecināmās izmaksas",IF('3a+c+n'!$Q29="A",'3a+c+n'!O29,0),0)</f>
        <v>0</v>
      </c>
      <c r="P29" s="119">
        <f>IF($C$4="Attiecināmās izmaksas",IF('3a+c+n'!$Q29="A",'3a+c+n'!P29,0),0)</f>
        <v>0</v>
      </c>
    </row>
    <row r="30" spans="1:16" ht="30.6" x14ac:dyDescent="0.2">
      <c r="A30" s="51">
        <f>IF(P30=0,0,IF(COUNTBLANK(P30)=1,0,COUNTA($P$14:P30)))</f>
        <v>0</v>
      </c>
      <c r="B30" s="24" t="str">
        <f>IF($C$4="Attiecināmās izmaksas",IF('3a+c+n'!$Q30="A",'3a+c+n'!B30,0),0)</f>
        <v>13-00000</v>
      </c>
      <c r="C30" s="24" t="str">
        <f>IF($C$4="Attiecināmās izmaksas",IF('3a+c+n'!$Q30="A",'3a+c+n'!C30,0),0)</f>
        <v>Cokola virsmas krāsošana ar SAKRET FC divās kārtās vai ekvivalentu, tonis pēc krāsu pases. Apjoms uzrādīts divām kārtām</v>
      </c>
      <c r="D30" s="24" t="str">
        <f>IF($C$4="Attiecināmās izmaksas",IF('3a+c+n'!$Q30="A",'3a+c+n'!D30,0),0)</f>
        <v>m2</v>
      </c>
      <c r="E30" s="46"/>
      <c r="F30" s="65"/>
      <c r="G30" s="118"/>
      <c r="H30" s="118">
        <f>IF($C$4="Attiecināmās izmaksas",IF('3a+c+n'!$Q30="A",'3a+c+n'!H30,0),0)</f>
        <v>0</v>
      </c>
      <c r="I30" s="118"/>
      <c r="J30" s="118"/>
      <c r="K30" s="119">
        <f>IF($C$4="Attiecināmās izmaksas",IF('3a+c+n'!$Q30="A",'3a+c+n'!K30,0),0)</f>
        <v>0</v>
      </c>
      <c r="L30" s="65">
        <f>IF($C$4="Attiecināmās izmaksas",IF('3a+c+n'!$Q30="A",'3a+c+n'!L30,0),0)</f>
        <v>0</v>
      </c>
      <c r="M30" s="118">
        <f>IF($C$4="Attiecināmās izmaksas",IF('3a+c+n'!$Q30="A",'3a+c+n'!M30,0),0)</f>
        <v>0</v>
      </c>
      <c r="N30" s="118">
        <f>IF($C$4="Attiecināmās izmaksas",IF('3a+c+n'!$Q30="A",'3a+c+n'!N30,0),0)</f>
        <v>0</v>
      </c>
      <c r="O30" s="118">
        <f>IF($C$4="Attiecināmās izmaksas",IF('3a+c+n'!$Q30="A",'3a+c+n'!O30,0),0)</f>
        <v>0</v>
      </c>
      <c r="P30" s="119">
        <f>IF($C$4="Attiecināmās izmaksas",IF('3a+c+n'!$Q30="A",'3a+c+n'!P30,0),0)</f>
        <v>0</v>
      </c>
    </row>
    <row r="31" spans="1:16" ht="30.6" x14ac:dyDescent="0.2">
      <c r="A31" s="51">
        <f>IF(P31=0,0,IF(COUNTBLANK(P31)=1,0,COUNTA($P$14:P31)))</f>
        <v>0</v>
      </c>
      <c r="B31" s="24" t="str">
        <f>IF($C$4="Attiecināmās izmaksas",IF('3a+c+n'!$Q31="A",'3a+c+n'!B31,0),0)</f>
        <v>13-00000</v>
      </c>
      <c r="C31" s="24" t="str">
        <f>IF($C$4="Attiecināmās izmaksas",IF('3a+c+n'!$Q31="A",'3a+c+n'!C31,0),0)</f>
        <v xml:space="preserve">Alumīnija cokola profila ar lāseni iestrāde, t.sk. stiprinājumi un papildus siltumizolācijas slāņa iestrāde savienojuma vietās. </v>
      </c>
      <c r="D31" s="24" t="str">
        <f>IF($C$4="Attiecināmās izmaksas",IF('3a+c+n'!$Q31="A",'3a+c+n'!D31,0),0)</f>
        <v>tm</v>
      </c>
      <c r="E31" s="46"/>
      <c r="F31" s="65"/>
      <c r="G31" s="118"/>
      <c r="H31" s="118">
        <f>IF($C$4="Attiecināmās izmaksas",IF('3a+c+n'!$Q31="A",'3a+c+n'!H31,0),0)</f>
        <v>0</v>
      </c>
      <c r="I31" s="118"/>
      <c r="J31" s="118"/>
      <c r="K31" s="119">
        <f>IF($C$4="Attiecināmās izmaksas",IF('3a+c+n'!$Q31="A",'3a+c+n'!K31,0),0)</f>
        <v>0</v>
      </c>
      <c r="L31" s="65">
        <f>IF($C$4="Attiecināmās izmaksas",IF('3a+c+n'!$Q31="A",'3a+c+n'!L31,0),0)</f>
        <v>0</v>
      </c>
      <c r="M31" s="118">
        <f>IF($C$4="Attiecināmās izmaksas",IF('3a+c+n'!$Q31="A",'3a+c+n'!M31,0),0)</f>
        <v>0</v>
      </c>
      <c r="N31" s="118">
        <f>IF($C$4="Attiecināmās izmaksas",IF('3a+c+n'!$Q31="A",'3a+c+n'!N31,0),0)</f>
        <v>0</v>
      </c>
      <c r="O31" s="118">
        <f>IF($C$4="Attiecināmās izmaksas",IF('3a+c+n'!$Q31="A",'3a+c+n'!O31,0),0)</f>
        <v>0</v>
      </c>
      <c r="P31" s="119">
        <f>IF($C$4="Attiecināmās izmaksas",IF('3a+c+n'!$Q31="A",'3a+c+n'!P31,0),0)</f>
        <v>0</v>
      </c>
    </row>
    <row r="32" spans="1:16" ht="30.6" x14ac:dyDescent="0.2">
      <c r="A32" s="51">
        <f>IF(P32=0,0,IF(COUNTBLANK(P32)=1,0,COUNTA($P$14:P32)))</f>
        <v>0</v>
      </c>
      <c r="B32" s="24" t="str">
        <f>IF($C$4="Attiecināmās izmaksas",IF('3a+c+n'!$Q32="A",'3a+c+n'!B32,0),0)</f>
        <v>13-00000</v>
      </c>
      <c r="C32" s="24" t="str">
        <f>IF($C$4="Attiecināmās izmaksas",IF('3a+c+n'!$Q32="A",'3a+c+n'!C32,0),0)</f>
        <v>Hidroizolācija SAKRET TCM vai ekvivalenta. Šļakstu
zonā 250mm augstumā un 50mm dziļumā no lietus novadjoslas</v>
      </c>
      <c r="D32" s="24" t="str">
        <f>IF($C$4="Attiecināmās izmaksas",IF('3a+c+n'!$Q32="A",'3a+c+n'!D32,0),0)</f>
        <v>kg</v>
      </c>
      <c r="E32" s="46"/>
      <c r="F32" s="65"/>
      <c r="G32" s="118"/>
      <c r="H32" s="118">
        <f>IF($C$4="Attiecināmās izmaksas",IF('3a+c+n'!$Q32="A",'3a+c+n'!H32,0),0)</f>
        <v>0</v>
      </c>
      <c r="I32" s="118"/>
      <c r="J32" s="118"/>
      <c r="K32" s="119">
        <f>IF($C$4="Attiecināmās izmaksas",IF('3a+c+n'!$Q32="A",'3a+c+n'!K32,0),0)</f>
        <v>0</v>
      </c>
      <c r="L32" s="65">
        <f>IF($C$4="Attiecināmās izmaksas",IF('3a+c+n'!$Q32="A",'3a+c+n'!L32,0),0)</f>
        <v>0</v>
      </c>
      <c r="M32" s="118">
        <f>IF($C$4="Attiecināmās izmaksas",IF('3a+c+n'!$Q32="A",'3a+c+n'!M32,0),0)</f>
        <v>0</v>
      </c>
      <c r="N32" s="118">
        <f>IF($C$4="Attiecināmās izmaksas",IF('3a+c+n'!$Q32="A",'3a+c+n'!N32,0),0)</f>
        <v>0</v>
      </c>
      <c r="O32" s="118">
        <f>IF($C$4="Attiecināmās izmaksas",IF('3a+c+n'!$Q32="A",'3a+c+n'!O32,0),0)</f>
        <v>0</v>
      </c>
      <c r="P32" s="119">
        <f>IF($C$4="Attiecināmās izmaksas",IF('3a+c+n'!$Q32="A",'3a+c+n'!P32,0),0)</f>
        <v>0</v>
      </c>
    </row>
    <row r="33" spans="1:16" ht="20.399999999999999" x14ac:dyDescent="0.2">
      <c r="A33" s="51">
        <f>IF(P33=0,0,IF(COUNTBLANK(P33)=1,0,COUNTA($P$14:P33)))</f>
        <v>0</v>
      </c>
      <c r="B33" s="24" t="str">
        <f>IF($C$4="Attiecināmās izmaksas",IF('3a+c+n'!$Q33="A",'3a+c+n'!B33,0),0)</f>
        <v>13-00000</v>
      </c>
      <c r="C33" s="24" t="str">
        <f>IF($C$4="Attiecināmās izmaksas",IF('3a+c+n'!$Q33="A",'3a+c+n'!C33,0),0)</f>
        <v>Dībeļi RAWLPLUG TFIX 8S vai ekvivalenti, l=155mm cokola virszemes daļā.</v>
      </c>
      <c r="D33" s="24" t="str">
        <f>IF($C$4="Attiecināmās izmaksas",IF('3a+c+n'!$Q33="A",'3a+c+n'!D33,0),0)</f>
        <v>gab</v>
      </c>
      <c r="E33" s="46"/>
      <c r="F33" s="65"/>
      <c r="G33" s="118"/>
      <c r="H33" s="118">
        <f>IF($C$4="Attiecināmās izmaksas",IF('3a+c+n'!$Q33="A",'3a+c+n'!H33,0),0)</f>
        <v>0</v>
      </c>
      <c r="I33" s="118"/>
      <c r="J33" s="118"/>
      <c r="K33" s="119">
        <f>IF($C$4="Attiecināmās izmaksas",IF('3a+c+n'!$Q33="A",'3a+c+n'!K33,0),0)</f>
        <v>0</v>
      </c>
      <c r="L33" s="65">
        <f>IF($C$4="Attiecināmās izmaksas",IF('3a+c+n'!$Q33="A",'3a+c+n'!L33,0),0)</f>
        <v>0</v>
      </c>
      <c r="M33" s="118">
        <f>IF($C$4="Attiecināmās izmaksas",IF('3a+c+n'!$Q33="A",'3a+c+n'!M33,0),0)</f>
        <v>0</v>
      </c>
      <c r="N33" s="118">
        <f>IF($C$4="Attiecināmās izmaksas",IF('3a+c+n'!$Q33="A",'3a+c+n'!N33,0),0)</f>
        <v>0</v>
      </c>
      <c r="O33" s="118">
        <f>IF($C$4="Attiecināmās izmaksas",IF('3a+c+n'!$Q33="A",'3a+c+n'!O33,0),0)</f>
        <v>0</v>
      </c>
      <c r="P33" s="119">
        <f>IF($C$4="Attiecināmās izmaksas",IF('3a+c+n'!$Q33="A",'3a+c+n'!P33,0),0)</f>
        <v>0</v>
      </c>
    </row>
    <row r="34" spans="1:16" x14ac:dyDescent="0.2">
      <c r="A34" s="51">
        <f>IF(P34=0,0,IF(COUNTBLANK(P34)=1,0,COUNTA($P$14:P34)))</f>
        <v>0</v>
      </c>
      <c r="B34" s="24">
        <f>IF($C$4="Attiecināmās izmaksas",IF('3a+c+n'!$Q34="A",'3a+c+n'!B34,0),0)</f>
        <v>0</v>
      </c>
      <c r="C34" s="24">
        <f>IF($C$4="Attiecināmās izmaksas",IF('3a+c+n'!$Q34="A",'3a+c+n'!C34,0),0)</f>
        <v>0</v>
      </c>
      <c r="D34" s="24">
        <f>IF($C$4="Attiecināmās izmaksas",IF('3a+c+n'!$Q34="A",'3a+c+n'!D34,0),0)</f>
        <v>0</v>
      </c>
      <c r="E34" s="46"/>
      <c r="F34" s="65"/>
      <c r="G34" s="118"/>
      <c r="H34" s="118">
        <f>IF($C$4="Attiecināmās izmaksas",IF('3a+c+n'!$Q34="A",'3a+c+n'!H34,0),0)</f>
        <v>0</v>
      </c>
      <c r="I34" s="118"/>
      <c r="J34" s="118"/>
      <c r="K34" s="119">
        <f>IF($C$4="Attiecināmās izmaksas",IF('3a+c+n'!$Q34="A",'3a+c+n'!K34,0),0)</f>
        <v>0</v>
      </c>
      <c r="L34" s="65">
        <f>IF($C$4="Attiecināmās izmaksas",IF('3a+c+n'!$Q34="A",'3a+c+n'!L34,0),0)</f>
        <v>0</v>
      </c>
      <c r="M34" s="118">
        <f>IF($C$4="Attiecināmās izmaksas",IF('3a+c+n'!$Q34="A",'3a+c+n'!M34,0),0)</f>
        <v>0</v>
      </c>
      <c r="N34" s="118">
        <f>IF($C$4="Attiecināmās izmaksas",IF('3a+c+n'!$Q34="A",'3a+c+n'!N34,0),0)</f>
        <v>0</v>
      </c>
      <c r="O34" s="118">
        <f>IF($C$4="Attiecināmās izmaksas",IF('3a+c+n'!$Q34="A",'3a+c+n'!O34,0),0)</f>
        <v>0</v>
      </c>
      <c r="P34" s="119">
        <f>IF($C$4="Attiecināmās izmaksas",IF('3a+c+n'!$Q34="A",'3a+c+n'!P34,0),0)</f>
        <v>0</v>
      </c>
    </row>
    <row r="35" spans="1:16" ht="71.400000000000006" x14ac:dyDescent="0.2">
      <c r="A35" s="51">
        <f>IF(P35=0,0,IF(COUNTBLANK(P35)=1,0,COUNTA($P$14:P35)))</f>
        <v>0</v>
      </c>
      <c r="B35" s="24" t="str">
        <f>IF($C$4="Attiecināmās izmaksas",IF('3a+c+n'!$Q35="A",'3a+c+n'!B35,0),0)</f>
        <v>13-00000</v>
      </c>
      <c r="C35" s="24" t="str">
        <f>IF($C$4="Attiecināmās izmaksas",IF('3a+c+n'!$Q35="A",'3a+c+n'!C35,0),0)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5" s="24" t="str">
        <f>IF($C$4="Attiecināmās izmaksas",IF('3a+c+n'!$Q35="A",'3a+c+n'!D35,0),0)</f>
        <v>m2</v>
      </c>
      <c r="E35" s="46"/>
      <c r="F35" s="65"/>
      <c r="G35" s="118"/>
      <c r="H35" s="118">
        <f>IF($C$4="Attiecināmās izmaksas",IF('3a+c+n'!$Q35="A",'3a+c+n'!H35,0),0)</f>
        <v>0</v>
      </c>
      <c r="I35" s="118"/>
      <c r="J35" s="118"/>
      <c r="K35" s="119">
        <f>IF($C$4="Attiecināmās izmaksas",IF('3a+c+n'!$Q35="A",'3a+c+n'!K35,0),0)</f>
        <v>0</v>
      </c>
      <c r="L35" s="65">
        <f>IF($C$4="Attiecināmās izmaksas",IF('3a+c+n'!$Q35="A",'3a+c+n'!L35,0),0)</f>
        <v>0</v>
      </c>
      <c r="M35" s="118">
        <f>IF($C$4="Attiecināmās izmaksas",IF('3a+c+n'!$Q35="A",'3a+c+n'!M35,0),0)</f>
        <v>0</v>
      </c>
      <c r="N35" s="118">
        <f>IF($C$4="Attiecināmās izmaksas",IF('3a+c+n'!$Q35="A",'3a+c+n'!N35,0),0)</f>
        <v>0</v>
      </c>
      <c r="O35" s="118">
        <f>IF($C$4="Attiecināmās izmaksas",IF('3a+c+n'!$Q35="A",'3a+c+n'!O35,0),0)</f>
        <v>0</v>
      </c>
      <c r="P35" s="119">
        <f>IF($C$4="Attiecināmās izmaksas",IF('3a+c+n'!$Q35="A",'3a+c+n'!P35,0),0)</f>
        <v>0</v>
      </c>
    </row>
    <row r="36" spans="1:16" ht="20.399999999999999" x14ac:dyDescent="0.2">
      <c r="A36" s="51">
        <f>IF(P36=0,0,IF(COUNTBLANK(P36)=1,0,COUNTA($P$14:P36)))</f>
        <v>0</v>
      </c>
      <c r="B36" s="24" t="str">
        <f>IF($C$4="Attiecināmās izmaksas",IF('3a+c+n'!$Q36="A",'3a+c+n'!B36,0),0)</f>
        <v>13-00000</v>
      </c>
      <c r="C36" s="24" t="str">
        <f>IF($C$4="Attiecināmās izmaksas",IF('3a+c+n'!$Q36="A",'3a+c+n'!C36,0),0)</f>
        <v xml:space="preserve">Virsmas izlīdzināšana ievērojot 20mm/m līdzenumu. </v>
      </c>
      <c r="D36" s="24" t="str">
        <f>IF($C$4="Attiecināmās izmaksas",IF('3a+c+n'!$Q36="A",'3a+c+n'!D36,0),0)</f>
        <v>m2</v>
      </c>
      <c r="E36" s="46"/>
      <c r="F36" s="65"/>
      <c r="G36" s="118"/>
      <c r="H36" s="118">
        <f>IF($C$4="Attiecināmās izmaksas",IF('3a+c+n'!$Q36="A",'3a+c+n'!H36,0),0)</f>
        <v>0</v>
      </c>
      <c r="I36" s="118"/>
      <c r="J36" s="118"/>
      <c r="K36" s="119">
        <f>IF($C$4="Attiecināmās izmaksas",IF('3a+c+n'!$Q36="A",'3a+c+n'!K36,0),0)</f>
        <v>0</v>
      </c>
      <c r="L36" s="65">
        <f>IF($C$4="Attiecināmās izmaksas",IF('3a+c+n'!$Q36="A",'3a+c+n'!L36,0),0)</f>
        <v>0</v>
      </c>
      <c r="M36" s="118">
        <f>IF($C$4="Attiecināmās izmaksas",IF('3a+c+n'!$Q36="A",'3a+c+n'!M36,0),0)</f>
        <v>0</v>
      </c>
      <c r="N36" s="118">
        <f>IF($C$4="Attiecināmās izmaksas",IF('3a+c+n'!$Q36="A",'3a+c+n'!N36,0),0)</f>
        <v>0</v>
      </c>
      <c r="O36" s="118">
        <f>IF($C$4="Attiecināmās izmaksas",IF('3a+c+n'!$Q36="A",'3a+c+n'!O36,0),0)</f>
        <v>0</v>
      </c>
      <c r="P36" s="119">
        <f>IF($C$4="Attiecināmās izmaksas",IF('3a+c+n'!$Q36="A",'3a+c+n'!P36,0),0)</f>
        <v>0</v>
      </c>
    </row>
    <row r="37" spans="1:16" ht="30.6" x14ac:dyDescent="0.2">
      <c r="A37" s="51">
        <f>IF(P37=0,0,IF(COUNTBLANK(P37)=1,0,COUNTA($P$14:P37)))</f>
        <v>0</v>
      </c>
      <c r="B37" s="24" t="str">
        <f>IF($C$4="Attiecināmās izmaksas",IF('3a+c+n'!$Q37="A",'3a+c+n'!B37,0),0)</f>
        <v>13-00000</v>
      </c>
      <c r="C37" s="24" t="str">
        <f>IF($C$4="Attiecināmās izmaksas",IF('3a+c+n'!$Q37="A",'3a+c+n'!C37,0),0)</f>
        <v xml:space="preserve">Starpķieģeļu un starppaneļu šuvju atjaunošana. Drūpošās daļas izkalšana, šuvju aizpildīšana ar javu SAKRET RM vai ekvivalentu. </v>
      </c>
      <c r="D37" s="24" t="str">
        <f>IF($C$4="Attiecināmās izmaksas",IF('3a+c+n'!$Q37="A",'3a+c+n'!D37,0),0)</f>
        <v>kompl</v>
      </c>
      <c r="E37" s="46"/>
      <c r="F37" s="65"/>
      <c r="G37" s="118"/>
      <c r="H37" s="118">
        <f>IF($C$4="Attiecināmās izmaksas",IF('3a+c+n'!$Q37="A",'3a+c+n'!H37,0),0)</f>
        <v>0</v>
      </c>
      <c r="I37" s="118"/>
      <c r="J37" s="118"/>
      <c r="K37" s="119">
        <f>IF($C$4="Attiecināmās izmaksas",IF('3a+c+n'!$Q37="A",'3a+c+n'!K37,0),0)</f>
        <v>0</v>
      </c>
      <c r="L37" s="65">
        <f>IF($C$4="Attiecināmās izmaksas",IF('3a+c+n'!$Q37="A",'3a+c+n'!L37,0),0)</f>
        <v>0</v>
      </c>
      <c r="M37" s="118">
        <f>IF($C$4="Attiecināmās izmaksas",IF('3a+c+n'!$Q37="A",'3a+c+n'!M37,0),0)</f>
        <v>0</v>
      </c>
      <c r="N37" s="118">
        <f>IF($C$4="Attiecināmās izmaksas",IF('3a+c+n'!$Q37="A",'3a+c+n'!N37,0),0)</f>
        <v>0</v>
      </c>
      <c r="O37" s="118">
        <f>IF($C$4="Attiecināmās izmaksas",IF('3a+c+n'!$Q37="A",'3a+c+n'!O37,0),0)</f>
        <v>0</v>
      </c>
      <c r="P37" s="119">
        <f>IF($C$4="Attiecināmās izmaksas",IF('3a+c+n'!$Q37="A",'3a+c+n'!P37,0),0)</f>
        <v>0</v>
      </c>
    </row>
    <row r="38" spans="1:16" x14ac:dyDescent="0.2">
      <c r="A38" s="51">
        <f>IF(P38=0,0,IF(COUNTBLANK(P38)=1,0,COUNTA($P$14:P38)))</f>
        <v>0</v>
      </c>
      <c r="B38" s="24">
        <f>IF($C$4="Attiecināmās izmaksas",IF('3a+c+n'!$Q38="A",'3a+c+n'!B38,0),0)</f>
        <v>0</v>
      </c>
      <c r="C38" s="24">
        <f>IF($C$4="Attiecināmās izmaksas",IF('3a+c+n'!$Q38="A",'3a+c+n'!C38,0),0)</f>
        <v>0</v>
      </c>
      <c r="D38" s="24">
        <f>IF($C$4="Attiecināmās izmaksas",IF('3a+c+n'!$Q38="A",'3a+c+n'!D38,0),0)</f>
        <v>0</v>
      </c>
      <c r="E38" s="46"/>
      <c r="F38" s="65"/>
      <c r="G38" s="118"/>
      <c r="H38" s="118">
        <f>IF($C$4="Attiecināmās izmaksas",IF('3a+c+n'!$Q38="A",'3a+c+n'!H38,0),0)</f>
        <v>0</v>
      </c>
      <c r="I38" s="118"/>
      <c r="J38" s="118"/>
      <c r="K38" s="119">
        <f>IF($C$4="Attiecināmās izmaksas",IF('3a+c+n'!$Q38="A",'3a+c+n'!K38,0),0)</f>
        <v>0</v>
      </c>
      <c r="L38" s="65">
        <f>IF($C$4="Attiecināmās izmaksas",IF('3a+c+n'!$Q38="A",'3a+c+n'!L38,0),0)</f>
        <v>0</v>
      </c>
      <c r="M38" s="118">
        <f>IF($C$4="Attiecināmās izmaksas",IF('3a+c+n'!$Q38="A",'3a+c+n'!M38,0),0)</f>
        <v>0</v>
      </c>
      <c r="N38" s="118">
        <f>IF($C$4="Attiecināmās izmaksas",IF('3a+c+n'!$Q38="A",'3a+c+n'!N38,0),0)</f>
        <v>0</v>
      </c>
      <c r="O38" s="118">
        <f>IF($C$4="Attiecināmās izmaksas",IF('3a+c+n'!$Q38="A",'3a+c+n'!O38,0),0)</f>
        <v>0</v>
      </c>
      <c r="P38" s="119">
        <f>IF($C$4="Attiecināmās izmaksas",IF('3a+c+n'!$Q38="A",'3a+c+n'!P38,0),0)</f>
        <v>0</v>
      </c>
    </row>
    <row r="39" spans="1:16" ht="30.6" x14ac:dyDescent="0.2">
      <c r="A39" s="51">
        <f>IF(P39=0,0,IF(COUNTBLANK(P39)=1,0,COUNTA($P$14:P39)))</f>
        <v>0</v>
      </c>
      <c r="B39" s="24" t="str">
        <f>IF($C$4="Attiecināmās izmaksas",IF('3a+c+n'!$Q39="A",'3a+c+n'!B39,0),0)</f>
        <v>13-00000</v>
      </c>
      <c r="C39" s="24" t="str">
        <f>IF($C$4="Attiecināmās izmaksas",IF('3a+c+n'!$Q39="A",'3a+c+n'!C39,0),0)</f>
        <v>Siltumizolācijas materiālu stiprināšana ar līmjavu SAKRET BAK  vai ekvivalentu. Pēc nepieciešamības pirms tam virsmas gruntēšana.</v>
      </c>
      <c r="D39" s="24" t="str">
        <f>IF($C$4="Attiecināmās izmaksas",IF('3a+c+n'!$Q39="A",'3a+c+n'!D39,0),0)</f>
        <v>kg</v>
      </c>
      <c r="E39" s="46"/>
      <c r="F39" s="65"/>
      <c r="G39" s="118"/>
      <c r="H39" s="118">
        <f>IF($C$4="Attiecināmās izmaksas",IF('3a+c+n'!$Q39="A",'3a+c+n'!H39,0),0)</f>
        <v>0</v>
      </c>
      <c r="I39" s="118"/>
      <c r="J39" s="118"/>
      <c r="K39" s="119">
        <f>IF($C$4="Attiecināmās izmaksas",IF('3a+c+n'!$Q39="A",'3a+c+n'!K39,0),0)</f>
        <v>0</v>
      </c>
      <c r="L39" s="65">
        <f>IF($C$4="Attiecināmās izmaksas",IF('3a+c+n'!$Q39="A",'3a+c+n'!L39,0),0)</f>
        <v>0</v>
      </c>
      <c r="M39" s="118">
        <f>IF($C$4="Attiecināmās izmaksas",IF('3a+c+n'!$Q39="A",'3a+c+n'!M39,0),0)</f>
        <v>0</v>
      </c>
      <c r="N39" s="118">
        <f>IF($C$4="Attiecināmās izmaksas",IF('3a+c+n'!$Q39="A",'3a+c+n'!N39,0),0)</f>
        <v>0</v>
      </c>
      <c r="O39" s="118">
        <f>IF($C$4="Attiecināmās izmaksas",IF('3a+c+n'!$Q39="A",'3a+c+n'!O39,0),0)</f>
        <v>0</v>
      </c>
      <c r="P39" s="119">
        <f>IF($C$4="Attiecināmās izmaksas",IF('3a+c+n'!$Q39="A",'3a+c+n'!P39,0),0)</f>
        <v>0</v>
      </c>
    </row>
    <row r="40" spans="1:16" ht="20.399999999999999" x14ac:dyDescent="0.2">
      <c r="A40" s="51">
        <f>IF(P40=0,0,IF(COUNTBLANK(P40)=1,0,COUNTA($P$14:P40)))</f>
        <v>0</v>
      </c>
      <c r="B40" s="24" t="str">
        <f>IF($C$4="Attiecināmās izmaksas",IF('3a+c+n'!$Q40="A",'3a+c+n'!B40,0),0)</f>
        <v>13-00000</v>
      </c>
      <c r="C40" s="24" t="str">
        <f>IF($C$4="Attiecināmās izmaksas",IF('3a+c+n'!$Q40="A",'3a+c+n'!C40,0),0)</f>
        <v>Nedegoša akmens vates siltumizolācija plānajām apmetuma sistēmām - λ&lt;=0,036 W/(mK), b=150 mm</v>
      </c>
      <c r="D40" s="24" t="str">
        <f>IF($C$4="Attiecināmās izmaksas",IF('3a+c+n'!$Q40="A",'3a+c+n'!D40,0),0)</f>
        <v>m2</v>
      </c>
      <c r="E40" s="46"/>
      <c r="F40" s="65"/>
      <c r="G40" s="118"/>
      <c r="H40" s="118">
        <f>IF($C$4="Attiecināmās izmaksas",IF('3a+c+n'!$Q40="A",'3a+c+n'!H40,0),0)</f>
        <v>0</v>
      </c>
      <c r="I40" s="118"/>
      <c r="J40" s="118"/>
      <c r="K40" s="119">
        <f>IF($C$4="Attiecināmās izmaksas",IF('3a+c+n'!$Q40="A",'3a+c+n'!K40,0),0)</f>
        <v>0</v>
      </c>
      <c r="L40" s="65">
        <f>IF($C$4="Attiecināmās izmaksas",IF('3a+c+n'!$Q40="A",'3a+c+n'!L40,0),0)</f>
        <v>0</v>
      </c>
      <c r="M40" s="118">
        <f>IF($C$4="Attiecināmās izmaksas",IF('3a+c+n'!$Q40="A",'3a+c+n'!M40,0),0)</f>
        <v>0</v>
      </c>
      <c r="N40" s="118">
        <f>IF($C$4="Attiecināmās izmaksas",IF('3a+c+n'!$Q40="A",'3a+c+n'!N40,0),0)</f>
        <v>0</v>
      </c>
      <c r="O40" s="118">
        <f>IF($C$4="Attiecināmās izmaksas",IF('3a+c+n'!$Q40="A",'3a+c+n'!O40,0),0)</f>
        <v>0</v>
      </c>
      <c r="P40" s="119">
        <f>IF($C$4="Attiecināmās izmaksas",IF('3a+c+n'!$Q40="A",'3a+c+n'!P40,0),0)</f>
        <v>0</v>
      </c>
    </row>
    <row r="41" spans="1:16" ht="20.399999999999999" x14ac:dyDescent="0.2">
      <c r="A41" s="51">
        <f>IF(P41=0,0,IF(COUNTBLANK(P41)=1,0,COUNTA($P$14:P41)))</f>
        <v>0</v>
      </c>
      <c r="B41" s="24" t="str">
        <f>IF($C$4="Attiecināmās izmaksas",IF('3a+c+n'!$Q41="A",'3a+c+n'!B41,0),0)</f>
        <v>13-00000</v>
      </c>
      <c r="C41" s="24" t="str">
        <f>IF($C$4="Attiecināmās izmaksas",IF('3a+c+n'!$Q41="A",'3a+c+n'!C41,0),0)</f>
        <v>Armējošā slāņa iestrāde ar javas kārtu SAKRET BAK vai ekvivalentu - 1 kārtā, II mehāniskās izturības zonā</v>
      </c>
      <c r="D41" s="24" t="str">
        <f>IF($C$4="Attiecināmās izmaksas",IF('3a+c+n'!$Q41="A",'3a+c+n'!D41,0),0)</f>
        <v>kg</v>
      </c>
      <c r="E41" s="46"/>
      <c r="F41" s="65"/>
      <c r="G41" s="118"/>
      <c r="H41" s="118">
        <f>IF($C$4="Attiecināmās izmaksas",IF('3a+c+n'!$Q41="A",'3a+c+n'!H41,0),0)</f>
        <v>0</v>
      </c>
      <c r="I41" s="118"/>
      <c r="J41" s="118"/>
      <c r="K41" s="119">
        <f>IF($C$4="Attiecināmās izmaksas",IF('3a+c+n'!$Q41="A",'3a+c+n'!K41,0),0)</f>
        <v>0</v>
      </c>
      <c r="L41" s="65">
        <f>IF($C$4="Attiecināmās izmaksas",IF('3a+c+n'!$Q41="A",'3a+c+n'!L41,0),0)</f>
        <v>0</v>
      </c>
      <c r="M41" s="118">
        <f>IF($C$4="Attiecināmās izmaksas",IF('3a+c+n'!$Q41="A",'3a+c+n'!M41,0),0)</f>
        <v>0</v>
      </c>
      <c r="N41" s="118">
        <f>IF($C$4="Attiecināmās izmaksas",IF('3a+c+n'!$Q41="A",'3a+c+n'!N41,0),0)</f>
        <v>0</v>
      </c>
      <c r="O41" s="118">
        <f>IF($C$4="Attiecināmās izmaksas",IF('3a+c+n'!$Q41="A",'3a+c+n'!O41,0),0)</f>
        <v>0</v>
      </c>
      <c r="P41" s="119">
        <f>IF($C$4="Attiecināmās izmaksas",IF('3a+c+n'!$Q41="A",'3a+c+n'!P41,0),0)</f>
        <v>0</v>
      </c>
    </row>
    <row r="42" spans="1:16" ht="20.399999999999999" x14ac:dyDescent="0.2">
      <c r="A42" s="51">
        <f>IF(P42=0,0,IF(COUNTBLANK(P42)=1,0,COUNTA($P$14:P42)))</f>
        <v>0</v>
      </c>
      <c r="B42" s="24" t="str">
        <f>IF($C$4="Attiecināmās izmaksas",IF('3a+c+n'!$Q42="A",'3a+c+n'!B42,0),0)</f>
        <v>13-00000</v>
      </c>
      <c r="C42" s="24" t="str">
        <f>IF($C$4="Attiecināmās izmaksas",IF('3a+c+n'!$Q42="A",'3a+c+n'!C42,0),0)</f>
        <v xml:space="preserve">Stiklušķiedras siets SSA-1363-160 160 g/m²  - 1 kārtā, II mehāniskās izturības zonā. </v>
      </c>
      <c r="D42" s="24" t="str">
        <f>IF($C$4="Attiecināmās izmaksas",IF('3a+c+n'!$Q42="A",'3a+c+n'!D42,0),0)</f>
        <v>m2</v>
      </c>
      <c r="E42" s="46"/>
      <c r="F42" s="65"/>
      <c r="G42" s="118"/>
      <c r="H42" s="118">
        <f>IF($C$4="Attiecināmās izmaksas",IF('3a+c+n'!$Q42="A",'3a+c+n'!H42,0),0)</f>
        <v>0</v>
      </c>
      <c r="I42" s="118"/>
      <c r="J42" s="118"/>
      <c r="K42" s="119">
        <f>IF($C$4="Attiecināmās izmaksas",IF('3a+c+n'!$Q42="A",'3a+c+n'!K42,0),0)</f>
        <v>0</v>
      </c>
      <c r="L42" s="65">
        <f>IF($C$4="Attiecināmās izmaksas",IF('3a+c+n'!$Q42="A",'3a+c+n'!L42,0),0)</f>
        <v>0</v>
      </c>
      <c r="M42" s="118">
        <f>IF($C$4="Attiecināmās izmaksas",IF('3a+c+n'!$Q42="A",'3a+c+n'!M42,0),0)</f>
        <v>0</v>
      </c>
      <c r="N42" s="118">
        <f>IF($C$4="Attiecināmās izmaksas",IF('3a+c+n'!$Q42="A",'3a+c+n'!N42,0),0)</f>
        <v>0</v>
      </c>
      <c r="O42" s="118">
        <f>IF($C$4="Attiecināmās izmaksas",IF('3a+c+n'!$Q42="A",'3a+c+n'!O42,0),0)</f>
        <v>0</v>
      </c>
      <c r="P42" s="119">
        <f>IF($C$4="Attiecināmās izmaksas",IF('3a+c+n'!$Q42="A",'3a+c+n'!P42,0),0)</f>
        <v>0</v>
      </c>
    </row>
    <row r="43" spans="1:16" ht="20.399999999999999" x14ac:dyDescent="0.2">
      <c r="A43" s="51">
        <f>IF(P43=0,0,IF(COUNTBLANK(P43)=1,0,COUNTA($P$14:P43)))</f>
        <v>0</v>
      </c>
      <c r="B43" s="24" t="str">
        <f>IF($C$4="Attiecināmās izmaksas",IF('3a+c+n'!$Q43="A",'3a+c+n'!B43,0),0)</f>
        <v>13-00000</v>
      </c>
      <c r="C43" s="24" t="str">
        <f>IF($C$4="Attiecināmās izmaksas",IF('3a+c+n'!$Q43="A",'3a+c+n'!C43,0),0)</f>
        <v>Armējošā slāņa iestrāde ar javas kārtu SAKRET BAK vai ekvivalentu - 2 kārtās, I mehāniskās izturības zonā</v>
      </c>
      <c r="D43" s="24" t="str">
        <f>IF($C$4="Attiecināmās izmaksas",IF('3a+c+n'!$Q43="A",'3a+c+n'!D43,0),0)</f>
        <v>kg</v>
      </c>
      <c r="E43" s="46"/>
      <c r="F43" s="65"/>
      <c r="G43" s="118"/>
      <c r="H43" s="118">
        <f>IF($C$4="Attiecināmās izmaksas",IF('3a+c+n'!$Q43="A",'3a+c+n'!H43,0),0)</f>
        <v>0</v>
      </c>
      <c r="I43" s="118"/>
      <c r="J43" s="118"/>
      <c r="K43" s="119">
        <f>IF($C$4="Attiecināmās izmaksas",IF('3a+c+n'!$Q43="A",'3a+c+n'!K43,0),0)</f>
        <v>0</v>
      </c>
      <c r="L43" s="65">
        <f>IF($C$4="Attiecināmās izmaksas",IF('3a+c+n'!$Q43="A",'3a+c+n'!L43,0),0)</f>
        <v>0</v>
      </c>
      <c r="M43" s="118">
        <f>IF($C$4="Attiecināmās izmaksas",IF('3a+c+n'!$Q43="A",'3a+c+n'!M43,0),0)</f>
        <v>0</v>
      </c>
      <c r="N43" s="118">
        <f>IF($C$4="Attiecināmās izmaksas",IF('3a+c+n'!$Q43="A",'3a+c+n'!N43,0),0)</f>
        <v>0</v>
      </c>
      <c r="O43" s="118">
        <f>IF($C$4="Attiecināmās izmaksas",IF('3a+c+n'!$Q43="A",'3a+c+n'!O43,0),0)</f>
        <v>0</v>
      </c>
      <c r="P43" s="119">
        <f>IF($C$4="Attiecināmās izmaksas",IF('3a+c+n'!$Q43="A",'3a+c+n'!P43,0),0)</f>
        <v>0</v>
      </c>
    </row>
    <row r="44" spans="1:16" ht="30.6" x14ac:dyDescent="0.2">
      <c r="A44" s="51">
        <f>IF(P44=0,0,IF(COUNTBLANK(P44)=1,0,COUNTA($P$14:P44)))</f>
        <v>0</v>
      </c>
      <c r="B44" s="24" t="str">
        <f>IF($C$4="Attiecināmās izmaksas",IF('3a+c+n'!$Q44="A",'3a+c+n'!B44,0),0)</f>
        <v>13-00000</v>
      </c>
      <c r="C44" s="24" t="str">
        <f>IF($C$4="Attiecināmās izmaksas",IF('3a+c+n'!$Q44="A",'3a+c+n'!C44,0),0)</f>
        <v>Stiklušķiedras siets SSA-1363-160 160 g/m²  - 2 kārtās, I mehāniskās izturības zonā. Apjoms uzrādīts divām kārtām.</v>
      </c>
      <c r="D44" s="24" t="str">
        <f>IF($C$4="Attiecināmās izmaksas",IF('3a+c+n'!$Q44="A",'3a+c+n'!D44,0),0)</f>
        <v>m2</v>
      </c>
      <c r="E44" s="46"/>
      <c r="F44" s="65"/>
      <c r="G44" s="118"/>
      <c r="H44" s="118">
        <f>IF($C$4="Attiecināmās izmaksas",IF('3a+c+n'!$Q44="A",'3a+c+n'!H44,0),0)</f>
        <v>0</v>
      </c>
      <c r="I44" s="118"/>
      <c r="J44" s="118"/>
      <c r="K44" s="119">
        <f>IF($C$4="Attiecināmās izmaksas",IF('3a+c+n'!$Q44="A",'3a+c+n'!K44,0),0)</f>
        <v>0</v>
      </c>
      <c r="L44" s="65">
        <f>IF($C$4="Attiecināmās izmaksas",IF('3a+c+n'!$Q44="A",'3a+c+n'!L44,0),0)</f>
        <v>0</v>
      </c>
      <c r="M44" s="118">
        <f>IF($C$4="Attiecināmās izmaksas",IF('3a+c+n'!$Q44="A",'3a+c+n'!M44,0),0)</f>
        <v>0</v>
      </c>
      <c r="N44" s="118">
        <f>IF($C$4="Attiecināmās izmaksas",IF('3a+c+n'!$Q44="A",'3a+c+n'!N44,0),0)</f>
        <v>0</v>
      </c>
      <c r="O44" s="118">
        <f>IF($C$4="Attiecināmās izmaksas",IF('3a+c+n'!$Q44="A",'3a+c+n'!O44,0),0)</f>
        <v>0</v>
      </c>
      <c r="P44" s="119">
        <f>IF($C$4="Attiecināmās izmaksas",IF('3a+c+n'!$Q44="A",'3a+c+n'!P44,0),0)</f>
        <v>0</v>
      </c>
    </row>
    <row r="45" spans="1:16" ht="20.399999999999999" x14ac:dyDescent="0.2">
      <c r="A45" s="51">
        <f>IF(P45=0,0,IF(COUNTBLANK(P45)=1,0,COUNTA($P$14:P45)))</f>
        <v>0</v>
      </c>
      <c r="B45" s="24" t="str">
        <f>IF($C$4="Attiecināmās izmaksas",IF('3a+c+n'!$Q45="A",'3a+c+n'!B45,0),0)</f>
        <v>13-00000</v>
      </c>
      <c r="C45" s="24" t="str">
        <f>IF($C$4="Attiecināmās izmaksas",IF('3a+c+n'!$Q45="A",'3a+c+n'!C45,0),0)</f>
        <v>Armētā slāņa apstrāde ar zemapmetuma grunti SAKRET PG vai ekvivalentu</v>
      </c>
      <c r="D45" s="24" t="str">
        <f>IF($C$4="Attiecināmās izmaksas",IF('3a+c+n'!$Q45="A",'3a+c+n'!D45,0),0)</f>
        <v>kg</v>
      </c>
      <c r="E45" s="46"/>
      <c r="F45" s="65"/>
      <c r="G45" s="118"/>
      <c r="H45" s="118">
        <f>IF($C$4="Attiecināmās izmaksas",IF('3a+c+n'!$Q45="A",'3a+c+n'!H45,0),0)</f>
        <v>0</v>
      </c>
      <c r="I45" s="118"/>
      <c r="J45" s="118"/>
      <c r="K45" s="119">
        <f>IF($C$4="Attiecināmās izmaksas",IF('3a+c+n'!$Q45="A",'3a+c+n'!K45,0),0)</f>
        <v>0</v>
      </c>
      <c r="L45" s="65">
        <f>IF($C$4="Attiecināmās izmaksas",IF('3a+c+n'!$Q45="A",'3a+c+n'!L45,0),0)</f>
        <v>0</v>
      </c>
      <c r="M45" s="118">
        <f>IF($C$4="Attiecināmās izmaksas",IF('3a+c+n'!$Q45="A",'3a+c+n'!M45,0),0)</f>
        <v>0</v>
      </c>
      <c r="N45" s="118">
        <f>IF($C$4="Attiecināmās izmaksas",IF('3a+c+n'!$Q45="A",'3a+c+n'!N45,0),0)</f>
        <v>0</v>
      </c>
      <c r="O45" s="118">
        <f>IF($C$4="Attiecināmās izmaksas",IF('3a+c+n'!$Q45="A",'3a+c+n'!O45,0),0)</f>
        <v>0</v>
      </c>
      <c r="P45" s="119">
        <f>IF($C$4="Attiecināmās izmaksas",IF('3a+c+n'!$Q45="A",'3a+c+n'!P45,0),0)</f>
        <v>0</v>
      </c>
    </row>
    <row r="46" spans="1:16" ht="40.799999999999997" x14ac:dyDescent="0.2">
      <c r="A46" s="51">
        <f>IF(P46=0,0,IF(COUNTBLANK(P46)=1,0,COUNTA($P$14:P46)))</f>
        <v>0</v>
      </c>
      <c r="B46" s="24" t="str">
        <f>IF($C$4="Attiecināmās izmaksas",IF('3a+c+n'!$Q46="A",'3a+c+n'!B46,0),0)</f>
        <v>13-00000</v>
      </c>
      <c r="C46" s="24" t="str">
        <f>IF($C$4="Attiecināmās izmaksas",IF('3a+c+n'!$Q46="A",'3a+c+n'!C46,0),0)</f>
        <v>Gatavā tonētā silikona apmetuma SAKRET SIP vai ekvivalenta iestrāde. Maksimālais grauda izmērs 2 mm. Tonis atbilstoši krāsu pasei. T.sk. fasādes pārkrāsošana asīs 4-1</v>
      </c>
      <c r="D46" s="24" t="str">
        <f>IF($C$4="Attiecināmās izmaksas",IF('3a+c+n'!$Q46="A",'3a+c+n'!D46,0),0)</f>
        <v>kg</v>
      </c>
      <c r="E46" s="46"/>
      <c r="F46" s="65"/>
      <c r="G46" s="118"/>
      <c r="H46" s="118">
        <f>IF($C$4="Attiecināmās izmaksas",IF('3a+c+n'!$Q46="A",'3a+c+n'!H46,0),0)</f>
        <v>0</v>
      </c>
      <c r="I46" s="118"/>
      <c r="J46" s="118"/>
      <c r="K46" s="119">
        <f>IF($C$4="Attiecināmās izmaksas",IF('3a+c+n'!$Q46="A",'3a+c+n'!K46,0),0)</f>
        <v>0</v>
      </c>
      <c r="L46" s="65">
        <f>IF($C$4="Attiecināmās izmaksas",IF('3a+c+n'!$Q46="A",'3a+c+n'!L46,0),0)</f>
        <v>0</v>
      </c>
      <c r="M46" s="118">
        <f>IF($C$4="Attiecināmās izmaksas",IF('3a+c+n'!$Q46="A",'3a+c+n'!M46,0),0)</f>
        <v>0</v>
      </c>
      <c r="N46" s="118">
        <f>IF($C$4="Attiecināmās izmaksas",IF('3a+c+n'!$Q46="A",'3a+c+n'!N46,0),0)</f>
        <v>0</v>
      </c>
      <c r="O46" s="118">
        <f>IF($C$4="Attiecināmās izmaksas",IF('3a+c+n'!$Q46="A",'3a+c+n'!O46,0),0)</f>
        <v>0</v>
      </c>
      <c r="P46" s="119">
        <f>IF($C$4="Attiecināmās izmaksas",IF('3a+c+n'!$Q46="A",'3a+c+n'!P46,0),0)</f>
        <v>0</v>
      </c>
    </row>
    <row r="47" spans="1:16" ht="20.399999999999999" x14ac:dyDescent="0.2">
      <c r="A47" s="51">
        <f>IF(P47=0,0,IF(COUNTBLANK(P47)=1,0,COUNTA($P$14:P47)))</f>
        <v>0</v>
      </c>
      <c r="B47" s="24" t="str">
        <f>IF($C$4="Attiecināmās izmaksas",IF('3a+c+n'!$Q47="A",'3a+c+n'!B47,0),0)</f>
        <v>13-00000</v>
      </c>
      <c r="C47" s="24" t="str">
        <f>IF($C$4="Attiecināmās izmaksas",IF('3a+c+n'!$Q47="A",'3a+c+n'!C47,0),0)</f>
        <v>Dībeļi RAWLPLUG TFIX 8S vai ekvivalenti, l=215mm</v>
      </c>
      <c r="D47" s="24" t="str">
        <f>IF($C$4="Attiecināmās izmaksas",IF('3a+c+n'!$Q47="A",'3a+c+n'!D47,0),0)</f>
        <v>gab</v>
      </c>
      <c r="E47" s="46"/>
      <c r="F47" s="65"/>
      <c r="G47" s="118"/>
      <c r="H47" s="118">
        <f>IF($C$4="Attiecināmās izmaksas",IF('3a+c+n'!$Q47="A",'3a+c+n'!H47,0),0)</f>
        <v>0</v>
      </c>
      <c r="I47" s="118"/>
      <c r="J47" s="118"/>
      <c r="K47" s="119">
        <f>IF($C$4="Attiecināmās izmaksas",IF('3a+c+n'!$Q47="A",'3a+c+n'!K47,0),0)</f>
        <v>0</v>
      </c>
      <c r="L47" s="65">
        <f>IF($C$4="Attiecināmās izmaksas",IF('3a+c+n'!$Q47="A",'3a+c+n'!L47,0),0)</f>
        <v>0</v>
      </c>
      <c r="M47" s="118">
        <f>IF($C$4="Attiecināmās izmaksas",IF('3a+c+n'!$Q47="A",'3a+c+n'!M47,0),0)</f>
        <v>0</v>
      </c>
      <c r="N47" s="118">
        <f>IF($C$4="Attiecināmās izmaksas",IF('3a+c+n'!$Q47="A",'3a+c+n'!N47,0),0)</f>
        <v>0</v>
      </c>
      <c r="O47" s="118">
        <f>IF($C$4="Attiecināmās izmaksas",IF('3a+c+n'!$Q47="A",'3a+c+n'!O47,0),0)</f>
        <v>0</v>
      </c>
      <c r="P47" s="119">
        <f>IF($C$4="Attiecināmās izmaksas",IF('3a+c+n'!$Q47="A",'3a+c+n'!P47,0),0)</f>
        <v>0</v>
      </c>
    </row>
    <row r="48" spans="1:16" x14ac:dyDescent="0.2">
      <c r="A48" s="51">
        <f>IF(P48=0,0,IF(COUNTBLANK(P48)=1,0,COUNTA($P$14:P48)))</f>
        <v>0</v>
      </c>
      <c r="B48" s="24">
        <f>IF($C$4="Attiecināmās izmaksas",IF('3a+c+n'!$Q48="A",'3a+c+n'!B48,0),0)</f>
        <v>0</v>
      </c>
      <c r="C48" s="24">
        <f>IF($C$4="Attiecināmās izmaksas",IF('3a+c+n'!$Q48="A",'3a+c+n'!C48,0),0)</f>
        <v>0</v>
      </c>
      <c r="D48" s="24">
        <f>IF($C$4="Attiecināmās izmaksas",IF('3a+c+n'!$Q48="A",'3a+c+n'!D48,0),0)</f>
        <v>0</v>
      </c>
      <c r="E48" s="46"/>
      <c r="F48" s="65"/>
      <c r="G48" s="118"/>
      <c r="H48" s="118">
        <f>IF($C$4="Attiecināmās izmaksas",IF('3a+c+n'!$Q48="A",'3a+c+n'!H48,0),0)</f>
        <v>0</v>
      </c>
      <c r="I48" s="118"/>
      <c r="J48" s="118"/>
      <c r="K48" s="119">
        <f>IF($C$4="Attiecināmās izmaksas",IF('3a+c+n'!$Q48="A",'3a+c+n'!K48,0),0)</f>
        <v>0</v>
      </c>
      <c r="L48" s="65">
        <f>IF($C$4="Attiecināmās izmaksas",IF('3a+c+n'!$Q48="A",'3a+c+n'!L48,0),0)</f>
        <v>0</v>
      </c>
      <c r="M48" s="118">
        <f>IF($C$4="Attiecināmās izmaksas",IF('3a+c+n'!$Q48="A",'3a+c+n'!M48,0),0)</f>
        <v>0</v>
      </c>
      <c r="N48" s="118">
        <f>IF($C$4="Attiecināmās izmaksas",IF('3a+c+n'!$Q48="A",'3a+c+n'!N48,0),0)</f>
        <v>0</v>
      </c>
      <c r="O48" s="118">
        <f>IF($C$4="Attiecināmās izmaksas",IF('3a+c+n'!$Q48="A",'3a+c+n'!O48,0),0)</f>
        <v>0</v>
      </c>
      <c r="P48" s="119">
        <f>IF($C$4="Attiecināmās izmaksas",IF('3a+c+n'!$Q48="A",'3a+c+n'!P48,0),0)</f>
        <v>0</v>
      </c>
    </row>
    <row r="49" spans="1:16" ht="30.6" x14ac:dyDescent="0.2">
      <c r="A49" s="51">
        <f>IF(P49=0,0,IF(COUNTBLANK(P49)=1,0,COUNTA($P$14:P49)))</f>
        <v>0</v>
      </c>
      <c r="B49" s="24" t="str">
        <f>IF($C$4="Attiecināmās izmaksas",IF('3a+c+n'!$Q49="A",'3a+c+n'!B49,0),0)</f>
        <v>13-00000</v>
      </c>
      <c r="C49" s="24" t="str">
        <f>IF($C$4="Attiecināmās izmaksas",IF('3a+c+n'!$Q49="A",'3a+c+n'!C49,0),0)</f>
        <v>Siltumizolācijas materiālu stiprināšana ar līmjavu SAKRET BAK  vai ekvivalentu. Pēc nepieciešamības pirms tam virsmas gruntēšana.</v>
      </c>
      <c r="D49" s="24" t="str">
        <f>IF($C$4="Attiecināmās izmaksas",IF('3a+c+n'!$Q49="A",'3a+c+n'!D49,0),0)</f>
        <v>kg</v>
      </c>
      <c r="E49" s="46"/>
      <c r="F49" s="65"/>
      <c r="G49" s="118"/>
      <c r="H49" s="118">
        <f>IF($C$4="Attiecināmās izmaksas",IF('3a+c+n'!$Q49="A",'3a+c+n'!H49,0),0)</f>
        <v>0</v>
      </c>
      <c r="I49" s="118"/>
      <c r="J49" s="118"/>
      <c r="K49" s="119">
        <f>IF($C$4="Attiecināmās izmaksas",IF('3a+c+n'!$Q49="A",'3a+c+n'!K49,0),0)</f>
        <v>0</v>
      </c>
      <c r="L49" s="65">
        <f>IF($C$4="Attiecināmās izmaksas",IF('3a+c+n'!$Q49="A",'3a+c+n'!L49,0),0)</f>
        <v>0</v>
      </c>
      <c r="M49" s="118">
        <f>IF($C$4="Attiecināmās izmaksas",IF('3a+c+n'!$Q49="A",'3a+c+n'!M49,0),0)</f>
        <v>0</v>
      </c>
      <c r="N49" s="118">
        <f>IF($C$4="Attiecināmās izmaksas",IF('3a+c+n'!$Q49="A",'3a+c+n'!N49,0),0)</f>
        <v>0</v>
      </c>
      <c r="O49" s="118">
        <f>IF($C$4="Attiecināmās izmaksas",IF('3a+c+n'!$Q49="A",'3a+c+n'!O49,0),0)</f>
        <v>0</v>
      </c>
      <c r="P49" s="119">
        <f>IF($C$4="Attiecināmās izmaksas",IF('3a+c+n'!$Q49="A",'3a+c+n'!P49,0),0)</f>
        <v>0</v>
      </c>
    </row>
    <row r="50" spans="1:16" ht="20.399999999999999" x14ac:dyDescent="0.2">
      <c r="A50" s="51">
        <f>IF(P50=0,0,IF(COUNTBLANK(P50)=1,0,COUNTA($P$14:P50)))</f>
        <v>0</v>
      </c>
      <c r="B50" s="24" t="str">
        <f>IF($C$4="Attiecināmās izmaksas",IF('3a+c+n'!$Q50="A",'3a+c+n'!B50,0),0)</f>
        <v>13-00000</v>
      </c>
      <c r="C50" s="24" t="str">
        <f>IF($C$4="Attiecināmās izmaksas",IF('3a+c+n'!$Q50="A",'3a+c+n'!C50,0),0)</f>
        <v>Nedegoša akmens vates siltumizolācija plānajām apmetuma sistēmām - λ&lt;=0,036 W/(mK), b=50 mm</v>
      </c>
      <c r="D50" s="24" t="str">
        <f>IF($C$4="Attiecināmās izmaksas",IF('3a+c+n'!$Q50="A",'3a+c+n'!D50,0),0)</f>
        <v>m2</v>
      </c>
      <c r="E50" s="46"/>
      <c r="F50" s="65"/>
      <c r="G50" s="118"/>
      <c r="H50" s="118">
        <f>IF($C$4="Attiecināmās izmaksas",IF('3a+c+n'!$Q50="A",'3a+c+n'!H50,0),0)</f>
        <v>0</v>
      </c>
      <c r="I50" s="118"/>
      <c r="J50" s="118"/>
      <c r="K50" s="119">
        <f>IF($C$4="Attiecināmās izmaksas",IF('3a+c+n'!$Q50="A",'3a+c+n'!K50,0),0)</f>
        <v>0</v>
      </c>
      <c r="L50" s="65">
        <f>IF($C$4="Attiecināmās izmaksas",IF('3a+c+n'!$Q50="A",'3a+c+n'!L50,0),0)</f>
        <v>0</v>
      </c>
      <c r="M50" s="118">
        <f>IF($C$4="Attiecināmās izmaksas",IF('3a+c+n'!$Q50="A",'3a+c+n'!M50,0),0)</f>
        <v>0</v>
      </c>
      <c r="N50" s="118">
        <f>IF($C$4="Attiecināmās izmaksas",IF('3a+c+n'!$Q50="A",'3a+c+n'!N50,0),0)</f>
        <v>0</v>
      </c>
      <c r="O50" s="118">
        <f>IF($C$4="Attiecināmās izmaksas",IF('3a+c+n'!$Q50="A",'3a+c+n'!O50,0),0)</f>
        <v>0</v>
      </c>
      <c r="P50" s="119">
        <f>IF($C$4="Attiecināmās izmaksas",IF('3a+c+n'!$Q50="A",'3a+c+n'!P50,0),0)</f>
        <v>0</v>
      </c>
    </row>
    <row r="51" spans="1:16" ht="20.399999999999999" x14ac:dyDescent="0.2">
      <c r="A51" s="51">
        <f>IF(P51=0,0,IF(COUNTBLANK(P51)=1,0,COUNTA($P$14:P51)))</f>
        <v>0</v>
      </c>
      <c r="B51" s="24" t="str">
        <f>IF($C$4="Attiecināmās izmaksas",IF('3a+c+n'!$Q51="A",'3a+c+n'!B51,0),0)</f>
        <v>13-00000</v>
      </c>
      <c r="C51" s="24" t="str">
        <f>IF($C$4="Attiecināmās izmaksas",IF('3a+c+n'!$Q51="A",'3a+c+n'!C51,0),0)</f>
        <v>Armējošā slāņa iestrāde ar javas kārtu SAKRET BAK vai ekvivalentu - 1 kārtā, II mehāniskās izturības zonā</v>
      </c>
      <c r="D51" s="24" t="str">
        <f>IF($C$4="Attiecināmās izmaksas",IF('3a+c+n'!$Q51="A",'3a+c+n'!D51,0),0)</f>
        <v>kg</v>
      </c>
      <c r="E51" s="46"/>
      <c r="F51" s="65"/>
      <c r="G51" s="118"/>
      <c r="H51" s="118">
        <f>IF($C$4="Attiecināmās izmaksas",IF('3a+c+n'!$Q51="A",'3a+c+n'!H51,0),0)</f>
        <v>0</v>
      </c>
      <c r="I51" s="118"/>
      <c r="J51" s="118"/>
      <c r="K51" s="119">
        <f>IF($C$4="Attiecināmās izmaksas",IF('3a+c+n'!$Q51="A",'3a+c+n'!K51,0),0)</f>
        <v>0</v>
      </c>
      <c r="L51" s="65">
        <f>IF($C$4="Attiecināmās izmaksas",IF('3a+c+n'!$Q51="A",'3a+c+n'!L51,0),0)</f>
        <v>0</v>
      </c>
      <c r="M51" s="118">
        <f>IF($C$4="Attiecināmās izmaksas",IF('3a+c+n'!$Q51="A",'3a+c+n'!M51,0),0)</f>
        <v>0</v>
      </c>
      <c r="N51" s="118">
        <f>IF($C$4="Attiecināmās izmaksas",IF('3a+c+n'!$Q51="A",'3a+c+n'!N51,0),0)</f>
        <v>0</v>
      </c>
      <c r="O51" s="118">
        <f>IF($C$4="Attiecināmās izmaksas",IF('3a+c+n'!$Q51="A",'3a+c+n'!O51,0),0)</f>
        <v>0</v>
      </c>
      <c r="P51" s="119">
        <f>IF($C$4="Attiecināmās izmaksas",IF('3a+c+n'!$Q51="A",'3a+c+n'!P51,0),0)</f>
        <v>0</v>
      </c>
    </row>
    <row r="52" spans="1:16" ht="20.399999999999999" x14ac:dyDescent="0.2">
      <c r="A52" s="51">
        <f>IF(P52=0,0,IF(COUNTBLANK(P52)=1,0,COUNTA($P$14:P52)))</f>
        <v>0</v>
      </c>
      <c r="B52" s="24" t="str">
        <f>IF($C$4="Attiecināmās izmaksas",IF('3a+c+n'!$Q52="A",'3a+c+n'!B52,0),0)</f>
        <v>13-00000</v>
      </c>
      <c r="C52" s="24" t="str">
        <f>IF($C$4="Attiecināmās izmaksas",IF('3a+c+n'!$Q52="A",'3a+c+n'!C52,0),0)</f>
        <v xml:space="preserve">Stiklušķiedras siets SSA-1363-160 160 g/m²  - 1 kārtā, II mehāniskās izturības zonā. </v>
      </c>
      <c r="D52" s="24" t="str">
        <f>IF($C$4="Attiecināmās izmaksas",IF('3a+c+n'!$Q52="A",'3a+c+n'!D52,0),0)</f>
        <v>m2</v>
      </c>
      <c r="E52" s="46"/>
      <c r="F52" s="65"/>
      <c r="G52" s="118"/>
      <c r="H52" s="118">
        <f>IF($C$4="Attiecināmās izmaksas",IF('3a+c+n'!$Q52="A",'3a+c+n'!H52,0),0)</f>
        <v>0</v>
      </c>
      <c r="I52" s="118"/>
      <c r="J52" s="118"/>
      <c r="K52" s="119">
        <f>IF($C$4="Attiecināmās izmaksas",IF('3a+c+n'!$Q52="A",'3a+c+n'!K52,0),0)</f>
        <v>0</v>
      </c>
      <c r="L52" s="65">
        <f>IF($C$4="Attiecināmās izmaksas",IF('3a+c+n'!$Q52="A",'3a+c+n'!L52,0),0)</f>
        <v>0</v>
      </c>
      <c r="M52" s="118">
        <f>IF($C$4="Attiecināmās izmaksas",IF('3a+c+n'!$Q52="A",'3a+c+n'!M52,0),0)</f>
        <v>0</v>
      </c>
      <c r="N52" s="118">
        <f>IF($C$4="Attiecināmās izmaksas",IF('3a+c+n'!$Q52="A",'3a+c+n'!N52,0),0)</f>
        <v>0</v>
      </c>
      <c r="O52" s="118">
        <f>IF($C$4="Attiecināmās izmaksas",IF('3a+c+n'!$Q52="A",'3a+c+n'!O52,0),0)</f>
        <v>0</v>
      </c>
      <c r="P52" s="119">
        <f>IF($C$4="Attiecināmās izmaksas",IF('3a+c+n'!$Q52="A",'3a+c+n'!P52,0),0)</f>
        <v>0</v>
      </c>
    </row>
    <row r="53" spans="1:16" ht="20.399999999999999" x14ac:dyDescent="0.2">
      <c r="A53" s="51">
        <f>IF(P53=0,0,IF(COUNTBLANK(P53)=1,0,COUNTA($P$14:P53)))</f>
        <v>0</v>
      </c>
      <c r="B53" s="24" t="str">
        <f>IF($C$4="Attiecināmās izmaksas",IF('3a+c+n'!$Q53="A",'3a+c+n'!B53,0),0)</f>
        <v>13-00000</v>
      </c>
      <c r="C53" s="24" t="str">
        <f>IF($C$4="Attiecināmās izmaksas",IF('3a+c+n'!$Q53="A",'3a+c+n'!C53,0),0)</f>
        <v>Armējošā slāņa iestrāde ar javas kārtu SAKRET BAK vai ekvivalentu - 2 kārtās, I mehāniskās izturības zonā</v>
      </c>
      <c r="D53" s="24" t="str">
        <f>IF($C$4="Attiecināmās izmaksas",IF('3a+c+n'!$Q53="A",'3a+c+n'!D53,0),0)</f>
        <v>kg</v>
      </c>
      <c r="E53" s="46"/>
      <c r="F53" s="65"/>
      <c r="G53" s="118"/>
      <c r="H53" s="118">
        <f>IF($C$4="Attiecināmās izmaksas",IF('3a+c+n'!$Q53="A",'3a+c+n'!H53,0),0)</f>
        <v>0</v>
      </c>
      <c r="I53" s="118"/>
      <c r="J53" s="118"/>
      <c r="K53" s="119">
        <f>IF($C$4="Attiecināmās izmaksas",IF('3a+c+n'!$Q53="A",'3a+c+n'!K53,0),0)</f>
        <v>0</v>
      </c>
      <c r="L53" s="65">
        <f>IF($C$4="Attiecināmās izmaksas",IF('3a+c+n'!$Q53="A",'3a+c+n'!L53,0),0)</f>
        <v>0</v>
      </c>
      <c r="M53" s="118">
        <f>IF($C$4="Attiecināmās izmaksas",IF('3a+c+n'!$Q53="A",'3a+c+n'!M53,0),0)</f>
        <v>0</v>
      </c>
      <c r="N53" s="118">
        <f>IF($C$4="Attiecināmās izmaksas",IF('3a+c+n'!$Q53="A",'3a+c+n'!N53,0),0)</f>
        <v>0</v>
      </c>
      <c r="O53" s="118">
        <f>IF($C$4="Attiecināmās izmaksas",IF('3a+c+n'!$Q53="A",'3a+c+n'!O53,0),0)</f>
        <v>0</v>
      </c>
      <c r="P53" s="119">
        <f>IF($C$4="Attiecināmās izmaksas",IF('3a+c+n'!$Q53="A",'3a+c+n'!P53,0),0)</f>
        <v>0</v>
      </c>
    </row>
    <row r="54" spans="1:16" ht="30.6" x14ac:dyDescent="0.2">
      <c r="A54" s="51">
        <f>IF(P54=0,0,IF(COUNTBLANK(P54)=1,0,COUNTA($P$14:P54)))</f>
        <v>0</v>
      </c>
      <c r="B54" s="24" t="str">
        <f>IF($C$4="Attiecināmās izmaksas",IF('3a+c+n'!$Q54="A",'3a+c+n'!B54,0),0)</f>
        <v>13-00000</v>
      </c>
      <c r="C54" s="24" t="str">
        <f>IF($C$4="Attiecināmās izmaksas",IF('3a+c+n'!$Q54="A",'3a+c+n'!C54,0),0)</f>
        <v>Stiklušķiedras siets SSA-1363-160 160 g/m²  - 2 kārtās, I mehāniskās izturības zonā. Apjoms uzrādīts divām kārtām.</v>
      </c>
      <c r="D54" s="24" t="str">
        <f>IF($C$4="Attiecināmās izmaksas",IF('3a+c+n'!$Q54="A",'3a+c+n'!D54,0),0)</f>
        <v>m2</v>
      </c>
      <c r="E54" s="46"/>
      <c r="F54" s="65"/>
      <c r="G54" s="118"/>
      <c r="H54" s="118">
        <f>IF($C$4="Attiecināmās izmaksas",IF('3a+c+n'!$Q54="A",'3a+c+n'!H54,0),0)</f>
        <v>0</v>
      </c>
      <c r="I54" s="118"/>
      <c r="J54" s="118"/>
      <c r="K54" s="119">
        <f>IF($C$4="Attiecināmās izmaksas",IF('3a+c+n'!$Q54="A",'3a+c+n'!K54,0),0)</f>
        <v>0</v>
      </c>
      <c r="L54" s="65">
        <f>IF($C$4="Attiecināmās izmaksas",IF('3a+c+n'!$Q54="A",'3a+c+n'!L54,0),0)</f>
        <v>0</v>
      </c>
      <c r="M54" s="118">
        <f>IF($C$4="Attiecināmās izmaksas",IF('3a+c+n'!$Q54="A",'3a+c+n'!M54,0),0)</f>
        <v>0</v>
      </c>
      <c r="N54" s="118">
        <f>IF($C$4="Attiecināmās izmaksas",IF('3a+c+n'!$Q54="A",'3a+c+n'!N54,0),0)</f>
        <v>0</v>
      </c>
      <c r="O54" s="118">
        <f>IF($C$4="Attiecināmās izmaksas",IF('3a+c+n'!$Q54="A",'3a+c+n'!O54,0),0)</f>
        <v>0</v>
      </c>
      <c r="P54" s="119">
        <f>IF($C$4="Attiecināmās izmaksas",IF('3a+c+n'!$Q54="A",'3a+c+n'!P54,0),0)</f>
        <v>0</v>
      </c>
    </row>
    <row r="55" spans="1:16" ht="20.399999999999999" x14ac:dyDescent="0.2">
      <c r="A55" s="51">
        <f>IF(P55=0,0,IF(COUNTBLANK(P55)=1,0,COUNTA($P$14:P55)))</f>
        <v>0</v>
      </c>
      <c r="B55" s="24" t="str">
        <f>IF($C$4="Attiecināmās izmaksas",IF('3a+c+n'!$Q55="A",'3a+c+n'!B55,0),0)</f>
        <v>13-00000</v>
      </c>
      <c r="C55" s="24" t="str">
        <f>IF($C$4="Attiecināmās izmaksas",IF('3a+c+n'!$Q55="A",'3a+c+n'!C55,0),0)</f>
        <v>Armētā slāņa apstrāde ar zemapmetuma grunti SAKRET PG vai ekvivalentu</v>
      </c>
      <c r="D55" s="24" t="str">
        <f>IF($C$4="Attiecināmās izmaksas",IF('3a+c+n'!$Q55="A",'3a+c+n'!D55,0),0)</f>
        <v>kg</v>
      </c>
      <c r="E55" s="46"/>
      <c r="F55" s="65"/>
      <c r="G55" s="118"/>
      <c r="H55" s="118">
        <f>IF($C$4="Attiecināmās izmaksas",IF('3a+c+n'!$Q55="A",'3a+c+n'!H55,0),0)</f>
        <v>0</v>
      </c>
      <c r="I55" s="118"/>
      <c r="J55" s="118"/>
      <c r="K55" s="119">
        <f>IF($C$4="Attiecināmās izmaksas",IF('3a+c+n'!$Q55="A",'3a+c+n'!K55,0),0)</f>
        <v>0</v>
      </c>
      <c r="L55" s="65">
        <f>IF($C$4="Attiecināmās izmaksas",IF('3a+c+n'!$Q55="A",'3a+c+n'!L55,0),0)</f>
        <v>0</v>
      </c>
      <c r="M55" s="118">
        <f>IF($C$4="Attiecināmās izmaksas",IF('3a+c+n'!$Q55="A",'3a+c+n'!M55,0),0)</f>
        <v>0</v>
      </c>
      <c r="N55" s="118">
        <f>IF($C$4="Attiecināmās izmaksas",IF('3a+c+n'!$Q55="A",'3a+c+n'!N55,0),0)</f>
        <v>0</v>
      </c>
      <c r="O55" s="118">
        <f>IF($C$4="Attiecināmās izmaksas",IF('3a+c+n'!$Q55="A",'3a+c+n'!O55,0),0)</f>
        <v>0</v>
      </c>
      <c r="P55" s="119">
        <f>IF($C$4="Attiecināmās izmaksas",IF('3a+c+n'!$Q55="A",'3a+c+n'!P55,0),0)</f>
        <v>0</v>
      </c>
    </row>
    <row r="56" spans="1:16" ht="30.6" x14ac:dyDescent="0.2">
      <c r="A56" s="51">
        <f>IF(P56=0,0,IF(COUNTBLANK(P56)=1,0,COUNTA($P$14:P56)))</f>
        <v>0</v>
      </c>
      <c r="B56" s="24" t="str">
        <f>IF($C$4="Attiecināmās izmaksas",IF('3a+c+n'!$Q56="A",'3a+c+n'!B56,0),0)</f>
        <v>13-00000</v>
      </c>
      <c r="C56" s="24" t="str">
        <f>IF($C$4="Attiecināmās izmaksas",IF('3a+c+n'!$Q56="A",'3a+c+n'!C56,0),0)</f>
        <v>Gatavā tonētā silikona apmetuma SAKRET SIP vai ekvivalenta iestrāde. Maksimālais grauda izmērs 2 mm. Tonis atbilstoši krāsu pasei.</v>
      </c>
      <c r="D56" s="24" t="str">
        <f>IF($C$4="Attiecināmās izmaksas",IF('3a+c+n'!$Q56="A",'3a+c+n'!D56,0),0)</f>
        <v>kg</v>
      </c>
      <c r="E56" s="46"/>
      <c r="F56" s="65"/>
      <c r="G56" s="118"/>
      <c r="H56" s="118">
        <f>IF($C$4="Attiecināmās izmaksas",IF('3a+c+n'!$Q56="A",'3a+c+n'!H56,0),0)</f>
        <v>0</v>
      </c>
      <c r="I56" s="118"/>
      <c r="J56" s="118"/>
      <c r="K56" s="119">
        <f>IF($C$4="Attiecināmās izmaksas",IF('3a+c+n'!$Q56="A",'3a+c+n'!K56,0),0)</f>
        <v>0</v>
      </c>
      <c r="L56" s="65">
        <f>IF($C$4="Attiecināmās izmaksas",IF('3a+c+n'!$Q56="A",'3a+c+n'!L56,0),0)</f>
        <v>0</v>
      </c>
      <c r="M56" s="118">
        <f>IF($C$4="Attiecināmās izmaksas",IF('3a+c+n'!$Q56="A",'3a+c+n'!M56,0),0)</f>
        <v>0</v>
      </c>
      <c r="N56" s="118">
        <f>IF($C$4="Attiecināmās izmaksas",IF('3a+c+n'!$Q56="A",'3a+c+n'!N56,0),0)</f>
        <v>0</v>
      </c>
      <c r="O56" s="118">
        <f>IF($C$4="Attiecināmās izmaksas",IF('3a+c+n'!$Q56="A",'3a+c+n'!O56,0),0)</f>
        <v>0</v>
      </c>
      <c r="P56" s="119">
        <f>IF($C$4="Attiecināmās izmaksas",IF('3a+c+n'!$Q56="A",'3a+c+n'!P56,0),0)</f>
        <v>0</v>
      </c>
    </row>
    <row r="57" spans="1:16" ht="20.399999999999999" x14ac:dyDescent="0.2">
      <c r="A57" s="51">
        <f>IF(P57=0,0,IF(COUNTBLANK(P57)=1,0,COUNTA($P$14:P57)))</f>
        <v>0</v>
      </c>
      <c r="B57" s="24" t="str">
        <f>IF($C$4="Attiecināmās izmaksas",IF('3a+c+n'!$Q57="A",'3a+c+n'!B57,0),0)</f>
        <v>13-00000</v>
      </c>
      <c r="C57" s="24" t="str">
        <f>IF($C$4="Attiecināmās izmaksas",IF('3a+c+n'!$Q57="A",'3a+c+n'!C57,0),0)</f>
        <v>Dībeļi RAWLPLUG TFIX 8S vai ekvivalenti, l=215mm</v>
      </c>
      <c r="D57" s="24" t="str">
        <f>IF($C$4="Attiecināmās izmaksas",IF('3a+c+n'!$Q57="A",'3a+c+n'!D57,0),0)</f>
        <v>gab</v>
      </c>
      <c r="E57" s="46"/>
      <c r="F57" s="65"/>
      <c r="G57" s="118"/>
      <c r="H57" s="118">
        <f>IF($C$4="Attiecināmās izmaksas",IF('3a+c+n'!$Q57="A",'3a+c+n'!H57,0),0)</f>
        <v>0</v>
      </c>
      <c r="I57" s="118"/>
      <c r="J57" s="118"/>
      <c r="K57" s="119">
        <f>IF($C$4="Attiecināmās izmaksas",IF('3a+c+n'!$Q57="A",'3a+c+n'!K57,0),0)</f>
        <v>0</v>
      </c>
      <c r="L57" s="65">
        <f>IF($C$4="Attiecināmās izmaksas",IF('3a+c+n'!$Q57="A",'3a+c+n'!L57,0),0)</f>
        <v>0</v>
      </c>
      <c r="M57" s="118">
        <f>IF($C$4="Attiecināmās izmaksas",IF('3a+c+n'!$Q57="A",'3a+c+n'!M57,0),0)</f>
        <v>0</v>
      </c>
      <c r="N57" s="118">
        <f>IF($C$4="Attiecināmās izmaksas",IF('3a+c+n'!$Q57="A",'3a+c+n'!N57,0),0)</f>
        <v>0</v>
      </c>
      <c r="O57" s="118">
        <f>IF($C$4="Attiecināmās izmaksas",IF('3a+c+n'!$Q57="A",'3a+c+n'!O57,0),0)</f>
        <v>0</v>
      </c>
      <c r="P57" s="119">
        <f>IF($C$4="Attiecināmās izmaksas",IF('3a+c+n'!$Q57="A",'3a+c+n'!P57,0),0)</f>
        <v>0</v>
      </c>
    </row>
    <row r="58" spans="1:16" x14ac:dyDescent="0.2">
      <c r="A58" s="51">
        <f>IF(P58=0,0,IF(COUNTBLANK(P58)=1,0,COUNTA($P$14:P58)))</f>
        <v>0</v>
      </c>
      <c r="B58" s="24">
        <f>IF($C$4="Attiecināmās izmaksas",IF('3a+c+n'!$Q58="A",'3a+c+n'!B58,0),0)</f>
        <v>0</v>
      </c>
      <c r="C58" s="24">
        <f>IF($C$4="Attiecināmās izmaksas",IF('3a+c+n'!$Q58="A",'3a+c+n'!C58,0),0)</f>
        <v>0</v>
      </c>
      <c r="D58" s="24">
        <f>IF($C$4="Attiecināmās izmaksas",IF('3a+c+n'!$Q58="A",'3a+c+n'!D58,0),0)</f>
        <v>0</v>
      </c>
      <c r="E58" s="46"/>
      <c r="F58" s="65"/>
      <c r="G58" s="118"/>
      <c r="H58" s="118">
        <f>IF($C$4="Attiecināmās izmaksas",IF('3a+c+n'!$Q58="A",'3a+c+n'!H58,0),0)</f>
        <v>0</v>
      </c>
      <c r="I58" s="118"/>
      <c r="J58" s="118"/>
      <c r="K58" s="119">
        <f>IF($C$4="Attiecināmās izmaksas",IF('3a+c+n'!$Q58="A",'3a+c+n'!K58,0),0)</f>
        <v>0</v>
      </c>
      <c r="L58" s="65">
        <f>IF($C$4="Attiecināmās izmaksas",IF('3a+c+n'!$Q58="A",'3a+c+n'!L58,0),0)</f>
        <v>0</v>
      </c>
      <c r="M58" s="118">
        <f>IF($C$4="Attiecināmās izmaksas",IF('3a+c+n'!$Q58="A",'3a+c+n'!M58,0),0)</f>
        <v>0</v>
      </c>
      <c r="N58" s="118">
        <f>IF($C$4="Attiecināmās izmaksas",IF('3a+c+n'!$Q58="A",'3a+c+n'!N58,0),0)</f>
        <v>0</v>
      </c>
      <c r="O58" s="118">
        <f>IF($C$4="Attiecināmās izmaksas",IF('3a+c+n'!$Q58="A",'3a+c+n'!O58,0),0)</f>
        <v>0</v>
      </c>
      <c r="P58" s="119">
        <f>IF($C$4="Attiecināmās izmaksas",IF('3a+c+n'!$Q58="A",'3a+c+n'!P58,0),0)</f>
        <v>0</v>
      </c>
    </row>
    <row r="59" spans="1:16" ht="20.399999999999999" x14ac:dyDescent="0.2">
      <c r="A59" s="51">
        <f>IF(P59=0,0,IF(COUNTBLANK(P59)=1,0,COUNTA($P$14:P59)))</f>
        <v>0</v>
      </c>
      <c r="B59" s="24" t="str">
        <f>IF($C$4="Attiecināmās izmaksas",IF('3a+c+n'!$Q59="A",'3a+c+n'!B59,0),0)</f>
        <v>13-00000</v>
      </c>
      <c r="C59" s="24" t="str">
        <f>IF($C$4="Attiecināmās izmaksas",IF('3a+c+n'!$Q59="A",'3a+c+n'!C59,0),0)</f>
        <v>Armējošā slāņa iestrāde ar javas kārtu SAKRET BAK vai ekvivalentu - 1 kārtā, II mehāniskās izturības zonā</v>
      </c>
      <c r="D59" s="24" t="str">
        <f>IF($C$4="Attiecināmās izmaksas",IF('3a+c+n'!$Q59="A",'3a+c+n'!D59,0),0)</f>
        <v>kg</v>
      </c>
      <c r="E59" s="46"/>
      <c r="F59" s="65"/>
      <c r="G59" s="118"/>
      <c r="H59" s="118">
        <f>IF($C$4="Attiecināmās izmaksas",IF('3a+c+n'!$Q59="A",'3a+c+n'!H59,0),0)</f>
        <v>0</v>
      </c>
      <c r="I59" s="118"/>
      <c r="J59" s="118"/>
      <c r="K59" s="119">
        <f>IF($C$4="Attiecināmās izmaksas",IF('3a+c+n'!$Q59="A",'3a+c+n'!K59,0),0)</f>
        <v>0</v>
      </c>
      <c r="L59" s="65">
        <f>IF($C$4="Attiecināmās izmaksas",IF('3a+c+n'!$Q59="A",'3a+c+n'!L59,0),0)</f>
        <v>0</v>
      </c>
      <c r="M59" s="118">
        <f>IF($C$4="Attiecināmās izmaksas",IF('3a+c+n'!$Q59="A",'3a+c+n'!M59,0),0)</f>
        <v>0</v>
      </c>
      <c r="N59" s="118">
        <f>IF($C$4="Attiecināmās izmaksas",IF('3a+c+n'!$Q59="A",'3a+c+n'!N59,0),0)</f>
        <v>0</v>
      </c>
      <c r="O59" s="118">
        <f>IF($C$4="Attiecināmās izmaksas",IF('3a+c+n'!$Q59="A",'3a+c+n'!O59,0),0)</f>
        <v>0</v>
      </c>
      <c r="P59" s="119">
        <f>IF($C$4="Attiecināmās izmaksas",IF('3a+c+n'!$Q59="A",'3a+c+n'!P59,0),0)</f>
        <v>0</v>
      </c>
    </row>
    <row r="60" spans="1:16" ht="20.399999999999999" x14ac:dyDescent="0.2">
      <c r="A60" s="51">
        <f>IF(P60=0,0,IF(COUNTBLANK(P60)=1,0,COUNTA($P$14:P60)))</f>
        <v>0</v>
      </c>
      <c r="B60" s="24" t="str">
        <f>IF($C$4="Attiecināmās izmaksas",IF('3a+c+n'!$Q60="A",'3a+c+n'!B60,0),0)</f>
        <v>13-00000</v>
      </c>
      <c r="C60" s="24" t="str">
        <f>IF($C$4="Attiecināmās izmaksas",IF('3a+c+n'!$Q60="A",'3a+c+n'!C60,0),0)</f>
        <v xml:space="preserve">Stiklušķiedras siets SSA-1363-160 160 g/m²  - 1 kārtā, II mehāniskās izturības zonā. </v>
      </c>
      <c r="D60" s="24" t="str">
        <f>IF($C$4="Attiecināmās izmaksas",IF('3a+c+n'!$Q60="A",'3a+c+n'!D60,0),0)</f>
        <v>m2</v>
      </c>
      <c r="E60" s="46"/>
      <c r="F60" s="65"/>
      <c r="G60" s="118"/>
      <c r="H60" s="118">
        <f>IF($C$4="Attiecināmās izmaksas",IF('3a+c+n'!$Q60="A",'3a+c+n'!H60,0),0)</f>
        <v>0</v>
      </c>
      <c r="I60" s="118"/>
      <c r="J60" s="118"/>
      <c r="K60" s="119">
        <f>IF($C$4="Attiecināmās izmaksas",IF('3a+c+n'!$Q60="A",'3a+c+n'!K60,0),0)</f>
        <v>0</v>
      </c>
      <c r="L60" s="65">
        <f>IF($C$4="Attiecināmās izmaksas",IF('3a+c+n'!$Q60="A",'3a+c+n'!L60,0),0)</f>
        <v>0</v>
      </c>
      <c r="M60" s="118">
        <f>IF($C$4="Attiecināmās izmaksas",IF('3a+c+n'!$Q60="A",'3a+c+n'!M60,0),0)</f>
        <v>0</v>
      </c>
      <c r="N60" s="118">
        <f>IF($C$4="Attiecināmās izmaksas",IF('3a+c+n'!$Q60="A",'3a+c+n'!N60,0),0)</f>
        <v>0</v>
      </c>
      <c r="O60" s="118">
        <f>IF($C$4="Attiecināmās izmaksas",IF('3a+c+n'!$Q60="A",'3a+c+n'!O60,0),0)</f>
        <v>0</v>
      </c>
      <c r="P60" s="119">
        <f>IF($C$4="Attiecināmās izmaksas",IF('3a+c+n'!$Q60="A",'3a+c+n'!P60,0),0)</f>
        <v>0</v>
      </c>
    </row>
    <row r="61" spans="1:16" ht="20.399999999999999" x14ac:dyDescent="0.2">
      <c r="A61" s="51">
        <f>IF(P61=0,0,IF(COUNTBLANK(P61)=1,0,COUNTA($P$14:P61)))</f>
        <v>0</v>
      </c>
      <c r="B61" s="24" t="str">
        <f>IF($C$4="Attiecināmās izmaksas",IF('3a+c+n'!$Q61="A",'3a+c+n'!B61,0),0)</f>
        <v>13-00000</v>
      </c>
      <c r="C61" s="24" t="str">
        <f>IF($C$4="Attiecināmās izmaksas",IF('3a+c+n'!$Q61="A",'3a+c+n'!C61,0),0)</f>
        <v>Armētā slāņa apstrāde ar zemapmetuma grunti SAKRET PG vai ekvivalentu</v>
      </c>
      <c r="D61" s="24" t="str">
        <f>IF($C$4="Attiecināmās izmaksas",IF('3a+c+n'!$Q61="A",'3a+c+n'!D61,0),0)</f>
        <v>kg</v>
      </c>
      <c r="E61" s="46"/>
      <c r="F61" s="65"/>
      <c r="G61" s="118"/>
      <c r="H61" s="118">
        <f>IF($C$4="Attiecināmās izmaksas",IF('3a+c+n'!$Q61="A",'3a+c+n'!H61,0),0)</f>
        <v>0</v>
      </c>
      <c r="I61" s="118"/>
      <c r="J61" s="118"/>
      <c r="K61" s="119">
        <f>IF($C$4="Attiecināmās izmaksas",IF('3a+c+n'!$Q61="A",'3a+c+n'!K61,0),0)</f>
        <v>0</v>
      </c>
      <c r="L61" s="65">
        <f>IF($C$4="Attiecināmās izmaksas",IF('3a+c+n'!$Q61="A",'3a+c+n'!L61,0),0)</f>
        <v>0</v>
      </c>
      <c r="M61" s="118">
        <f>IF($C$4="Attiecināmās izmaksas",IF('3a+c+n'!$Q61="A",'3a+c+n'!M61,0),0)</f>
        <v>0</v>
      </c>
      <c r="N61" s="118">
        <f>IF($C$4="Attiecināmās izmaksas",IF('3a+c+n'!$Q61="A",'3a+c+n'!N61,0),0)</f>
        <v>0</v>
      </c>
      <c r="O61" s="118">
        <f>IF($C$4="Attiecināmās izmaksas",IF('3a+c+n'!$Q61="A",'3a+c+n'!O61,0),0)</f>
        <v>0</v>
      </c>
      <c r="P61" s="119">
        <f>IF($C$4="Attiecināmās izmaksas",IF('3a+c+n'!$Q61="A",'3a+c+n'!P61,0),0)</f>
        <v>0</v>
      </c>
    </row>
    <row r="62" spans="1:16" ht="30.6" x14ac:dyDescent="0.2">
      <c r="A62" s="51">
        <f>IF(P62=0,0,IF(COUNTBLANK(P62)=1,0,COUNTA($P$14:P62)))</f>
        <v>0</v>
      </c>
      <c r="B62" s="24" t="str">
        <f>IF($C$4="Attiecināmās izmaksas",IF('3a+c+n'!$Q62="A",'3a+c+n'!B62,0),0)</f>
        <v>13-00000</v>
      </c>
      <c r="C62" s="24" t="str">
        <f>IF($C$4="Attiecināmās izmaksas",IF('3a+c+n'!$Q62="A",'3a+c+n'!C62,0),0)</f>
        <v>Gatavā tonētā silikona apmetuma SAKRET SIP vai ekvivalenta iestrāde. Maksimālais grauda izmērs 2 mm. Tonis atbilstoši krāsu pasei.</v>
      </c>
      <c r="D62" s="24" t="str">
        <f>IF($C$4="Attiecināmās izmaksas",IF('3a+c+n'!$Q62="A",'3a+c+n'!D62,0),0)</f>
        <v>kg</v>
      </c>
      <c r="E62" s="46"/>
      <c r="F62" s="65"/>
      <c r="G62" s="118"/>
      <c r="H62" s="118">
        <f>IF($C$4="Attiecināmās izmaksas",IF('3a+c+n'!$Q62="A",'3a+c+n'!H62,0),0)</f>
        <v>0</v>
      </c>
      <c r="I62" s="118"/>
      <c r="J62" s="118"/>
      <c r="K62" s="119">
        <f>IF($C$4="Attiecināmās izmaksas",IF('3a+c+n'!$Q62="A",'3a+c+n'!K62,0),0)</f>
        <v>0</v>
      </c>
      <c r="L62" s="65">
        <f>IF($C$4="Attiecināmās izmaksas",IF('3a+c+n'!$Q62="A",'3a+c+n'!L62,0),0)</f>
        <v>0</v>
      </c>
      <c r="M62" s="118">
        <f>IF($C$4="Attiecināmās izmaksas",IF('3a+c+n'!$Q62="A",'3a+c+n'!M62,0),0)</f>
        <v>0</v>
      </c>
      <c r="N62" s="118">
        <f>IF($C$4="Attiecināmās izmaksas",IF('3a+c+n'!$Q62="A",'3a+c+n'!N62,0),0)</f>
        <v>0</v>
      </c>
      <c r="O62" s="118">
        <f>IF($C$4="Attiecināmās izmaksas",IF('3a+c+n'!$Q62="A",'3a+c+n'!O62,0),0)</f>
        <v>0</v>
      </c>
      <c r="P62" s="119">
        <f>IF($C$4="Attiecināmās izmaksas",IF('3a+c+n'!$Q62="A",'3a+c+n'!P62,0),0)</f>
        <v>0</v>
      </c>
    </row>
    <row r="63" spans="1:16" ht="20.399999999999999" x14ac:dyDescent="0.2">
      <c r="A63" s="51">
        <f>IF(P63=0,0,IF(COUNTBLANK(P63)=1,0,COUNTA($P$14:P63)))</f>
        <v>0</v>
      </c>
      <c r="B63" s="24" t="str">
        <f>IF($C$4="Attiecināmās izmaksas",IF('3a+c+n'!$Q63="A",'3a+c+n'!B63,0),0)</f>
        <v>13-00000</v>
      </c>
      <c r="C63" s="24" t="str">
        <f>IF($C$4="Attiecināmās izmaksas",IF('3a+c+n'!$Q63="A",'3a+c+n'!C63,0),0)</f>
        <v>Lodžiju margu remonts, metāla konstrukciju apstrāde ar pretkorozijas sastāvu</v>
      </c>
      <c r="D63" s="24" t="str">
        <f>IF($C$4="Attiecināmās izmaksas",IF('3a+c+n'!$Q63="A",'3a+c+n'!D63,0),0)</f>
        <v>kompl</v>
      </c>
      <c r="E63" s="46"/>
      <c r="F63" s="65"/>
      <c r="G63" s="118"/>
      <c r="H63" s="118">
        <f>IF($C$4="Attiecināmās izmaksas",IF('3a+c+n'!$Q63="A",'3a+c+n'!H63,0),0)</f>
        <v>0</v>
      </c>
      <c r="I63" s="118"/>
      <c r="J63" s="118"/>
      <c r="K63" s="119">
        <f>IF($C$4="Attiecināmās izmaksas",IF('3a+c+n'!$Q63="A",'3a+c+n'!K63,0),0)</f>
        <v>0</v>
      </c>
      <c r="L63" s="65">
        <f>IF($C$4="Attiecināmās izmaksas",IF('3a+c+n'!$Q63="A",'3a+c+n'!L63,0),0)</f>
        <v>0</v>
      </c>
      <c r="M63" s="118">
        <f>IF($C$4="Attiecināmās izmaksas",IF('3a+c+n'!$Q63="A",'3a+c+n'!M63,0),0)</f>
        <v>0</v>
      </c>
      <c r="N63" s="118">
        <f>IF($C$4="Attiecināmās izmaksas",IF('3a+c+n'!$Q63="A",'3a+c+n'!N63,0),0)</f>
        <v>0</v>
      </c>
      <c r="O63" s="118">
        <f>IF($C$4="Attiecināmās izmaksas",IF('3a+c+n'!$Q63="A",'3a+c+n'!O63,0),0)</f>
        <v>0</v>
      </c>
      <c r="P63" s="119">
        <f>IF($C$4="Attiecināmās izmaksas",IF('3a+c+n'!$Q63="A",'3a+c+n'!P63,0),0)</f>
        <v>0</v>
      </c>
    </row>
    <row r="64" spans="1:16" ht="20.399999999999999" x14ac:dyDescent="0.2">
      <c r="A64" s="51">
        <f>IF(P64=0,0,IF(COUNTBLANK(P64)=1,0,COUNTA($P$14:P64)))</f>
        <v>0</v>
      </c>
      <c r="B64" s="24" t="str">
        <f>IF($C$4="Attiecināmās izmaksas",IF('3a+c+n'!$Q64="A",'3a+c+n'!B64,0),0)</f>
        <v>13-00000</v>
      </c>
      <c r="C64" s="24" t="str">
        <f>IF($C$4="Attiecināmās izmaksas",IF('3a+c+n'!$Q64="A",'3a+c+n'!C64,0),0)</f>
        <v xml:space="preserve">Lodžiju margu attīrīšana no iekšpuses, gruntēšana un krāsošana. </v>
      </c>
      <c r="D64" s="24" t="str">
        <f>IF($C$4="Attiecināmās izmaksas",IF('3a+c+n'!$Q64="A",'3a+c+n'!D64,0),0)</f>
        <v>kompl</v>
      </c>
      <c r="E64" s="46"/>
      <c r="F64" s="65"/>
      <c r="G64" s="118"/>
      <c r="H64" s="118">
        <f>IF($C$4="Attiecināmās izmaksas",IF('3a+c+n'!$Q64="A",'3a+c+n'!H64,0),0)</f>
        <v>0</v>
      </c>
      <c r="I64" s="118"/>
      <c r="J64" s="118"/>
      <c r="K64" s="119">
        <f>IF($C$4="Attiecināmās izmaksas",IF('3a+c+n'!$Q64="A",'3a+c+n'!K64,0),0)</f>
        <v>0</v>
      </c>
      <c r="L64" s="65">
        <f>IF($C$4="Attiecināmās izmaksas",IF('3a+c+n'!$Q64="A",'3a+c+n'!L64,0),0)</f>
        <v>0</v>
      </c>
      <c r="M64" s="118">
        <f>IF($C$4="Attiecināmās izmaksas",IF('3a+c+n'!$Q64="A",'3a+c+n'!M64,0),0)</f>
        <v>0</v>
      </c>
      <c r="N64" s="118">
        <f>IF($C$4="Attiecināmās izmaksas",IF('3a+c+n'!$Q64="A",'3a+c+n'!N64,0),0)</f>
        <v>0</v>
      </c>
      <c r="O64" s="118">
        <f>IF($C$4="Attiecināmās izmaksas",IF('3a+c+n'!$Q64="A",'3a+c+n'!O64,0),0)</f>
        <v>0</v>
      </c>
      <c r="P64" s="119">
        <f>IF($C$4="Attiecināmās izmaksas",IF('3a+c+n'!$Q64="A",'3a+c+n'!P64,0),0)</f>
        <v>0</v>
      </c>
    </row>
    <row r="65" spans="1:16" x14ac:dyDescent="0.2">
      <c r="A65" s="51">
        <f>IF(P65=0,0,IF(COUNTBLANK(P65)=1,0,COUNTA($P$14:P65)))</f>
        <v>0</v>
      </c>
      <c r="B65" s="24">
        <f>IF($C$4="Attiecināmās izmaksas",IF('3a+c+n'!$Q65="A",'3a+c+n'!B65,0),0)</f>
        <v>0</v>
      </c>
      <c r="C65" s="24">
        <f>IF($C$4="Attiecināmās izmaksas",IF('3a+c+n'!$Q65="A",'3a+c+n'!C65,0),0)</f>
        <v>0</v>
      </c>
      <c r="D65" s="24">
        <f>IF($C$4="Attiecināmās izmaksas",IF('3a+c+n'!$Q65="A",'3a+c+n'!D65,0),0)</f>
        <v>0</v>
      </c>
      <c r="E65" s="46"/>
      <c r="F65" s="65"/>
      <c r="G65" s="118"/>
      <c r="H65" s="118">
        <f>IF($C$4="Attiecināmās izmaksas",IF('3a+c+n'!$Q65="A",'3a+c+n'!H65,0),0)</f>
        <v>0</v>
      </c>
      <c r="I65" s="118"/>
      <c r="J65" s="118"/>
      <c r="K65" s="119">
        <f>IF($C$4="Attiecināmās izmaksas",IF('3a+c+n'!$Q65="A",'3a+c+n'!K65,0),0)</f>
        <v>0</v>
      </c>
      <c r="L65" s="65">
        <f>IF($C$4="Attiecināmās izmaksas",IF('3a+c+n'!$Q65="A",'3a+c+n'!L65,0),0)</f>
        <v>0</v>
      </c>
      <c r="M65" s="118">
        <f>IF($C$4="Attiecināmās izmaksas",IF('3a+c+n'!$Q65="A",'3a+c+n'!M65,0),0)</f>
        <v>0</v>
      </c>
      <c r="N65" s="118">
        <f>IF($C$4="Attiecināmās izmaksas",IF('3a+c+n'!$Q65="A",'3a+c+n'!N65,0),0)</f>
        <v>0</v>
      </c>
      <c r="O65" s="118">
        <f>IF($C$4="Attiecināmās izmaksas",IF('3a+c+n'!$Q65="A",'3a+c+n'!O65,0),0)</f>
        <v>0</v>
      </c>
      <c r="P65" s="119">
        <f>IF($C$4="Attiecināmās izmaksas",IF('3a+c+n'!$Q65="A",'3a+c+n'!P65,0),0)</f>
        <v>0</v>
      </c>
    </row>
    <row r="66" spans="1:16" ht="30.6" x14ac:dyDescent="0.2">
      <c r="A66" s="51">
        <f>IF(P66=0,0,IF(COUNTBLANK(P66)=1,0,COUNTA($P$14:P66)))</f>
        <v>0</v>
      </c>
      <c r="B66" s="24" t="str">
        <f>IF($C$4="Attiecināmās izmaksas",IF('3a+c+n'!$Q66="A",'3a+c+n'!B66,0),0)</f>
        <v>13-00000</v>
      </c>
      <c r="C66" s="24" t="str">
        <f>IF($C$4="Attiecināmās izmaksas",IF('3a+c+n'!$Q66="A",'3a+c+n'!C66,0),0)</f>
        <v>Siltumizolācijas materiālu stiprināšana ar līmjavu SAKRET BAK  vai ekvivalentu. Pēc nepieciešamības pirms tam virsmas gruntēšana.</v>
      </c>
      <c r="D66" s="24" t="str">
        <f>IF($C$4="Attiecināmās izmaksas",IF('3a+c+n'!$Q66="A",'3a+c+n'!D66,0),0)</f>
        <v>kg</v>
      </c>
      <c r="E66" s="46"/>
      <c r="F66" s="65"/>
      <c r="G66" s="118"/>
      <c r="H66" s="118">
        <f>IF($C$4="Attiecināmās izmaksas",IF('3a+c+n'!$Q66="A",'3a+c+n'!H66,0),0)</f>
        <v>0</v>
      </c>
      <c r="I66" s="118"/>
      <c r="J66" s="118"/>
      <c r="K66" s="119">
        <f>IF($C$4="Attiecināmās izmaksas",IF('3a+c+n'!$Q66="A",'3a+c+n'!K66,0),0)</f>
        <v>0</v>
      </c>
      <c r="L66" s="65">
        <f>IF($C$4="Attiecināmās izmaksas",IF('3a+c+n'!$Q66="A",'3a+c+n'!L66,0),0)</f>
        <v>0</v>
      </c>
      <c r="M66" s="118">
        <f>IF($C$4="Attiecināmās izmaksas",IF('3a+c+n'!$Q66="A",'3a+c+n'!M66,0),0)</f>
        <v>0</v>
      </c>
      <c r="N66" s="118">
        <f>IF($C$4="Attiecināmās izmaksas",IF('3a+c+n'!$Q66="A",'3a+c+n'!N66,0),0)</f>
        <v>0</v>
      </c>
      <c r="O66" s="118">
        <f>IF($C$4="Attiecināmās izmaksas",IF('3a+c+n'!$Q66="A",'3a+c+n'!O66,0),0)</f>
        <v>0</v>
      </c>
      <c r="P66" s="119">
        <f>IF($C$4="Attiecināmās izmaksas",IF('3a+c+n'!$Q66="A",'3a+c+n'!P66,0),0)</f>
        <v>0</v>
      </c>
    </row>
    <row r="67" spans="1:16" ht="20.399999999999999" x14ac:dyDescent="0.2">
      <c r="A67" s="51">
        <f>IF(P67=0,0,IF(COUNTBLANK(P67)=1,0,COUNTA($P$14:P67)))</f>
        <v>0</v>
      </c>
      <c r="B67" s="24" t="str">
        <f>IF($C$4="Attiecināmās izmaksas",IF('3a+c+n'!$Q67="A",'3a+c+n'!B67,0),0)</f>
        <v>13-00000</v>
      </c>
      <c r="C67" s="24" t="str">
        <f>IF($C$4="Attiecināmās izmaksas",IF('3a+c+n'!$Q67="A",'3a+c+n'!C67,0),0)</f>
        <v>Nedegoša akmens vates siltumizolācija plānajām apmetuma sistēmām - λ&lt;=0,036 W/(mK), b=150 mm</v>
      </c>
      <c r="D67" s="24" t="str">
        <f>IF($C$4="Attiecināmās izmaksas",IF('3a+c+n'!$Q67="A",'3a+c+n'!D67,0),0)</f>
        <v>m2</v>
      </c>
      <c r="E67" s="46"/>
      <c r="F67" s="65"/>
      <c r="G67" s="118"/>
      <c r="H67" s="118">
        <f>IF($C$4="Attiecināmās izmaksas",IF('3a+c+n'!$Q67="A",'3a+c+n'!H67,0),0)</f>
        <v>0</v>
      </c>
      <c r="I67" s="118"/>
      <c r="J67" s="118"/>
      <c r="K67" s="119">
        <f>IF($C$4="Attiecināmās izmaksas",IF('3a+c+n'!$Q67="A",'3a+c+n'!K67,0),0)</f>
        <v>0</v>
      </c>
      <c r="L67" s="65">
        <f>IF($C$4="Attiecināmās izmaksas",IF('3a+c+n'!$Q67="A",'3a+c+n'!L67,0),0)</f>
        <v>0</v>
      </c>
      <c r="M67" s="118">
        <f>IF($C$4="Attiecināmās izmaksas",IF('3a+c+n'!$Q67="A",'3a+c+n'!M67,0),0)</f>
        <v>0</v>
      </c>
      <c r="N67" s="118">
        <f>IF($C$4="Attiecināmās izmaksas",IF('3a+c+n'!$Q67="A",'3a+c+n'!N67,0),0)</f>
        <v>0</v>
      </c>
      <c r="O67" s="118">
        <f>IF($C$4="Attiecināmās izmaksas",IF('3a+c+n'!$Q67="A",'3a+c+n'!O67,0),0)</f>
        <v>0</v>
      </c>
      <c r="P67" s="119">
        <f>IF($C$4="Attiecināmās izmaksas",IF('3a+c+n'!$Q67="A",'3a+c+n'!P67,0),0)</f>
        <v>0</v>
      </c>
    </row>
    <row r="68" spans="1:16" ht="20.399999999999999" x14ac:dyDescent="0.2">
      <c r="A68" s="51">
        <f>IF(P68=0,0,IF(COUNTBLANK(P68)=1,0,COUNTA($P$14:P68)))</f>
        <v>0</v>
      </c>
      <c r="B68" s="24" t="str">
        <f>IF($C$4="Attiecināmās izmaksas",IF('3a+c+n'!$Q68="A",'3a+c+n'!B68,0),0)</f>
        <v>13-00000</v>
      </c>
      <c r="C68" s="24" t="str">
        <f>IF($C$4="Attiecināmās izmaksas",IF('3a+c+n'!$Q68="A",'3a+c+n'!C68,0),0)</f>
        <v>Armējošā slāņa iestrāde ar javas kārtu SAKRET BAK vai ekvivalentu - 2 kārtās, I mehāniskās izturības zonā</v>
      </c>
      <c r="D68" s="24" t="str">
        <f>IF($C$4="Attiecināmās izmaksas",IF('3a+c+n'!$Q68="A",'3a+c+n'!D68,0),0)</f>
        <v>kg</v>
      </c>
      <c r="E68" s="46"/>
      <c r="F68" s="65"/>
      <c r="G68" s="118"/>
      <c r="H68" s="118">
        <f>IF($C$4="Attiecināmās izmaksas",IF('3a+c+n'!$Q68="A",'3a+c+n'!H68,0),0)</f>
        <v>0</v>
      </c>
      <c r="I68" s="118"/>
      <c r="J68" s="118"/>
      <c r="K68" s="119">
        <f>IF($C$4="Attiecināmās izmaksas",IF('3a+c+n'!$Q68="A",'3a+c+n'!K68,0),0)</f>
        <v>0</v>
      </c>
      <c r="L68" s="65">
        <f>IF($C$4="Attiecināmās izmaksas",IF('3a+c+n'!$Q68="A",'3a+c+n'!L68,0),0)</f>
        <v>0</v>
      </c>
      <c r="M68" s="118">
        <f>IF($C$4="Attiecināmās izmaksas",IF('3a+c+n'!$Q68="A",'3a+c+n'!M68,0),0)</f>
        <v>0</v>
      </c>
      <c r="N68" s="118">
        <f>IF($C$4="Attiecināmās izmaksas",IF('3a+c+n'!$Q68="A",'3a+c+n'!N68,0),0)</f>
        <v>0</v>
      </c>
      <c r="O68" s="118">
        <f>IF($C$4="Attiecināmās izmaksas",IF('3a+c+n'!$Q68="A",'3a+c+n'!O68,0),0)</f>
        <v>0</v>
      </c>
      <c r="P68" s="119">
        <f>IF($C$4="Attiecināmās izmaksas",IF('3a+c+n'!$Q68="A",'3a+c+n'!P68,0),0)</f>
        <v>0</v>
      </c>
    </row>
    <row r="69" spans="1:16" ht="30.6" x14ac:dyDescent="0.2">
      <c r="A69" s="51">
        <f>IF(P69=0,0,IF(COUNTBLANK(P69)=1,0,COUNTA($P$14:P69)))</f>
        <v>0</v>
      </c>
      <c r="B69" s="24" t="str">
        <f>IF($C$4="Attiecināmās izmaksas",IF('3a+c+n'!$Q69="A",'3a+c+n'!B69,0),0)</f>
        <v>13-00000</v>
      </c>
      <c r="C69" s="24" t="str">
        <f>IF($C$4="Attiecināmās izmaksas",IF('3a+c+n'!$Q69="A",'3a+c+n'!C69,0),0)</f>
        <v>Stiklušķiedras siets SSA-1363-160 160 g/m²  - 2 kārtās, I mehāniskās izturības zonā. Apjoms uzrādīts divām kārtām.</v>
      </c>
      <c r="D69" s="24" t="str">
        <f>IF($C$4="Attiecināmās izmaksas",IF('3a+c+n'!$Q69="A",'3a+c+n'!D69,0),0)</f>
        <v>m2</v>
      </c>
      <c r="E69" s="46"/>
      <c r="F69" s="65"/>
      <c r="G69" s="118"/>
      <c r="H69" s="118">
        <f>IF($C$4="Attiecināmās izmaksas",IF('3a+c+n'!$Q69="A",'3a+c+n'!H69,0),0)</f>
        <v>0</v>
      </c>
      <c r="I69" s="118"/>
      <c r="J69" s="118"/>
      <c r="K69" s="119">
        <f>IF($C$4="Attiecināmās izmaksas",IF('3a+c+n'!$Q69="A",'3a+c+n'!K69,0),0)</f>
        <v>0</v>
      </c>
      <c r="L69" s="65">
        <f>IF($C$4="Attiecināmās izmaksas",IF('3a+c+n'!$Q69="A",'3a+c+n'!L69,0),0)</f>
        <v>0</v>
      </c>
      <c r="M69" s="118">
        <f>IF($C$4="Attiecināmās izmaksas",IF('3a+c+n'!$Q69="A",'3a+c+n'!M69,0),0)</f>
        <v>0</v>
      </c>
      <c r="N69" s="118">
        <f>IF($C$4="Attiecināmās izmaksas",IF('3a+c+n'!$Q69="A",'3a+c+n'!N69,0),0)</f>
        <v>0</v>
      </c>
      <c r="O69" s="118">
        <f>IF($C$4="Attiecināmās izmaksas",IF('3a+c+n'!$Q69="A",'3a+c+n'!O69,0),0)</f>
        <v>0</v>
      </c>
      <c r="P69" s="119">
        <f>IF($C$4="Attiecināmās izmaksas",IF('3a+c+n'!$Q69="A",'3a+c+n'!P69,0),0)</f>
        <v>0</v>
      </c>
    </row>
    <row r="70" spans="1:16" ht="20.399999999999999" x14ac:dyDescent="0.2">
      <c r="A70" s="51">
        <f>IF(P70=0,0,IF(COUNTBLANK(P70)=1,0,COUNTA($P$14:P70)))</f>
        <v>0</v>
      </c>
      <c r="B70" s="24" t="str">
        <f>IF($C$4="Attiecināmās izmaksas",IF('3a+c+n'!$Q70="A",'3a+c+n'!B70,0),0)</f>
        <v>13-00000</v>
      </c>
      <c r="C70" s="24" t="str">
        <f>IF($C$4="Attiecināmās izmaksas",IF('3a+c+n'!$Q70="A",'3a+c+n'!C70,0),0)</f>
        <v>Armētā slāņa apstrāde ar zemapmetuma grunti SAKRET PG vai ekvivalentu</v>
      </c>
      <c r="D70" s="24" t="str">
        <f>IF($C$4="Attiecināmās izmaksas",IF('3a+c+n'!$Q70="A",'3a+c+n'!D70,0),0)</f>
        <v>kg</v>
      </c>
      <c r="E70" s="46"/>
      <c r="F70" s="65"/>
      <c r="G70" s="118"/>
      <c r="H70" s="118">
        <f>IF($C$4="Attiecināmās izmaksas",IF('3a+c+n'!$Q70="A",'3a+c+n'!H70,0),0)</f>
        <v>0</v>
      </c>
      <c r="I70" s="118"/>
      <c r="J70" s="118"/>
      <c r="K70" s="119">
        <f>IF($C$4="Attiecināmās izmaksas",IF('3a+c+n'!$Q70="A",'3a+c+n'!K70,0),0)</f>
        <v>0</v>
      </c>
      <c r="L70" s="65">
        <f>IF($C$4="Attiecināmās izmaksas",IF('3a+c+n'!$Q70="A",'3a+c+n'!L70,0),0)</f>
        <v>0</v>
      </c>
      <c r="M70" s="118">
        <f>IF($C$4="Attiecināmās izmaksas",IF('3a+c+n'!$Q70="A",'3a+c+n'!M70,0),0)</f>
        <v>0</v>
      </c>
      <c r="N70" s="118">
        <f>IF($C$4="Attiecināmās izmaksas",IF('3a+c+n'!$Q70="A",'3a+c+n'!N70,0),0)</f>
        <v>0</v>
      </c>
      <c r="O70" s="118">
        <f>IF($C$4="Attiecināmās izmaksas",IF('3a+c+n'!$Q70="A",'3a+c+n'!O70,0),0)</f>
        <v>0</v>
      </c>
      <c r="P70" s="119">
        <f>IF($C$4="Attiecināmās izmaksas",IF('3a+c+n'!$Q70="A",'3a+c+n'!P70,0),0)</f>
        <v>0</v>
      </c>
    </row>
    <row r="71" spans="1:16" ht="30.6" x14ac:dyDescent="0.2">
      <c r="A71" s="51">
        <f>IF(P71=0,0,IF(COUNTBLANK(P71)=1,0,COUNTA($P$14:P71)))</f>
        <v>0</v>
      </c>
      <c r="B71" s="24" t="str">
        <f>IF($C$4="Attiecināmās izmaksas",IF('3a+c+n'!$Q71="A",'3a+c+n'!B71,0),0)</f>
        <v>13-00000</v>
      </c>
      <c r="C71" s="24" t="str">
        <f>IF($C$4="Attiecināmās izmaksas",IF('3a+c+n'!$Q71="A",'3a+c+n'!C71,0),0)</f>
        <v>Gatavā tonētā silikona apmetuma SAKRET SIP vai ekvivalenta iestrāde. Maksimālais grauda izmērs 2 mm. Tonis atbilstoši krāsu pasei.</v>
      </c>
      <c r="D71" s="24" t="str">
        <f>IF($C$4="Attiecināmās izmaksas",IF('3a+c+n'!$Q71="A",'3a+c+n'!D71,0),0)</f>
        <v>kg</v>
      </c>
      <c r="E71" s="46"/>
      <c r="F71" s="65"/>
      <c r="G71" s="118"/>
      <c r="H71" s="118">
        <f>IF($C$4="Attiecināmās izmaksas",IF('3a+c+n'!$Q71="A",'3a+c+n'!H71,0),0)</f>
        <v>0</v>
      </c>
      <c r="I71" s="118"/>
      <c r="J71" s="118"/>
      <c r="K71" s="119">
        <f>IF($C$4="Attiecināmās izmaksas",IF('3a+c+n'!$Q71="A",'3a+c+n'!K71,0),0)</f>
        <v>0</v>
      </c>
      <c r="L71" s="65">
        <f>IF($C$4="Attiecināmās izmaksas",IF('3a+c+n'!$Q71="A",'3a+c+n'!L71,0),0)</f>
        <v>0</v>
      </c>
      <c r="M71" s="118">
        <f>IF($C$4="Attiecināmās izmaksas",IF('3a+c+n'!$Q71="A",'3a+c+n'!M71,0),0)</f>
        <v>0</v>
      </c>
      <c r="N71" s="118">
        <f>IF($C$4="Attiecināmās izmaksas",IF('3a+c+n'!$Q71="A",'3a+c+n'!N71,0),0)</f>
        <v>0</v>
      </c>
      <c r="O71" s="118">
        <f>IF($C$4="Attiecināmās izmaksas",IF('3a+c+n'!$Q71="A",'3a+c+n'!O71,0),0)</f>
        <v>0</v>
      </c>
      <c r="P71" s="119">
        <f>IF($C$4="Attiecināmās izmaksas",IF('3a+c+n'!$Q71="A",'3a+c+n'!P71,0),0)</f>
        <v>0</v>
      </c>
    </row>
    <row r="72" spans="1:16" ht="20.399999999999999" x14ac:dyDescent="0.2">
      <c r="A72" s="51">
        <f>IF(P72=0,0,IF(COUNTBLANK(P72)=1,0,COUNTA($P$14:P72)))</f>
        <v>0</v>
      </c>
      <c r="B72" s="24" t="str">
        <f>IF($C$4="Attiecināmās izmaksas",IF('3a+c+n'!$Q72="A",'3a+c+n'!B72,0),0)</f>
        <v>13-00000</v>
      </c>
      <c r="C72" s="24" t="str">
        <f>IF($C$4="Attiecināmās izmaksas",IF('3a+c+n'!$Q72="A",'3a+c+n'!C72,0),0)</f>
        <v>Dībeļi RAWLPLUG TFIX 8S vai ekvivalenti, l=215mm</v>
      </c>
      <c r="D72" s="24" t="str">
        <f>IF($C$4="Attiecināmās izmaksas",IF('3a+c+n'!$Q72="A",'3a+c+n'!D72,0),0)</f>
        <v>gab</v>
      </c>
      <c r="E72" s="46"/>
      <c r="F72" s="65"/>
      <c r="G72" s="118"/>
      <c r="H72" s="118">
        <f>IF($C$4="Attiecināmās izmaksas",IF('3a+c+n'!$Q72="A",'3a+c+n'!H72,0),0)</f>
        <v>0</v>
      </c>
      <c r="I72" s="118"/>
      <c r="J72" s="118"/>
      <c r="K72" s="119">
        <f>IF($C$4="Attiecināmās izmaksas",IF('3a+c+n'!$Q72="A",'3a+c+n'!K72,0),0)</f>
        <v>0</v>
      </c>
      <c r="L72" s="65">
        <f>IF($C$4="Attiecināmās izmaksas",IF('3a+c+n'!$Q72="A",'3a+c+n'!L72,0),0)</f>
        <v>0</v>
      </c>
      <c r="M72" s="118">
        <f>IF($C$4="Attiecināmās izmaksas",IF('3a+c+n'!$Q72="A",'3a+c+n'!M72,0),0)</f>
        <v>0</v>
      </c>
      <c r="N72" s="118">
        <f>IF($C$4="Attiecināmās izmaksas",IF('3a+c+n'!$Q72="A",'3a+c+n'!N72,0),0)</f>
        <v>0</v>
      </c>
      <c r="O72" s="118">
        <f>IF($C$4="Attiecināmās izmaksas",IF('3a+c+n'!$Q72="A",'3a+c+n'!O72,0),0)</f>
        <v>0</v>
      </c>
      <c r="P72" s="119">
        <f>IF($C$4="Attiecināmās izmaksas",IF('3a+c+n'!$Q72="A",'3a+c+n'!P72,0),0)</f>
        <v>0</v>
      </c>
    </row>
    <row r="73" spans="1:16" ht="30.6" x14ac:dyDescent="0.2">
      <c r="A73" s="51">
        <f>IF(P73=0,0,IF(COUNTBLANK(P73)=1,0,COUNTA($P$14:P73)))</f>
        <v>0</v>
      </c>
      <c r="B73" s="24" t="str">
        <f>IF($C$4="Attiecināmās izmaksas",IF('3a+c+n'!$Q73="A",'3a+c+n'!B73,0),0)</f>
        <v>13-00000</v>
      </c>
      <c r="C73" s="24" t="str">
        <f>IF($C$4="Attiecināmās izmaksas",IF('3a+c+n'!$Q73="A",'3a+c+n'!C73,0),0)</f>
        <v>Gāzbetona bloku BAUROC (Aeroc) Classic vai ekviv. Mūrēšana, t.sk. java. B=250. T.sk. java, stiegrojuma siets Murfor Compact – A vai ekvivalents.</v>
      </c>
      <c r="D73" s="24" t="str">
        <f>IF($C$4="Attiecināmās izmaksas",IF('3a+c+n'!$Q73="A",'3a+c+n'!D73,0),0)</f>
        <v>m3</v>
      </c>
      <c r="E73" s="46"/>
      <c r="F73" s="65"/>
      <c r="G73" s="118"/>
      <c r="H73" s="118">
        <f>IF($C$4="Attiecināmās izmaksas",IF('3a+c+n'!$Q73="A",'3a+c+n'!H73,0),0)</f>
        <v>0</v>
      </c>
      <c r="I73" s="118"/>
      <c r="J73" s="118"/>
      <c r="K73" s="119">
        <f>IF($C$4="Attiecināmās izmaksas",IF('3a+c+n'!$Q73="A",'3a+c+n'!K73,0),0)</f>
        <v>0</v>
      </c>
      <c r="L73" s="65">
        <f>IF($C$4="Attiecināmās izmaksas",IF('3a+c+n'!$Q73="A",'3a+c+n'!L73,0),0)</f>
        <v>0</v>
      </c>
      <c r="M73" s="118">
        <f>IF($C$4="Attiecināmās izmaksas",IF('3a+c+n'!$Q73="A",'3a+c+n'!M73,0),0)</f>
        <v>0</v>
      </c>
      <c r="N73" s="118">
        <f>IF($C$4="Attiecināmās izmaksas",IF('3a+c+n'!$Q73="A",'3a+c+n'!N73,0),0)</f>
        <v>0</v>
      </c>
      <c r="O73" s="118">
        <f>IF($C$4="Attiecināmās izmaksas",IF('3a+c+n'!$Q73="A",'3a+c+n'!O73,0),0)</f>
        <v>0</v>
      </c>
      <c r="P73" s="119">
        <f>IF($C$4="Attiecināmās izmaksas",IF('3a+c+n'!$Q73="A",'3a+c+n'!P73,0),0)</f>
        <v>0</v>
      </c>
    </row>
    <row r="74" spans="1:16" ht="20.399999999999999" x14ac:dyDescent="0.2">
      <c r="A74" s="51">
        <f>IF(P74=0,0,IF(COUNTBLANK(P74)=1,0,COUNTA($P$14:P74)))</f>
        <v>0</v>
      </c>
      <c r="B74" s="24" t="str">
        <f>IF($C$4="Attiecināmās izmaksas",IF('3a+c+n'!$Q74="A",'3a+c+n'!B74,0),0)</f>
        <v>13-00000</v>
      </c>
      <c r="C74" s="24" t="str">
        <f>IF($C$4="Attiecināmās izmaksas",IF('3a+c+n'!$Q74="A",'3a+c+n'!C74,0),0)</f>
        <v>Mūra gruntēšana ar grunti SAKRET UG vai ekviv.</v>
      </c>
      <c r="D74" s="24" t="str">
        <f>IF($C$4="Attiecināmās izmaksas",IF('3a+c+n'!$Q74="A",'3a+c+n'!D74,0),0)</f>
        <v>m2</v>
      </c>
      <c r="E74" s="46"/>
      <c r="F74" s="65"/>
      <c r="G74" s="118"/>
      <c r="H74" s="118">
        <f>IF($C$4="Attiecināmās izmaksas",IF('3a+c+n'!$Q74="A",'3a+c+n'!H74,0),0)</f>
        <v>0</v>
      </c>
      <c r="I74" s="118"/>
      <c r="J74" s="118"/>
      <c r="K74" s="119">
        <f>IF($C$4="Attiecināmās izmaksas",IF('3a+c+n'!$Q74="A",'3a+c+n'!K74,0),0)</f>
        <v>0</v>
      </c>
      <c r="L74" s="65">
        <f>IF($C$4="Attiecināmās izmaksas",IF('3a+c+n'!$Q74="A",'3a+c+n'!L74,0),0)</f>
        <v>0</v>
      </c>
      <c r="M74" s="118">
        <f>IF($C$4="Attiecināmās izmaksas",IF('3a+c+n'!$Q74="A",'3a+c+n'!M74,0),0)</f>
        <v>0</v>
      </c>
      <c r="N74" s="118">
        <f>IF($C$4="Attiecināmās izmaksas",IF('3a+c+n'!$Q74="A",'3a+c+n'!N74,0),0)</f>
        <v>0</v>
      </c>
      <c r="O74" s="118">
        <f>IF($C$4="Attiecināmās izmaksas",IF('3a+c+n'!$Q74="A",'3a+c+n'!O74,0),0)</f>
        <v>0</v>
      </c>
      <c r="P74" s="119">
        <f>IF($C$4="Attiecināmās izmaksas",IF('3a+c+n'!$Q74="A",'3a+c+n'!P74,0),0)</f>
        <v>0</v>
      </c>
    </row>
    <row r="75" spans="1:16" ht="20.399999999999999" x14ac:dyDescent="0.2">
      <c r="A75" s="51">
        <f>IF(P75=0,0,IF(COUNTBLANK(P75)=1,0,COUNTA($P$14:P75)))</f>
        <v>0</v>
      </c>
      <c r="B75" s="24" t="str">
        <f>IF($C$4="Attiecināmās izmaksas",IF('3a+c+n'!$Q75="A",'3a+c+n'!B75,0),0)</f>
        <v>13-00000</v>
      </c>
      <c r="C75" s="24" t="str">
        <f>IF($C$4="Attiecināmās izmaksas",IF('3a+c+n'!$Q75="A",'3a+c+n'!C75,0),0)</f>
        <v>Kaļķa cementa vieglais apmetumus SAKRET MAP-MFF vai ekvivalents</v>
      </c>
      <c r="D75" s="24" t="str">
        <f>IF($C$4="Attiecināmās izmaksas",IF('3a+c+n'!$Q75="A",'3a+c+n'!D75,0),0)</f>
        <v>kg</v>
      </c>
      <c r="E75" s="46"/>
      <c r="F75" s="65"/>
      <c r="G75" s="118"/>
      <c r="H75" s="118">
        <f>IF($C$4="Attiecināmās izmaksas",IF('3a+c+n'!$Q75="A",'3a+c+n'!H75,0),0)</f>
        <v>0</v>
      </c>
      <c r="I75" s="118"/>
      <c r="J75" s="118"/>
      <c r="K75" s="119">
        <f>IF($C$4="Attiecināmās izmaksas",IF('3a+c+n'!$Q75="A",'3a+c+n'!K75,0),0)</f>
        <v>0</v>
      </c>
      <c r="L75" s="65">
        <f>IF($C$4="Attiecināmās izmaksas",IF('3a+c+n'!$Q75="A",'3a+c+n'!L75,0),0)</f>
        <v>0</v>
      </c>
      <c r="M75" s="118">
        <f>IF($C$4="Attiecināmās izmaksas",IF('3a+c+n'!$Q75="A",'3a+c+n'!M75,0),0)</f>
        <v>0</v>
      </c>
      <c r="N75" s="118">
        <f>IF($C$4="Attiecināmās izmaksas",IF('3a+c+n'!$Q75="A",'3a+c+n'!N75,0),0)</f>
        <v>0</v>
      </c>
      <c r="O75" s="118">
        <f>IF($C$4="Attiecināmās izmaksas",IF('3a+c+n'!$Q75="A",'3a+c+n'!O75,0),0)</f>
        <v>0</v>
      </c>
      <c r="P75" s="119">
        <f>IF($C$4="Attiecināmās izmaksas",IF('3a+c+n'!$Q75="A",'3a+c+n'!P75,0),0)</f>
        <v>0</v>
      </c>
    </row>
    <row r="76" spans="1:16" ht="20.399999999999999" x14ac:dyDescent="0.2">
      <c r="A76" s="51">
        <f>IF(P76=0,0,IF(COUNTBLANK(P76)=1,0,COUNTA($P$14:P76)))</f>
        <v>0</v>
      </c>
      <c r="B76" s="24" t="str">
        <f>IF($C$4="Attiecināmās izmaksas",IF('3a+c+n'!$Q76="A",'3a+c+n'!B76,0),0)</f>
        <v>13-00000</v>
      </c>
      <c r="C76" s="24" t="str">
        <f>IF($C$4="Attiecināmās izmaksas",IF('3a+c+n'!$Q76="A",'3a+c+n'!C76,0),0)</f>
        <v>Krāsošana ar iekštelpu krāsu, tonis saskaņojams ar Pasūtītāju</v>
      </c>
      <c r="D76" s="24" t="str">
        <f>IF($C$4="Attiecināmās izmaksas",IF('3a+c+n'!$Q76="A",'3a+c+n'!D76,0),0)</f>
        <v>m2</v>
      </c>
      <c r="E76" s="46"/>
      <c r="F76" s="65"/>
      <c r="G76" s="118"/>
      <c r="H76" s="118">
        <f>IF($C$4="Attiecināmās izmaksas",IF('3a+c+n'!$Q76="A",'3a+c+n'!H76,0),0)</f>
        <v>0</v>
      </c>
      <c r="I76" s="118"/>
      <c r="J76" s="118"/>
      <c r="K76" s="119">
        <f>IF($C$4="Attiecināmās izmaksas",IF('3a+c+n'!$Q76="A",'3a+c+n'!K76,0),0)</f>
        <v>0</v>
      </c>
      <c r="L76" s="65">
        <f>IF($C$4="Attiecināmās izmaksas",IF('3a+c+n'!$Q76="A",'3a+c+n'!L76,0),0)</f>
        <v>0</v>
      </c>
      <c r="M76" s="118">
        <f>IF($C$4="Attiecināmās izmaksas",IF('3a+c+n'!$Q76="A",'3a+c+n'!M76,0),0)</f>
        <v>0</v>
      </c>
      <c r="N76" s="118">
        <f>IF($C$4="Attiecināmās izmaksas",IF('3a+c+n'!$Q76="A",'3a+c+n'!N76,0),0)</f>
        <v>0</v>
      </c>
      <c r="O76" s="118">
        <f>IF($C$4="Attiecināmās izmaksas",IF('3a+c+n'!$Q76="A",'3a+c+n'!O76,0),0)</f>
        <v>0</v>
      </c>
      <c r="P76" s="119">
        <f>IF($C$4="Attiecināmās izmaksas",IF('3a+c+n'!$Q76="A",'3a+c+n'!P76,0),0)</f>
        <v>0</v>
      </c>
    </row>
    <row r="77" spans="1:16" ht="20.399999999999999" x14ac:dyDescent="0.2">
      <c r="A77" s="51">
        <f>IF(P77=0,0,IF(COUNTBLANK(P77)=1,0,COUNTA($P$14:P77)))</f>
        <v>0</v>
      </c>
      <c r="B77" s="24" t="str">
        <f>IF($C$4="Attiecināmās izmaksas",IF('3a+c+n'!$Q77="A",'3a+c+n'!B77,0),0)</f>
        <v>13-00000</v>
      </c>
      <c r="C77" s="24" t="str">
        <f>IF($C$4="Attiecināmās izmaksas",IF('3a+c+n'!$Q77="A",'3a+c+n'!C77,0),0)</f>
        <v>Stūra profila ar lāseni SAKRET ED C(01)  vai ekvivalenta iestrāde loga augšējā daļā</v>
      </c>
      <c r="D77" s="24" t="str">
        <f>IF($C$4="Attiecināmās izmaksas",IF('3a+c+n'!$Q77="A",'3a+c+n'!D77,0),0)</f>
        <v>tm</v>
      </c>
      <c r="E77" s="46"/>
      <c r="F77" s="65"/>
      <c r="G77" s="118"/>
      <c r="H77" s="118">
        <f>IF($C$4="Attiecināmās izmaksas",IF('3a+c+n'!$Q77="A",'3a+c+n'!H77,0),0)</f>
        <v>0</v>
      </c>
      <c r="I77" s="118"/>
      <c r="J77" s="118"/>
      <c r="K77" s="119">
        <f>IF($C$4="Attiecināmās izmaksas",IF('3a+c+n'!$Q77="A",'3a+c+n'!K77,0),0)</f>
        <v>0</v>
      </c>
      <c r="L77" s="65">
        <f>IF($C$4="Attiecināmās izmaksas",IF('3a+c+n'!$Q77="A",'3a+c+n'!L77,0),0)</f>
        <v>0</v>
      </c>
      <c r="M77" s="118">
        <f>IF($C$4="Attiecināmās izmaksas",IF('3a+c+n'!$Q77="A",'3a+c+n'!M77,0),0)</f>
        <v>0</v>
      </c>
      <c r="N77" s="118">
        <f>IF($C$4="Attiecināmās izmaksas",IF('3a+c+n'!$Q77="A",'3a+c+n'!N77,0),0)</f>
        <v>0</v>
      </c>
      <c r="O77" s="118">
        <f>IF($C$4="Attiecināmās izmaksas",IF('3a+c+n'!$Q77="A",'3a+c+n'!O77,0),0)</f>
        <v>0</v>
      </c>
      <c r="P77" s="119">
        <f>IF($C$4="Attiecināmās izmaksas",IF('3a+c+n'!$Q77="A",'3a+c+n'!P77,0),0)</f>
        <v>0</v>
      </c>
    </row>
    <row r="78" spans="1:16" x14ac:dyDescent="0.2">
      <c r="A78" s="51">
        <f>IF(P78=0,0,IF(COUNTBLANK(P78)=1,0,COUNTA($P$14:P78)))</f>
        <v>0</v>
      </c>
      <c r="B78" s="24">
        <f>IF($C$4="Attiecināmās izmaksas",IF('3a+c+n'!$Q78="A",'3a+c+n'!B78,0),0)</f>
        <v>0</v>
      </c>
      <c r="C78" s="24">
        <f>IF($C$4="Attiecināmās izmaksas",IF('3a+c+n'!$Q78="A",'3a+c+n'!C78,0),0)</f>
        <v>0</v>
      </c>
      <c r="D78" s="24">
        <f>IF($C$4="Attiecināmās izmaksas",IF('3a+c+n'!$Q78="A",'3a+c+n'!D78,0),0)</f>
        <v>0</v>
      </c>
      <c r="E78" s="46"/>
      <c r="F78" s="65"/>
      <c r="G78" s="118"/>
      <c r="H78" s="118">
        <f>IF($C$4="Attiecināmās izmaksas",IF('3a+c+n'!$Q78="A",'3a+c+n'!H78,0),0)</f>
        <v>0</v>
      </c>
      <c r="I78" s="118"/>
      <c r="J78" s="118"/>
      <c r="K78" s="119">
        <f>IF($C$4="Attiecināmās izmaksas",IF('3a+c+n'!$Q78="A",'3a+c+n'!K78,0),0)</f>
        <v>0</v>
      </c>
      <c r="L78" s="65">
        <f>IF($C$4="Attiecināmās izmaksas",IF('3a+c+n'!$Q78="A",'3a+c+n'!L78,0),0)</f>
        <v>0</v>
      </c>
      <c r="M78" s="118">
        <f>IF($C$4="Attiecināmās izmaksas",IF('3a+c+n'!$Q78="A",'3a+c+n'!M78,0),0)</f>
        <v>0</v>
      </c>
      <c r="N78" s="118">
        <f>IF($C$4="Attiecināmās izmaksas",IF('3a+c+n'!$Q78="A",'3a+c+n'!N78,0),0)</f>
        <v>0</v>
      </c>
      <c r="O78" s="118">
        <f>IF($C$4="Attiecināmās izmaksas",IF('3a+c+n'!$Q78="A",'3a+c+n'!O78,0),0)</f>
        <v>0</v>
      </c>
      <c r="P78" s="119">
        <f>IF($C$4="Attiecināmās izmaksas",IF('3a+c+n'!$Q78="A",'3a+c+n'!P78,0),0)</f>
        <v>0</v>
      </c>
    </row>
    <row r="79" spans="1:16" ht="20.399999999999999" x14ac:dyDescent="0.2">
      <c r="A79" s="51">
        <f>IF(P79=0,0,IF(COUNTBLANK(P79)=1,0,COUNTA($P$14:P79)))</f>
        <v>0</v>
      </c>
      <c r="B79" s="24" t="str">
        <f>IF($C$4="Attiecināmās izmaksas",IF('3a+c+n'!$Q79="A",'3a+c+n'!B79,0),0)</f>
        <v>13-00000</v>
      </c>
      <c r="C79" s="24" t="str">
        <f>IF($C$4="Attiecināmās izmaksas",IF('3a+c+n'!$Q79="A",'3a+c+n'!C79,0),0)</f>
        <v>Betona izlīdzonošā slāņā remonts, pēc nepieciešamības jauna slāņa izveide</v>
      </c>
      <c r="D79" s="24" t="str">
        <f>IF($C$4="Attiecināmās izmaksas",IF('3a+c+n'!$Q79="A",'3a+c+n'!D79,0),0)</f>
        <v>kompl</v>
      </c>
      <c r="E79" s="46"/>
      <c r="F79" s="65"/>
      <c r="G79" s="118"/>
      <c r="H79" s="118">
        <f>IF($C$4="Attiecināmās izmaksas",IF('3a+c+n'!$Q79="A",'3a+c+n'!H79,0),0)</f>
        <v>0</v>
      </c>
      <c r="I79" s="118"/>
      <c r="J79" s="118"/>
      <c r="K79" s="119">
        <f>IF($C$4="Attiecināmās izmaksas",IF('3a+c+n'!$Q79="A",'3a+c+n'!K79,0),0)</f>
        <v>0</v>
      </c>
      <c r="L79" s="65">
        <f>IF($C$4="Attiecināmās izmaksas",IF('3a+c+n'!$Q79="A",'3a+c+n'!L79,0),0)</f>
        <v>0</v>
      </c>
      <c r="M79" s="118">
        <f>IF($C$4="Attiecināmās izmaksas",IF('3a+c+n'!$Q79="A",'3a+c+n'!M79,0),0)</f>
        <v>0</v>
      </c>
      <c r="N79" s="118">
        <f>IF($C$4="Attiecināmās izmaksas",IF('3a+c+n'!$Q79="A",'3a+c+n'!N79,0),0)</f>
        <v>0</v>
      </c>
      <c r="O79" s="118">
        <f>IF($C$4="Attiecināmās izmaksas",IF('3a+c+n'!$Q79="A",'3a+c+n'!O79,0),0)</f>
        <v>0</v>
      </c>
      <c r="P79" s="119">
        <f>IF($C$4="Attiecināmās izmaksas",IF('3a+c+n'!$Q79="A",'3a+c+n'!P79,0),0)</f>
        <v>0</v>
      </c>
    </row>
    <row r="80" spans="1:16" ht="20.399999999999999" x14ac:dyDescent="0.2">
      <c r="A80" s="51">
        <f>IF(P80=0,0,IF(COUNTBLANK(P80)=1,0,COUNTA($P$14:P80)))</f>
        <v>0</v>
      </c>
      <c r="B80" s="24" t="str">
        <f>IF($C$4="Attiecināmās izmaksas",IF('3a+c+n'!$Q80="A",'3a+c+n'!B80,0),0)</f>
        <v>13-00000</v>
      </c>
      <c r="C80" s="24" t="str">
        <f>IF($C$4="Attiecināmās izmaksas",IF('3a+c+n'!$Q80="A",'3a+c+n'!C80,0),0)</f>
        <v>Hidroizolācijas Sakret OCM vai ekvivalentas iestrāde</v>
      </c>
      <c r="D80" s="24" t="str">
        <f>IF($C$4="Attiecināmās izmaksas",IF('3a+c+n'!$Q80="A",'3a+c+n'!D80,0),0)</f>
        <v>kg</v>
      </c>
      <c r="E80" s="46"/>
      <c r="F80" s="65"/>
      <c r="G80" s="118"/>
      <c r="H80" s="118">
        <f>IF($C$4="Attiecināmās izmaksas",IF('3a+c+n'!$Q80="A",'3a+c+n'!H80,0),0)</f>
        <v>0</v>
      </c>
      <c r="I80" s="118"/>
      <c r="J80" s="118"/>
      <c r="K80" s="119">
        <f>IF($C$4="Attiecināmās izmaksas",IF('3a+c+n'!$Q80="A",'3a+c+n'!K80,0),0)</f>
        <v>0</v>
      </c>
      <c r="L80" s="65">
        <f>IF($C$4="Attiecināmās izmaksas",IF('3a+c+n'!$Q80="A",'3a+c+n'!L80,0),0)</f>
        <v>0</v>
      </c>
      <c r="M80" s="118">
        <f>IF($C$4="Attiecināmās izmaksas",IF('3a+c+n'!$Q80="A",'3a+c+n'!M80,0),0)</f>
        <v>0</v>
      </c>
      <c r="N80" s="118">
        <f>IF($C$4="Attiecināmās izmaksas",IF('3a+c+n'!$Q80="A",'3a+c+n'!N80,0),0)</f>
        <v>0</v>
      </c>
      <c r="O80" s="118">
        <f>IF($C$4="Attiecināmās izmaksas",IF('3a+c+n'!$Q80="A",'3a+c+n'!O80,0),0)</f>
        <v>0</v>
      </c>
      <c r="P80" s="119">
        <f>IF($C$4="Attiecināmās izmaksas",IF('3a+c+n'!$Q80="A",'3a+c+n'!P80,0),0)</f>
        <v>0</v>
      </c>
    </row>
    <row r="81" spans="1:16" ht="20.399999999999999" x14ac:dyDescent="0.2">
      <c r="A81" s="51">
        <f>IF(P81=0,0,IF(COUNTBLANK(P81)=1,0,COUNTA($P$14:P81)))</f>
        <v>0</v>
      </c>
      <c r="B81" s="24" t="str">
        <f>IF($C$4="Attiecināmās izmaksas",IF('3a+c+n'!$Q81="A",'3a+c+n'!B81,0),0)</f>
        <v>13-00000</v>
      </c>
      <c r="C81" s="24" t="str">
        <f>IF($C$4="Attiecināmās izmaksas",IF('3a+c+n'!$Q81="A",'3a+c+n'!C81,0),0)</f>
        <v>Lodžiju griestu attīrīšana, izdrupušo atjaunošana ar remontjavu.</v>
      </c>
      <c r="D81" s="24" t="str">
        <f>IF($C$4="Attiecināmās izmaksas",IF('3a+c+n'!$Q81="A",'3a+c+n'!D81,0),0)</f>
        <v>m2</v>
      </c>
      <c r="E81" s="46"/>
      <c r="F81" s="65"/>
      <c r="G81" s="118"/>
      <c r="H81" s="118">
        <f>IF($C$4="Attiecināmās izmaksas",IF('3a+c+n'!$Q81="A",'3a+c+n'!H81,0),0)</f>
        <v>0</v>
      </c>
      <c r="I81" s="118"/>
      <c r="J81" s="118"/>
      <c r="K81" s="119">
        <f>IF($C$4="Attiecināmās izmaksas",IF('3a+c+n'!$Q81="A",'3a+c+n'!K81,0),0)</f>
        <v>0</v>
      </c>
      <c r="L81" s="65">
        <f>IF($C$4="Attiecināmās izmaksas",IF('3a+c+n'!$Q81="A",'3a+c+n'!L81,0),0)</f>
        <v>0</v>
      </c>
      <c r="M81" s="118">
        <f>IF($C$4="Attiecināmās izmaksas",IF('3a+c+n'!$Q81="A",'3a+c+n'!M81,0),0)</f>
        <v>0</v>
      </c>
      <c r="N81" s="118">
        <f>IF($C$4="Attiecināmās izmaksas",IF('3a+c+n'!$Q81="A",'3a+c+n'!N81,0),0)</f>
        <v>0</v>
      </c>
      <c r="O81" s="118">
        <f>IF($C$4="Attiecināmās izmaksas",IF('3a+c+n'!$Q81="A",'3a+c+n'!O81,0),0)</f>
        <v>0</v>
      </c>
      <c r="P81" s="119">
        <f>IF($C$4="Attiecināmās izmaksas",IF('3a+c+n'!$Q81="A",'3a+c+n'!P81,0),0)</f>
        <v>0</v>
      </c>
    </row>
    <row r="82" spans="1:16" ht="20.399999999999999" x14ac:dyDescent="0.2">
      <c r="A82" s="51">
        <f>IF(P82=0,0,IF(COUNTBLANK(P82)=1,0,COUNTA($P$14:P82)))</f>
        <v>0</v>
      </c>
      <c r="B82" s="24" t="str">
        <f>IF($C$4="Attiecināmās izmaksas",IF('3a+c+n'!$Q82="A",'3a+c+n'!B82,0),0)</f>
        <v>13-00000</v>
      </c>
      <c r="C82" s="24" t="str">
        <f>IF($C$4="Attiecināmās izmaksas",IF('3a+c+n'!$Q82="A",'3a+c+n'!C82,0),0)</f>
        <v>Armējošā slāņa iestrāde ar javas kārtu SAKRET BAK vai ekvivalentu - 1 kārtā, II mehāniskās izturības zonā</v>
      </c>
      <c r="D82" s="24" t="str">
        <f>IF($C$4="Attiecināmās izmaksas",IF('3a+c+n'!$Q82="A",'3a+c+n'!D82,0),0)</f>
        <v>kg</v>
      </c>
      <c r="E82" s="46"/>
      <c r="F82" s="65"/>
      <c r="G82" s="118"/>
      <c r="H82" s="118">
        <f>IF($C$4="Attiecināmās izmaksas",IF('3a+c+n'!$Q82="A",'3a+c+n'!H82,0),0)</f>
        <v>0</v>
      </c>
      <c r="I82" s="118"/>
      <c r="J82" s="118"/>
      <c r="K82" s="119">
        <f>IF($C$4="Attiecināmās izmaksas",IF('3a+c+n'!$Q82="A",'3a+c+n'!K82,0),0)</f>
        <v>0</v>
      </c>
      <c r="L82" s="65">
        <f>IF($C$4="Attiecināmās izmaksas",IF('3a+c+n'!$Q82="A",'3a+c+n'!L82,0),0)</f>
        <v>0</v>
      </c>
      <c r="M82" s="118">
        <f>IF($C$4="Attiecināmās izmaksas",IF('3a+c+n'!$Q82="A",'3a+c+n'!M82,0),0)</f>
        <v>0</v>
      </c>
      <c r="N82" s="118">
        <f>IF($C$4="Attiecināmās izmaksas",IF('3a+c+n'!$Q82="A",'3a+c+n'!N82,0),0)</f>
        <v>0</v>
      </c>
      <c r="O82" s="118">
        <f>IF($C$4="Attiecināmās izmaksas",IF('3a+c+n'!$Q82="A",'3a+c+n'!O82,0),0)</f>
        <v>0</v>
      </c>
      <c r="P82" s="119">
        <f>IF($C$4="Attiecināmās izmaksas",IF('3a+c+n'!$Q82="A",'3a+c+n'!P82,0),0)</f>
        <v>0</v>
      </c>
    </row>
    <row r="83" spans="1:16" ht="20.399999999999999" x14ac:dyDescent="0.2">
      <c r="A83" s="51">
        <f>IF(P83=0,0,IF(COUNTBLANK(P83)=1,0,COUNTA($P$14:P83)))</f>
        <v>0</v>
      </c>
      <c r="B83" s="24" t="str">
        <f>IF($C$4="Attiecināmās izmaksas",IF('3a+c+n'!$Q83="A",'3a+c+n'!B83,0),0)</f>
        <v>13-00000</v>
      </c>
      <c r="C83" s="24" t="str">
        <f>IF($C$4="Attiecināmās izmaksas",IF('3a+c+n'!$Q83="A",'3a+c+n'!C83,0),0)</f>
        <v xml:space="preserve">Stiklušķiedras siets SSA-1363-160 160 g/m²  - 1 kārtā, II mehāniskās izturības zonā. </v>
      </c>
      <c r="D83" s="24" t="str">
        <f>IF($C$4="Attiecināmās izmaksas",IF('3a+c+n'!$Q83="A",'3a+c+n'!D83,0),0)</f>
        <v>m2</v>
      </c>
      <c r="E83" s="46"/>
      <c r="F83" s="65"/>
      <c r="G83" s="118"/>
      <c r="H83" s="118">
        <f>IF($C$4="Attiecināmās izmaksas",IF('3a+c+n'!$Q83="A",'3a+c+n'!H83,0),0)</f>
        <v>0</v>
      </c>
      <c r="I83" s="118"/>
      <c r="J83" s="118"/>
      <c r="K83" s="119">
        <f>IF($C$4="Attiecināmās izmaksas",IF('3a+c+n'!$Q83="A",'3a+c+n'!K83,0),0)</f>
        <v>0</v>
      </c>
      <c r="L83" s="65">
        <f>IF($C$4="Attiecināmās izmaksas",IF('3a+c+n'!$Q83="A",'3a+c+n'!L83,0),0)</f>
        <v>0</v>
      </c>
      <c r="M83" s="118">
        <f>IF($C$4="Attiecināmās izmaksas",IF('3a+c+n'!$Q83="A",'3a+c+n'!M83,0),0)</f>
        <v>0</v>
      </c>
      <c r="N83" s="118">
        <f>IF($C$4="Attiecināmās izmaksas",IF('3a+c+n'!$Q83="A",'3a+c+n'!N83,0),0)</f>
        <v>0</v>
      </c>
      <c r="O83" s="118">
        <f>IF($C$4="Attiecināmās izmaksas",IF('3a+c+n'!$Q83="A",'3a+c+n'!O83,0),0)</f>
        <v>0</v>
      </c>
      <c r="P83" s="119">
        <f>IF($C$4="Attiecināmās izmaksas",IF('3a+c+n'!$Q83="A",'3a+c+n'!P83,0),0)</f>
        <v>0</v>
      </c>
    </row>
    <row r="84" spans="1:16" ht="20.399999999999999" x14ac:dyDescent="0.2">
      <c r="A84" s="51">
        <f>IF(P84=0,0,IF(COUNTBLANK(P84)=1,0,COUNTA($P$14:P84)))</f>
        <v>0</v>
      </c>
      <c r="B84" s="24" t="str">
        <f>IF($C$4="Attiecināmās izmaksas",IF('3a+c+n'!$Q84="A",'3a+c+n'!B84,0),0)</f>
        <v>13-00000</v>
      </c>
      <c r="C84" s="24" t="str">
        <f>IF($C$4="Attiecināmās izmaksas",IF('3a+c+n'!$Q84="A",'3a+c+n'!C84,0),0)</f>
        <v>Armētā slāņa apstrāde ar zemapmetuma grunti SAKRET PG vai ekvivalentu</v>
      </c>
      <c r="D84" s="24" t="str">
        <f>IF($C$4="Attiecināmās izmaksas",IF('3a+c+n'!$Q84="A",'3a+c+n'!D84,0),0)</f>
        <v>kg</v>
      </c>
      <c r="E84" s="46"/>
      <c r="F84" s="65"/>
      <c r="G84" s="118"/>
      <c r="H84" s="118">
        <f>IF($C$4="Attiecināmās izmaksas",IF('3a+c+n'!$Q84="A",'3a+c+n'!H84,0),0)</f>
        <v>0</v>
      </c>
      <c r="I84" s="118"/>
      <c r="J84" s="118"/>
      <c r="K84" s="119">
        <f>IF($C$4="Attiecināmās izmaksas",IF('3a+c+n'!$Q84="A",'3a+c+n'!K84,0),0)</f>
        <v>0</v>
      </c>
      <c r="L84" s="65">
        <f>IF($C$4="Attiecināmās izmaksas",IF('3a+c+n'!$Q84="A",'3a+c+n'!L84,0),0)</f>
        <v>0</v>
      </c>
      <c r="M84" s="118">
        <f>IF($C$4="Attiecināmās izmaksas",IF('3a+c+n'!$Q84="A",'3a+c+n'!M84,0),0)</f>
        <v>0</v>
      </c>
      <c r="N84" s="118">
        <f>IF($C$4="Attiecināmās izmaksas",IF('3a+c+n'!$Q84="A",'3a+c+n'!N84,0),0)</f>
        <v>0</v>
      </c>
      <c r="O84" s="118">
        <f>IF($C$4="Attiecināmās izmaksas",IF('3a+c+n'!$Q84="A",'3a+c+n'!O84,0),0)</f>
        <v>0</v>
      </c>
      <c r="P84" s="119">
        <f>IF($C$4="Attiecināmās izmaksas",IF('3a+c+n'!$Q84="A",'3a+c+n'!P84,0),0)</f>
        <v>0</v>
      </c>
    </row>
    <row r="85" spans="1:16" ht="30.6" x14ac:dyDescent="0.2">
      <c r="A85" s="51">
        <f>IF(P85=0,0,IF(COUNTBLANK(P85)=1,0,COUNTA($P$14:P85)))</f>
        <v>0</v>
      </c>
      <c r="B85" s="24" t="str">
        <f>IF($C$4="Attiecināmās izmaksas",IF('3a+c+n'!$Q85="A",'3a+c+n'!B85,0),0)</f>
        <v>13-00000</v>
      </c>
      <c r="C85" s="24" t="str">
        <f>IF($C$4="Attiecināmās izmaksas",IF('3a+c+n'!$Q85="A",'3a+c+n'!C85,0),0)</f>
        <v>Gatavā tonētā silikona apmetuma SAKRET SIP vai ekvivalenta iestrāde. Maksimālais grauda izmērs 2 mm. Tonis atbilstoši krāsu pasei.</v>
      </c>
      <c r="D85" s="24" t="str">
        <f>IF($C$4="Attiecināmās izmaksas",IF('3a+c+n'!$Q85="A",'3a+c+n'!D85,0),0)</f>
        <v>kg</v>
      </c>
      <c r="E85" s="46"/>
      <c r="F85" s="65"/>
      <c r="G85" s="118"/>
      <c r="H85" s="118">
        <f>IF($C$4="Attiecināmās izmaksas",IF('3a+c+n'!$Q85="A",'3a+c+n'!H85,0),0)</f>
        <v>0</v>
      </c>
      <c r="I85" s="118"/>
      <c r="J85" s="118"/>
      <c r="K85" s="119">
        <f>IF($C$4="Attiecināmās izmaksas",IF('3a+c+n'!$Q85="A",'3a+c+n'!K85,0),0)</f>
        <v>0</v>
      </c>
      <c r="L85" s="65">
        <f>IF($C$4="Attiecināmās izmaksas",IF('3a+c+n'!$Q85="A",'3a+c+n'!L85,0),0)</f>
        <v>0</v>
      </c>
      <c r="M85" s="118">
        <f>IF($C$4="Attiecināmās izmaksas",IF('3a+c+n'!$Q85="A",'3a+c+n'!M85,0),0)</f>
        <v>0</v>
      </c>
      <c r="N85" s="118">
        <f>IF($C$4="Attiecināmās izmaksas",IF('3a+c+n'!$Q85="A",'3a+c+n'!N85,0),0)</f>
        <v>0</v>
      </c>
      <c r="O85" s="118">
        <f>IF($C$4="Attiecināmās izmaksas",IF('3a+c+n'!$Q85="A",'3a+c+n'!O85,0),0)</f>
        <v>0</v>
      </c>
      <c r="P85" s="119">
        <f>IF($C$4="Attiecināmās izmaksas",IF('3a+c+n'!$Q85="A",'3a+c+n'!P85,0),0)</f>
        <v>0</v>
      </c>
    </row>
    <row r="86" spans="1:16" ht="20.399999999999999" x14ac:dyDescent="0.2">
      <c r="A86" s="51">
        <f>IF(P86=0,0,IF(COUNTBLANK(P86)=1,0,COUNTA($P$14:P86)))</f>
        <v>0</v>
      </c>
      <c r="B86" s="24" t="str">
        <f>IF($C$4="Attiecināmās izmaksas",IF('3a+c+n'!$Q86="A",'3a+c+n'!B86,0),0)</f>
        <v>13-00000</v>
      </c>
      <c r="C86" s="24" t="str">
        <f>IF($C$4="Attiecināmās izmaksas",IF('3a+c+n'!$Q86="A",'3a+c+n'!C86,0),0)</f>
        <v>Skārda nosegcepure margai un montāžā, t.sk. stiprinājumi</v>
      </c>
      <c r="D86" s="24" t="str">
        <f>IF($C$4="Attiecināmās izmaksas",IF('3a+c+n'!$Q86="A",'3a+c+n'!D86,0),0)</f>
        <v>tm</v>
      </c>
      <c r="E86" s="46"/>
      <c r="F86" s="65"/>
      <c r="G86" s="118"/>
      <c r="H86" s="118">
        <f>IF($C$4="Attiecināmās izmaksas",IF('3a+c+n'!$Q86="A",'3a+c+n'!H86,0),0)</f>
        <v>0</v>
      </c>
      <c r="I86" s="118"/>
      <c r="J86" s="118"/>
      <c r="K86" s="119">
        <f>IF($C$4="Attiecināmās izmaksas",IF('3a+c+n'!$Q86="A",'3a+c+n'!K86,0),0)</f>
        <v>0</v>
      </c>
      <c r="L86" s="65">
        <f>IF($C$4="Attiecināmās izmaksas",IF('3a+c+n'!$Q86="A",'3a+c+n'!L86,0),0)</f>
        <v>0</v>
      </c>
      <c r="M86" s="118">
        <f>IF($C$4="Attiecināmās izmaksas",IF('3a+c+n'!$Q86="A",'3a+c+n'!M86,0),0)</f>
        <v>0</v>
      </c>
      <c r="N86" s="118">
        <f>IF($C$4="Attiecināmās izmaksas",IF('3a+c+n'!$Q86="A",'3a+c+n'!N86,0),0)</f>
        <v>0</v>
      </c>
      <c r="O86" s="118">
        <f>IF($C$4="Attiecināmās izmaksas",IF('3a+c+n'!$Q86="A",'3a+c+n'!O86,0),0)</f>
        <v>0</v>
      </c>
      <c r="P86" s="119">
        <f>IF($C$4="Attiecināmās izmaksas",IF('3a+c+n'!$Q86="A",'3a+c+n'!P86,0),0)</f>
        <v>0</v>
      </c>
    </row>
    <row r="87" spans="1:16" ht="20.399999999999999" x14ac:dyDescent="0.2">
      <c r="A87" s="51">
        <f>IF(P87=0,0,IF(COUNTBLANK(P87)=1,0,COUNTA($P$14:P87)))</f>
        <v>0</v>
      </c>
      <c r="B87" s="24" t="str">
        <f>IF($C$4="Attiecināmās izmaksas",IF('3a+c+n'!$Q87="A",'3a+c+n'!B87,0),0)</f>
        <v>13-00000</v>
      </c>
      <c r="C87" s="24" t="str">
        <f>IF($C$4="Attiecināmās izmaksas",IF('3a+c+n'!$Q87="A",'3a+c+n'!C87,0),0)</f>
        <v>Skārda lāsenis PE pārklajums</v>
      </c>
      <c r="D87" s="24" t="str">
        <f>IF($C$4="Attiecināmās izmaksas",IF('3a+c+n'!$Q87="A",'3a+c+n'!D87,0),0)</f>
        <v>tm</v>
      </c>
      <c r="E87" s="46"/>
      <c r="F87" s="65"/>
      <c r="G87" s="118"/>
      <c r="H87" s="118">
        <f>IF($C$4="Attiecināmās izmaksas",IF('3a+c+n'!$Q87="A",'3a+c+n'!H87,0),0)</f>
        <v>0</v>
      </c>
      <c r="I87" s="118"/>
      <c r="J87" s="118"/>
      <c r="K87" s="119">
        <f>IF($C$4="Attiecināmās izmaksas",IF('3a+c+n'!$Q87="A",'3a+c+n'!K87,0),0)</f>
        <v>0</v>
      </c>
      <c r="L87" s="65">
        <f>IF($C$4="Attiecināmās izmaksas",IF('3a+c+n'!$Q87="A",'3a+c+n'!L87,0),0)</f>
        <v>0</v>
      </c>
      <c r="M87" s="118">
        <f>IF($C$4="Attiecināmās izmaksas",IF('3a+c+n'!$Q87="A",'3a+c+n'!M87,0),0)</f>
        <v>0</v>
      </c>
      <c r="N87" s="118">
        <f>IF($C$4="Attiecināmās izmaksas",IF('3a+c+n'!$Q87="A",'3a+c+n'!N87,0),0)</f>
        <v>0</v>
      </c>
      <c r="O87" s="118">
        <f>IF($C$4="Attiecināmās izmaksas",IF('3a+c+n'!$Q87="A",'3a+c+n'!O87,0),0)</f>
        <v>0</v>
      </c>
      <c r="P87" s="119">
        <f>IF($C$4="Attiecināmās izmaksas",IF('3a+c+n'!$Q87="A",'3a+c+n'!P87,0),0)</f>
        <v>0</v>
      </c>
    </row>
    <row r="88" spans="1:16" x14ac:dyDescent="0.2">
      <c r="A88" s="51">
        <f>IF(P88=0,0,IF(COUNTBLANK(P88)=1,0,COUNTA($P$14:P88)))</f>
        <v>0</v>
      </c>
      <c r="B88" s="24">
        <f>IF($C$4="Attiecināmās izmaksas",IF('3a+c+n'!$Q88="A",'3a+c+n'!B88,0),0)</f>
        <v>0</v>
      </c>
      <c r="C88" s="24">
        <f>IF($C$4="Attiecināmās izmaksas",IF('3a+c+n'!$Q88="A",'3a+c+n'!C88,0),0)</f>
        <v>0</v>
      </c>
      <c r="D88" s="24">
        <f>IF($C$4="Attiecināmās izmaksas",IF('3a+c+n'!$Q88="A",'3a+c+n'!D88,0),0)</f>
        <v>0</v>
      </c>
      <c r="E88" s="46"/>
      <c r="F88" s="65"/>
      <c r="G88" s="118"/>
      <c r="H88" s="118">
        <f>IF($C$4="Attiecināmās izmaksas",IF('3a+c+n'!$Q88="A",'3a+c+n'!H88,0),0)</f>
        <v>0</v>
      </c>
      <c r="I88" s="118"/>
      <c r="J88" s="118"/>
      <c r="K88" s="119">
        <f>IF($C$4="Attiecināmās izmaksas",IF('3a+c+n'!$Q88="A",'3a+c+n'!K88,0),0)</f>
        <v>0</v>
      </c>
      <c r="L88" s="65">
        <f>IF($C$4="Attiecināmās izmaksas",IF('3a+c+n'!$Q88="A",'3a+c+n'!L88,0),0)</f>
        <v>0</v>
      </c>
      <c r="M88" s="118">
        <f>IF($C$4="Attiecināmās izmaksas",IF('3a+c+n'!$Q88="A",'3a+c+n'!M88,0),0)</f>
        <v>0</v>
      </c>
      <c r="N88" s="118">
        <f>IF($C$4="Attiecināmās izmaksas",IF('3a+c+n'!$Q88="A",'3a+c+n'!N88,0),0)</f>
        <v>0</v>
      </c>
      <c r="O88" s="118">
        <f>IF($C$4="Attiecināmās izmaksas",IF('3a+c+n'!$Q88="A",'3a+c+n'!O88,0),0)</f>
        <v>0</v>
      </c>
      <c r="P88" s="119">
        <f>IF($C$4="Attiecināmās izmaksas",IF('3a+c+n'!$Q88="A",'3a+c+n'!P88,0),0)</f>
        <v>0</v>
      </c>
    </row>
    <row r="89" spans="1:16" ht="30.6" x14ac:dyDescent="0.2">
      <c r="A89" s="51">
        <f>IF(P89=0,0,IF(COUNTBLANK(P89)=1,0,COUNTA($P$14:P89)))</f>
        <v>0</v>
      </c>
      <c r="B89" s="24" t="str">
        <f>IF($C$4="Attiecināmās izmaksas",IF('3a+c+n'!$Q89="A",'3a+c+n'!B89,0),0)</f>
        <v>13-00000</v>
      </c>
      <c r="C89" s="24" t="str">
        <f>IF($C$4="Attiecināmās izmaksas",IF('3a+c+n'!$Q89="A",'3a+c+n'!C89,0),0)</f>
        <v>Siltumizolācijas materiālu stiprināšana ar līmjavu SAKRET BAK  vai ekvivalentu. Pēc nepieciešamības pirms tam virsmas gruntēšana.</v>
      </c>
      <c r="D89" s="24" t="str">
        <f>IF($C$4="Attiecināmās izmaksas",IF('3a+c+n'!$Q89="A",'3a+c+n'!D89,0),0)</f>
        <v>kg</v>
      </c>
      <c r="E89" s="46"/>
      <c r="F89" s="65"/>
      <c r="G89" s="118"/>
      <c r="H89" s="118">
        <f>IF($C$4="Attiecināmās izmaksas",IF('3a+c+n'!$Q89="A",'3a+c+n'!H89,0),0)</f>
        <v>0</v>
      </c>
      <c r="I89" s="118"/>
      <c r="J89" s="118"/>
      <c r="K89" s="119">
        <f>IF($C$4="Attiecināmās izmaksas",IF('3a+c+n'!$Q89="A",'3a+c+n'!K89,0),0)</f>
        <v>0</v>
      </c>
      <c r="L89" s="65">
        <f>IF($C$4="Attiecināmās izmaksas",IF('3a+c+n'!$Q89="A",'3a+c+n'!L89,0),0)</f>
        <v>0</v>
      </c>
      <c r="M89" s="118">
        <f>IF($C$4="Attiecināmās izmaksas",IF('3a+c+n'!$Q89="A",'3a+c+n'!M89,0),0)</f>
        <v>0</v>
      </c>
      <c r="N89" s="118">
        <f>IF($C$4="Attiecināmās izmaksas",IF('3a+c+n'!$Q89="A",'3a+c+n'!N89,0),0)</f>
        <v>0</v>
      </c>
      <c r="O89" s="118">
        <f>IF($C$4="Attiecināmās izmaksas",IF('3a+c+n'!$Q89="A",'3a+c+n'!O89,0),0)</f>
        <v>0</v>
      </c>
      <c r="P89" s="119">
        <f>IF($C$4="Attiecināmās izmaksas",IF('3a+c+n'!$Q89="A",'3a+c+n'!P89,0),0)</f>
        <v>0</v>
      </c>
    </row>
    <row r="90" spans="1:16" ht="30.6" x14ac:dyDescent="0.2">
      <c r="A90" s="51">
        <f>IF(P90=0,0,IF(COUNTBLANK(P90)=1,0,COUNTA($P$14:P90)))</f>
        <v>0</v>
      </c>
      <c r="B90" s="24" t="str">
        <f>IF($C$4="Attiecināmās izmaksas",IF('3a+c+n'!$Q90="A",'3a+c+n'!B90,0),0)</f>
        <v>13-00000</v>
      </c>
      <c r="C90" s="24" t="str">
        <f>IF($C$4="Attiecināmās izmaksas",IF('3a+c+n'!$Q90="A",'3a+c+n'!C90,0),0)</f>
        <v>Siltumizolācijas materiāla Paroc Linio 15 vai ekvivalenta montāža - λ&lt;=0,037 W/(mK), b=30-50 mm, siltinājuma platums 300mm</v>
      </c>
      <c r="D90" s="24" t="str">
        <f>IF($C$4="Attiecināmās izmaksas",IF('3a+c+n'!$Q90="A",'3a+c+n'!D90,0),0)</f>
        <v>m2</v>
      </c>
      <c r="E90" s="46"/>
      <c r="F90" s="65"/>
      <c r="G90" s="118"/>
      <c r="H90" s="118">
        <f>IF($C$4="Attiecināmās izmaksas",IF('3a+c+n'!$Q90="A",'3a+c+n'!H90,0),0)</f>
        <v>0</v>
      </c>
      <c r="I90" s="118"/>
      <c r="J90" s="118"/>
      <c r="K90" s="119">
        <f>IF($C$4="Attiecināmās izmaksas",IF('3a+c+n'!$Q90="A",'3a+c+n'!K90,0),0)</f>
        <v>0</v>
      </c>
      <c r="L90" s="65">
        <f>IF($C$4="Attiecināmās izmaksas",IF('3a+c+n'!$Q90="A",'3a+c+n'!L90,0),0)</f>
        <v>0</v>
      </c>
      <c r="M90" s="118">
        <f>IF($C$4="Attiecināmās izmaksas",IF('3a+c+n'!$Q90="A",'3a+c+n'!M90,0),0)</f>
        <v>0</v>
      </c>
      <c r="N90" s="118">
        <f>IF($C$4="Attiecināmās izmaksas",IF('3a+c+n'!$Q90="A",'3a+c+n'!N90,0),0)</f>
        <v>0</v>
      </c>
      <c r="O90" s="118">
        <f>IF($C$4="Attiecināmās izmaksas",IF('3a+c+n'!$Q90="A",'3a+c+n'!O90,0),0)</f>
        <v>0</v>
      </c>
      <c r="P90" s="119">
        <f>IF($C$4="Attiecināmās izmaksas",IF('3a+c+n'!$Q90="A",'3a+c+n'!P90,0),0)</f>
        <v>0</v>
      </c>
    </row>
    <row r="91" spans="1:16" ht="20.399999999999999" x14ac:dyDescent="0.2">
      <c r="A91" s="51">
        <f>IF(P91=0,0,IF(COUNTBLANK(P91)=1,0,COUNTA($P$14:P91)))</f>
        <v>0</v>
      </c>
      <c r="B91" s="24" t="str">
        <f>IF($C$4="Attiecināmās izmaksas",IF('3a+c+n'!$Q91="A",'3a+c+n'!B91,0),0)</f>
        <v>13-00000</v>
      </c>
      <c r="C91" s="24" t="str">
        <f>IF($C$4="Attiecināmās izmaksas",IF('3a+c+n'!$Q91="A",'3a+c+n'!C91,0),0)</f>
        <v>Armējošā slāņa iestrāde ar javas kārtu SAKRET BAK vai ekvivalentu - 1 kārtā, II mehāniskās izturības zonā</v>
      </c>
      <c r="D91" s="24" t="str">
        <f>IF($C$4="Attiecināmās izmaksas",IF('3a+c+n'!$Q91="A",'3a+c+n'!D91,0),0)</f>
        <v>kg</v>
      </c>
      <c r="E91" s="46"/>
      <c r="F91" s="65"/>
      <c r="G91" s="118"/>
      <c r="H91" s="118">
        <f>IF($C$4="Attiecināmās izmaksas",IF('3a+c+n'!$Q91="A",'3a+c+n'!H91,0),0)</f>
        <v>0</v>
      </c>
      <c r="I91" s="118"/>
      <c r="J91" s="118"/>
      <c r="K91" s="119">
        <f>IF($C$4="Attiecināmās izmaksas",IF('3a+c+n'!$Q91="A",'3a+c+n'!K91,0),0)</f>
        <v>0</v>
      </c>
      <c r="L91" s="65">
        <f>IF($C$4="Attiecināmās izmaksas",IF('3a+c+n'!$Q91="A",'3a+c+n'!L91,0),0)</f>
        <v>0</v>
      </c>
      <c r="M91" s="118">
        <f>IF($C$4="Attiecināmās izmaksas",IF('3a+c+n'!$Q91="A",'3a+c+n'!M91,0),0)</f>
        <v>0</v>
      </c>
      <c r="N91" s="118">
        <f>IF($C$4="Attiecināmās izmaksas",IF('3a+c+n'!$Q91="A",'3a+c+n'!N91,0),0)</f>
        <v>0</v>
      </c>
      <c r="O91" s="118">
        <f>IF($C$4="Attiecināmās izmaksas",IF('3a+c+n'!$Q91="A",'3a+c+n'!O91,0),0)</f>
        <v>0</v>
      </c>
      <c r="P91" s="119">
        <f>IF($C$4="Attiecināmās izmaksas",IF('3a+c+n'!$Q91="A",'3a+c+n'!P91,0),0)</f>
        <v>0</v>
      </c>
    </row>
    <row r="92" spans="1:16" ht="20.399999999999999" x14ac:dyDescent="0.2">
      <c r="A92" s="51">
        <f>IF(P92=0,0,IF(COUNTBLANK(P92)=1,0,COUNTA($P$14:P92)))</f>
        <v>0</v>
      </c>
      <c r="B92" s="24" t="str">
        <f>IF($C$4="Attiecināmās izmaksas",IF('3a+c+n'!$Q92="A",'3a+c+n'!B92,0),0)</f>
        <v>13-00000</v>
      </c>
      <c r="C92" s="24" t="str">
        <f>IF($C$4="Attiecināmās izmaksas",IF('3a+c+n'!$Q92="A",'3a+c+n'!C92,0),0)</f>
        <v>Stiklušķiedras siets SSA-1363-160 160 g/m² - 1 kārtā + papildus armējošā sieta iestrāde stūros</v>
      </c>
      <c r="D92" s="24" t="str">
        <f>IF($C$4="Attiecināmās izmaksas",IF('3a+c+n'!$Q92="A",'3a+c+n'!D92,0),0)</f>
        <v>m2</v>
      </c>
      <c r="E92" s="46"/>
      <c r="F92" s="65"/>
      <c r="G92" s="118"/>
      <c r="H92" s="118">
        <f>IF($C$4="Attiecināmās izmaksas",IF('3a+c+n'!$Q92="A",'3a+c+n'!H92,0),0)</f>
        <v>0</v>
      </c>
      <c r="I92" s="118"/>
      <c r="J92" s="118"/>
      <c r="K92" s="119">
        <f>IF($C$4="Attiecināmās izmaksas",IF('3a+c+n'!$Q92="A",'3a+c+n'!K92,0),0)</f>
        <v>0</v>
      </c>
      <c r="L92" s="65">
        <f>IF($C$4="Attiecināmās izmaksas",IF('3a+c+n'!$Q92="A",'3a+c+n'!L92,0),0)</f>
        <v>0</v>
      </c>
      <c r="M92" s="118">
        <f>IF($C$4="Attiecināmās izmaksas",IF('3a+c+n'!$Q92="A",'3a+c+n'!M92,0),0)</f>
        <v>0</v>
      </c>
      <c r="N92" s="118">
        <f>IF($C$4="Attiecināmās izmaksas",IF('3a+c+n'!$Q92="A",'3a+c+n'!N92,0),0)</f>
        <v>0</v>
      </c>
      <c r="O92" s="118">
        <f>IF($C$4="Attiecināmās izmaksas",IF('3a+c+n'!$Q92="A",'3a+c+n'!O92,0),0)</f>
        <v>0</v>
      </c>
      <c r="P92" s="119">
        <f>IF($C$4="Attiecināmās izmaksas",IF('3a+c+n'!$Q92="A",'3a+c+n'!P92,0),0)</f>
        <v>0</v>
      </c>
    </row>
    <row r="93" spans="1:16" ht="20.399999999999999" x14ac:dyDescent="0.2">
      <c r="A93" s="51">
        <f>IF(P93=0,0,IF(COUNTBLANK(P93)=1,0,COUNTA($P$14:P93)))</f>
        <v>0</v>
      </c>
      <c r="B93" s="24" t="str">
        <f>IF($C$4="Attiecināmās izmaksas",IF('3a+c+n'!$Q93="A",'3a+c+n'!B93,0),0)</f>
        <v>13-00000</v>
      </c>
      <c r="C93" s="24" t="str">
        <f>IF($C$4="Attiecināmās izmaksas",IF('3a+c+n'!$Q93="A",'3a+c+n'!C93,0),0)</f>
        <v>Armētā slāņa apstrāde ar zemapmetuma grunti SAKRET PG vai ekvivalentu</v>
      </c>
      <c r="D93" s="24" t="str">
        <f>IF($C$4="Attiecināmās izmaksas",IF('3a+c+n'!$Q93="A",'3a+c+n'!D93,0),0)</f>
        <v>kg</v>
      </c>
      <c r="E93" s="46"/>
      <c r="F93" s="65"/>
      <c r="G93" s="118"/>
      <c r="H93" s="118">
        <f>IF($C$4="Attiecināmās izmaksas",IF('3a+c+n'!$Q93="A",'3a+c+n'!H93,0),0)</f>
        <v>0</v>
      </c>
      <c r="I93" s="118"/>
      <c r="J93" s="118"/>
      <c r="K93" s="119">
        <f>IF($C$4="Attiecināmās izmaksas",IF('3a+c+n'!$Q93="A",'3a+c+n'!K93,0),0)</f>
        <v>0</v>
      </c>
      <c r="L93" s="65">
        <f>IF($C$4="Attiecināmās izmaksas",IF('3a+c+n'!$Q93="A",'3a+c+n'!L93,0),0)</f>
        <v>0</v>
      </c>
      <c r="M93" s="118">
        <f>IF($C$4="Attiecināmās izmaksas",IF('3a+c+n'!$Q93="A",'3a+c+n'!M93,0),0)</f>
        <v>0</v>
      </c>
      <c r="N93" s="118">
        <f>IF($C$4="Attiecināmās izmaksas",IF('3a+c+n'!$Q93="A",'3a+c+n'!N93,0),0)</f>
        <v>0</v>
      </c>
      <c r="O93" s="118">
        <f>IF($C$4="Attiecināmās izmaksas",IF('3a+c+n'!$Q93="A",'3a+c+n'!O93,0),0)</f>
        <v>0</v>
      </c>
      <c r="P93" s="119">
        <f>IF($C$4="Attiecināmās izmaksas",IF('3a+c+n'!$Q93="A",'3a+c+n'!P93,0),0)</f>
        <v>0</v>
      </c>
    </row>
    <row r="94" spans="1:16" ht="30.6" x14ac:dyDescent="0.2">
      <c r="A94" s="51">
        <f>IF(P94=0,0,IF(COUNTBLANK(P94)=1,0,COUNTA($P$14:P94)))</f>
        <v>0</v>
      </c>
      <c r="B94" s="24" t="str">
        <f>IF($C$4="Attiecināmās izmaksas",IF('3a+c+n'!$Q94="A",'3a+c+n'!B94,0),0)</f>
        <v>13-00000</v>
      </c>
      <c r="C94" s="24" t="str">
        <f>IF($C$4="Attiecināmās izmaksas",IF('3a+c+n'!$Q94="A",'3a+c+n'!C94,0),0)</f>
        <v>Gatavā tonētā silikona apmetuma SAKRET SIP vai ekvivalenta iestrāde. Maksimālais grauda izmērs 2 mm. Tonis atbilstoši krāsu pasei.</v>
      </c>
      <c r="D94" s="24" t="str">
        <f>IF($C$4="Attiecināmās izmaksas",IF('3a+c+n'!$Q94="A",'3a+c+n'!D94,0),0)</f>
        <v>kg</v>
      </c>
      <c r="E94" s="46"/>
      <c r="F94" s="65"/>
      <c r="G94" s="118"/>
      <c r="H94" s="118">
        <f>IF($C$4="Attiecināmās izmaksas",IF('3a+c+n'!$Q94="A",'3a+c+n'!H94,0),0)</f>
        <v>0</v>
      </c>
      <c r="I94" s="118"/>
      <c r="J94" s="118"/>
      <c r="K94" s="119">
        <f>IF($C$4="Attiecināmās izmaksas",IF('3a+c+n'!$Q94="A",'3a+c+n'!K94,0),0)</f>
        <v>0</v>
      </c>
      <c r="L94" s="65">
        <f>IF($C$4="Attiecināmās izmaksas",IF('3a+c+n'!$Q94="A",'3a+c+n'!L94,0),0)</f>
        <v>0</v>
      </c>
      <c r="M94" s="118">
        <f>IF($C$4="Attiecināmās izmaksas",IF('3a+c+n'!$Q94="A",'3a+c+n'!M94,0),0)</f>
        <v>0</v>
      </c>
      <c r="N94" s="118">
        <f>IF($C$4="Attiecināmās izmaksas",IF('3a+c+n'!$Q94="A",'3a+c+n'!N94,0),0)</f>
        <v>0</v>
      </c>
      <c r="O94" s="118">
        <f>IF($C$4="Attiecināmās izmaksas",IF('3a+c+n'!$Q94="A",'3a+c+n'!O94,0),0)</f>
        <v>0</v>
      </c>
      <c r="P94" s="119">
        <f>IF($C$4="Attiecināmās izmaksas",IF('3a+c+n'!$Q94="A",'3a+c+n'!P94,0),0)</f>
        <v>0</v>
      </c>
    </row>
    <row r="95" spans="1:16" ht="20.399999999999999" x14ac:dyDescent="0.2">
      <c r="A95" s="51">
        <f>IF(P95=0,0,IF(COUNTBLANK(P95)=1,0,COUNTA($P$14:P95)))</f>
        <v>0</v>
      </c>
      <c r="B95" s="24" t="str">
        <f>IF($C$4="Attiecināmās izmaksas",IF('3a+c+n'!$Q95="A",'3a+c+n'!B95,0),0)</f>
        <v>13-00000</v>
      </c>
      <c r="C95" s="24" t="str">
        <f>IF($C$4="Attiecināmās izmaksas",IF('3a+c+n'!$Q95="A",'3a+c+n'!C95,0),0)</f>
        <v>Loga pielaiduma profila SAKRET EW 06 vai ekvivalenta iestrāde ailes sānos un augšējā daļā</v>
      </c>
      <c r="D95" s="24" t="str">
        <f>IF($C$4="Attiecināmās izmaksas",IF('3a+c+n'!$Q95="A",'3a+c+n'!D95,0),0)</f>
        <v>tm</v>
      </c>
      <c r="E95" s="46"/>
      <c r="F95" s="65"/>
      <c r="G95" s="118"/>
      <c r="H95" s="118">
        <f>IF($C$4="Attiecināmās izmaksas",IF('3a+c+n'!$Q95="A",'3a+c+n'!H95,0),0)</f>
        <v>0</v>
      </c>
      <c r="I95" s="118"/>
      <c r="J95" s="118"/>
      <c r="K95" s="119">
        <f>IF($C$4="Attiecināmās izmaksas",IF('3a+c+n'!$Q95="A",'3a+c+n'!K95,0),0)</f>
        <v>0</v>
      </c>
      <c r="L95" s="65">
        <f>IF($C$4="Attiecināmās izmaksas",IF('3a+c+n'!$Q95="A",'3a+c+n'!L95,0),0)</f>
        <v>0</v>
      </c>
      <c r="M95" s="118">
        <f>IF($C$4="Attiecināmās izmaksas",IF('3a+c+n'!$Q95="A",'3a+c+n'!M95,0),0)</f>
        <v>0</v>
      </c>
      <c r="N95" s="118">
        <f>IF($C$4="Attiecināmās izmaksas",IF('3a+c+n'!$Q95="A",'3a+c+n'!N95,0),0)</f>
        <v>0</v>
      </c>
      <c r="O95" s="118">
        <f>IF($C$4="Attiecināmās izmaksas",IF('3a+c+n'!$Q95="A",'3a+c+n'!O95,0),0)</f>
        <v>0</v>
      </c>
      <c r="P95" s="119">
        <f>IF($C$4="Attiecināmās izmaksas",IF('3a+c+n'!$Q95="A",'3a+c+n'!P95,0),0)</f>
        <v>0</v>
      </c>
    </row>
    <row r="96" spans="1:16" ht="20.399999999999999" x14ac:dyDescent="0.2">
      <c r="A96" s="51">
        <f>IF(P96=0,0,IF(COUNTBLANK(P96)=1,0,COUNTA($P$14:P96)))</f>
        <v>0</v>
      </c>
      <c r="B96" s="24" t="str">
        <f>IF($C$4="Attiecināmās izmaksas",IF('3a+c+n'!$Q96="A",'3a+c+n'!B96,0),0)</f>
        <v>13-00000</v>
      </c>
      <c r="C96" s="24" t="str">
        <f>IF($C$4="Attiecināmās izmaksas",IF('3a+c+n'!$Q96="A",'3a+c+n'!C96,0),0)</f>
        <v>Stūra profila ar lāseni SAKRET ED C(01)  vai ekvivalenta iestrāde loga augšējā daļā</v>
      </c>
      <c r="D96" s="24" t="str">
        <f>IF($C$4="Attiecināmās izmaksas",IF('3a+c+n'!$Q96="A",'3a+c+n'!D96,0),0)</f>
        <v>tm</v>
      </c>
      <c r="E96" s="46"/>
      <c r="F96" s="65"/>
      <c r="G96" s="118"/>
      <c r="H96" s="118">
        <f>IF($C$4="Attiecināmās izmaksas",IF('3a+c+n'!$Q96="A",'3a+c+n'!H96,0),0)</f>
        <v>0</v>
      </c>
      <c r="I96" s="118"/>
      <c r="J96" s="118"/>
      <c r="K96" s="119">
        <f>IF($C$4="Attiecināmās izmaksas",IF('3a+c+n'!$Q96="A",'3a+c+n'!K96,0),0)</f>
        <v>0</v>
      </c>
      <c r="L96" s="65">
        <f>IF($C$4="Attiecināmās izmaksas",IF('3a+c+n'!$Q96="A",'3a+c+n'!L96,0),0)</f>
        <v>0</v>
      </c>
      <c r="M96" s="118">
        <f>IF($C$4="Attiecināmās izmaksas",IF('3a+c+n'!$Q96="A",'3a+c+n'!M96,0),0)</f>
        <v>0</v>
      </c>
      <c r="N96" s="118">
        <f>IF($C$4="Attiecināmās izmaksas",IF('3a+c+n'!$Q96="A",'3a+c+n'!N96,0),0)</f>
        <v>0</v>
      </c>
      <c r="O96" s="118">
        <f>IF($C$4="Attiecināmās izmaksas",IF('3a+c+n'!$Q96="A",'3a+c+n'!O96,0),0)</f>
        <v>0</v>
      </c>
      <c r="P96" s="119">
        <f>IF($C$4="Attiecināmās izmaksas",IF('3a+c+n'!$Q96="A",'3a+c+n'!P96,0),0)</f>
        <v>0</v>
      </c>
    </row>
    <row r="97" spans="1:16" ht="20.399999999999999" x14ac:dyDescent="0.2">
      <c r="A97" s="51">
        <f>IF(P97=0,0,IF(COUNTBLANK(P97)=1,0,COUNTA($P$14:P97)))</f>
        <v>0</v>
      </c>
      <c r="B97" s="24" t="str">
        <f>IF($C$4="Attiecināmās izmaksas",IF('3a+c+n'!$Q97="A",'3a+c+n'!B97,0),0)</f>
        <v>13-00000</v>
      </c>
      <c r="C97" s="24" t="str">
        <f>IF($C$4="Attiecināmās izmaksas",IF('3a+c+n'!$Q97="A",'3a+c+n'!C97,0),0)</f>
        <v>Stūra profila SAKRET EC  vai ekvivalenta iestrāde loga sānos</v>
      </c>
      <c r="D97" s="24" t="str">
        <f>IF($C$4="Attiecināmās izmaksas",IF('3a+c+n'!$Q97="A",'3a+c+n'!D97,0),0)</f>
        <v>tm</v>
      </c>
      <c r="E97" s="46"/>
      <c r="F97" s="65"/>
      <c r="G97" s="118"/>
      <c r="H97" s="118">
        <f>IF($C$4="Attiecināmās izmaksas",IF('3a+c+n'!$Q97="A",'3a+c+n'!H97,0),0)</f>
        <v>0</v>
      </c>
      <c r="I97" s="118"/>
      <c r="J97" s="118"/>
      <c r="K97" s="119">
        <f>IF($C$4="Attiecināmās izmaksas",IF('3a+c+n'!$Q97="A",'3a+c+n'!K97,0),0)</f>
        <v>0</v>
      </c>
      <c r="L97" s="65">
        <f>IF($C$4="Attiecināmās izmaksas",IF('3a+c+n'!$Q97="A",'3a+c+n'!L97,0),0)</f>
        <v>0</v>
      </c>
      <c r="M97" s="118">
        <f>IF($C$4="Attiecināmās izmaksas",IF('3a+c+n'!$Q97="A",'3a+c+n'!M97,0),0)</f>
        <v>0</v>
      </c>
      <c r="N97" s="118">
        <f>IF($C$4="Attiecināmās izmaksas",IF('3a+c+n'!$Q97="A",'3a+c+n'!N97,0),0)</f>
        <v>0</v>
      </c>
      <c r="O97" s="118">
        <f>IF($C$4="Attiecināmās izmaksas",IF('3a+c+n'!$Q97="A",'3a+c+n'!O97,0),0)</f>
        <v>0</v>
      </c>
      <c r="P97" s="119">
        <f>IF($C$4="Attiecināmās izmaksas",IF('3a+c+n'!$Q97="A",'3a+c+n'!P97,0),0)</f>
        <v>0</v>
      </c>
    </row>
    <row r="98" spans="1:16" ht="20.399999999999999" x14ac:dyDescent="0.2">
      <c r="A98" s="51">
        <f>IF(P98=0,0,IF(COUNTBLANK(P98)=1,0,COUNTA($P$14:P98)))</f>
        <v>0</v>
      </c>
      <c r="B98" s="24" t="str">
        <f>IF($C$4="Attiecināmās izmaksas",IF('3a+c+n'!$Q98="A",'3a+c+n'!B98,0),0)</f>
        <v>13-00000</v>
      </c>
      <c r="C98" s="24" t="str">
        <f>IF($C$4="Attiecināmās izmaksas",IF('3a+c+n'!$Q98="A",'3a+c+n'!C98,0),0)</f>
        <v>Ārējās palodzes - karsti cinkotas tērauda loksnes, b=0.5 mm ar PURAL pārklājums montāža (b~300)</v>
      </c>
      <c r="D98" s="24" t="str">
        <f>IF($C$4="Attiecināmās izmaksas",IF('3a+c+n'!$Q98="A",'3a+c+n'!D98,0),0)</f>
        <v>tm</v>
      </c>
      <c r="E98" s="46"/>
      <c r="F98" s="65"/>
      <c r="G98" s="118"/>
      <c r="H98" s="118">
        <f>IF($C$4="Attiecināmās izmaksas",IF('3a+c+n'!$Q98="A",'3a+c+n'!H98,0),0)</f>
        <v>0</v>
      </c>
      <c r="I98" s="118"/>
      <c r="J98" s="118"/>
      <c r="K98" s="119">
        <f>IF($C$4="Attiecināmās izmaksas",IF('3a+c+n'!$Q98="A",'3a+c+n'!K98,0),0)</f>
        <v>0</v>
      </c>
      <c r="L98" s="65">
        <f>IF($C$4="Attiecināmās izmaksas",IF('3a+c+n'!$Q98="A",'3a+c+n'!L98,0),0)</f>
        <v>0</v>
      </c>
      <c r="M98" s="118">
        <f>IF($C$4="Attiecināmās izmaksas",IF('3a+c+n'!$Q98="A",'3a+c+n'!M98,0),0)</f>
        <v>0</v>
      </c>
      <c r="N98" s="118">
        <f>IF($C$4="Attiecināmās izmaksas",IF('3a+c+n'!$Q98="A",'3a+c+n'!N98,0),0)</f>
        <v>0</v>
      </c>
      <c r="O98" s="118">
        <f>IF($C$4="Attiecināmās izmaksas",IF('3a+c+n'!$Q98="A",'3a+c+n'!O98,0),0)</f>
        <v>0</v>
      </c>
      <c r="P98" s="119">
        <f>IF($C$4="Attiecināmās izmaksas",IF('3a+c+n'!$Q98="A",'3a+c+n'!P98,0),0)</f>
        <v>0</v>
      </c>
    </row>
    <row r="99" spans="1:16" ht="20.399999999999999" x14ac:dyDescent="0.2">
      <c r="A99" s="51">
        <f>IF(P99=0,0,IF(COUNTBLANK(P99)=1,0,COUNTA($P$14:P99)))</f>
        <v>0</v>
      </c>
      <c r="B99" s="24" t="str">
        <f>IF($C$4="Attiecināmās izmaksas",IF('3a+c+n'!$Q99="A",'3a+c+n'!B99,0),0)</f>
        <v>13-00000</v>
      </c>
      <c r="C99" s="24" t="str">
        <f>IF($C$4="Attiecināmās izmaksas",IF('3a+c+n'!$Q99="A",'3a+c+n'!C99,0),0)</f>
        <v>Palodzes profila ALB - EW - US vai ekvivalenta iestrāde</v>
      </c>
      <c r="D99" s="24" t="str">
        <f>IF($C$4="Attiecināmās izmaksas",IF('3a+c+n'!$Q99="A",'3a+c+n'!D99,0),0)</f>
        <v>tm</v>
      </c>
      <c r="E99" s="46"/>
      <c r="F99" s="65"/>
      <c r="G99" s="118"/>
      <c r="H99" s="118">
        <f>IF($C$4="Attiecināmās izmaksas",IF('3a+c+n'!$Q99="A",'3a+c+n'!H99,0),0)</f>
        <v>0</v>
      </c>
      <c r="I99" s="118"/>
      <c r="J99" s="118"/>
      <c r="K99" s="119">
        <f>IF($C$4="Attiecināmās izmaksas",IF('3a+c+n'!$Q99="A",'3a+c+n'!K99,0),0)</f>
        <v>0</v>
      </c>
      <c r="L99" s="65">
        <f>IF($C$4="Attiecināmās izmaksas",IF('3a+c+n'!$Q99="A",'3a+c+n'!L99,0),0)</f>
        <v>0</v>
      </c>
      <c r="M99" s="118">
        <f>IF($C$4="Attiecināmās izmaksas",IF('3a+c+n'!$Q99="A",'3a+c+n'!M99,0),0)</f>
        <v>0</v>
      </c>
      <c r="N99" s="118">
        <f>IF($C$4="Attiecināmās izmaksas",IF('3a+c+n'!$Q99="A",'3a+c+n'!N99,0),0)</f>
        <v>0</v>
      </c>
      <c r="O99" s="118">
        <f>IF($C$4="Attiecināmās izmaksas",IF('3a+c+n'!$Q99="A",'3a+c+n'!O99,0),0)</f>
        <v>0</v>
      </c>
      <c r="P99" s="119">
        <f>IF($C$4="Attiecināmās izmaksas",IF('3a+c+n'!$Q99="A",'3a+c+n'!P99,0),0)</f>
        <v>0</v>
      </c>
    </row>
    <row r="100" spans="1:16" ht="20.399999999999999" x14ac:dyDescent="0.2">
      <c r="A100" s="51">
        <f>IF(P100=0,0,IF(COUNTBLANK(P100)=1,0,COUNTA($P$14:P100)))</f>
        <v>0</v>
      </c>
      <c r="B100" s="24" t="str">
        <f>IF($C$4="Attiecināmās izmaksas",IF('3a+c+n'!$Q100="A",'3a+c+n'!B100,0),0)</f>
        <v>13-00000</v>
      </c>
      <c r="C100" s="24" t="str">
        <f>IF($C$4="Attiecināmās izmaksas",IF('3a+c+n'!$Q100="A",'3a+c+n'!C100,0),0)</f>
        <v>Ārējās palodzes sānu daļās pieslēguma profila ALB-EW-CS vai ekvivalenta iestrāde abās pusēs</v>
      </c>
      <c r="D100" s="24" t="str">
        <f>IF($C$4="Attiecināmās izmaksas",IF('3a+c+n'!$Q100="A",'3a+c+n'!D100,0),0)</f>
        <v>kompl</v>
      </c>
      <c r="E100" s="46"/>
      <c r="F100" s="65"/>
      <c r="G100" s="118"/>
      <c r="H100" s="118">
        <f>IF($C$4="Attiecināmās izmaksas",IF('3a+c+n'!$Q100="A",'3a+c+n'!H100,0),0)</f>
        <v>0</v>
      </c>
      <c r="I100" s="118"/>
      <c r="J100" s="118"/>
      <c r="K100" s="119">
        <f>IF($C$4="Attiecināmās izmaksas",IF('3a+c+n'!$Q100="A",'3a+c+n'!K100,0),0)</f>
        <v>0</v>
      </c>
      <c r="L100" s="65">
        <f>IF($C$4="Attiecināmās izmaksas",IF('3a+c+n'!$Q100="A",'3a+c+n'!L100,0),0)</f>
        <v>0</v>
      </c>
      <c r="M100" s="118">
        <f>IF($C$4="Attiecināmās izmaksas",IF('3a+c+n'!$Q100="A",'3a+c+n'!M100,0),0)</f>
        <v>0</v>
      </c>
      <c r="N100" s="118">
        <f>IF($C$4="Attiecināmās izmaksas",IF('3a+c+n'!$Q100="A",'3a+c+n'!N100,0),0)</f>
        <v>0</v>
      </c>
      <c r="O100" s="118">
        <f>IF($C$4="Attiecināmās izmaksas",IF('3a+c+n'!$Q100="A",'3a+c+n'!O100,0),0)</f>
        <v>0</v>
      </c>
      <c r="P100" s="119">
        <f>IF($C$4="Attiecināmās izmaksas",IF('3a+c+n'!$Q100="A",'3a+c+n'!P100,0),0)</f>
        <v>0</v>
      </c>
    </row>
    <row r="101" spans="1:16" x14ac:dyDescent="0.2">
      <c r="A101" s="51">
        <f>IF(P101=0,0,IF(COUNTBLANK(P101)=1,0,COUNTA($P$14:P101)))</f>
        <v>0</v>
      </c>
      <c r="B101" s="24">
        <f>IF($C$4="Attiecināmās izmaksas",IF('3a+c+n'!$Q101="A",'3a+c+n'!B101,0),0)</f>
        <v>0</v>
      </c>
      <c r="C101" s="24">
        <f>IF($C$4="Attiecināmās izmaksas",IF('3a+c+n'!$Q101="A",'3a+c+n'!C101,0),0)</f>
        <v>0</v>
      </c>
      <c r="D101" s="24">
        <f>IF($C$4="Attiecināmās izmaksas",IF('3a+c+n'!$Q101="A",'3a+c+n'!D101,0),0)</f>
        <v>0</v>
      </c>
      <c r="E101" s="46"/>
      <c r="F101" s="65"/>
      <c r="G101" s="118"/>
      <c r="H101" s="118">
        <f>IF($C$4="Attiecināmās izmaksas",IF('3a+c+n'!$Q101="A",'3a+c+n'!H101,0),0)</f>
        <v>0</v>
      </c>
      <c r="I101" s="118"/>
      <c r="J101" s="118"/>
      <c r="K101" s="119">
        <f>IF($C$4="Attiecināmās izmaksas",IF('3a+c+n'!$Q101="A",'3a+c+n'!K101,0),0)</f>
        <v>0</v>
      </c>
      <c r="L101" s="65">
        <f>IF($C$4="Attiecināmās izmaksas",IF('3a+c+n'!$Q101="A",'3a+c+n'!L101,0),0)</f>
        <v>0</v>
      </c>
      <c r="M101" s="118">
        <f>IF($C$4="Attiecināmās izmaksas",IF('3a+c+n'!$Q101="A",'3a+c+n'!M101,0),0)</f>
        <v>0</v>
      </c>
      <c r="N101" s="118">
        <f>IF($C$4="Attiecināmās izmaksas",IF('3a+c+n'!$Q101="A",'3a+c+n'!N101,0),0)</f>
        <v>0</v>
      </c>
      <c r="O101" s="118">
        <f>IF($C$4="Attiecināmās izmaksas",IF('3a+c+n'!$Q101="A",'3a+c+n'!O101,0),0)</f>
        <v>0</v>
      </c>
      <c r="P101" s="119">
        <f>IF($C$4="Attiecināmās izmaksas",IF('3a+c+n'!$Q101="A",'3a+c+n'!P101,0),0)</f>
        <v>0</v>
      </c>
    </row>
    <row r="102" spans="1:16" ht="30.6" x14ac:dyDescent="0.2">
      <c r="A102" s="51">
        <f>IF(P102=0,0,IF(COUNTBLANK(P102)=1,0,COUNTA($P$14:P102)))</f>
        <v>0</v>
      </c>
      <c r="B102" s="24" t="str">
        <f>IF($C$4="Attiecināmās izmaksas",IF('3a+c+n'!$Q102="A",'3a+c+n'!B102,0),0)</f>
        <v>13-00000</v>
      </c>
      <c r="C102" s="24" t="str">
        <f>IF($C$4="Attiecināmās izmaksas",IF('3a+c+n'!$Q102="A",'3a+c+n'!C102,0),0)</f>
        <v>Siltumizolācijas materiālu stiprināšana ar līmjavu SAKRET BAK  vai ekvivalentu. Pēc nepieciešamības pirms tam virsmas gruntēšana.</v>
      </c>
      <c r="D102" s="24" t="str">
        <f>IF($C$4="Attiecināmās izmaksas",IF('3a+c+n'!$Q102="A",'3a+c+n'!D102,0),0)</f>
        <v>kg</v>
      </c>
      <c r="E102" s="46"/>
      <c r="F102" s="65"/>
      <c r="G102" s="118"/>
      <c r="H102" s="118">
        <f>IF($C$4="Attiecināmās izmaksas",IF('3a+c+n'!$Q102="A",'3a+c+n'!H102,0),0)</f>
        <v>0</v>
      </c>
      <c r="I102" s="118"/>
      <c r="J102" s="118"/>
      <c r="K102" s="119">
        <f>IF($C$4="Attiecināmās izmaksas",IF('3a+c+n'!$Q102="A",'3a+c+n'!K102,0),0)</f>
        <v>0</v>
      </c>
      <c r="L102" s="65">
        <f>IF($C$4="Attiecināmās izmaksas",IF('3a+c+n'!$Q102="A",'3a+c+n'!L102,0),0)</f>
        <v>0</v>
      </c>
      <c r="M102" s="118">
        <f>IF($C$4="Attiecināmās izmaksas",IF('3a+c+n'!$Q102="A",'3a+c+n'!M102,0),0)</f>
        <v>0</v>
      </c>
      <c r="N102" s="118">
        <f>IF($C$4="Attiecināmās izmaksas",IF('3a+c+n'!$Q102="A",'3a+c+n'!N102,0),0)</f>
        <v>0</v>
      </c>
      <c r="O102" s="118">
        <f>IF($C$4="Attiecināmās izmaksas",IF('3a+c+n'!$Q102="A",'3a+c+n'!O102,0),0)</f>
        <v>0</v>
      </c>
      <c r="P102" s="119">
        <f>IF($C$4="Attiecināmās izmaksas",IF('3a+c+n'!$Q102="A",'3a+c+n'!P102,0),0)</f>
        <v>0</v>
      </c>
    </row>
    <row r="103" spans="1:16" ht="30.6" x14ac:dyDescent="0.2">
      <c r="A103" s="51">
        <f>IF(P103=0,0,IF(COUNTBLANK(P103)=1,0,COUNTA($P$14:P103)))</f>
        <v>0</v>
      </c>
      <c r="B103" s="24" t="str">
        <f>IF($C$4="Attiecināmās izmaksas",IF('3a+c+n'!$Q103="A",'3a+c+n'!B103,0),0)</f>
        <v>13-00000</v>
      </c>
      <c r="C103" s="24" t="str">
        <f>IF($C$4="Attiecināmās izmaksas",IF('3a+c+n'!$Q103="A",'3a+c+n'!C103,0),0)</f>
        <v>Siltumizolācijas materiāla Paroc Linio 15 vai ekvivalenta montāža - λ&lt;=0,037 W/(mK), b=30-50 mm, siltinājuma platums 300mm</v>
      </c>
      <c r="D103" s="24" t="str">
        <f>IF($C$4="Attiecināmās izmaksas",IF('3a+c+n'!$Q103="A",'3a+c+n'!D103,0),0)</f>
        <v>m2</v>
      </c>
      <c r="E103" s="46"/>
      <c r="F103" s="65"/>
      <c r="G103" s="118"/>
      <c r="H103" s="118">
        <f>IF($C$4="Attiecināmās izmaksas",IF('3a+c+n'!$Q103="A",'3a+c+n'!H103,0),0)</f>
        <v>0</v>
      </c>
      <c r="I103" s="118"/>
      <c r="J103" s="118"/>
      <c r="K103" s="119">
        <f>IF($C$4="Attiecināmās izmaksas",IF('3a+c+n'!$Q103="A",'3a+c+n'!K103,0),0)</f>
        <v>0</v>
      </c>
      <c r="L103" s="65">
        <f>IF($C$4="Attiecināmās izmaksas",IF('3a+c+n'!$Q103="A",'3a+c+n'!L103,0),0)</f>
        <v>0</v>
      </c>
      <c r="M103" s="118">
        <f>IF($C$4="Attiecināmās izmaksas",IF('3a+c+n'!$Q103="A",'3a+c+n'!M103,0),0)</f>
        <v>0</v>
      </c>
      <c r="N103" s="118">
        <f>IF($C$4="Attiecināmās izmaksas",IF('3a+c+n'!$Q103="A",'3a+c+n'!N103,0),0)</f>
        <v>0</v>
      </c>
      <c r="O103" s="118">
        <f>IF($C$4="Attiecināmās izmaksas",IF('3a+c+n'!$Q103="A",'3a+c+n'!O103,0),0)</f>
        <v>0</v>
      </c>
      <c r="P103" s="119">
        <f>IF($C$4="Attiecināmās izmaksas",IF('3a+c+n'!$Q103="A",'3a+c+n'!P103,0),0)</f>
        <v>0</v>
      </c>
    </row>
    <row r="104" spans="1:16" ht="20.399999999999999" x14ac:dyDescent="0.2">
      <c r="A104" s="51">
        <f>IF(P104=0,0,IF(COUNTBLANK(P104)=1,0,COUNTA($P$14:P104)))</f>
        <v>0</v>
      </c>
      <c r="B104" s="24" t="str">
        <f>IF($C$4="Attiecināmās izmaksas",IF('3a+c+n'!$Q104="A",'3a+c+n'!B104,0),0)</f>
        <v>13-00000</v>
      </c>
      <c r="C104" s="24" t="str">
        <f>IF($C$4="Attiecināmās izmaksas",IF('3a+c+n'!$Q104="A",'3a+c+n'!C104,0),0)</f>
        <v>Armējošā slāņa iestrāde ar javas kārtu SAKRET BAK vai ekvivalentu - 1 kārtā, II mehāniskās izturības zonā</v>
      </c>
      <c r="D104" s="24" t="str">
        <f>IF($C$4="Attiecināmās izmaksas",IF('3a+c+n'!$Q104="A",'3a+c+n'!D104,0),0)</f>
        <v>kg</v>
      </c>
      <c r="E104" s="46"/>
      <c r="F104" s="65"/>
      <c r="G104" s="118"/>
      <c r="H104" s="118">
        <f>IF($C$4="Attiecināmās izmaksas",IF('3a+c+n'!$Q104="A",'3a+c+n'!H104,0),0)</f>
        <v>0</v>
      </c>
      <c r="I104" s="118"/>
      <c r="J104" s="118"/>
      <c r="K104" s="119">
        <f>IF($C$4="Attiecināmās izmaksas",IF('3a+c+n'!$Q104="A",'3a+c+n'!K104,0),0)</f>
        <v>0</v>
      </c>
      <c r="L104" s="65">
        <f>IF($C$4="Attiecināmās izmaksas",IF('3a+c+n'!$Q104="A",'3a+c+n'!L104,0),0)</f>
        <v>0</v>
      </c>
      <c r="M104" s="118">
        <f>IF($C$4="Attiecināmās izmaksas",IF('3a+c+n'!$Q104="A",'3a+c+n'!M104,0),0)</f>
        <v>0</v>
      </c>
      <c r="N104" s="118">
        <f>IF($C$4="Attiecināmās izmaksas",IF('3a+c+n'!$Q104="A",'3a+c+n'!N104,0),0)</f>
        <v>0</v>
      </c>
      <c r="O104" s="118">
        <f>IF($C$4="Attiecināmās izmaksas",IF('3a+c+n'!$Q104="A",'3a+c+n'!O104,0),0)</f>
        <v>0</v>
      </c>
      <c r="P104" s="119">
        <f>IF($C$4="Attiecināmās izmaksas",IF('3a+c+n'!$Q104="A",'3a+c+n'!P104,0),0)</f>
        <v>0</v>
      </c>
    </row>
    <row r="105" spans="1:16" ht="20.399999999999999" x14ac:dyDescent="0.2">
      <c r="A105" s="51">
        <f>IF(P105=0,0,IF(COUNTBLANK(P105)=1,0,COUNTA($P$14:P105)))</f>
        <v>0</v>
      </c>
      <c r="B105" s="24" t="str">
        <f>IF($C$4="Attiecināmās izmaksas",IF('3a+c+n'!$Q105="A",'3a+c+n'!B105,0),0)</f>
        <v>13-00000</v>
      </c>
      <c r="C105" s="24" t="str">
        <f>IF($C$4="Attiecināmās izmaksas",IF('3a+c+n'!$Q105="A",'3a+c+n'!C105,0),0)</f>
        <v>Stiklušķiedras siets SSA-1363-160 160 g/m² - 1 kārtā + papildus armējošā sieta iestrāde stūros</v>
      </c>
      <c r="D105" s="24" t="str">
        <f>IF($C$4="Attiecināmās izmaksas",IF('3a+c+n'!$Q105="A",'3a+c+n'!D105,0),0)</f>
        <v>m2</v>
      </c>
      <c r="E105" s="46"/>
      <c r="F105" s="65"/>
      <c r="G105" s="118"/>
      <c r="H105" s="118">
        <f>IF($C$4="Attiecināmās izmaksas",IF('3a+c+n'!$Q105="A",'3a+c+n'!H105,0),0)</f>
        <v>0</v>
      </c>
      <c r="I105" s="118"/>
      <c r="J105" s="118"/>
      <c r="K105" s="119">
        <f>IF($C$4="Attiecināmās izmaksas",IF('3a+c+n'!$Q105="A",'3a+c+n'!K105,0),0)</f>
        <v>0</v>
      </c>
      <c r="L105" s="65">
        <f>IF($C$4="Attiecināmās izmaksas",IF('3a+c+n'!$Q105="A",'3a+c+n'!L105,0),0)</f>
        <v>0</v>
      </c>
      <c r="M105" s="118">
        <f>IF($C$4="Attiecināmās izmaksas",IF('3a+c+n'!$Q105="A",'3a+c+n'!M105,0),0)</f>
        <v>0</v>
      </c>
      <c r="N105" s="118">
        <f>IF($C$4="Attiecināmās izmaksas",IF('3a+c+n'!$Q105="A",'3a+c+n'!N105,0),0)</f>
        <v>0</v>
      </c>
      <c r="O105" s="118">
        <f>IF($C$4="Attiecināmās izmaksas",IF('3a+c+n'!$Q105="A",'3a+c+n'!O105,0),0)</f>
        <v>0</v>
      </c>
      <c r="P105" s="119">
        <f>IF($C$4="Attiecināmās izmaksas",IF('3a+c+n'!$Q105="A",'3a+c+n'!P105,0),0)</f>
        <v>0</v>
      </c>
    </row>
    <row r="106" spans="1:16" ht="20.399999999999999" x14ac:dyDescent="0.2">
      <c r="A106" s="51">
        <f>IF(P106=0,0,IF(COUNTBLANK(P106)=1,0,COUNTA($P$14:P106)))</f>
        <v>0</v>
      </c>
      <c r="B106" s="24" t="str">
        <f>IF($C$4="Attiecināmās izmaksas",IF('3a+c+n'!$Q106="A",'3a+c+n'!B106,0),0)</f>
        <v>13-00000</v>
      </c>
      <c r="C106" s="24" t="str">
        <f>IF($C$4="Attiecināmās izmaksas",IF('3a+c+n'!$Q106="A",'3a+c+n'!C106,0),0)</f>
        <v>Armētā slāņa apstrāde ar zemapmetuma grunti SAKRET PG vai ekvivalentu</v>
      </c>
      <c r="D106" s="24" t="str">
        <f>IF($C$4="Attiecināmās izmaksas",IF('3a+c+n'!$Q106="A",'3a+c+n'!D106,0),0)</f>
        <v>kg</v>
      </c>
      <c r="E106" s="46"/>
      <c r="F106" s="65"/>
      <c r="G106" s="118"/>
      <c r="H106" s="118">
        <f>IF($C$4="Attiecināmās izmaksas",IF('3a+c+n'!$Q106="A",'3a+c+n'!H106,0),0)</f>
        <v>0</v>
      </c>
      <c r="I106" s="118"/>
      <c r="J106" s="118"/>
      <c r="K106" s="119">
        <f>IF($C$4="Attiecināmās izmaksas",IF('3a+c+n'!$Q106="A",'3a+c+n'!K106,0),0)</f>
        <v>0</v>
      </c>
      <c r="L106" s="65">
        <f>IF($C$4="Attiecināmās izmaksas",IF('3a+c+n'!$Q106="A",'3a+c+n'!L106,0),0)</f>
        <v>0</v>
      </c>
      <c r="M106" s="118">
        <f>IF($C$4="Attiecināmās izmaksas",IF('3a+c+n'!$Q106="A",'3a+c+n'!M106,0),0)</f>
        <v>0</v>
      </c>
      <c r="N106" s="118">
        <f>IF($C$4="Attiecināmās izmaksas",IF('3a+c+n'!$Q106="A",'3a+c+n'!N106,0),0)</f>
        <v>0</v>
      </c>
      <c r="O106" s="118">
        <f>IF($C$4="Attiecināmās izmaksas",IF('3a+c+n'!$Q106="A",'3a+c+n'!O106,0),0)</f>
        <v>0</v>
      </c>
      <c r="P106" s="119">
        <f>IF($C$4="Attiecināmās izmaksas",IF('3a+c+n'!$Q106="A",'3a+c+n'!P106,0),0)</f>
        <v>0</v>
      </c>
    </row>
    <row r="107" spans="1:16" ht="30.6" x14ac:dyDescent="0.2">
      <c r="A107" s="51">
        <f>IF(P107=0,0,IF(COUNTBLANK(P107)=1,0,COUNTA($P$14:P107)))</f>
        <v>0</v>
      </c>
      <c r="B107" s="24" t="str">
        <f>IF($C$4="Attiecināmās izmaksas",IF('3a+c+n'!$Q107="A",'3a+c+n'!B107,0),0)</f>
        <v>13-00000</v>
      </c>
      <c r="C107" s="24" t="str">
        <f>IF($C$4="Attiecināmās izmaksas",IF('3a+c+n'!$Q107="A",'3a+c+n'!C107,0),0)</f>
        <v xml:space="preserve">Gatavā tonētā silikona apmetuma SAKRET SIP vai ekvivalenta iestrāde. Maksimālais grauda izmērs 2 mm. Tonis atbilstoši krāsu pasei. </v>
      </c>
      <c r="D107" s="24" t="str">
        <f>IF($C$4="Attiecināmās izmaksas",IF('3a+c+n'!$Q107="A",'3a+c+n'!D107,0),0)</f>
        <v>kg</v>
      </c>
      <c r="E107" s="46"/>
      <c r="F107" s="65"/>
      <c r="G107" s="118"/>
      <c r="H107" s="118">
        <f>IF($C$4="Attiecināmās izmaksas",IF('3a+c+n'!$Q107="A",'3a+c+n'!H107,0),0)</f>
        <v>0</v>
      </c>
      <c r="I107" s="118"/>
      <c r="J107" s="118"/>
      <c r="K107" s="119">
        <f>IF($C$4="Attiecināmās izmaksas",IF('3a+c+n'!$Q107="A",'3a+c+n'!K107,0),0)</f>
        <v>0</v>
      </c>
      <c r="L107" s="65">
        <f>IF($C$4="Attiecināmās izmaksas",IF('3a+c+n'!$Q107="A",'3a+c+n'!L107,0),0)</f>
        <v>0</v>
      </c>
      <c r="M107" s="118">
        <f>IF($C$4="Attiecināmās izmaksas",IF('3a+c+n'!$Q107="A",'3a+c+n'!M107,0),0)</f>
        <v>0</v>
      </c>
      <c r="N107" s="118">
        <f>IF($C$4="Attiecināmās izmaksas",IF('3a+c+n'!$Q107="A",'3a+c+n'!N107,0),0)</f>
        <v>0</v>
      </c>
      <c r="O107" s="118">
        <f>IF($C$4="Attiecināmās izmaksas",IF('3a+c+n'!$Q107="A",'3a+c+n'!O107,0),0)</f>
        <v>0</v>
      </c>
      <c r="P107" s="119">
        <f>IF($C$4="Attiecināmās izmaksas",IF('3a+c+n'!$Q107="A",'3a+c+n'!P107,0),0)</f>
        <v>0</v>
      </c>
    </row>
    <row r="108" spans="1:16" ht="20.399999999999999" x14ac:dyDescent="0.2">
      <c r="A108" s="51">
        <f>IF(P108=0,0,IF(COUNTBLANK(P108)=1,0,COUNTA($P$14:P108)))</f>
        <v>0</v>
      </c>
      <c r="B108" s="24" t="str">
        <f>IF($C$4="Attiecināmās izmaksas",IF('3a+c+n'!$Q108="A",'3a+c+n'!B108,0),0)</f>
        <v>13-00000</v>
      </c>
      <c r="C108" s="24" t="str">
        <f>IF($C$4="Attiecināmās izmaksas",IF('3a+c+n'!$Q108="A",'3a+c+n'!C108,0),0)</f>
        <v>Pielaiduma profila SAKRET EW 06 vai ekvivalenta iestrāde ailes sānos un augšējā daļā</v>
      </c>
      <c r="D108" s="24" t="str">
        <f>IF($C$4="Attiecināmās izmaksas",IF('3a+c+n'!$Q108="A",'3a+c+n'!D108,0),0)</f>
        <v>tm</v>
      </c>
      <c r="E108" s="46"/>
      <c r="F108" s="65"/>
      <c r="G108" s="118"/>
      <c r="H108" s="118">
        <f>IF($C$4="Attiecināmās izmaksas",IF('3a+c+n'!$Q108="A",'3a+c+n'!H108,0),0)</f>
        <v>0</v>
      </c>
      <c r="I108" s="118"/>
      <c r="J108" s="118"/>
      <c r="K108" s="119">
        <f>IF($C$4="Attiecināmās izmaksas",IF('3a+c+n'!$Q108="A",'3a+c+n'!K108,0),0)</f>
        <v>0</v>
      </c>
      <c r="L108" s="65">
        <f>IF($C$4="Attiecināmās izmaksas",IF('3a+c+n'!$Q108="A",'3a+c+n'!L108,0),0)</f>
        <v>0</v>
      </c>
      <c r="M108" s="118">
        <f>IF($C$4="Attiecināmās izmaksas",IF('3a+c+n'!$Q108="A",'3a+c+n'!M108,0),0)</f>
        <v>0</v>
      </c>
      <c r="N108" s="118">
        <f>IF($C$4="Attiecināmās izmaksas",IF('3a+c+n'!$Q108="A",'3a+c+n'!N108,0),0)</f>
        <v>0</v>
      </c>
      <c r="O108" s="118">
        <f>IF($C$4="Attiecināmās izmaksas",IF('3a+c+n'!$Q108="A",'3a+c+n'!O108,0),0)</f>
        <v>0</v>
      </c>
      <c r="P108" s="119">
        <f>IF($C$4="Attiecināmās izmaksas",IF('3a+c+n'!$Q108="A",'3a+c+n'!P108,0),0)</f>
        <v>0</v>
      </c>
    </row>
    <row r="109" spans="1:16" ht="20.399999999999999" x14ac:dyDescent="0.2">
      <c r="A109" s="51">
        <f>IF(P109=0,0,IF(COUNTBLANK(P109)=1,0,COUNTA($P$14:P109)))</f>
        <v>0</v>
      </c>
      <c r="B109" s="24" t="str">
        <f>IF($C$4="Attiecināmās izmaksas",IF('3a+c+n'!$Q109="A",'3a+c+n'!B109,0),0)</f>
        <v>13-00000</v>
      </c>
      <c r="C109" s="24" t="str">
        <f>IF($C$4="Attiecināmās izmaksas",IF('3a+c+n'!$Q109="A",'3a+c+n'!C109,0),0)</f>
        <v>Stūra profila ar lāseni SAKRET ED C(01)  vai ekvivalenta iestrāde durvju augšējā daļā</v>
      </c>
      <c r="D109" s="24" t="str">
        <f>IF($C$4="Attiecināmās izmaksas",IF('3a+c+n'!$Q109="A",'3a+c+n'!D109,0),0)</f>
        <v>tm</v>
      </c>
      <c r="E109" s="46"/>
      <c r="F109" s="65"/>
      <c r="G109" s="118"/>
      <c r="H109" s="118">
        <f>IF($C$4="Attiecināmās izmaksas",IF('3a+c+n'!$Q109="A",'3a+c+n'!H109,0),0)</f>
        <v>0</v>
      </c>
      <c r="I109" s="118"/>
      <c r="J109" s="118"/>
      <c r="K109" s="119">
        <f>IF($C$4="Attiecināmās izmaksas",IF('3a+c+n'!$Q109="A",'3a+c+n'!K109,0),0)</f>
        <v>0</v>
      </c>
      <c r="L109" s="65">
        <f>IF($C$4="Attiecināmās izmaksas",IF('3a+c+n'!$Q109="A",'3a+c+n'!L109,0),0)</f>
        <v>0</v>
      </c>
      <c r="M109" s="118">
        <f>IF($C$4="Attiecināmās izmaksas",IF('3a+c+n'!$Q109="A",'3a+c+n'!M109,0),0)</f>
        <v>0</v>
      </c>
      <c r="N109" s="118">
        <f>IF($C$4="Attiecināmās izmaksas",IF('3a+c+n'!$Q109="A",'3a+c+n'!N109,0),0)</f>
        <v>0</v>
      </c>
      <c r="O109" s="118">
        <f>IF($C$4="Attiecināmās izmaksas",IF('3a+c+n'!$Q109="A",'3a+c+n'!O109,0),0)</f>
        <v>0</v>
      </c>
      <c r="P109" s="119">
        <f>IF($C$4="Attiecināmās izmaksas",IF('3a+c+n'!$Q109="A",'3a+c+n'!P109,0),0)</f>
        <v>0</v>
      </c>
    </row>
    <row r="110" spans="1:16" ht="20.399999999999999" x14ac:dyDescent="0.2">
      <c r="A110" s="51">
        <f>IF(P110=0,0,IF(COUNTBLANK(P110)=1,0,COUNTA($P$14:P110)))</f>
        <v>0</v>
      </c>
      <c r="B110" s="24" t="str">
        <f>IF($C$4="Attiecināmās izmaksas",IF('3a+c+n'!$Q110="A",'3a+c+n'!B110,0),0)</f>
        <v>13-00000</v>
      </c>
      <c r="C110" s="24" t="str">
        <f>IF($C$4="Attiecināmās izmaksas",IF('3a+c+n'!$Q110="A",'3a+c+n'!C110,0),0)</f>
        <v>Stūra profila SAKRET EC  vai ekvivalenta iestrāde durvju sānos</v>
      </c>
      <c r="D110" s="24" t="str">
        <f>IF($C$4="Attiecināmās izmaksas",IF('3a+c+n'!$Q110="A",'3a+c+n'!D110,0),0)</f>
        <v>tm</v>
      </c>
      <c r="E110" s="46"/>
      <c r="F110" s="65"/>
      <c r="G110" s="118"/>
      <c r="H110" s="118">
        <f>IF($C$4="Attiecināmās izmaksas",IF('3a+c+n'!$Q110="A",'3a+c+n'!H110,0),0)</f>
        <v>0</v>
      </c>
      <c r="I110" s="118"/>
      <c r="J110" s="118"/>
      <c r="K110" s="119">
        <f>IF($C$4="Attiecināmās izmaksas",IF('3a+c+n'!$Q110="A",'3a+c+n'!K110,0),0)</f>
        <v>0</v>
      </c>
      <c r="L110" s="65">
        <f>IF($C$4="Attiecināmās izmaksas",IF('3a+c+n'!$Q110="A",'3a+c+n'!L110,0),0)</f>
        <v>0</v>
      </c>
      <c r="M110" s="118">
        <f>IF($C$4="Attiecināmās izmaksas",IF('3a+c+n'!$Q110="A",'3a+c+n'!M110,0),0)</f>
        <v>0</v>
      </c>
      <c r="N110" s="118">
        <f>IF($C$4="Attiecināmās izmaksas",IF('3a+c+n'!$Q110="A",'3a+c+n'!N110,0),0)</f>
        <v>0</v>
      </c>
      <c r="O110" s="118">
        <f>IF($C$4="Attiecināmās izmaksas",IF('3a+c+n'!$Q110="A",'3a+c+n'!O110,0),0)</f>
        <v>0</v>
      </c>
      <c r="P110" s="119">
        <f>IF($C$4="Attiecināmās izmaksas",IF('3a+c+n'!$Q110="A",'3a+c+n'!P110,0),0)</f>
        <v>0</v>
      </c>
    </row>
    <row r="111" spans="1:16" x14ac:dyDescent="0.2">
      <c r="A111" s="51">
        <f>IF(P111=0,0,IF(COUNTBLANK(P111)=1,0,COUNTA($P$14:P111)))</f>
        <v>0</v>
      </c>
      <c r="B111" s="24">
        <f>IF($C$4="Attiecināmās izmaksas",IF('3a+c+n'!$Q111="A",'3a+c+n'!B111,0),0)</f>
        <v>0</v>
      </c>
      <c r="C111" s="24">
        <f>IF($C$4="Attiecināmās izmaksas",IF('3a+c+n'!$Q111="A",'3a+c+n'!C111,0),0)</f>
        <v>0</v>
      </c>
      <c r="D111" s="24">
        <f>IF($C$4="Attiecināmās izmaksas",IF('3a+c+n'!$Q111="A",'3a+c+n'!D111,0),0)</f>
        <v>0</v>
      </c>
      <c r="E111" s="46"/>
      <c r="F111" s="65"/>
      <c r="G111" s="118"/>
      <c r="H111" s="118">
        <f>IF($C$4="Attiecināmās izmaksas",IF('3a+c+n'!$Q111="A",'3a+c+n'!H111,0),0)</f>
        <v>0</v>
      </c>
      <c r="I111" s="118"/>
      <c r="J111" s="118"/>
      <c r="K111" s="119">
        <f>IF($C$4="Attiecināmās izmaksas",IF('3a+c+n'!$Q111="A",'3a+c+n'!K111,0),0)</f>
        <v>0</v>
      </c>
      <c r="L111" s="65">
        <f>IF($C$4="Attiecināmās izmaksas",IF('3a+c+n'!$Q111="A",'3a+c+n'!L111,0),0)</f>
        <v>0</v>
      </c>
      <c r="M111" s="118">
        <f>IF($C$4="Attiecināmās izmaksas",IF('3a+c+n'!$Q111="A",'3a+c+n'!M111,0),0)</f>
        <v>0</v>
      </c>
      <c r="N111" s="118">
        <f>IF($C$4="Attiecināmās izmaksas",IF('3a+c+n'!$Q111="A",'3a+c+n'!N111,0),0)</f>
        <v>0</v>
      </c>
      <c r="O111" s="118">
        <f>IF($C$4="Attiecināmās izmaksas",IF('3a+c+n'!$Q111="A",'3a+c+n'!O111,0),0)</f>
        <v>0</v>
      </c>
      <c r="P111" s="119">
        <f>IF($C$4="Attiecināmās izmaksas",IF('3a+c+n'!$Q111="A",'3a+c+n'!P111,0),0)</f>
        <v>0</v>
      </c>
    </row>
    <row r="112" spans="1:16" ht="20.399999999999999" x14ac:dyDescent="0.2">
      <c r="A112" s="51">
        <f>IF(P112=0,0,IF(COUNTBLANK(P112)=1,0,COUNTA($P$14:P112)))</f>
        <v>0</v>
      </c>
      <c r="B112" s="24" t="str">
        <f>IF($C$4="Attiecināmās izmaksas",IF('3a+c+n'!$Q112="A",'3a+c+n'!B112,0),0)</f>
        <v>13-00000</v>
      </c>
      <c r="C112" s="24" t="str">
        <f>IF($C$4="Attiecināmās izmaksas",IF('3a+c+n'!$Q112="A",'3a+c+n'!C112,0),0)</f>
        <v>Armējošā slāņa iestrāde ar javas kārtu SAKRET BAK vai ekvivalentu - 1 kārtā, II mehāniskās izturības zonā</v>
      </c>
      <c r="D112" s="24" t="str">
        <f>IF($C$4="Attiecināmās izmaksas",IF('3a+c+n'!$Q112="A",'3a+c+n'!D112,0),0)</f>
        <v>kg</v>
      </c>
      <c r="E112" s="46"/>
      <c r="F112" s="65"/>
      <c r="G112" s="118"/>
      <c r="H112" s="118">
        <f>IF($C$4="Attiecināmās izmaksas",IF('3a+c+n'!$Q112="A",'3a+c+n'!H112,0),0)</f>
        <v>0</v>
      </c>
      <c r="I112" s="118"/>
      <c r="J112" s="118"/>
      <c r="K112" s="119">
        <f>IF($C$4="Attiecināmās izmaksas",IF('3a+c+n'!$Q112="A",'3a+c+n'!K112,0),0)</f>
        <v>0</v>
      </c>
      <c r="L112" s="65">
        <f>IF($C$4="Attiecināmās izmaksas",IF('3a+c+n'!$Q112="A",'3a+c+n'!L112,0),0)</f>
        <v>0</v>
      </c>
      <c r="M112" s="118">
        <f>IF($C$4="Attiecināmās izmaksas",IF('3a+c+n'!$Q112="A",'3a+c+n'!M112,0),0)</f>
        <v>0</v>
      </c>
      <c r="N112" s="118">
        <f>IF($C$4="Attiecināmās izmaksas",IF('3a+c+n'!$Q112="A",'3a+c+n'!N112,0),0)</f>
        <v>0</v>
      </c>
      <c r="O112" s="118">
        <f>IF($C$4="Attiecināmās izmaksas",IF('3a+c+n'!$Q112="A",'3a+c+n'!O112,0),0)</f>
        <v>0</v>
      </c>
      <c r="P112" s="119">
        <f>IF($C$4="Attiecināmās izmaksas",IF('3a+c+n'!$Q112="A",'3a+c+n'!P112,0),0)</f>
        <v>0</v>
      </c>
    </row>
    <row r="113" spans="1:16" ht="20.399999999999999" x14ac:dyDescent="0.2">
      <c r="A113" s="51">
        <f>IF(P113=0,0,IF(COUNTBLANK(P113)=1,0,COUNTA($P$14:P113)))</f>
        <v>0</v>
      </c>
      <c r="B113" s="24" t="str">
        <f>IF($C$4="Attiecināmās izmaksas",IF('3a+c+n'!$Q113="A",'3a+c+n'!B113,0),0)</f>
        <v>13-00000</v>
      </c>
      <c r="C113" s="24" t="str">
        <f>IF($C$4="Attiecināmās izmaksas",IF('3a+c+n'!$Q113="A",'3a+c+n'!C113,0),0)</f>
        <v xml:space="preserve">Stiklušķiedras siets SSA-1363-160 160 g/m²  - 1 kārtā, II mehāniskās izturības zonā. </v>
      </c>
      <c r="D113" s="24" t="str">
        <f>IF($C$4="Attiecināmās izmaksas",IF('3a+c+n'!$Q113="A",'3a+c+n'!D113,0),0)</f>
        <v>m2</v>
      </c>
      <c r="E113" s="46"/>
      <c r="F113" s="65"/>
      <c r="G113" s="118"/>
      <c r="H113" s="118">
        <f>IF($C$4="Attiecināmās izmaksas",IF('3a+c+n'!$Q113="A",'3a+c+n'!H113,0),0)</f>
        <v>0</v>
      </c>
      <c r="I113" s="118"/>
      <c r="J113" s="118"/>
      <c r="K113" s="119">
        <f>IF($C$4="Attiecināmās izmaksas",IF('3a+c+n'!$Q113="A",'3a+c+n'!K113,0),0)</f>
        <v>0</v>
      </c>
      <c r="L113" s="65">
        <f>IF($C$4="Attiecināmās izmaksas",IF('3a+c+n'!$Q113="A",'3a+c+n'!L113,0),0)</f>
        <v>0</v>
      </c>
      <c r="M113" s="118">
        <f>IF($C$4="Attiecināmās izmaksas",IF('3a+c+n'!$Q113="A",'3a+c+n'!M113,0),0)</f>
        <v>0</v>
      </c>
      <c r="N113" s="118">
        <f>IF($C$4="Attiecināmās izmaksas",IF('3a+c+n'!$Q113="A",'3a+c+n'!N113,0),0)</f>
        <v>0</v>
      </c>
      <c r="O113" s="118">
        <f>IF($C$4="Attiecināmās izmaksas",IF('3a+c+n'!$Q113="A",'3a+c+n'!O113,0),0)</f>
        <v>0</v>
      </c>
      <c r="P113" s="119">
        <f>IF($C$4="Attiecināmās izmaksas",IF('3a+c+n'!$Q113="A",'3a+c+n'!P113,0),0)</f>
        <v>0</v>
      </c>
    </row>
    <row r="114" spans="1:16" ht="20.399999999999999" x14ac:dyDescent="0.2">
      <c r="A114" s="51">
        <f>IF(P114=0,0,IF(COUNTBLANK(P114)=1,0,COUNTA($P$14:P114)))</f>
        <v>0</v>
      </c>
      <c r="B114" s="24" t="str">
        <f>IF($C$4="Attiecināmās izmaksas",IF('3a+c+n'!$Q114="A",'3a+c+n'!B114,0),0)</f>
        <v>13-00000</v>
      </c>
      <c r="C114" s="24" t="str">
        <f>IF($C$4="Attiecināmās izmaksas",IF('3a+c+n'!$Q114="A",'3a+c+n'!C114,0),0)</f>
        <v>Armētā slāņa apstrāde ar zemapmetuma grunti SAKRET PG vai ekvivalentu</v>
      </c>
      <c r="D114" s="24" t="str">
        <f>IF($C$4="Attiecināmās izmaksas",IF('3a+c+n'!$Q114="A",'3a+c+n'!D114,0),0)</f>
        <v>kg</v>
      </c>
      <c r="E114" s="46"/>
      <c r="F114" s="65"/>
      <c r="G114" s="118"/>
      <c r="H114" s="118">
        <f>IF($C$4="Attiecināmās izmaksas",IF('3a+c+n'!$Q114="A",'3a+c+n'!H114,0),0)</f>
        <v>0</v>
      </c>
      <c r="I114" s="118"/>
      <c r="J114" s="118"/>
      <c r="K114" s="119">
        <f>IF($C$4="Attiecināmās izmaksas",IF('3a+c+n'!$Q114="A",'3a+c+n'!K114,0),0)</f>
        <v>0</v>
      </c>
      <c r="L114" s="65">
        <f>IF($C$4="Attiecināmās izmaksas",IF('3a+c+n'!$Q114="A",'3a+c+n'!L114,0),0)</f>
        <v>0</v>
      </c>
      <c r="M114" s="118">
        <f>IF($C$4="Attiecināmās izmaksas",IF('3a+c+n'!$Q114="A",'3a+c+n'!M114,0),0)</f>
        <v>0</v>
      </c>
      <c r="N114" s="118">
        <f>IF($C$4="Attiecināmās izmaksas",IF('3a+c+n'!$Q114="A",'3a+c+n'!N114,0),0)</f>
        <v>0</v>
      </c>
      <c r="O114" s="118">
        <f>IF($C$4="Attiecināmās izmaksas",IF('3a+c+n'!$Q114="A",'3a+c+n'!O114,0),0)</f>
        <v>0</v>
      </c>
      <c r="P114" s="119">
        <f>IF($C$4="Attiecināmās izmaksas",IF('3a+c+n'!$Q114="A",'3a+c+n'!P114,0),0)</f>
        <v>0</v>
      </c>
    </row>
    <row r="115" spans="1:16" ht="30.6" x14ac:dyDescent="0.2">
      <c r="A115" s="51">
        <f>IF(P115=0,0,IF(COUNTBLANK(P115)=1,0,COUNTA($P$14:P115)))</f>
        <v>0</v>
      </c>
      <c r="B115" s="24" t="str">
        <f>IF($C$4="Attiecināmās izmaksas",IF('3a+c+n'!$Q115="A",'3a+c+n'!B115,0),0)</f>
        <v>13-00000</v>
      </c>
      <c r="C115" s="24" t="str">
        <f>IF($C$4="Attiecināmās izmaksas",IF('3a+c+n'!$Q115="A",'3a+c+n'!C115,0),0)</f>
        <v>Gatavā tonētā silikona apmetuma SAKRET SIP vai ekvivalenta iestrāde. Maksimālais grauda izmērs 2 mm. Tonis atbilstoši krāsu pasei.</v>
      </c>
      <c r="D115" s="24" t="str">
        <f>IF($C$4="Attiecināmās izmaksas",IF('3a+c+n'!$Q115="A",'3a+c+n'!D115,0),0)</f>
        <v>kg</v>
      </c>
      <c r="E115" s="46"/>
      <c r="F115" s="65"/>
      <c r="G115" s="118"/>
      <c r="H115" s="118">
        <f>IF($C$4="Attiecināmās izmaksas",IF('3a+c+n'!$Q115="A",'3a+c+n'!H115,0),0)</f>
        <v>0</v>
      </c>
      <c r="I115" s="118"/>
      <c r="J115" s="118"/>
      <c r="K115" s="119">
        <f>IF($C$4="Attiecināmās izmaksas",IF('3a+c+n'!$Q115="A",'3a+c+n'!K115,0),0)</f>
        <v>0</v>
      </c>
      <c r="L115" s="65">
        <f>IF($C$4="Attiecināmās izmaksas",IF('3a+c+n'!$Q115="A",'3a+c+n'!L115,0),0)</f>
        <v>0</v>
      </c>
      <c r="M115" s="118">
        <f>IF($C$4="Attiecināmās izmaksas",IF('3a+c+n'!$Q115="A",'3a+c+n'!M115,0),0)</f>
        <v>0</v>
      </c>
      <c r="N115" s="118">
        <f>IF($C$4="Attiecināmās izmaksas",IF('3a+c+n'!$Q115="A",'3a+c+n'!N115,0),0)</f>
        <v>0</v>
      </c>
      <c r="O115" s="118">
        <f>IF($C$4="Attiecināmās izmaksas",IF('3a+c+n'!$Q115="A",'3a+c+n'!O115,0),0)</f>
        <v>0</v>
      </c>
      <c r="P115" s="119">
        <f>IF($C$4="Attiecināmās izmaksas",IF('3a+c+n'!$Q115="A",'3a+c+n'!P115,0),0)</f>
        <v>0</v>
      </c>
    </row>
    <row r="116" spans="1:16" ht="20.399999999999999" x14ac:dyDescent="0.2">
      <c r="A116" s="51">
        <f>IF(P116=0,0,IF(COUNTBLANK(P116)=1,0,COUNTA($P$14:P116)))</f>
        <v>0</v>
      </c>
      <c r="B116" s="24" t="str">
        <f>IF($C$4="Attiecināmās izmaksas",IF('3a+c+n'!$Q116="A",'3a+c+n'!B116,0),0)</f>
        <v>13-00000</v>
      </c>
      <c r="C116" s="24" t="str">
        <f>IF($C$4="Attiecināmās izmaksas",IF('3a+c+n'!$Q116="A",'3a+c+n'!C116,0),0)</f>
        <v xml:space="preserve">Hidroizolācija SAKRET TCM vai ekvivalenta. </v>
      </c>
      <c r="D116" s="24" t="str">
        <f>IF($C$4="Attiecināmās izmaksas",IF('3a+c+n'!$Q116="A",'3a+c+n'!D116,0),0)</f>
        <v>kg</v>
      </c>
      <c r="E116" s="46"/>
      <c r="F116" s="65"/>
      <c r="G116" s="118"/>
      <c r="H116" s="118">
        <f>IF($C$4="Attiecināmās izmaksas",IF('3a+c+n'!$Q116="A",'3a+c+n'!H116,0),0)</f>
        <v>0</v>
      </c>
      <c r="I116" s="118"/>
      <c r="J116" s="118"/>
      <c r="K116" s="119">
        <f>IF($C$4="Attiecināmās izmaksas",IF('3a+c+n'!$Q116="A",'3a+c+n'!K116,0),0)</f>
        <v>0</v>
      </c>
      <c r="L116" s="65">
        <f>IF($C$4="Attiecināmās izmaksas",IF('3a+c+n'!$Q116="A",'3a+c+n'!L116,0),0)</f>
        <v>0</v>
      </c>
      <c r="M116" s="118">
        <f>IF($C$4="Attiecināmās izmaksas",IF('3a+c+n'!$Q116="A",'3a+c+n'!M116,0),0)</f>
        <v>0</v>
      </c>
      <c r="N116" s="118">
        <f>IF($C$4="Attiecināmās izmaksas",IF('3a+c+n'!$Q116="A",'3a+c+n'!N116,0),0)</f>
        <v>0</v>
      </c>
      <c r="O116" s="118">
        <f>IF($C$4="Attiecināmās izmaksas",IF('3a+c+n'!$Q116="A",'3a+c+n'!O116,0),0)</f>
        <v>0</v>
      </c>
      <c r="P116" s="119">
        <f>IF($C$4="Attiecināmās izmaksas",IF('3a+c+n'!$Q116="A",'3a+c+n'!P116,0),0)</f>
        <v>0</v>
      </c>
    </row>
    <row r="117" spans="1:16" ht="20.399999999999999" x14ac:dyDescent="0.2">
      <c r="A117" s="51">
        <f>IF(P117=0,0,IF(COUNTBLANK(P117)=1,0,COUNTA($P$14:P117)))</f>
        <v>0</v>
      </c>
      <c r="B117" s="24" t="str">
        <f>IF($C$4="Attiecināmās izmaksas",IF('3a+c+n'!$Q117="A",'3a+c+n'!B117,0),0)</f>
        <v>13-00000</v>
      </c>
      <c r="C117" s="24" t="str">
        <f>IF($C$4="Attiecināmās izmaksas",IF('3a+c+n'!$Q117="A",'3a+c+n'!C117,0),0)</f>
        <v>Skārda nosegcepure un montāžā, t.sk. stiprinājumi</v>
      </c>
      <c r="D117" s="24" t="str">
        <f>IF($C$4="Attiecināmās izmaksas",IF('3a+c+n'!$Q117="A",'3a+c+n'!D117,0),0)</f>
        <v>kompl</v>
      </c>
      <c r="E117" s="46"/>
      <c r="F117" s="65"/>
      <c r="G117" s="118"/>
      <c r="H117" s="118">
        <f>IF($C$4="Attiecināmās izmaksas",IF('3a+c+n'!$Q117="A",'3a+c+n'!H117,0),0)</f>
        <v>0</v>
      </c>
      <c r="I117" s="118"/>
      <c r="J117" s="118"/>
      <c r="K117" s="119">
        <f>IF($C$4="Attiecināmās izmaksas",IF('3a+c+n'!$Q117="A",'3a+c+n'!K117,0),0)</f>
        <v>0</v>
      </c>
      <c r="L117" s="65">
        <f>IF($C$4="Attiecināmās izmaksas",IF('3a+c+n'!$Q117="A",'3a+c+n'!L117,0),0)</f>
        <v>0</v>
      </c>
      <c r="M117" s="118">
        <f>IF($C$4="Attiecināmās izmaksas",IF('3a+c+n'!$Q117="A",'3a+c+n'!M117,0),0)</f>
        <v>0</v>
      </c>
      <c r="N117" s="118">
        <f>IF($C$4="Attiecināmās izmaksas",IF('3a+c+n'!$Q117="A",'3a+c+n'!N117,0),0)</f>
        <v>0</v>
      </c>
      <c r="O117" s="118">
        <f>IF($C$4="Attiecināmās izmaksas",IF('3a+c+n'!$Q117="A",'3a+c+n'!O117,0),0)</f>
        <v>0</v>
      </c>
      <c r="P117" s="119">
        <f>IF($C$4="Attiecināmās izmaksas",IF('3a+c+n'!$Q117="A",'3a+c+n'!P117,0),0)</f>
        <v>0</v>
      </c>
    </row>
    <row r="118" spans="1:16" x14ac:dyDescent="0.2">
      <c r="A118" s="51">
        <f>IF(P118=0,0,IF(COUNTBLANK(P118)=1,0,COUNTA($P$14:P118)))</f>
        <v>0</v>
      </c>
      <c r="B118" s="24">
        <f>IF($C$4="Attiecināmās izmaksas",IF('3a+c+n'!$Q118="A",'3a+c+n'!B118,0),0)</f>
        <v>0</v>
      </c>
      <c r="C118" s="24">
        <f>IF($C$4="Attiecināmās izmaksas",IF('3a+c+n'!$Q118="A",'3a+c+n'!C118,0),0)</f>
        <v>0</v>
      </c>
      <c r="D118" s="24">
        <f>IF($C$4="Attiecināmās izmaksas",IF('3a+c+n'!$Q118="A",'3a+c+n'!D118,0),0)</f>
        <v>0</v>
      </c>
      <c r="E118" s="46"/>
      <c r="F118" s="65"/>
      <c r="G118" s="118"/>
      <c r="H118" s="118">
        <f>IF($C$4="Attiecināmās izmaksas",IF('3a+c+n'!$Q118="A",'3a+c+n'!H118,0),0)</f>
        <v>0</v>
      </c>
      <c r="I118" s="118"/>
      <c r="J118" s="118"/>
      <c r="K118" s="119">
        <f>IF($C$4="Attiecināmās izmaksas",IF('3a+c+n'!$Q118="A",'3a+c+n'!K118,0),0)</f>
        <v>0</v>
      </c>
      <c r="L118" s="65">
        <f>IF($C$4="Attiecināmās izmaksas",IF('3a+c+n'!$Q118="A",'3a+c+n'!L118,0),0)</f>
        <v>0</v>
      </c>
      <c r="M118" s="118">
        <f>IF($C$4="Attiecināmās izmaksas",IF('3a+c+n'!$Q118="A",'3a+c+n'!M118,0),0)</f>
        <v>0</v>
      </c>
      <c r="N118" s="118">
        <f>IF($C$4="Attiecināmās izmaksas",IF('3a+c+n'!$Q118="A",'3a+c+n'!N118,0),0)</f>
        <v>0</v>
      </c>
      <c r="O118" s="118">
        <f>IF($C$4="Attiecināmās izmaksas",IF('3a+c+n'!$Q118="A",'3a+c+n'!O118,0),0)</f>
        <v>0</v>
      </c>
      <c r="P118" s="119">
        <f>IF($C$4="Attiecināmās izmaksas",IF('3a+c+n'!$Q118="A",'3a+c+n'!P118,0),0)</f>
        <v>0</v>
      </c>
    </row>
    <row r="119" spans="1:16" ht="20.399999999999999" x14ac:dyDescent="0.2">
      <c r="A119" s="51">
        <f>IF(P119=0,0,IF(COUNTBLANK(P119)=1,0,COUNTA($P$14:P119)))</f>
        <v>0</v>
      </c>
      <c r="B119" s="24" t="str">
        <f>IF($C$4="Attiecināmās izmaksas",IF('3a+c+n'!$Q119="A",'3a+c+n'!B119,0),0)</f>
        <v>13-00000</v>
      </c>
      <c r="C119" s="24" t="str">
        <f>IF($C$4="Attiecināmās izmaksas",IF('3a+c+n'!$Q119="A",'3a+c+n'!C119,0),0)</f>
        <v xml:space="preserve">Stūra profilu un stūra profilu ar lāseni iestrāde fasādes daļās, kur veidojas stūri, pārkares u.tml.  </v>
      </c>
      <c r="D119" s="24" t="str">
        <f>IF($C$4="Attiecināmās izmaksas",IF('3a+c+n'!$Q119="A",'3a+c+n'!D119,0),0)</f>
        <v>kompl</v>
      </c>
      <c r="E119" s="46"/>
      <c r="F119" s="65"/>
      <c r="G119" s="118"/>
      <c r="H119" s="118">
        <f>IF($C$4="Attiecināmās izmaksas",IF('3a+c+n'!$Q119="A",'3a+c+n'!H119,0),0)</f>
        <v>0</v>
      </c>
      <c r="I119" s="118"/>
      <c r="J119" s="118"/>
      <c r="K119" s="119">
        <f>IF($C$4="Attiecināmās izmaksas",IF('3a+c+n'!$Q119="A",'3a+c+n'!K119,0),0)</f>
        <v>0</v>
      </c>
      <c r="L119" s="65">
        <f>IF($C$4="Attiecināmās izmaksas",IF('3a+c+n'!$Q119="A",'3a+c+n'!L119,0),0)</f>
        <v>0</v>
      </c>
      <c r="M119" s="118">
        <f>IF($C$4="Attiecināmās izmaksas",IF('3a+c+n'!$Q119="A",'3a+c+n'!M119,0),0)</f>
        <v>0</v>
      </c>
      <c r="N119" s="118">
        <f>IF($C$4="Attiecināmās izmaksas",IF('3a+c+n'!$Q119="A",'3a+c+n'!N119,0),0)</f>
        <v>0</v>
      </c>
      <c r="O119" s="118">
        <f>IF($C$4="Attiecināmās izmaksas",IF('3a+c+n'!$Q119="A",'3a+c+n'!O119,0),0)</f>
        <v>0</v>
      </c>
      <c r="P119" s="119">
        <f>IF($C$4="Attiecināmās izmaksas",IF('3a+c+n'!$Q119="A",'3a+c+n'!P119,0),0)</f>
        <v>0</v>
      </c>
    </row>
    <row r="120" spans="1:16" ht="40.799999999999997" x14ac:dyDescent="0.2">
      <c r="A120" s="51">
        <f>IF(P120=0,0,IF(COUNTBLANK(P120)=1,0,COUNTA($P$14:P120)))</f>
        <v>0</v>
      </c>
      <c r="B120" s="24" t="str">
        <f>IF($C$4="Attiecināmās izmaksas",IF('3a+c+n'!$Q120="A",'3a+c+n'!B120,0),0)</f>
        <v>13-00000</v>
      </c>
      <c r="C120" s="24" t="str">
        <f>IF($C$4="Attiecināmās izmaksas",IF('3a+c+n'!$Q120="A",'3a+c+n'!C120,0),0)</f>
        <v>Poliuretāna hermētiķa iestrāde savienojuma vietās (siltināmā daļa/ nesiltināmā daļa), t.sk. balkona griestu savienojums, ieejas mezgla griestu savienojuma vieta u.tml.</v>
      </c>
      <c r="D120" s="24" t="str">
        <f>IF($C$4="Attiecināmās izmaksas",IF('3a+c+n'!$Q120="A",'3a+c+n'!D120,0),0)</f>
        <v>kompl</v>
      </c>
      <c r="E120" s="46"/>
      <c r="F120" s="65"/>
      <c r="G120" s="118"/>
      <c r="H120" s="118">
        <f>IF($C$4="Attiecināmās izmaksas",IF('3a+c+n'!$Q120="A",'3a+c+n'!H120,0),0)</f>
        <v>0</v>
      </c>
      <c r="I120" s="118"/>
      <c r="J120" s="118"/>
      <c r="K120" s="119">
        <f>IF($C$4="Attiecināmās izmaksas",IF('3a+c+n'!$Q120="A",'3a+c+n'!K120,0),0)</f>
        <v>0</v>
      </c>
      <c r="L120" s="65">
        <f>IF($C$4="Attiecināmās izmaksas",IF('3a+c+n'!$Q120="A",'3a+c+n'!L120,0),0)</f>
        <v>0</v>
      </c>
      <c r="M120" s="118">
        <f>IF($C$4="Attiecināmās izmaksas",IF('3a+c+n'!$Q120="A",'3a+c+n'!M120,0),0)</f>
        <v>0</v>
      </c>
      <c r="N120" s="118">
        <f>IF($C$4="Attiecināmās izmaksas",IF('3a+c+n'!$Q120="A",'3a+c+n'!N120,0),0)</f>
        <v>0</v>
      </c>
      <c r="O120" s="118">
        <f>IF($C$4="Attiecināmās izmaksas",IF('3a+c+n'!$Q120="A",'3a+c+n'!O120,0),0)</f>
        <v>0</v>
      </c>
      <c r="P120" s="119">
        <f>IF($C$4="Attiecināmās izmaksas",IF('3a+c+n'!$Q120="A",'3a+c+n'!P120,0),0)</f>
        <v>0</v>
      </c>
    </row>
    <row r="121" spans="1:16" x14ac:dyDescent="0.2">
      <c r="A121" s="51">
        <f>IF(P121=0,0,IF(COUNTBLANK(P121)=1,0,COUNTA($P$14:P121)))</f>
        <v>0</v>
      </c>
      <c r="B121" s="24">
        <f>IF($C$4="Attiecināmās izmaksas",IF('3a+c+n'!$Q121="A",'3a+c+n'!B121,0),0)</f>
        <v>0</v>
      </c>
      <c r="C121" s="24">
        <f>IF($C$4="Attiecināmās izmaksas",IF('3a+c+n'!$Q121="A",'3a+c+n'!C121,0),0)</f>
        <v>0</v>
      </c>
      <c r="D121" s="24">
        <f>IF($C$4="Attiecināmās izmaksas",IF('3a+c+n'!$Q121="A",'3a+c+n'!D121,0),0)</f>
        <v>0</v>
      </c>
      <c r="E121" s="46"/>
      <c r="F121" s="65"/>
      <c r="G121" s="118"/>
      <c r="H121" s="118">
        <f>IF($C$4="Attiecināmās izmaksas",IF('3a+c+n'!$Q121="A",'3a+c+n'!H121,0),0)</f>
        <v>0</v>
      </c>
      <c r="I121" s="118"/>
      <c r="J121" s="118"/>
      <c r="K121" s="119">
        <f>IF($C$4="Attiecināmās izmaksas",IF('3a+c+n'!$Q121="A",'3a+c+n'!K121,0),0)</f>
        <v>0</v>
      </c>
      <c r="L121" s="65">
        <f>IF($C$4="Attiecināmās izmaksas",IF('3a+c+n'!$Q121="A",'3a+c+n'!L121,0),0)</f>
        <v>0</v>
      </c>
      <c r="M121" s="118">
        <f>IF($C$4="Attiecināmās izmaksas",IF('3a+c+n'!$Q121="A",'3a+c+n'!M121,0),0)</f>
        <v>0</v>
      </c>
      <c r="N121" s="118">
        <f>IF($C$4="Attiecināmās izmaksas",IF('3a+c+n'!$Q121="A",'3a+c+n'!N121,0),0)</f>
        <v>0</v>
      </c>
      <c r="O121" s="118">
        <f>IF($C$4="Attiecināmās izmaksas",IF('3a+c+n'!$Q121="A",'3a+c+n'!O121,0),0)</f>
        <v>0</v>
      </c>
      <c r="P121" s="119">
        <f>IF($C$4="Attiecināmās izmaksas",IF('3a+c+n'!$Q121="A",'3a+c+n'!P121,0),0)</f>
        <v>0</v>
      </c>
    </row>
    <row r="122" spans="1:16" x14ac:dyDescent="0.2">
      <c r="A122" s="51">
        <f>IF(P122=0,0,IF(COUNTBLANK(P122)=1,0,COUNTA($P$14:P122)))</f>
        <v>0</v>
      </c>
      <c r="B122" s="24">
        <f>IF($C$4="Attiecināmās izmaksas",IF('3a+c+n'!$Q122="A",'3a+c+n'!B122,0),0)</f>
        <v>0</v>
      </c>
      <c r="C122" s="24">
        <f>IF($C$4="Attiecināmās izmaksas",IF('3a+c+n'!$Q122="A",'3a+c+n'!C122,0),0)</f>
        <v>0</v>
      </c>
      <c r="D122" s="24">
        <f>IF($C$4="Attiecināmās izmaksas",IF('3a+c+n'!$Q122="A",'3a+c+n'!D122,0),0)</f>
        <v>0</v>
      </c>
      <c r="E122" s="46"/>
      <c r="F122" s="65"/>
      <c r="G122" s="118"/>
      <c r="H122" s="118">
        <f>IF($C$4="Attiecināmās izmaksas",IF('3a+c+n'!$Q122="A",'3a+c+n'!H122,0),0)</f>
        <v>0</v>
      </c>
      <c r="I122" s="118"/>
      <c r="J122" s="118"/>
      <c r="K122" s="119">
        <f>IF($C$4="Attiecināmās izmaksas",IF('3a+c+n'!$Q122="A",'3a+c+n'!K122,0),0)</f>
        <v>0</v>
      </c>
      <c r="L122" s="65">
        <f>IF($C$4="Attiecināmās izmaksas",IF('3a+c+n'!$Q122="A",'3a+c+n'!L122,0),0)</f>
        <v>0</v>
      </c>
      <c r="M122" s="118">
        <f>IF($C$4="Attiecināmās izmaksas",IF('3a+c+n'!$Q122="A",'3a+c+n'!M122,0),0)</f>
        <v>0</v>
      </c>
      <c r="N122" s="118">
        <f>IF($C$4="Attiecināmās izmaksas",IF('3a+c+n'!$Q122="A",'3a+c+n'!N122,0),0)</f>
        <v>0</v>
      </c>
      <c r="O122" s="118">
        <f>IF($C$4="Attiecināmās izmaksas",IF('3a+c+n'!$Q122="A",'3a+c+n'!O122,0),0)</f>
        <v>0</v>
      </c>
      <c r="P122" s="119">
        <f>IF($C$4="Attiecināmās izmaksas",IF('3a+c+n'!$Q122="A",'3a+c+n'!P122,0),0)</f>
        <v>0</v>
      </c>
    </row>
    <row r="123" spans="1:16" ht="20.399999999999999" x14ac:dyDescent="0.2">
      <c r="A123" s="51">
        <f>IF(P123=0,0,IF(COUNTBLANK(P123)=1,0,COUNTA($P$14:P123)))</f>
        <v>0</v>
      </c>
      <c r="B123" s="24" t="str">
        <f>IF($C$4="Attiecināmās izmaksas",IF('3a+c+n'!$Q123="A",'3a+c+n'!B123,0),0)</f>
        <v>13-00000</v>
      </c>
      <c r="C123" s="24" t="str">
        <f>IF($C$4="Attiecināmās izmaksas",IF('3a+c+n'!$Q123="A",'3a+c+n'!C123,0),0)</f>
        <v>Ailes izveidošana siltumizolācijā ap esošo sadalni, t.sk. stūra profilu iestrāde</v>
      </c>
      <c r="D123" s="24" t="str">
        <f>IF($C$4="Attiecināmās izmaksas",IF('3a+c+n'!$Q123="A",'3a+c+n'!D123,0),0)</f>
        <v>kompl</v>
      </c>
      <c r="E123" s="46"/>
      <c r="F123" s="65"/>
      <c r="G123" s="118"/>
      <c r="H123" s="118">
        <f>IF($C$4="Attiecināmās izmaksas",IF('3a+c+n'!$Q123="A",'3a+c+n'!H123,0),0)</f>
        <v>0</v>
      </c>
      <c r="I123" s="118"/>
      <c r="J123" s="118"/>
      <c r="K123" s="119">
        <f>IF($C$4="Attiecināmās izmaksas",IF('3a+c+n'!$Q123="A",'3a+c+n'!K123,0),0)</f>
        <v>0</v>
      </c>
      <c r="L123" s="65">
        <f>IF($C$4="Attiecināmās izmaksas",IF('3a+c+n'!$Q123="A",'3a+c+n'!L123,0),0)</f>
        <v>0</v>
      </c>
      <c r="M123" s="118">
        <f>IF($C$4="Attiecināmās izmaksas",IF('3a+c+n'!$Q123="A",'3a+c+n'!M123,0),0)</f>
        <v>0</v>
      </c>
      <c r="N123" s="118">
        <f>IF($C$4="Attiecināmās izmaksas",IF('3a+c+n'!$Q123="A",'3a+c+n'!N123,0),0)</f>
        <v>0</v>
      </c>
      <c r="O123" s="118">
        <f>IF($C$4="Attiecināmās izmaksas",IF('3a+c+n'!$Q123="A",'3a+c+n'!O123,0),0)</f>
        <v>0</v>
      </c>
      <c r="P123" s="119">
        <f>IF($C$4="Attiecināmās izmaksas",IF('3a+c+n'!$Q123="A",'3a+c+n'!P123,0),0)</f>
        <v>0</v>
      </c>
    </row>
    <row r="124" spans="1:16" ht="20.399999999999999" x14ac:dyDescent="0.2">
      <c r="A124" s="51">
        <f>IF(P124=0,0,IF(COUNTBLANK(P124)=1,0,COUNTA($P$14:P124)))</f>
        <v>0</v>
      </c>
      <c r="B124" s="24" t="str">
        <f>IF($C$4="Attiecināmās izmaksas",IF('3a+c+n'!$Q124="A",'3a+c+n'!B124,0),0)</f>
        <v>13-00000</v>
      </c>
      <c r="C124" s="24" t="str">
        <f>IF($C$4="Attiecināmās izmaksas",IF('3a+c+n'!$Q124="A",'3a+c+n'!C124,0),0)</f>
        <v>Gāzes ievada pārbūve</v>
      </c>
      <c r="D124" s="24" t="str">
        <f>IF($C$4="Attiecināmās izmaksas",IF('3a+c+n'!$Q124="A",'3a+c+n'!D124,0),0)</f>
        <v>kompl</v>
      </c>
      <c r="E124" s="46"/>
      <c r="F124" s="65"/>
      <c r="G124" s="118"/>
      <c r="H124" s="118">
        <f>IF($C$4="Attiecināmās izmaksas",IF('3a+c+n'!$Q124="A",'3a+c+n'!H124,0),0)</f>
        <v>0</v>
      </c>
      <c r="I124" s="118"/>
      <c r="J124" s="118"/>
      <c r="K124" s="119">
        <f>IF($C$4="Attiecināmās izmaksas",IF('3a+c+n'!$Q124="A",'3a+c+n'!K124,0),0)</f>
        <v>0</v>
      </c>
      <c r="L124" s="65">
        <f>IF($C$4="Attiecināmās izmaksas",IF('3a+c+n'!$Q124="A",'3a+c+n'!L124,0),0)</f>
        <v>0</v>
      </c>
      <c r="M124" s="118">
        <f>IF($C$4="Attiecināmās izmaksas",IF('3a+c+n'!$Q124="A",'3a+c+n'!M124,0),0)</f>
        <v>0</v>
      </c>
      <c r="N124" s="118">
        <f>IF($C$4="Attiecināmās izmaksas",IF('3a+c+n'!$Q124="A",'3a+c+n'!N124,0),0)</f>
        <v>0</v>
      </c>
      <c r="O124" s="118">
        <f>IF($C$4="Attiecināmās izmaksas",IF('3a+c+n'!$Q124="A",'3a+c+n'!O124,0),0)</f>
        <v>0</v>
      </c>
      <c r="P124" s="119">
        <f>IF($C$4="Attiecināmās izmaksas",IF('3a+c+n'!$Q124="A",'3a+c+n'!P124,0),0)</f>
        <v>0</v>
      </c>
    </row>
    <row r="125" spans="1:16" ht="20.399999999999999" x14ac:dyDescent="0.2">
      <c r="A125" s="51">
        <f>IF(P125=0,0,IF(COUNTBLANK(P125)=1,0,COUNTA($P$14:P125)))</f>
        <v>0</v>
      </c>
      <c r="B125" s="24" t="str">
        <f>IF($C$4="Attiecināmās izmaksas",IF('3a+c+n'!$Q125="A",'3a+c+n'!B125,0),0)</f>
        <v>13-00000</v>
      </c>
      <c r="C125" s="24" t="str">
        <f>IF($C$4="Attiecināmās izmaksas",IF('3a+c+n'!$Q125="A",'3a+c+n'!C125,0),0)</f>
        <v>Savienojuma izveide ar blakus ēku</v>
      </c>
      <c r="D125" s="24" t="str">
        <f>IF($C$4="Attiecināmās izmaksas",IF('3a+c+n'!$Q125="A",'3a+c+n'!D125,0),0)</f>
        <v>kompl</v>
      </c>
      <c r="E125" s="46"/>
      <c r="F125" s="65"/>
      <c r="G125" s="118"/>
      <c r="H125" s="118">
        <f>IF($C$4="Attiecināmās izmaksas",IF('3a+c+n'!$Q125="A",'3a+c+n'!H125,0),0)</f>
        <v>0</v>
      </c>
      <c r="I125" s="118"/>
      <c r="J125" s="118"/>
      <c r="K125" s="119">
        <f>IF($C$4="Attiecināmās izmaksas",IF('3a+c+n'!$Q125="A",'3a+c+n'!K125,0),0)</f>
        <v>0</v>
      </c>
      <c r="L125" s="65">
        <f>IF($C$4="Attiecināmās izmaksas",IF('3a+c+n'!$Q125="A",'3a+c+n'!L125,0),0)</f>
        <v>0</v>
      </c>
      <c r="M125" s="118">
        <f>IF($C$4="Attiecināmās izmaksas",IF('3a+c+n'!$Q125="A",'3a+c+n'!M125,0),0)</f>
        <v>0</v>
      </c>
      <c r="N125" s="118">
        <f>IF($C$4="Attiecināmās izmaksas",IF('3a+c+n'!$Q125="A",'3a+c+n'!N125,0),0)</f>
        <v>0</v>
      </c>
      <c r="O125" s="118">
        <f>IF($C$4="Attiecināmās izmaksas",IF('3a+c+n'!$Q125="A",'3a+c+n'!O125,0),0)</f>
        <v>0</v>
      </c>
      <c r="P125" s="119">
        <f>IF($C$4="Attiecināmās izmaksas",IF('3a+c+n'!$Q125="A",'3a+c+n'!P125,0),0)</f>
        <v>0</v>
      </c>
    </row>
    <row r="126" spans="1:16" x14ac:dyDescent="0.2">
      <c r="A126" s="51">
        <f>IF(P126=0,0,IF(COUNTBLANK(P126)=1,0,COUNTA($P$14:P126)))</f>
        <v>0</v>
      </c>
      <c r="B126" s="24">
        <f>IF($C$4="Attiecināmās izmaksas",IF('3a+c+n'!$Q126="A",'3a+c+n'!B126,0),0)</f>
        <v>0</v>
      </c>
      <c r="C126" s="24">
        <f>IF($C$4="Attiecināmās izmaksas",IF('3a+c+n'!$Q126="A",'3a+c+n'!C126,0),0)</f>
        <v>0</v>
      </c>
      <c r="D126" s="24">
        <f>IF($C$4="Attiecināmās izmaksas",IF('3a+c+n'!$Q126="A",'3a+c+n'!D126,0),0)</f>
        <v>0</v>
      </c>
      <c r="E126" s="46"/>
      <c r="F126" s="65"/>
      <c r="G126" s="118"/>
      <c r="H126" s="118">
        <f>IF($C$4="Attiecināmās izmaksas",IF('3a+c+n'!$Q126="A",'3a+c+n'!H126,0),0)</f>
        <v>0</v>
      </c>
      <c r="I126" s="118"/>
      <c r="J126" s="118"/>
      <c r="K126" s="119">
        <f>IF($C$4="Attiecināmās izmaksas",IF('3a+c+n'!$Q126="A",'3a+c+n'!K126,0),0)</f>
        <v>0</v>
      </c>
      <c r="L126" s="65">
        <f>IF($C$4="Attiecināmās izmaksas",IF('3a+c+n'!$Q126="A",'3a+c+n'!L126,0),0)</f>
        <v>0</v>
      </c>
      <c r="M126" s="118">
        <f>IF($C$4="Attiecināmās izmaksas",IF('3a+c+n'!$Q126="A",'3a+c+n'!M126,0),0)</f>
        <v>0</v>
      </c>
      <c r="N126" s="118">
        <f>IF($C$4="Attiecināmās izmaksas",IF('3a+c+n'!$Q126="A",'3a+c+n'!N126,0),0)</f>
        <v>0</v>
      </c>
      <c r="O126" s="118">
        <f>IF($C$4="Attiecināmās izmaksas",IF('3a+c+n'!$Q126="A",'3a+c+n'!O126,0),0)</f>
        <v>0</v>
      </c>
      <c r="P126" s="119">
        <f>IF($C$4="Attiecināmās izmaksas",IF('3a+c+n'!$Q126="A",'3a+c+n'!P126,0),0)</f>
        <v>0</v>
      </c>
    </row>
    <row r="127" spans="1:16" x14ac:dyDescent="0.2">
      <c r="A127" s="51">
        <f>IF(P127=0,0,IF(COUNTBLANK(P127)=1,0,COUNTA($P$14:P127)))</f>
        <v>0</v>
      </c>
      <c r="B127" s="24">
        <f>IF($C$4="Attiecināmās izmaksas",IF('3a+c+n'!$Q127="A",'3a+c+n'!B127,0),0)</f>
        <v>0</v>
      </c>
      <c r="C127" s="24">
        <f>IF($C$4="Attiecināmās izmaksas",IF('3a+c+n'!$Q127="A",'3a+c+n'!C127,0),0)</f>
        <v>0</v>
      </c>
      <c r="D127" s="24">
        <f>IF($C$4="Attiecināmās izmaksas",IF('3a+c+n'!$Q127="A",'3a+c+n'!D127,0),0)</f>
        <v>0</v>
      </c>
      <c r="E127" s="46"/>
      <c r="F127" s="65"/>
      <c r="G127" s="118"/>
      <c r="H127" s="118">
        <f>IF($C$4="Attiecināmās izmaksas",IF('3a+c+n'!$Q127="A",'3a+c+n'!H127,0),0)</f>
        <v>0</v>
      </c>
      <c r="I127" s="118"/>
      <c r="J127" s="118"/>
      <c r="K127" s="119">
        <f>IF($C$4="Attiecināmās izmaksas",IF('3a+c+n'!$Q127="A",'3a+c+n'!K127,0),0)</f>
        <v>0</v>
      </c>
      <c r="L127" s="65">
        <f>IF($C$4="Attiecināmās izmaksas",IF('3a+c+n'!$Q127="A",'3a+c+n'!L127,0),0)</f>
        <v>0</v>
      </c>
      <c r="M127" s="118">
        <f>IF($C$4="Attiecināmās izmaksas",IF('3a+c+n'!$Q127="A",'3a+c+n'!M127,0),0)</f>
        <v>0</v>
      </c>
      <c r="N127" s="118">
        <f>IF($C$4="Attiecināmās izmaksas",IF('3a+c+n'!$Q127="A",'3a+c+n'!N127,0),0)</f>
        <v>0</v>
      </c>
      <c r="O127" s="118">
        <f>IF($C$4="Attiecināmās izmaksas",IF('3a+c+n'!$Q127="A",'3a+c+n'!O127,0),0)</f>
        <v>0</v>
      </c>
      <c r="P127" s="119">
        <f>IF($C$4="Attiecināmās izmaksas",IF('3a+c+n'!$Q127="A",'3a+c+n'!P127,0),0)</f>
        <v>0</v>
      </c>
    </row>
    <row r="128" spans="1:16" x14ac:dyDescent="0.2">
      <c r="A128" s="51">
        <f>IF(P128=0,0,IF(COUNTBLANK(P128)=1,0,COUNTA($P$14:P128)))</f>
        <v>0</v>
      </c>
      <c r="B128" s="24">
        <f>IF($C$4="Attiecināmās izmaksas",IF('3a+c+n'!$Q128="A",'3a+c+n'!B128,0),0)</f>
        <v>0</v>
      </c>
      <c r="C128" s="24">
        <f>IF($C$4="Attiecināmās izmaksas",IF('3a+c+n'!$Q128="A",'3a+c+n'!C128,0),0)</f>
        <v>0</v>
      </c>
      <c r="D128" s="24">
        <f>IF($C$4="Attiecināmās izmaksas",IF('3a+c+n'!$Q128="A",'3a+c+n'!D128,0),0)</f>
        <v>0</v>
      </c>
      <c r="E128" s="46"/>
      <c r="F128" s="65"/>
      <c r="G128" s="118"/>
      <c r="H128" s="118">
        <f>IF($C$4="Attiecināmās izmaksas",IF('3a+c+n'!$Q128="A",'3a+c+n'!H128,0),0)</f>
        <v>0</v>
      </c>
      <c r="I128" s="118"/>
      <c r="J128" s="118"/>
      <c r="K128" s="119">
        <f>IF($C$4="Attiecināmās izmaksas",IF('3a+c+n'!$Q128="A",'3a+c+n'!K128,0),0)</f>
        <v>0</v>
      </c>
      <c r="L128" s="65">
        <f>IF($C$4="Attiecināmās izmaksas",IF('3a+c+n'!$Q128="A",'3a+c+n'!L128,0),0)</f>
        <v>0</v>
      </c>
      <c r="M128" s="118">
        <f>IF($C$4="Attiecināmās izmaksas",IF('3a+c+n'!$Q128="A",'3a+c+n'!M128,0),0)</f>
        <v>0</v>
      </c>
      <c r="N128" s="118">
        <f>IF($C$4="Attiecināmās izmaksas",IF('3a+c+n'!$Q128="A",'3a+c+n'!N128,0),0)</f>
        <v>0</v>
      </c>
      <c r="O128" s="118">
        <f>IF($C$4="Attiecināmās izmaksas",IF('3a+c+n'!$Q128="A",'3a+c+n'!O128,0),0)</f>
        <v>0</v>
      </c>
      <c r="P128" s="119">
        <f>IF($C$4="Attiecināmās izmaksas",IF('3a+c+n'!$Q128="A",'3a+c+n'!P128,0),0)</f>
        <v>0</v>
      </c>
    </row>
    <row r="129" spans="1:16" x14ac:dyDescent="0.2">
      <c r="A129" s="51">
        <f>IF(P129=0,0,IF(COUNTBLANK(P129)=1,0,COUNTA($P$14:P129)))</f>
        <v>0</v>
      </c>
      <c r="B129" s="24">
        <f>IF($C$4="Attiecināmās izmaksas",IF('3a+c+n'!$Q129="A",'3a+c+n'!B129,0),0)</f>
        <v>0</v>
      </c>
      <c r="C129" s="24">
        <f>IF($C$4="Attiecināmās izmaksas",IF('3a+c+n'!$Q129="A",'3a+c+n'!C129,0),0)</f>
        <v>0</v>
      </c>
      <c r="D129" s="24">
        <f>IF($C$4="Attiecināmās izmaksas",IF('3a+c+n'!$Q129="A",'3a+c+n'!D129,0),0)</f>
        <v>0</v>
      </c>
      <c r="E129" s="46"/>
      <c r="F129" s="65"/>
      <c r="G129" s="118"/>
      <c r="H129" s="118">
        <f>IF($C$4="Attiecināmās izmaksas",IF('3a+c+n'!$Q129="A",'3a+c+n'!H129,0),0)</f>
        <v>0</v>
      </c>
      <c r="I129" s="118"/>
      <c r="J129" s="118"/>
      <c r="K129" s="119">
        <f>IF($C$4="Attiecināmās izmaksas",IF('3a+c+n'!$Q129="A",'3a+c+n'!K129,0),0)</f>
        <v>0</v>
      </c>
      <c r="L129" s="65">
        <f>IF($C$4="Attiecināmās izmaksas",IF('3a+c+n'!$Q129="A",'3a+c+n'!L129,0),0)</f>
        <v>0</v>
      </c>
      <c r="M129" s="118">
        <f>IF($C$4="Attiecināmās izmaksas",IF('3a+c+n'!$Q129="A",'3a+c+n'!M129,0),0)</f>
        <v>0</v>
      </c>
      <c r="N129" s="118">
        <f>IF($C$4="Attiecināmās izmaksas",IF('3a+c+n'!$Q129="A",'3a+c+n'!N129,0),0)</f>
        <v>0</v>
      </c>
      <c r="O129" s="118">
        <f>IF($C$4="Attiecināmās izmaksas",IF('3a+c+n'!$Q129="A",'3a+c+n'!O129,0),0)</f>
        <v>0</v>
      </c>
      <c r="P129" s="119">
        <f>IF($C$4="Attiecināmās izmaksas",IF('3a+c+n'!$Q129="A",'3a+c+n'!P129,0),0)</f>
        <v>0</v>
      </c>
    </row>
    <row r="130" spans="1:16" x14ac:dyDescent="0.2">
      <c r="A130" s="51">
        <f>IF(P130=0,0,IF(COUNTBLANK(P130)=1,0,COUNTA($P$14:P130)))</f>
        <v>0</v>
      </c>
      <c r="B130" s="24">
        <f>IF($C$4="Attiecināmās izmaksas",IF('3a+c+n'!$Q130="A",'3a+c+n'!B130,0),0)</f>
        <v>0</v>
      </c>
      <c r="C130" s="24">
        <f>IF($C$4="Attiecināmās izmaksas",IF('3a+c+n'!$Q130="A",'3a+c+n'!C130,0),0)</f>
        <v>0</v>
      </c>
      <c r="D130" s="24">
        <f>IF($C$4="Attiecināmās izmaksas",IF('3a+c+n'!$Q130="A",'3a+c+n'!D130,0),0)</f>
        <v>0</v>
      </c>
      <c r="E130" s="46"/>
      <c r="F130" s="65"/>
      <c r="G130" s="118"/>
      <c r="H130" s="118">
        <f>IF($C$4="Attiecināmās izmaksas",IF('3a+c+n'!$Q130="A",'3a+c+n'!H130,0),0)</f>
        <v>0</v>
      </c>
      <c r="I130" s="118"/>
      <c r="J130" s="118"/>
      <c r="K130" s="119">
        <f>IF($C$4="Attiecināmās izmaksas",IF('3a+c+n'!$Q130="A",'3a+c+n'!K130,0),0)</f>
        <v>0</v>
      </c>
      <c r="L130" s="65">
        <f>IF($C$4="Attiecināmās izmaksas",IF('3a+c+n'!$Q130="A",'3a+c+n'!L130,0),0)</f>
        <v>0</v>
      </c>
      <c r="M130" s="118">
        <f>IF($C$4="Attiecināmās izmaksas",IF('3a+c+n'!$Q130="A",'3a+c+n'!M130,0),0)</f>
        <v>0</v>
      </c>
      <c r="N130" s="118">
        <f>IF($C$4="Attiecināmās izmaksas",IF('3a+c+n'!$Q130="A",'3a+c+n'!N130,0),0)</f>
        <v>0</v>
      </c>
      <c r="O130" s="118">
        <f>IF($C$4="Attiecināmās izmaksas",IF('3a+c+n'!$Q130="A",'3a+c+n'!O130,0),0)</f>
        <v>0</v>
      </c>
      <c r="P130" s="119">
        <f>IF($C$4="Attiecināmās izmaksas",IF('3a+c+n'!$Q130="A",'3a+c+n'!P130,0),0)</f>
        <v>0</v>
      </c>
    </row>
    <row r="131" spans="1:16" x14ac:dyDescent="0.2">
      <c r="A131" s="51">
        <f>IF(P131=0,0,IF(COUNTBLANK(P131)=1,0,COUNTA($P$14:P131)))</f>
        <v>0</v>
      </c>
      <c r="B131" s="24">
        <f>IF($C$4="Attiecināmās izmaksas",IF('3a+c+n'!$Q131="A",'3a+c+n'!B131,0),0)</f>
        <v>0</v>
      </c>
      <c r="C131" s="24">
        <f>IF($C$4="Attiecināmās izmaksas",IF('3a+c+n'!$Q131="A",'3a+c+n'!C131,0),0)</f>
        <v>0</v>
      </c>
      <c r="D131" s="24">
        <f>IF($C$4="Attiecināmās izmaksas",IF('3a+c+n'!$Q131="A",'3a+c+n'!D131,0),0)</f>
        <v>0</v>
      </c>
      <c r="E131" s="46"/>
      <c r="F131" s="65"/>
      <c r="G131" s="118"/>
      <c r="H131" s="118">
        <f>IF($C$4="Attiecināmās izmaksas",IF('3a+c+n'!$Q131="A",'3a+c+n'!H131,0),0)</f>
        <v>0</v>
      </c>
      <c r="I131" s="118"/>
      <c r="J131" s="118"/>
      <c r="K131" s="119">
        <f>IF($C$4="Attiecināmās izmaksas",IF('3a+c+n'!$Q131="A",'3a+c+n'!K131,0),0)</f>
        <v>0</v>
      </c>
      <c r="L131" s="65">
        <f>IF($C$4="Attiecināmās izmaksas",IF('3a+c+n'!$Q131="A",'3a+c+n'!L131,0),0)</f>
        <v>0</v>
      </c>
      <c r="M131" s="118">
        <f>IF($C$4="Attiecināmās izmaksas",IF('3a+c+n'!$Q131="A",'3a+c+n'!M131,0),0)</f>
        <v>0</v>
      </c>
      <c r="N131" s="118">
        <f>IF($C$4="Attiecināmās izmaksas",IF('3a+c+n'!$Q131="A",'3a+c+n'!N131,0),0)</f>
        <v>0</v>
      </c>
      <c r="O131" s="118">
        <f>IF($C$4="Attiecināmās izmaksas",IF('3a+c+n'!$Q131="A",'3a+c+n'!O131,0),0)</f>
        <v>0</v>
      </c>
      <c r="P131" s="119">
        <f>IF($C$4="Attiecināmās izmaksas",IF('3a+c+n'!$Q131="A",'3a+c+n'!P131,0),0)</f>
        <v>0</v>
      </c>
    </row>
    <row r="132" spans="1:16" x14ac:dyDescent="0.2">
      <c r="A132" s="51">
        <f>IF(P132=0,0,IF(COUNTBLANK(P132)=1,0,COUNTA($P$14:P132)))</f>
        <v>0</v>
      </c>
      <c r="B132" s="24">
        <f>IF($C$4="Attiecināmās izmaksas",IF('3a+c+n'!$Q132="A",'3a+c+n'!B132,0),0)</f>
        <v>0</v>
      </c>
      <c r="C132" s="24">
        <f>IF($C$4="Attiecināmās izmaksas",IF('3a+c+n'!$Q132="A",'3a+c+n'!C132,0),0)</f>
        <v>0</v>
      </c>
      <c r="D132" s="24">
        <f>IF($C$4="Attiecināmās izmaksas",IF('3a+c+n'!$Q132="A",'3a+c+n'!D132,0),0)</f>
        <v>0</v>
      </c>
      <c r="E132" s="46"/>
      <c r="F132" s="65"/>
      <c r="G132" s="118"/>
      <c r="H132" s="118">
        <f>IF($C$4="Attiecināmās izmaksas",IF('3a+c+n'!$Q132="A",'3a+c+n'!H132,0),0)</f>
        <v>0</v>
      </c>
      <c r="I132" s="118"/>
      <c r="J132" s="118"/>
      <c r="K132" s="119">
        <f>IF($C$4="Attiecināmās izmaksas",IF('3a+c+n'!$Q132="A",'3a+c+n'!K132,0),0)</f>
        <v>0</v>
      </c>
      <c r="L132" s="65">
        <f>IF($C$4="Attiecināmās izmaksas",IF('3a+c+n'!$Q132="A",'3a+c+n'!L132,0),0)</f>
        <v>0</v>
      </c>
      <c r="M132" s="118">
        <f>IF($C$4="Attiecināmās izmaksas",IF('3a+c+n'!$Q132="A",'3a+c+n'!M132,0),0)</f>
        <v>0</v>
      </c>
      <c r="N132" s="118">
        <f>IF($C$4="Attiecināmās izmaksas",IF('3a+c+n'!$Q132="A",'3a+c+n'!N132,0),0)</f>
        <v>0</v>
      </c>
      <c r="O132" s="118">
        <f>IF($C$4="Attiecināmās izmaksas",IF('3a+c+n'!$Q132="A",'3a+c+n'!O132,0),0)</f>
        <v>0</v>
      </c>
      <c r="P132" s="119">
        <f>IF($C$4="Attiecināmās izmaksas",IF('3a+c+n'!$Q132="A",'3a+c+n'!P132,0),0)</f>
        <v>0</v>
      </c>
    </row>
    <row r="133" spans="1:16" x14ac:dyDescent="0.2">
      <c r="A133" s="51">
        <f>IF(P133=0,0,IF(COUNTBLANK(P133)=1,0,COUNTA($P$14:P133)))</f>
        <v>0</v>
      </c>
      <c r="B133" s="24">
        <f>IF($C$4="Attiecināmās izmaksas",IF('3a+c+n'!$Q133="A",'3a+c+n'!B133,0),0)</f>
        <v>0</v>
      </c>
      <c r="C133" s="24">
        <f>IF($C$4="Attiecināmās izmaksas",IF('3a+c+n'!$Q133="A",'3a+c+n'!C133,0),0)</f>
        <v>0</v>
      </c>
      <c r="D133" s="24">
        <f>IF($C$4="Attiecināmās izmaksas",IF('3a+c+n'!$Q133="A",'3a+c+n'!D133,0),0)</f>
        <v>0</v>
      </c>
      <c r="E133" s="46"/>
      <c r="F133" s="65"/>
      <c r="G133" s="118"/>
      <c r="H133" s="118">
        <f>IF($C$4="Attiecināmās izmaksas",IF('3a+c+n'!$Q133="A",'3a+c+n'!H133,0),0)</f>
        <v>0</v>
      </c>
      <c r="I133" s="118"/>
      <c r="J133" s="118"/>
      <c r="K133" s="119">
        <f>IF($C$4="Attiecināmās izmaksas",IF('3a+c+n'!$Q133="A",'3a+c+n'!K133,0),0)</f>
        <v>0</v>
      </c>
      <c r="L133" s="65">
        <f>IF($C$4="Attiecināmās izmaksas",IF('3a+c+n'!$Q133="A",'3a+c+n'!L133,0),0)</f>
        <v>0</v>
      </c>
      <c r="M133" s="118">
        <f>IF($C$4="Attiecināmās izmaksas",IF('3a+c+n'!$Q133="A",'3a+c+n'!M133,0),0)</f>
        <v>0</v>
      </c>
      <c r="N133" s="118">
        <f>IF($C$4="Attiecināmās izmaksas",IF('3a+c+n'!$Q133="A",'3a+c+n'!N133,0),0)</f>
        <v>0</v>
      </c>
      <c r="O133" s="118">
        <f>IF($C$4="Attiecināmās izmaksas",IF('3a+c+n'!$Q133="A",'3a+c+n'!O133,0),0)</f>
        <v>0</v>
      </c>
      <c r="P133" s="119">
        <f>IF($C$4="Attiecināmās izmaksas",IF('3a+c+n'!$Q133="A",'3a+c+n'!P133,0),0)</f>
        <v>0</v>
      </c>
    </row>
    <row r="134" spans="1:16" ht="51" x14ac:dyDescent="0.2">
      <c r="A134" s="51">
        <f>IF(P134=0,0,IF(COUNTBLANK(P134)=1,0,COUNTA($P$14:P134)))</f>
        <v>0</v>
      </c>
      <c r="B134" s="24" t="str">
        <f>IF($C$4="Attiecināmās izmaksas",IF('3a+c+n'!$Q134="A",'3a+c+n'!B134,0),0)</f>
        <v>13-00000</v>
      </c>
      <c r="C134" s="24" t="str">
        <f>IF($C$4="Attiecināmās izmaksas",IF('3a+c+n'!$Q134="A",'3a+c+n'!C134,0),0)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134" s="24" t="str">
        <f>IF($C$4="Attiecināmās izmaksas",IF('3a+c+n'!$Q134="A",'3a+c+n'!D134,0),0)</f>
        <v>tm</v>
      </c>
      <c r="E134" s="46"/>
      <c r="F134" s="65"/>
      <c r="G134" s="118"/>
      <c r="H134" s="118">
        <f>IF($C$4="Attiecināmās izmaksas",IF('3a+c+n'!$Q134="A",'3a+c+n'!H134,0),0)</f>
        <v>0</v>
      </c>
      <c r="I134" s="118"/>
      <c r="J134" s="118"/>
      <c r="K134" s="119">
        <f>IF($C$4="Attiecināmās izmaksas",IF('3a+c+n'!$Q134="A",'3a+c+n'!K134,0),0)</f>
        <v>0</v>
      </c>
      <c r="L134" s="65">
        <f>IF($C$4="Attiecināmās izmaksas",IF('3a+c+n'!$Q134="A",'3a+c+n'!L134,0),0)</f>
        <v>0</v>
      </c>
      <c r="M134" s="118">
        <f>IF($C$4="Attiecināmās izmaksas",IF('3a+c+n'!$Q134="A",'3a+c+n'!M134,0),0)</f>
        <v>0</v>
      </c>
      <c r="N134" s="118">
        <f>IF($C$4="Attiecināmās izmaksas",IF('3a+c+n'!$Q134="A",'3a+c+n'!N134,0),0)</f>
        <v>0</v>
      </c>
      <c r="O134" s="118">
        <f>IF($C$4="Attiecināmās izmaksas",IF('3a+c+n'!$Q134="A",'3a+c+n'!O134,0),0)</f>
        <v>0</v>
      </c>
      <c r="P134" s="119">
        <f>IF($C$4="Attiecināmās izmaksas",IF('3a+c+n'!$Q134="A",'3a+c+n'!P134,0),0)</f>
        <v>0</v>
      </c>
    </row>
    <row r="135" spans="1:16" x14ac:dyDescent="0.2">
      <c r="A135" s="51">
        <f>IF(P135=0,0,IF(COUNTBLANK(P135)=1,0,COUNTA($P$14:P135)))</f>
        <v>0</v>
      </c>
      <c r="B135" s="24">
        <f>IF($C$4="Attiecināmās izmaksas",IF('3a+c+n'!$Q135="A",'3a+c+n'!B135,0),0)</f>
        <v>0</v>
      </c>
      <c r="C135" s="24">
        <f>IF($C$4="Attiecināmās izmaksas",IF('3a+c+n'!$Q135="A",'3a+c+n'!C135,0),0)</f>
        <v>0</v>
      </c>
      <c r="D135" s="24">
        <f>IF($C$4="Attiecināmās izmaksas",IF('3a+c+n'!$Q135="A",'3a+c+n'!D135,0),0)</f>
        <v>0</v>
      </c>
      <c r="E135" s="46"/>
      <c r="F135" s="65"/>
      <c r="G135" s="118"/>
      <c r="H135" s="118">
        <f>IF($C$4="Attiecināmās izmaksas",IF('3a+c+n'!$Q135="A",'3a+c+n'!H135,0),0)</f>
        <v>0</v>
      </c>
      <c r="I135" s="118"/>
      <c r="J135" s="118"/>
      <c r="K135" s="119">
        <f>IF($C$4="Attiecināmās izmaksas",IF('3a+c+n'!$Q135="A",'3a+c+n'!K135,0),0)</f>
        <v>0</v>
      </c>
      <c r="L135" s="65">
        <f>IF($C$4="Attiecināmās izmaksas",IF('3a+c+n'!$Q135="A",'3a+c+n'!L135,0),0)</f>
        <v>0</v>
      </c>
      <c r="M135" s="118">
        <f>IF($C$4="Attiecināmās izmaksas",IF('3a+c+n'!$Q135="A",'3a+c+n'!M135,0),0)</f>
        <v>0</v>
      </c>
      <c r="N135" s="118">
        <f>IF($C$4="Attiecināmās izmaksas",IF('3a+c+n'!$Q135="A",'3a+c+n'!N135,0),0)</f>
        <v>0</v>
      </c>
      <c r="O135" s="118">
        <f>IF($C$4="Attiecināmās izmaksas",IF('3a+c+n'!$Q135="A",'3a+c+n'!O135,0),0)</f>
        <v>0</v>
      </c>
      <c r="P135" s="119">
        <f>IF($C$4="Attiecināmās izmaksas",IF('3a+c+n'!$Q135="A",'3a+c+n'!P135,0),0)</f>
        <v>0</v>
      </c>
    </row>
    <row r="136" spans="1:16" ht="20.399999999999999" x14ac:dyDescent="0.2">
      <c r="A136" s="51">
        <f>IF(P136=0,0,IF(COUNTBLANK(P136)=1,0,COUNTA($P$14:P136)))</f>
        <v>0</v>
      </c>
      <c r="B136" s="24" t="str">
        <f>IF($C$4="Attiecināmās izmaksas",IF('3a+c+n'!$Q136="A",'3a+c+n'!B136,0),0)</f>
        <v>09-00000</v>
      </c>
      <c r="C136" s="24" t="str">
        <f>IF($C$4="Attiecināmās izmaksas",IF('3a+c+n'!$Q136="A",'3a+c+n'!C136,0),0)</f>
        <v>Jaunu lietus profilētu ūdens noteku cinkota skārda ar PURAL pārklājumu - montāža, t.sk. stiprinājumi DN125</v>
      </c>
      <c r="D136" s="24" t="str">
        <f>IF($C$4="Attiecināmās izmaksas",IF('3a+c+n'!$Q136="A",'3a+c+n'!D136,0),0)</f>
        <v>t.m.</v>
      </c>
      <c r="E136" s="46"/>
      <c r="F136" s="65"/>
      <c r="G136" s="118"/>
      <c r="H136" s="118">
        <f>IF($C$4="Attiecināmās izmaksas",IF('3a+c+n'!$Q136="A",'3a+c+n'!H136,0),0)</f>
        <v>0</v>
      </c>
      <c r="I136" s="118"/>
      <c r="J136" s="118"/>
      <c r="K136" s="119">
        <f>IF($C$4="Attiecināmās izmaksas",IF('3a+c+n'!$Q136="A",'3a+c+n'!K136,0),0)</f>
        <v>0</v>
      </c>
      <c r="L136" s="65">
        <f>IF($C$4="Attiecināmās izmaksas",IF('3a+c+n'!$Q136="A",'3a+c+n'!L136,0),0)</f>
        <v>0</v>
      </c>
      <c r="M136" s="118">
        <f>IF($C$4="Attiecināmās izmaksas",IF('3a+c+n'!$Q136="A",'3a+c+n'!M136,0),0)</f>
        <v>0</v>
      </c>
      <c r="N136" s="118">
        <f>IF($C$4="Attiecināmās izmaksas",IF('3a+c+n'!$Q136="A",'3a+c+n'!N136,0),0)</f>
        <v>0</v>
      </c>
      <c r="O136" s="118">
        <f>IF($C$4="Attiecināmās izmaksas",IF('3a+c+n'!$Q136="A",'3a+c+n'!O136,0),0)</f>
        <v>0</v>
      </c>
      <c r="P136" s="119">
        <f>IF($C$4="Attiecināmās izmaksas",IF('3a+c+n'!$Q136="A",'3a+c+n'!P136,0),0)</f>
        <v>0</v>
      </c>
    </row>
    <row r="137" spans="1:16" ht="30.6" x14ac:dyDescent="0.2">
      <c r="A137" s="51">
        <f>IF(P137=0,0,IF(COUNTBLANK(P137)=1,0,COUNTA($P$14:P137)))</f>
        <v>0</v>
      </c>
      <c r="B137" s="24" t="str">
        <f>IF($C$4="Attiecināmās izmaksas",IF('3a+c+n'!$Q137="A",'3a+c+n'!B137,0),0)</f>
        <v>09-00000</v>
      </c>
      <c r="C137" s="24" t="str">
        <f>IF($C$4="Attiecināmās izmaksas",IF('3a+c+n'!$Q137="A",'3a+c+n'!C137,0),0)</f>
        <v xml:space="preserve">Profilētas ūdens lietus renes b=125mm no cinkota skārda ar PURAL pārklājumu montāža t.sk. stiprinājumi, teknes āķis </v>
      </c>
      <c r="D137" s="24" t="str">
        <f>IF($C$4="Attiecināmās izmaksas",IF('3a+c+n'!$Q137="A",'3a+c+n'!D137,0),0)</f>
        <v>t.m.</v>
      </c>
      <c r="E137" s="46"/>
      <c r="F137" s="65"/>
      <c r="G137" s="118"/>
      <c r="H137" s="118">
        <f>IF($C$4="Attiecināmās izmaksas",IF('3a+c+n'!$Q137="A",'3a+c+n'!H137,0),0)</f>
        <v>0</v>
      </c>
      <c r="I137" s="118"/>
      <c r="J137" s="118"/>
      <c r="K137" s="119">
        <f>IF($C$4="Attiecināmās izmaksas",IF('3a+c+n'!$Q137="A",'3a+c+n'!K137,0),0)</f>
        <v>0</v>
      </c>
      <c r="L137" s="65">
        <f>IF($C$4="Attiecināmās izmaksas",IF('3a+c+n'!$Q137="A",'3a+c+n'!L137,0),0)</f>
        <v>0</v>
      </c>
      <c r="M137" s="118">
        <f>IF($C$4="Attiecināmās izmaksas",IF('3a+c+n'!$Q137="A",'3a+c+n'!M137,0),0)</f>
        <v>0</v>
      </c>
      <c r="N137" s="118">
        <f>IF($C$4="Attiecināmās izmaksas",IF('3a+c+n'!$Q137="A",'3a+c+n'!N137,0),0)</f>
        <v>0</v>
      </c>
      <c r="O137" s="118">
        <f>IF($C$4="Attiecināmās izmaksas",IF('3a+c+n'!$Q137="A",'3a+c+n'!O137,0),0)</f>
        <v>0</v>
      </c>
      <c r="P137" s="119">
        <f>IF($C$4="Attiecināmās izmaksas",IF('3a+c+n'!$Q137="A",'3a+c+n'!P137,0),0)</f>
        <v>0</v>
      </c>
    </row>
    <row r="138" spans="1:16" ht="20.399999999999999" x14ac:dyDescent="0.2">
      <c r="A138" s="51">
        <f>IF(P138=0,0,IF(COUNTBLANK(P138)=1,0,COUNTA($P$14:P138)))</f>
        <v>0</v>
      </c>
      <c r="B138" s="24" t="str">
        <f>IF($C$4="Attiecināmās izmaksas",IF('3a+c+n'!$Q138="A",'3a+c+n'!B138,0),0)</f>
        <v>09-00000</v>
      </c>
      <c r="C138" s="24" t="str">
        <f>IF($C$4="Attiecināmās izmaksas",IF('3a+c+n'!$Q138="A",'3a+c+n'!C138,0),0)</f>
        <v>Ieejas lievieņa remonts</v>
      </c>
      <c r="D138" s="24" t="str">
        <f>IF($C$4="Attiecināmās izmaksas",IF('3a+c+n'!$Q138="A",'3a+c+n'!D138,0),0)</f>
        <v>kompl</v>
      </c>
      <c r="E138" s="46"/>
      <c r="F138" s="65"/>
      <c r="G138" s="118"/>
      <c r="H138" s="118">
        <f>IF($C$4="Attiecināmās izmaksas",IF('3a+c+n'!$Q138="A",'3a+c+n'!H138,0),0)</f>
        <v>0</v>
      </c>
      <c r="I138" s="118"/>
      <c r="J138" s="118"/>
      <c r="K138" s="119">
        <f>IF($C$4="Attiecināmās izmaksas",IF('3a+c+n'!$Q138="A",'3a+c+n'!K138,0),0)</f>
        <v>0</v>
      </c>
      <c r="L138" s="65">
        <f>IF($C$4="Attiecināmās izmaksas",IF('3a+c+n'!$Q138="A",'3a+c+n'!L138,0),0)</f>
        <v>0</v>
      </c>
      <c r="M138" s="118">
        <f>IF($C$4="Attiecināmās izmaksas",IF('3a+c+n'!$Q138="A",'3a+c+n'!M138,0),0)</f>
        <v>0</v>
      </c>
      <c r="N138" s="118">
        <f>IF($C$4="Attiecināmās izmaksas",IF('3a+c+n'!$Q138="A",'3a+c+n'!N138,0),0)</f>
        <v>0</v>
      </c>
      <c r="O138" s="118">
        <f>IF($C$4="Attiecināmās izmaksas",IF('3a+c+n'!$Q138="A",'3a+c+n'!O138,0),0)</f>
        <v>0</v>
      </c>
      <c r="P138" s="119">
        <f>IF($C$4="Attiecināmās izmaksas",IF('3a+c+n'!$Q138="A",'3a+c+n'!P138,0),0)</f>
        <v>0</v>
      </c>
    </row>
    <row r="139" spans="1:16" ht="12" customHeight="1" thickBot="1" x14ac:dyDescent="0.25">
      <c r="A139" s="315" t="s">
        <v>62</v>
      </c>
      <c r="B139" s="316"/>
      <c r="C139" s="316"/>
      <c r="D139" s="316"/>
      <c r="E139" s="316"/>
      <c r="F139" s="316"/>
      <c r="G139" s="316"/>
      <c r="H139" s="316"/>
      <c r="I139" s="316"/>
      <c r="J139" s="316"/>
      <c r="K139" s="317"/>
      <c r="L139" s="129">
        <f>SUM(L14:L138)</f>
        <v>0</v>
      </c>
      <c r="M139" s="130">
        <f>SUM(M14:M138)</f>
        <v>0</v>
      </c>
      <c r="N139" s="130">
        <f>SUM(N14:N138)</f>
        <v>0</v>
      </c>
      <c r="O139" s="130">
        <f>SUM(O14:O138)</f>
        <v>0</v>
      </c>
      <c r="P139" s="131">
        <f>SUM(P14:P138)</f>
        <v>0</v>
      </c>
    </row>
    <row r="140" spans="1:16" x14ac:dyDescent="0.2">
      <c r="A140" s="16"/>
      <c r="B140" s="16"/>
      <c r="C140" s="16"/>
      <c r="D140" s="16"/>
      <c r="E140" s="16"/>
      <c r="F140" s="16"/>
      <c r="G140" s="16"/>
      <c r="H140" s="16"/>
      <c r="I140" s="16"/>
      <c r="J140" s="16"/>
      <c r="K140" s="16"/>
      <c r="L140" s="16"/>
      <c r="M140" s="16"/>
      <c r="N140" s="16"/>
      <c r="O140" s="16"/>
      <c r="P140" s="16"/>
    </row>
    <row r="141" spans="1:16" x14ac:dyDescent="0.2">
      <c r="A141" s="16"/>
      <c r="B141" s="16"/>
      <c r="C141" s="16"/>
      <c r="D141" s="16"/>
      <c r="E141" s="16"/>
      <c r="F141" s="16"/>
      <c r="G141" s="16"/>
      <c r="H141" s="16"/>
      <c r="I141" s="16"/>
      <c r="J141" s="16"/>
      <c r="K141" s="16"/>
      <c r="L141" s="16"/>
      <c r="M141" s="16"/>
      <c r="N141" s="16"/>
      <c r="O141" s="16"/>
      <c r="P141" s="16"/>
    </row>
    <row r="142" spans="1:16" x14ac:dyDescent="0.2">
      <c r="A142" s="1" t="s">
        <v>14</v>
      </c>
      <c r="B142" s="16"/>
      <c r="C142" s="318" t="str">
        <f>'Kops n'!C35:H35</f>
        <v>Gundega Ābelīte 14.05.2024</v>
      </c>
      <c r="D142" s="318"/>
      <c r="E142" s="318"/>
      <c r="F142" s="318"/>
      <c r="G142" s="318"/>
      <c r="H142" s="318"/>
      <c r="I142" s="16"/>
      <c r="J142" s="16"/>
      <c r="K142" s="16"/>
      <c r="L142" s="16"/>
      <c r="M142" s="16"/>
      <c r="N142" s="16"/>
      <c r="O142" s="16"/>
      <c r="P142" s="16"/>
    </row>
    <row r="143" spans="1:16" x14ac:dyDescent="0.2">
      <c r="A143" s="16"/>
      <c r="B143" s="16"/>
      <c r="C143" s="244" t="s">
        <v>15</v>
      </c>
      <c r="D143" s="244"/>
      <c r="E143" s="244"/>
      <c r="F143" s="244"/>
      <c r="G143" s="244"/>
      <c r="H143" s="244"/>
      <c r="I143" s="16"/>
      <c r="J143" s="16"/>
      <c r="K143" s="16"/>
      <c r="L143" s="16"/>
      <c r="M143" s="16"/>
      <c r="N143" s="16"/>
      <c r="O143" s="16"/>
      <c r="P143" s="16"/>
    </row>
    <row r="144" spans="1:16" x14ac:dyDescent="0.2">
      <c r="A144" s="16"/>
      <c r="B144" s="16"/>
      <c r="C144" s="16"/>
      <c r="D144" s="16"/>
      <c r="E144" s="16"/>
      <c r="F144" s="16"/>
      <c r="G144" s="16"/>
      <c r="H144" s="16"/>
      <c r="I144" s="16"/>
      <c r="J144" s="16"/>
      <c r="K144" s="16"/>
      <c r="L144" s="16"/>
      <c r="M144" s="16"/>
      <c r="N144" s="16"/>
      <c r="O144" s="16"/>
      <c r="P144" s="16"/>
    </row>
    <row r="145" spans="1:16" x14ac:dyDescent="0.2">
      <c r="A145" s="260" t="str">
        <f>'Kops n'!A38:D38</f>
        <v>Tāme sastādīta 2024. gada 14. maijā</v>
      </c>
      <c r="B145" s="261"/>
      <c r="C145" s="261"/>
      <c r="D145" s="261"/>
      <c r="E145" s="16"/>
      <c r="F145" s="16"/>
      <c r="G145" s="16"/>
      <c r="H145" s="16"/>
      <c r="I145" s="16"/>
      <c r="J145" s="16"/>
      <c r="K145" s="16"/>
      <c r="L145" s="16"/>
      <c r="M145" s="16"/>
      <c r="N145" s="16"/>
      <c r="O145" s="16"/>
      <c r="P145" s="16"/>
    </row>
    <row r="146" spans="1:16" x14ac:dyDescent="0.2">
      <c r="A146" s="16"/>
      <c r="B146" s="16"/>
      <c r="C146" s="16"/>
      <c r="D146" s="16"/>
      <c r="E146" s="16"/>
      <c r="F146" s="16"/>
      <c r="G146" s="16"/>
      <c r="H146" s="16"/>
      <c r="I146" s="16"/>
      <c r="J146" s="16"/>
      <c r="K146" s="16"/>
      <c r="L146" s="16"/>
      <c r="M146" s="16"/>
      <c r="N146" s="16"/>
      <c r="O146" s="16"/>
      <c r="P146" s="16"/>
    </row>
    <row r="147" spans="1:16" x14ac:dyDescent="0.2">
      <c r="A147" s="1" t="s">
        <v>41</v>
      </c>
      <c r="B147" s="16"/>
      <c r="C147" s="318" t="str">
        <f>'Kops n'!C40:H40</f>
        <v>Gundega Ābelīte 14.05.2024</v>
      </c>
      <c r="D147" s="318"/>
      <c r="E147" s="318"/>
      <c r="F147" s="318"/>
      <c r="G147" s="318"/>
      <c r="H147" s="318"/>
      <c r="I147" s="16"/>
      <c r="J147" s="16"/>
      <c r="K147" s="16"/>
      <c r="L147" s="16"/>
      <c r="M147" s="16"/>
      <c r="N147" s="16"/>
      <c r="O147" s="16"/>
      <c r="P147" s="16"/>
    </row>
    <row r="148" spans="1:16" x14ac:dyDescent="0.2">
      <c r="A148" s="16"/>
      <c r="B148" s="16"/>
      <c r="C148" s="244" t="s">
        <v>15</v>
      </c>
      <c r="D148" s="244"/>
      <c r="E148" s="244"/>
      <c r="F148" s="244"/>
      <c r="G148" s="244"/>
      <c r="H148" s="244"/>
      <c r="I148" s="16"/>
      <c r="J148" s="16"/>
      <c r="K148" s="16"/>
      <c r="L148" s="16"/>
      <c r="M148" s="16"/>
      <c r="N148" s="16"/>
      <c r="O148" s="16"/>
      <c r="P148" s="16"/>
    </row>
    <row r="149" spans="1:16" x14ac:dyDescent="0.2">
      <c r="A149" s="16"/>
      <c r="B149" s="16"/>
      <c r="C149" s="16"/>
      <c r="D149" s="16"/>
      <c r="E149" s="16"/>
      <c r="F149" s="16"/>
      <c r="G149" s="16"/>
      <c r="H149" s="16"/>
      <c r="I149" s="16"/>
      <c r="J149" s="16"/>
      <c r="K149" s="16"/>
      <c r="L149" s="16"/>
      <c r="M149" s="16"/>
      <c r="N149" s="16"/>
      <c r="O149" s="16"/>
      <c r="P149" s="16"/>
    </row>
    <row r="150" spans="1:16" x14ac:dyDescent="0.2">
      <c r="A150" s="78" t="s">
        <v>16</v>
      </c>
      <c r="B150" s="42"/>
      <c r="C150" s="85" t="str">
        <f>'Kops n'!C43</f>
        <v>1-00180</v>
      </c>
      <c r="D150" s="42"/>
      <c r="E150" s="16"/>
      <c r="F150" s="16"/>
      <c r="G150" s="16"/>
      <c r="H150" s="16"/>
      <c r="I150" s="16"/>
      <c r="J150" s="16"/>
      <c r="K150" s="16"/>
      <c r="L150" s="16"/>
      <c r="M150" s="16"/>
      <c r="N150" s="16"/>
      <c r="O150" s="16"/>
      <c r="P150" s="16"/>
    </row>
    <row r="151" spans="1:16" x14ac:dyDescent="0.2">
      <c r="A151" s="16"/>
      <c r="B151" s="16"/>
      <c r="C151" s="16"/>
      <c r="D151" s="16"/>
      <c r="E151" s="16"/>
      <c r="F151" s="16"/>
      <c r="G151" s="16"/>
      <c r="H151" s="16"/>
      <c r="I151" s="16"/>
      <c r="J151" s="16"/>
      <c r="K151" s="16"/>
      <c r="L151" s="16"/>
      <c r="M151" s="16"/>
      <c r="N151" s="16"/>
      <c r="O151" s="16"/>
      <c r="P151" s="16"/>
    </row>
  </sheetData>
  <mergeCells count="23">
    <mergeCell ref="C2:I2"/>
    <mergeCell ref="C3:I3"/>
    <mergeCell ref="C4:I4"/>
    <mergeCell ref="D5:L5"/>
    <mergeCell ref="D6:L6"/>
    <mergeCell ref="D8:L8"/>
    <mergeCell ref="A9:F9"/>
    <mergeCell ref="J9:M9"/>
    <mergeCell ref="N9:O9"/>
    <mergeCell ref="D7:L7"/>
    <mergeCell ref="C148:H148"/>
    <mergeCell ref="L12:P12"/>
    <mergeCell ref="A139:K139"/>
    <mergeCell ref="C142:H142"/>
    <mergeCell ref="C143:H143"/>
    <mergeCell ref="A145:D145"/>
    <mergeCell ref="C147:H147"/>
    <mergeCell ref="A12:A13"/>
    <mergeCell ref="B12:B13"/>
    <mergeCell ref="C12:C13"/>
    <mergeCell ref="D12:D13"/>
    <mergeCell ref="E12:E13"/>
    <mergeCell ref="F12:K12"/>
  </mergeCells>
  <conditionalFormatting sqref="A139:K139">
    <cfRule type="containsText" dxfId="373" priority="3" operator="containsText" text="Tiešās izmaksas kopā, t. sk. darba devēja sociālais nodoklis __.__% ">
      <formula>NOT(ISERROR(SEARCH("Tiešās izmaksas kopā, t. sk. darba devēja sociālais nodoklis __.__% ",A139)))</formula>
    </cfRule>
  </conditionalFormatting>
  <conditionalFormatting sqref="C2:I2 D5:L8 N9:O9 B14:P138 L139:P139 C142:H142 C147:H147 C150">
    <cfRule type="cellIs" dxfId="372" priority="2" operator="equal">
      <formula>0</formula>
    </cfRule>
  </conditionalFormatting>
  <conditionalFormatting sqref="A14:A138">
    <cfRule type="cellIs" dxfId="371" priority="1"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1"/>
  <sheetViews>
    <sheetView topLeftCell="A128" workbookViewId="0">
      <selection activeCell="A139" sqref="A1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'3a+c+n'!D1</f>
        <v>3</v>
      </c>
      <c r="E1" s="22"/>
      <c r="F1" s="22"/>
      <c r="G1" s="22"/>
      <c r="H1" s="22"/>
      <c r="I1" s="22"/>
      <c r="J1" s="22"/>
      <c r="N1" s="26"/>
      <c r="O1" s="27"/>
      <c r="P1" s="28"/>
    </row>
    <row r="2" spans="1:16" x14ac:dyDescent="0.2">
      <c r="A2" s="29"/>
      <c r="B2" s="29"/>
      <c r="C2" s="330" t="str">
        <f>'3a+c+n'!C2:I2</f>
        <v>Fasādes</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'3a+c+n'!A9</f>
        <v>Tāme sastādīta  2024. gada tirgus cenās, pamatojoties uz AR daļas rasējumiem</v>
      </c>
      <c r="B9" s="327"/>
      <c r="C9" s="327"/>
      <c r="D9" s="327"/>
      <c r="E9" s="327"/>
      <c r="F9" s="327"/>
      <c r="G9" s="31"/>
      <c r="H9" s="31"/>
      <c r="I9" s="31"/>
      <c r="J9" s="328" t="s">
        <v>45</v>
      </c>
      <c r="K9" s="328"/>
      <c r="L9" s="328"/>
      <c r="M9" s="328"/>
      <c r="N9" s="329">
        <f>P139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izmaksas",IF('3a+c+n'!$Q14="C",'3a+c+n'!B14,0))</f>
        <v>0</v>
      </c>
      <c r="C14" s="23">
        <f>IF($C$4="citu pasākumu izmaksas",IF('3a+c+n'!$Q14="C",'3a+c+n'!C14,0))</f>
        <v>0</v>
      </c>
      <c r="D14" s="23">
        <f>IF($C$4="citu pasākumu izmaksas",IF('3a+c+n'!$Q14="C",'3a+c+n'!D14,0))</f>
        <v>0</v>
      </c>
      <c r="E14" s="45"/>
      <c r="F14" s="63"/>
      <c r="G14" s="116"/>
      <c r="H14" s="116">
        <f>IF($C$4="citu pasākumu izmaksas",IF('3a+c+n'!$Q14="C",'3a+c+n'!H14,0))</f>
        <v>0</v>
      </c>
      <c r="I14" s="116"/>
      <c r="J14" s="116"/>
      <c r="K14" s="117">
        <f>IF($C$4="citu pasākumu izmaksas",IF('3a+c+n'!$Q14="C",'3a+c+n'!K14,0))</f>
        <v>0</v>
      </c>
      <c r="L14" s="81">
        <f>IF($C$4="citu pasākumu izmaksas",IF('3a+c+n'!$Q14="C",'3a+c+n'!L14,0))</f>
        <v>0</v>
      </c>
      <c r="M14" s="116">
        <f>IF($C$4="citu pasākumu izmaksas",IF('3a+c+n'!$Q14="C",'3a+c+n'!M14,0))</f>
        <v>0</v>
      </c>
      <c r="N14" s="116">
        <f>IF($C$4="citu pasākumu izmaksas",IF('3a+c+n'!$Q14="C",'3a+c+n'!N14,0))</f>
        <v>0</v>
      </c>
      <c r="O14" s="116">
        <f>IF($C$4="citu pasākumu izmaksas",IF('3a+c+n'!$Q14="C",'3a+c+n'!O14,0))</f>
        <v>0</v>
      </c>
      <c r="P14" s="117">
        <f>IF($C$4="citu pasākumu izmaksas",IF('3a+c+n'!$Q14="C",'3a+c+n'!P14,0))</f>
        <v>0</v>
      </c>
    </row>
    <row r="15" spans="1:16" x14ac:dyDescent="0.2">
      <c r="A15" s="51">
        <f>IF(P15=0,0,IF(COUNTBLANK(P15)=1,0,COUNTA($P$14:P15)))</f>
        <v>0</v>
      </c>
      <c r="B15" s="24">
        <f>IF($C$4="citu pasākumu izmaksas",IF('3a+c+n'!$Q15="C",'3a+c+n'!B15,0))</f>
        <v>0</v>
      </c>
      <c r="C15" s="24">
        <f>IF($C$4="citu pasākumu izmaksas",IF('3a+c+n'!$Q15="C",'3a+c+n'!C15,0))</f>
        <v>0</v>
      </c>
      <c r="D15" s="24">
        <f>IF($C$4="citu pasākumu izmaksas",IF('3a+c+n'!$Q15="C",'3a+c+n'!D15,0))</f>
        <v>0</v>
      </c>
      <c r="E15" s="46"/>
      <c r="F15" s="65"/>
      <c r="G15" s="118"/>
      <c r="H15" s="118">
        <f>IF($C$4="citu pasākumu izmaksas",IF('3a+c+n'!$Q15="C",'3a+c+n'!H15,0))</f>
        <v>0</v>
      </c>
      <c r="I15" s="118"/>
      <c r="J15" s="118"/>
      <c r="K15" s="119">
        <f>IF($C$4="citu pasākumu izmaksas",IF('3a+c+n'!$Q15="C",'3a+c+n'!K15,0))</f>
        <v>0</v>
      </c>
      <c r="L15" s="82">
        <f>IF($C$4="citu pasākumu izmaksas",IF('3a+c+n'!$Q15="C",'3a+c+n'!L15,0))</f>
        <v>0</v>
      </c>
      <c r="M15" s="118">
        <f>IF($C$4="citu pasākumu izmaksas",IF('3a+c+n'!$Q15="C",'3a+c+n'!M15,0))</f>
        <v>0</v>
      </c>
      <c r="N15" s="118">
        <f>IF($C$4="citu pasākumu izmaksas",IF('3a+c+n'!$Q15="C",'3a+c+n'!N15,0))</f>
        <v>0</v>
      </c>
      <c r="O15" s="118">
        <f>IF($C$4="citu pasākumu izmaksas",IF('3a+c+n'!$Q15="C",'3a+c+n'!O15,0))</f>
        <v>0</v>
      </c>
      <c r="P15" s="119">
        <f>IF($C$4="citu pasākumu izmaksas",IF('3a+c+n'!$Q15="C",'3a+c+n'!P15,0))</f>
        <v>0</v>
      </c>
    </row>
    <row r="16" spans="1:16" x14ac:dyDescent="0.2">
      <c r="A16" s="51">
        <f>IF(P16=0,0,IF(COUNTBLANK(P16)=1,0,COUNTA($P$14:P16)))</f>
        <v>0</v>
      </c>
      <c r="B16" s="24">
        <f>IF($C$4="citu pasākumu izmaksas",IF('3a+c+n'!$Q16="C",'3a+c+n'!B16,0))</f>
        <v>0</v>
      </c>
      <c r="C16" s="24">
        <f>IF($C$4="citu pasākumu izmaksas",IF('3a+c+n'!$Q16="C",'3a+c+n'!C16,0))</f>
        <v>0</v>
      </c>
      <c r="D16" s="24">
        <f>IF($C$4="citu pasākumu izmaksas",IF('3a+c+n'!$Q16="C",'3a+c+n'!D16,0))</f>
        <v>0</v>
      </c>
      <c r="E16" s="46"/>
      <c r="F16" s="65"/>
      <c r="G16" s="118"/>
      <c r="H16" s="118">
        <f>IF($C$4="citu pasākumu izmaksas",IF('3a+c+n'!$Q16="C",'3a+c+n'!H16,0))</f>
        <v>0</v>
      </c>
      <c r="I16" s="118"/>
      <c r="J16" s="118"/>
      <c r="K16" s="119">
        <f>IF($C$4="citu pasākumu izmaksas",IF('3a+c+n'!$Q16="C",'3a+c+n'!K16,0))</f>
        <v>0</v>
      </c>
      <c r="L16" s="82">
        <f>IF($C$4="citu pasākumu izmaksas",IF('3a+c+n'!$Q16="C",'3a+c+n'!L16,0))</f>
        <v>0</v>
      </c>
      <c r="M16" s="118">
        <f>IF($C$4="citu pasākumu izmaksas",IF('3a+c+n'!$Q16="C",'3a+c+n'!M16,0))</f>
        <v>0</v>
      </c>
      <c r="N16" s="118">
        <f>IF($C$4="citu pasākumu izmaksas",IF('3a+c+n'!$Q16="C",'3a+c+n'!N16,0))</f>
        <v>0</v>
      </c>
      <c r="O16" s="118">
        <f>IF($C$4="citu pasākumu izmaksas",IF('3a+c+n'!$Q16="C",'3a+c+n'!O16,0))</f>
        <v>0</v>
      </c>
      <c r="P16" s="119">
        <f>IF($C$4="citu pasākumu izmaksas",IF('3a+c+n'!$Q16="C",'3a+c+n'!P16,0))</f>
        <v>0</v>
      </c>
    </row>
    <row r="17" spans="1:16" x14ac:dyDescent="0.2">
      <c r="A17" s="51">
        <f>IF(P17=0,0,IF(COUNTBLANK(P17)=1,0,COUNTA($P$14:P17)))</f>
        <v>0</v>
      </c>
      <c r="B17" s="24">
        <f>IF($C$4="citu pasākumu izmaksas",IF('3a+c+n'!$Q17="C",'3a+c+n'!B17,0))</f>
        <v>0</v>
      </c>
      <c r="C17" s="24">
        <f>IF($C$4="citu pasākumu izmaksas",IF('3a+c+n'!$Q17="C",'3a+c+n'!C17,0))</f>
        <v>0</v>
      </c>
      <c r="D17" s="24">
        <f>IF($C$4="citu pasākumu izmaksas",IF('3a+c+n'!$Q17="C",'3a+c+n'!D17,0))</f>
        <v>0</v>
      </c>
      <c r="E17" s="46"/>
      <c r="F17" s="65"/>
      <c r="G17" s="118"/>
      <c r="H17" s="118">
        <f>IF($C$4="citu pasākumu izmaksas",IF('3a+c+n'!$Q17="C",'3a+c+n'!H17,0))</f>
        <v>0</v>
      </c>
      <c r="I17" s="118"/>
      <c r="J17" s="118"/>
      <c r="K17" s="119">
        <f>IF($C$4="citu pasākumu izmaksas",IF('3a+c+n'!$Q17="C",'3a+c+n'!K17,0))</f>
        <v>0</v>
      </c>
      <c r="L17" s="82">
        <f>IF($C$4="citu pasākumu izmaksas",IF('3a+c+n'!$Q17="C",'3a+c+n'!L17,0))</f>
        <v>0</v>
      </c>
      <c r="M17" s="118">
        <f>IF($C$4="citu pasākumu izmaksas",IF('3a+c+n'!$Q17="C",'3a+c+n'!M17,0))</f>
        <v>0</v>
      </c>
      <c r="N17" s="118">
        <f>IF($C$4="citu pasākumu izmaksas",IF('3a+c+n'!$Q17="C",'3a+c+n'!N17,0))</f>
        <v>0</v>
      </c>
      <c r="O17" s="118">
        <f>IF($C$4="citu pasākumu izmaksas",IF('3a+c+n'!$Q17="C",'3a+c+n'!O17,0))</f>
        <v>0</v>
      </c>
      <c r="P17" s="119">
        <f>IF($C$4="citu pasākumu izmaksas",IF('3a+c+n'!$Q17="C",'3a+c+n'!P17,0))</f>
        <v>0</v>
      </c>
    </row>
    <row r="18" spans="1:16" x14ac:dyDescent="0.2">
      <c r="A18" s="51">
        <f>IF(P18=0,0,IF(COUNTBLANK(P18)=1,0,COUNTA($P$14:P18)))</f>
        <v>0</v>
      </c>
      <c r="B18" s="24">
        <f>IF($C$4="citu pasākumu izmaksas",IF('3a+c+n'!$Q18="C",'3a+c+n'!B18,0))</f>
        <v>0</v>
      </c>
      <c r="C18" s="24">
        <f>IF($C$4="citu pasākumu izmaksas",IF('3a+c+n'!$Q18="C",'3a+c+n'!C18,0))</f>
        <v>0</v>
      </c>
      <c r="D18" s="24">
        <f>IF($C$4="citu pasākumu izmaksas",IF('3a+c+n'!$Q18="C",'3a+c+n'!D18,0))</f>
        <v>0</v>
      </c>
      <c r="E18" s="46"/>
      <c r="F18" s="65"/>
      <c r="G18" s="118"/>
      <c r="H18" s="118">
        <f>IF($C$4="citu pasākumu izmaksas",IF('3a+c+n'!$Q18="C",'3a+c+n'!H18,0))</f>
        <v>0</v>
      </c>
      <c r="I18" s="118"/>
      <c r="J18" s="118"/>
      <c r="K18" s="119">
        <f>IF($C$4="citu pasākumu izmaksas",IF('3a+c+n'!$Q18="C",'3a+c+n'!K18,0))</f>
        <v>0</v>
      </c>
      <c r="L18" s="82">
        <f>IF($C$4="citu pasākumu izmaksas",IF('3a+c+n'!$Q18="C",'3a+c+n'!L18,0))</f>
        <v>0</v>
      </c>
      <c r="M18" s="118">
        <f>IF($C$4="citu pasākumu izmaksas",IF('3a+c+n'!$Q18="C",'3a+c+n'!M18,0))</f>
        <v>0</v>
      </c>
      <c r="N18" s="118">
        <f>IF($C$4="citu pasākumu izmaksas",IF('3a+c+n'!$Q18="C",'3a+c+n'!N18,0))</f>
        <v>0</v>
      </c>
      <c r="O18" s="118">
        <f>IF($C$4="citu pasākumu izmaksas",IF('3a+c+n'!$Q18="C",'3a+c+n'!O18,0))</f>
        <v>0</v>
      </c>
      <c r="P18" s="119">
        <f>IF($C$4="citu pasākumu izmaksas",IF('3a+c+n'!$Q18="C",'3a+c+n'!P18,0))</f>
        <v>0</v>
      </c>
    </row>
    <row r="19" spans="1:16" x14ac:dyDescent="0.2">
      <c r="A19" s="51">
        <f>IF(P19=0,0,IF(COUNTBLANK(P19)=1,0,COUNTA($P$14:P19)))</f>
        <v>0</v>
      </c>
      <c r="B19" s="24">
        <f>IF($C$4="citu pasākumu izmaksas",IF('3a+c+n'!$Q19="C",'3a+c+n'!B19,0))</f>
        <v>0</v>
      </c>
      <c r="C19" s="24">
        <f>IF($C$4="citu pasākumu izmaksas",IF('3a+c+n'!$Q19="C",'3a+c+n'!C19,0))</f>
        <v>0</v>
      </c>
      <c r="D19" s="24">
        <f>IF($C$4="citu pasākumu izmaksas",IF('3a+c+n'!$Q19="C",'3a+c+n'!D19,0))</f>
        <v>0</v>
      </c>
      <c r="E19" s="46"/>
      <c r="F19" s="65"/>
      <c r="G19" s="118"/>
      <c r="H19" s="118">
        <f>IF($C$4="citu pasākumu izmaksas",IF('3a+c+n'!$Q19="C",'3a+c+n'!H19,0))</f>
        <v>0</v>
      </c>
      <c r="I19" s="118"/>
      <c r="J19" s="118"/>
      <c r="K19" s="119">
        <f>IF($C$4="citu pasākumu izmaksas",IF('3a+c+n'!$Q19="C",'3a+c+n'!K19,0))</f>
        <v>0</v>
      </c>
      <c r="L19" s="82">
        <f>IF($C$4="citu pasākumu izmaksas",IF('3a+c+n'!$Q19="C",'3a+c+n'!L19,0))</f>
        <v>0</v>
      </c>
      <c r="M19" s="118">
        <f>IF($C$4="citu pasākumu izmaksas",IF('3a+c+n'!$Q19="C",'3a+c+n'!M19,0))</f>
        <v>0</v>
      </c>
      <c r="N19" s="118">
        <f>IF($C$4="citu pasākumu izmaksas",IF('3a+c+n'!$Q19="C",'3a+c+n'!N19,0))</f>
        <v>0</v>
      </c>
      <c r="O19" s="118">
        <f>IF($C$4="citu pasākumu izmaksas",IF('3a+c+n'!$Q19="C",'3a+c+n'!O19,0))</f>
        <v>0</v>
      </c>
      <c r="P19" s="119">
        <f>IF($C$4="citu pasākumu izmaksas",IF('3a+c+n'!$Q19="C",'3a+c+n'!P19,0))</f>
        <v>0</v>
      </c>
    </row>
    <row r="20" spans="1:16" x14ac:dyDescent="0.2">
      <c r="A20" s="51">
        <f>IF(P20=0,0,IF(COUNTBLANK(P20)=1,0,COUNTA($P$14:P20)))</f>
        <v>0</v>
      </c>
      <c r="B20" s="24">
        <f>IF($C$4="citu pasākumu izmaksas",IF('3a+c+n'!$Q20="C",'3a+c+n'!B20,0))</f>
        <v>0</v>
      </c>
      <c r="C20" s="24">
        <f>IF($C$4="citu pasākumu izmaksas",IF('3a+c+n'!$Q20="C",'3a+c+n'!C20,0))</f>
        <v>0</v>
      </c>
      <c r="D20" s="24">
        <f>IF($C$4="citu pasākumu izmaksas",IF('3a+c+n'!$Q20="C",'3a+c+n'!D20,0))</f>
        <v>0</v>
      </c>
      <c r="E20" s="46"/>
      <c r="F20" s="65"/>
      <c r="G20" s="118"/>
      <c r="H20" s="118">
        <f>IF($C$4="citu pasākumu izmaksas",IF('3a+c+n'!$Q20="C",'3a+c+n'!H20,0))</f>
        <v>0</v>
      </c>
      <c r="I20" s="118"/>
      <c r="J20" s="118"/>
      <c r="K20" s="119">
        <f>IF($C$4="citu pasākumu izmaksas",IF('3a+c+n'!$Q20="C",'3a+c+n'!K20,0))</f>
        <v>0</v>
      </c>
      <c r="L20" s="82">
        <f>IF($C$4="citu pasākumu izmaksas",IF('3a+c+n'!$Q20="C",'3a+c+n'!L20,0))</f>
        <v>0</v>
      </c>
      <c r="M20" s="118">
        <f>IF($C$4="citu pasākumu izmaksas",IF('3a+c+n'!$Q20="C",'3a+c+n'!M20,0))</f>
        <v>0</v>
      </c>
      <c r="N20" s="118">
        <f>IF($C$4="citu pasākumu izmaksas",IF('3a+c+n'!$Q20="C",'3a+c+n'!N20,0))</f>
        <v>0</v>
      </c>
      <c r="O20" s="118">
        <f>IF($C$4="citu pasākumu izmaksas",IF('3a+c+n'!$Q20="C",'3a+c+n'!O20,0))</f>
        <v>0</v>
      </c>
      <c r="P20" s="119">
        <f>IF($C$4="citu pasākumu izmaksas",IF('3a+c+n'!$Q20="C",'3a+c+n'!P20,0))</f>
        <v>0</v>
      </c>
    </row>
    <row r="21" spans="1:16" ht="20.399999999999999" x14ac:dyDescent="0.2">
      <c r="A21" s="51">
        <f>IF(P21=0,0,IF(COUNTBLANK(P21)=1,0,COUNTA($P$14:P21)))</f>
        <v>0</v>
      </c>
      <c r="B21" s="24" t="str">
        <f>IF($C$4="citu pasākumu izmaksas",IF('3a+c+n'!$Q21="C",'3a+c+n'!B21,0))</f>
        <v>13-00000</v>
      </c>
      <c r="C21" s="24" t="str">
        <f>IF($C$4="citu pasākumu izmaksas",IF('3a+c+n'!$Q21="C",'3a+c+n'!C21,0))</f>
        <v>Cinkotns tērauda režģis gaismas šahtām, t.sk. stiprinājumi.</v>
      </c>
      <c r="D21" s="24" t="str">
        <f>IF($C$4="citu pasākumu izmaksas",IF('3a+c+n'!$Q21="C",'3a+c+n'!D21,0))</f>
        <v>gb</v>
      </c>
      <c r="E21" s="46"/>
      <c r="F21" s="65"/>
      <c r="G21" s="118"/>
      <c r="H21" s="118">
        <f>IF($C$4="citu pasākumu izmaksas",IF('3a+c+n'!$Q21="C",'3a+c+n'!H21,0))</f>
        <v>0</v>
      </c>
      <c r="I21" s="118"/>
      <c r="J21" s="118"/>
      <c r="K21" s="119">
        <f>IF($C$4="citu pasākumu izmaksas",IF('3a+c+n'!$Q21="C",'3a+c+n'!K21,0))</f>
        <v>0</v>
      </c>
      <c r="L21" s="82">
        <f>IF($C$4="citu pasākumu izmaksas",IF('3a+c+n'!$Q21="C",'3a+c+n'!L21,0))</f>
        <v>0</v>
      </c>
      <c r="M21" s="118">
        <f>IF($C$4="citu pasākumu izmaksas",IF('3a+c+n'!$Q21="C",'3a+c+n'!M21,0))</f>
        <v>0</v>
      </c>
      <c r="N21" s="118">
        <f>IF($C$4="citu pasākumu izmaksas",IF('3a+c+n'!$Q21="C",'3a+c+n'!N21,0))</f>
        <v>0</v>
      </c>
      <c r="O21" s="118">
        <f>IF($C$4="citu pasākumu izmaksas",IF('3a+c+n'!$Q21="C",'3a+c+n'!O21,0))</f>
        <v>0</v>
      </c>
      <c r="P21" s="119">
        <f>IF($C$4="citu pasākumu izmaksas",IF('3a+c+n'!$Q21="C",'3a+c+n'!P21,0))</f>
        <v>0</v>
      </c>
    </row>
    <row r="22" spans="1:16" x14ac:dyDescent="0.2">
      <c r="A22" s="51">
        <f>IF(P22=0,0,IF(COUNTBLANK(P22)=1,0,COUNTA($P$14:P22)))</f>
        <v>0</v>
      </c>
      <c r="B22" s="24">
        <f>IF($C$4="citu pasākumu izmaksas",IF('3a+c+n'!$Q22="C",'3a+c+n'!B22,0))</f>
        <v>0</v>
      </c>
      <c r="C22" s="24">
        <f>IF($C$4="citu pasākumu izmaksas",IF('3a+c+n'!$Q22="C",'3a+c+n'!C22,0))</f>
        <v>0</v>
      </c>
      <c r="D22" s="24">
        <f>IF($C$4="citu pasākumu izmaksas",IF('3a+c+n'!$Q22="C",'3a+c+n'!D22,0))</f>
        <v>0</v>
      </c>
      <c r="E22" s="46"/>
      <c r="F22" s="65"/>
      <c r="G22" s="118"/>
      <c r="H22" s="118">
        <f>IF($C$4="citu pasākumu izmaksas",IF('3a+c+n'!$Q22="C",'3a+c+n'!H22,0))</f>
        <v>0</v>
      </c>
      <c r="I22" s="118"/>
      <c r="J22" s="118"/>
      <c r="K22" s="119">
        <f>IF($C$4="citu pasākumu izmaksas",IF('3a+c+n'!$Q22="C",'3a+c+n'!K22,0))</f>
        <v>0</v>
      </c>
      <c r="L22" s="82">
        <f>IF($C$4="citu pasākumu izmaksas",IF('3a+c+n'!$Q22="C",'3a+c+n'!L22,0))</f>
        <v>0</v>
      </c>
      <c r="M22" s="118">
        <f>IF($C$4="citu pasākumu izmaksas",IF('3a+c+n'!$Q22="C",'3a+c+n'!M22,0))</f>
        <v>0</v>
      </c>
      <c r="N22" s="118">
        <f>IF($C$4="citu pasākumu izmaksas",IF('3a+c+n'!$Q22="C",'3a+c+n'!N22,0))</f>
        <v>0</v>
      </c>
      <c r="O22" s="118">
        <f>IF($C$4="citu pasākumu izmaksas",IF('3a+c+n'!$Q22="C",'3a+c+n'!O22,0))</f>
        <v>0</v>
      </c>
      <c r="P22" s="119">
        <f>IF($C$4="citu pasākumu izmaksas",IF('3a+c+n'!$Q22="C",'3a+c+n'!P22,0))</f>
        <v>0</v>
      </c>
    </row>
    <row r="23" spans="1:16" x14ac:dyDescent="0.2">
      <c r="A23" s="51">
        <f>IF(P23=0,0,IF(COUNTBLANK(P23)=1,0,COUNTA($P$14:P23)))</f>
        <v>0</v>
      </c>
      <c r="B23" s="24">
        <f>IF($C$4="citu pasākumu izmaksas",IF('3a+c+n'!$Q23="C",'3a+c+n'!B23,0))</f>
        <v>0</v>
      </c>
      <c r="C23" s="24">
        <f>IF($C$4="citu pasākumu izmaksas",IF('3a+c+n'!$Q23="C",'3a+c+n'!C23,0))</f>
        <v>0</v>
      </c>
      <c r="D23" s="24">
        <f>IF($C$4="citu pasākumu izmaksas",IF('3a+c+n'!$Q23="C",'3a+c+n'!D23,0))</f>
        <v>0</v>
      </c>
      <c r="E23" s="46"/>
      <c r="F23" s="65"/>
      <c r="G23" s="118"/>
      <c r="H23" s="118">
        <f>IF($C$4="citu pasākumu izmaksas",IF('3a+c+n'!$Q23="C",'3a+c+n'!H23,0))</f>
        <v>0</v>
      </c>
      <c r="I23" s="118"/>
      <c r="J23" s="118"/>
      <c r="K23" s="119">
        <f>IF($C$4="citu pasākumu izmaksas",IF('3a+c+n'!$Q23="C",'3a+c+n'!K23,0))</f>
        <v>0</v>
      </c>
      <c r="L23" s="82">
        <f>IF($C$4="citu pasākumu izmaksas",IF('3a+c+n'!$Q23="C",'3a+c+n'!L23,0))</f>
        <v>0</v>
      </c>
      <c r="M23" s="118">
        <f>IF($C$4="citu pasākumu izmaksas",IF('3a+c+n'!$Q23="C",'3a+c+n'!M23,0))</f>
        <v>0</v>
      </c>
      <c r="N23" s="118">
        <f>IF($C$4="citu pasākumu izmaksas",IF('3a+c+n'!$Q23="C",'3a+c+n'!N23,0))</f>
        <v>0</v>
      </c>
      <c r="O23" s="118">
        <f>IF($C$4="citu pasākumu izmaksas",IF('3a+c+n'!$Q23="C",'3a+c+n'!O23,0))</f>
        <v>0</v>
      </c>
      <c r="P23" s="119">
        <f>IF($C$4="citu pasākumu izmaksas",IF('3a+c+n'!$Q23="C",'3a+c+n'!P23,0))</f>
        <v>0</v>
      </c>
    </row>
    <row r="24" spans="1:16" x14ac:dyDescent="0.2">
      <c r="A24" s="51">
        <f>IF(P24=0,0,IF(COUNTBLANK(P24)=1,0,COUNTA($P$14:P24)))</f>
        <v>0</v>
      </c>
      <c r="B24" s="24">
        <f>IF($C$4="citu pasākumu izmaksas",IF('3a+c+n'!$Q24="C",'3a+c+n'!B24,0))</f>
        <v>0</v>
      </c>
      <c r="C24" s="24">
        <f>IF($C$4="citu pasākumu izmaksas",IF('3a+c+n'!$Q24="C",'3a+c+n'!C24,0))</f>
        <v>0</v>
      </c>
      <c r="D24" s="24">
        <f>IF($C$4="citu pasākumu izmaksas",IF('3a+c+n'!$Q24="C",'3a+c+n'!D24,0))</f>
        <v>0</v>
      </c>
      <c r="E24" s="46"/>
      <c r="F24" s="65"/>
      <c r="G24" s="118"/>
      <c r="H24" s="118">
        <f>IF($C$4="citu pasākumu izmaksas",IF('3a+c+n'!$Q24="C",'3a+c+n'!H24,0))</f>
        <v>0</v>
      </c>
      <c r="I24" s="118"/>
      <c r="J24" s="118"/>
      <c r="K24" s="119">
        <f>IF($C$4="citu pasākumu izmaksas",IF('3a+c+n'!$Q24="C",'3a+c+n'!K24,0))</f>
        <v>0</v>
      </c>
      <c r="L24" s="82">
        <f>IF($C$4="citu pasākumu izmaksas",IF('3a+c+n'!$Q24="C",'3a+c+n'!L24,0))</f>
        <v>0</v>
      </c>
      <c r="M24" s="118">
        <f>IF($C$4="citu pasākumu izmaksas",IF('3a+c+n'!$Q24="C",'3a+c+n'!M24,0))</f>
        <v>0</v>
      </c>
      <c r="N24" s="118">
        <f>IF($C$4="citu pasākumu izmaksas",IF('3a+c+n'!$Q24="C",'3a+c+n'!N24,0))</f>
        <v>0</v>
      </c>
      <c r="O24" s="118">
        <f>IF($C$4="citu pasākumu izmaksas",IF('3a+c+n'!$Q24="C",'3a+c+n'!O24,0))</f>
        <v>0</v>
      </c>
      <c r="P24" s="119">
        <f>IF($C$4="citu pasākumu izmaksas",IF('3a+c+n'!$Q24="C",'3a+c+n'!P24,0))</f>
        <v>0</v>
      </c>
    </row>
    <row r="25" spans="1:16" x14ac:dyDescent="0.2">
      <c r="A25" s="51">
        <f>IF(P25=0,0,IF(COUNTBLANK(P25)=1,0,COUNTA($P$14:P25)))</f>
        <v>0</v>
      </c>
      <c r="B25" s="24">
        <f>IF($C$4="citu pasākumu izmaksas",IF('3a+c+n'!$Q25="C",'3a+c+n'!B25,0))</f>
        <v>0</v>
      </c>
      <c r="C25" s="24">
        <f>IF($C$4="citu pasākumu izmaksas",IF('3a+c+n'!$Q25="C",'3a+c+n'!C25,0))</f>
        <v>0</v>
      </c>
      <c r="D25" s="24">
        <f>IF($C$4="citu pasākumu izmaksas",IF('3a+c+n'!$Q25="C",'3a+c+n'!D25,0))</f>
        <v>0</v>
      </c>
      <c r="E25" s="46"/>
      <c r="F25" s="65"/>
      <c r="G25" s="118"/>
      <c r="H25" s="118">
        <f>IF($C$4="citu pasākumu izmaksas",IF('3a+c+n'!$Q25="C",'3a+c+n'!H25,0))</f>
        <v>0</v>
      </c>
      <c r="I25" s="118"/>
      <c r="J25" s="118"/>
      <c r="K25" s="119">
        <f>IF($C$4="citu pasākumu izmaksas",IF('3a+c+n'!$Q25="C",'3a+c+n'!K25,0))</f>
        <v>0</v>
      </c>
      <c r="L25" s="82">
        <f>IF($C$4="citu pasākumu izmaksas",IF('3a+c+n'!$Q25="C",'3a+c+n'!L25,0))</f>
        <v>0</v>
      </c>
      <c r="M25" s="118">
        <f>IF($C$4="citu pasākumu izmaksas",IF('3a+c+n'!$Q25="C",'3a+c+n'!M25,0))</f>
        <v>0</v>
      </c>
      <c r="N25" s="118">
        <f>IF($C$4="citu pasākumu izmaksas",IF('3a+c+n'!$Q25="C",'3a+c+n'!N25,0))</f>
        <v>0</v>
      </c>
      <c r="O25" s="118">
        <f>IF($C$4="citu pasākumu izmaksas",IF('3a+c+n'!$Q25="C",'3a+c+n'!O25,0))</f>
        <v>0</v>
      </c>
      <c r="P25" s="119">
        <f>IF($C$4="citu pasākumu izmaksas",IF('3a+c+n'!$Q25="C",'3a+c+n'!P25,0))</f>
        <v>0</v>
      </c>
    </row>
    <row r="26" spans="1:16" x14ac:dyDescent="0.2">
      <c r="A26" s="51">
        <f>IF(P26=0,0,IF(COUNTBLANK(P26)=1,0,COUNTA($P$14:P26)))</f>
        <v>0</v>
      </c>
      <c r="B26" s="24">
        <f>IF($C$4="citu pasākumu izmaksas",IF('3a+c+n'!$Q26="C",'3a+c+n'!B26,0))</f>
        <v>0</v>
      </c>
      <c r="C26" s="24">
        <f>IF($C$4="citu pasākumu izmaksas",IF('3a+c+n'!$Q26="C",'3a+c+n'!C26,0))</f>
        <v>0</v>
      </c>
      <c r="D26" s="24">
        <f>IF($C$4="citu pasākumu izmaksas",IF('3a+c+n'!$Q26="C",'3a+c+n'!D26,0))</f>
        <v>0</v>
      </c>
      <c r="E26" s="46"/>
      <c r="F26" s="65"/>
      <c r="G26" s="118"/>
      <c r="H26" s="118">
        <f>IF($C$4="citu pasākumu izmaksas",IF('3a+c+n'!$Q26="C",'3a+c+n'!H26,0))</f>
        <v>0</v>
      </c>
      <c r="I26" s="118"/>
      <c r="J26" s="118"/>
      <c r="K26" s="119">
        <f>IF($C$4="citu pasākumu izmaksas",IF('3a+c+n'!$Q26="C",'3a+c+n'!K26,0))</f>
        <v>0</v>
      </c>
      <c r="L26" s="82">
        <f>IF($C$4="citu pasākumu izmaksas",IF('3a+c+n'!$Q26="C",'3a+c+n'!L26,0))</f>
        <v>0</v>
      </c>
      <c r="M26" s="118">
        <f>IF($C$4="citu pasākumu izmaksas",IF('3a+c+n'!$Q26="C",'3a+c+n'!M26,0))</f>
        <v>0</v>
      </c>
      <c r="N26" s="118">
        <f>IF($C$4="citu pasākumu izmaksas",IF('3a+c+n'!$Q26="C",'3a+c+n'!N26,0))</f>
        <v>0</v>
      </c>
      <c r="O26" s="118">
        <f>IF($C$4="citu pasākumu izmaksas",IF('3a+c+n'!$Q26="C",'3a+c+n'!O26,0))</f>
        <v>0</v>
      </c>
      <c r="P26" s="119">
        <f>IF($C$4="citu pasākumu izmaksas",IF('3a+c+n'!$Q26="C",'3a+c+n'!P26,0))</f>
        <v>0</v>
      </c>
    </row>
    <row r="27" spans="1:16" x14ac:dyDescent="0.2">
      <c r="A27" s="51">
        <f>IF(P27=0,0,IF(COUNTBLANK(P27)=1,0,COUNTA($P$14:P27)))</f>
        <v>0</v>
      </c>
      <c r="B27" s="24">
        <f>IF($C$4="citu pasākumu izmaksas",IF('3a+c+n'!$Q27="C",'3a+c+n'!B27,0))</f>
        <v>0</v>
      </c>
      <c r="C27" s="24">
        <f>IF($C$4="citu pasākumu izmaksas",IF('3a+c+n'!$Q27="C",'3a+c+n'!C27,0))</f>
        <v>0</v>
      </c>
      <c r="D27" s="24">
        <f>IF($C$4="citu pasākumu izmaksas",IF('3a+c+n'!$Q27="C",'3a+c+n'!D27,0))</f>
        <v>0</v>
      </c>
      <c r="E27" s="46"/>
      <c r="F27" s="65"/>
      <c r="G27" s="118"/>
      <c r="H27" s="118">
        <f>IF($C$4="citu pasākumu izmaksas",IF('3a+c+n'!$Q27="C",'3a+c+n'!H27,0))</f>
        <v>0</v>
      </c>
      <c r="I27" s="118"/>
      <c r="J27" s="118"/>
      <c r="K27" s="119">
        <f>IF($C$4="citu pasākumu izmaksas",IF('3a+c+n'!$Q27="C",'3a+c+n'!K27,0))</f>
        <v>0</v>
      </c>
      <c r="L27" s="82">
        <f>IF($C$4="citu pasākumu izmaksas",IF('3a+c+n'!$Q27="C",'3a+c+n'!L27,0))</f>
        <v>0</v>
      </c>
      <c r="M27" s="118">
        <f>IF($C$4="citu pasākumu izmaksas",IF('3a+c+n'!$Q27="C",'3a+c+n'!M27,0))</f>
        <v>0</v>
      </c>
      <c r="N27" s="118">
        <f>IF($C$4="citu pasākumu izmaksas",IF('3a+c+n'!$Q27="C",'3a+c+n'!N27,0))</f>
        <v>0</v>
      </c>
      <c r="O27" s="118">
        <f>IF($C$4="citu pasākumu izmaksas",IF('3a+c+n'!$Q27="C",'3a+c+n'!O27,0))</f>
        <v>0</v>
      </c>
      <c r="P27" s="119">
        <f>IF($C$4="citu pasākumu izmaksas",IF('3a+c+n'!$Q27="C",'3a+c+n'!P27,0))</f>
        <v>0</v>
      </c>
    </row>
    <row r="28" spans="1:16" x14ac:dyDescent="0.2">
      <c r="A28" s="51">
        <f>IF(P28=0,0,IF(COUNTBLANK(P28)=1,0,COUNTA($P$14:P28)))</f>
        <v>0</v>
      </c>
      <c r="B28" s="24">
        <f>IF($C$4="citu pasākumu izmaksas",IF('3a+c+n'!$Q28="C",'3a+c+n'!B28,0))</f>
        <v>0</v>
      </c>
      <c r="C28" s="24">
        <f>IF($C$4="citu pasākumu izmaksas",IF('3a+c+n'!$Q28="C",'3a+c+n'!C28,0))</f>
        <v>0</v>
      </c>
      <c r="D28" s="24">
        <f>IF($C$4="citu pasākumu izmaksas",IF('3a+c+n'!$Q28="C",'3a+c+n'!D28,0))</f>
        <v>0</v>
      </c>
      <c r="E28" s="46"/>
      <c r="F28" s="65"/>
      <c r="G28" s="118"/>
      <c r="H28" s="118">
        <f>IF($C$4="citu pasākumu izmaksas",IF('3a+c+n'!$Q28="C",'3a+c+n'!H28,0))</f>
        <v>0</v>
      </c>
      <c r="I28" s="118"/>
      <c r="J28" s="118"/>
      <c r="K28" s="119">
        <f>IF($C$4="citu pasākumu izmaksas",IF('3a+c+n'!$Q28="C",'3a+c+n'!K28,0))</f>
        <v>0</v>
      </c>
      <c r="L28" s="82">
        <f>IF($C$4="citu pasākumu izmaksas",IF('3a+c+n'!$Q28="C",'3a+c+n'!L28,0))</f>
        <v>0</v>
      </c>
      <c r="M28" s="118">
        <f>IF($C$4="citu pasākumu izmaksas",IF('3a+c+n'!$Q28="C",'3a+c+n'!M28,0))</f>
        <v>0</v>
      </c>
      <c r="N28" s="118">
        <f>IF($C$4="citu pasākumu izmaksas",IF('3a+c+n'!$Q28="C",'3a+c+n'!N28,0))</f>
        <v>0</v>
      </c>
      <c r="O28" s="118">
        <f>IF($C$4="citu pasākumu izmaksas",IF('3a+c+n'!$Q28="C",'3a+c+n'!O28,0))</f>
        <v>0</v>
      </c>
      <c r="P28" s="119">
        <f>IF($C$4="citu pasākumu izmaksas",IF('3a+c+n'!$Q28="C",'3a+c+n'!P28,0))</f>
        <v>0</v>
      </c>
    </row>
    <row r="29" spans="1:16" x14ac:dyDescent="0.2">
      <c r="A29" s="51">
        <f>IF(P29=0,0,IF(COUNTBLANK(P29)=1,0,COUNTA($P$14:P29)))</f>
        <v>0</v>
      </c>
      <c r="B29" s="24">
        <f>IF($C$4="citu pasākumu izmaksas",IF('3a+c+n'!$Q29="C",'3a+c+n'!B29,0))</f>
        <v>0</v>
      </c>
      <c r="C29" s="24">
        <f>IF($C$4="citu pasākumu izmaksas",IF('3a+c+n'!$Q29="C",'3a+c+n'!C29,0))</f>
        <v>0</v>
      </c>
      <c r="D29" s="24">
        <f>IF($C$4="citu pasākumu izmaksas",IF('3a+c+n'!$Q29="C",'3a+c+n'!D29,0))</f>
        <v>0</v>
      </c>
      <c r="E29" s="46"/>
      <c r="F29" s="65"/>
      <c r="G29" s="118"/>
      <c r="H29" s="118">
        <f>IF($C$4="citu pasākumu izmaksas",IF('3a+c+n'!$Q29="C",'3a+c+n'!H29,0))</f>
        <v>0</v>
      </c>
      <c r="I29" s="118"/>
      <c r="J29" s="118"/>
      <c r="K29" s="119">
        <f>IF($C$4="citu pasākumu izmaksas",IF('3a+c+n'!$Q29="C",'3a+c+n'!K29,0))</f>
        <v>0</v>
      </c>
      <c r="L29" s="82">
        <f>IF($C$4="citu pasākumu izmaksas",IF('3a+c+n'!$Q29="C",'3a+c+n'!L29,0))</f>
        <v>0</v>
      </c>
      <c r="M29" s="118">
        <f>IF($C$4="citu pasākumu izmaksas",IF('3a+c+n'!$Q29="C",'3a+c+n'!M29,0))</f>
        <v>0</v>
      </c>
      <c r="N29" s="118">
        <f>IF($C$4="citu pasākumu izmaksas",IF('3a+c+n'!$Q29="C",'3a+c+n'!N29,0))</f>
        <v>0</v>
      </c>
      <c r="O29" s="118">
        <f>IF($C$4="citu pasākumu izmaksas",IF('3a+c+n'!$Q29="C",'3a+c+n'!O29,0))</f>
        <v>0</v>
      </c>
      <c r="P29" s="119">
        <f>IF($C$4="citu pasākumu izmaksas",IF('3a+c+n'!$Q29="C",'3a+c+n'!P29,0))</f>
        <v>0</v>
      </c>
    </row>
    <row r="30" spans="1:16" x14ac:dyDescent="0.2">
      <c r="A30" s="51">
        <f>IF(P30=0,0,IF(COUNTBLANK(P30)=1,0,COUNTA($P$14:P30)))</f>
        <v>0</v>
      </c>
      <c r="B30" s="24">
        <f>IF($C$4="citu pasākumu izmaksas",IF('3a+c+n'!$Q30="C",'3a+c+n'!B30,0))</f>
        <v>0</v>
      </c>
      <c r="C30" s="24">
        <f>IF($C$4="citu pasākumu izmaksas",IF('3a+c+n'!$Q30="C",'3a+c+n'!C30,0))</f>
        <v>0</v>
      </c>
      <c r="D30" s="24">
        <f>IF($C$4="citu pasākumu izmaksas",IF('3a+c+n'!$Q30="C",'3a+c+n'!D30,0))</f>
        <v>0</v>
      </c>
      <c r="E30" s="46"/>
      <c r="F30" s="65"/>
      <c r="G30" s="118"/>
      <c r="H30" s="118">
        <f>IF($C$4="citu pasākumu izmaksas",IF('3a+c+n'!$Q30="C",'3a+c+n'!H30,0))</f>
        <v>0</v>
      </c>
      <c r="I30" s="118"/>
      <c r="J30" s="118"/>
      <c r="K30" s="119">
        <f>IF($C$4="citu pasākumu izmaksas",IF('3a+c+n'!$Q30="C",'3a+c+n'!K30,0))</f>
        <v>0</v>
      </c>
      <c r="L30" s="82">
        <f>IF($C$4="citu pasākumu izmaksas",IF('3a+c+n'!$Q30="C",'3a+c+n'!L30,0))</f>
        <v>0</v>
      </c>
      <c r="M30" s="118">
        <f>IF($C$4="citu pasākumu izmaksas",IF('3a+c+n'!$Q30="C",'3a+c+n'!M30,0))</f>
        <v>0</v>
      </c>
      <c r="N30" s="118">
        <f>IF($C$4="citu pasākumu izmaksas",IF('3a+c+n'!$Q30="C",'3a+c+n'!N30,0))</f>
        <v>0</v>
      </c>
      <c r="O30" s="118">
        <f>IF($C$4="citu pasākumu izmaksas",IF('3a+c+n'!$Q30="C",'3a+c+n'!O30,0))</f>
        <v>0</v>
      </c>
      <c r="P30" s="119">
        <f>IF($C$4="citu pasākumu izmaksas",IF('3a+c+n'!$Q30="C",'3a+c+n'!P30,0))</f>
        <v>0</v>
      </c>
    </row>
    <row r="31" spans="1:16" x14ac:dyDescent="0.2">
      <c r="A31" s="51">
        <f>IF(P31=0,0,IF(COUNTBLANK(P31)=1,0,COUNTA($P$14:P31)))</f>
        <v>0</v>
      </c>
      <c r="B31" s="24">
        <f>IF($C$4="citu pasākumu izmaksas",IF('3a+c+n'!$Q31="C",'3a+c+n'!B31,0))</f>
        <v>0</v>
      </c>
      <c r="C31" s="24">
        <f>IF($C$4="citu pasākumu izmaksas",IF('3a+c+n'!$Q31="C",'3a+c+n'!C31,0))</f>
        <v>0</v>
      </c>
      <c r="D31" s="24">
        <f>IF($C$4="citu pasākumu izmaksas",IF('3a+c+n'!$Q31="C",'3a+c+n'!D31,0))</f>
        <v>0</v>
      </c>
      <c r="E31" s="46"/>
      <c r="F31" s="65"/>
      <c r="G31" s="118"/>
      <c r="H31" s="118">
        <f>IF($C$4="citu pasākumu izmaksas",IF('3a+c+n'!$Q31="C",'3a+c+n'!H31,0))</f>
        <v>0</v>
      </c>
      <c r="I31" s="118"/>
      <c r="J31" s="118"/>
      <c r="K31" s="119">
        <f>IF($C$4="citu pasākumu izmaksas",IF('3a+c+n'!$Q31="C",'3a+c+n'!K31,0))</f>
        <v>0</v>
      </c>
      <c r="L31" s="82">
        <f>IF($C$4="citu pasākumu izmaksas",IF('3a+c+n'!$Q31="C",'3a+c+n'!L31,0))</f>
        <v>0</v>
      </c>
      <c r="M31" s="118">
        <f>IF($C$4="citu pasākumu izmaksas",IF('3a+c+n'!$Q31="C",'3a+c+n'!M31,0))</f>
        <v>0</v>
      </c>
      <c r="N31" s="118">
        <f>IF($C$4="citu pasākumu izmaksas",IF('3a+c+n'!$Q31="C",'3a+c+n'!N31,0))</f>
        <v>0</v>
      </c>
      <c r="O31" s="118">
        <f>IF($C$4="citu pasākumu izmaksas",IF('3a+c+n'!$Q31="C",'3a+c+n'!O31,0))</f>
        <v>0</v>
      </c>
      <c r="P31" s="119">
        <f>IF($C$4="citu pasākumu izmaksas",IF('3a+c+n'!$Q31="C",'3a+c+n'!P31,0))</f>
        <v>0</v>
      </c>
    </row>
    <row r="32" spans="1:16" x14ac:dyDescent="0.2">
      <c r="A32" s="51">
        <f>IF(P32=0,0,IF(COUNTBLANK(P32)=1,0,COUNTA($P$14:P32)))</f>
        <v>0</v>
      </c>
      <c r="B32" s="24">
        <f>IF($C$4="citu pasākumu izmaksas",IF('3a+c+n'!$Q32="C",'3a+c+n'!B32,0))</f>
        <v>0</v>
      </c>
      <c r="C32" s="24">
        <f>IF($C$4="citu pasākumu izmaksas",IF('3a+c+n'!$Q32="C",'3a+c+n'!C32,0))</f>
        <v>0</v>
      </c>
      <c r="D32" s="24">
        <f>IF($C$4="citu pasākumu izmaksas",IF('3a+c+n'!$Q32="C",'3a+c+n'!D32,0))</f>
        <v>0</v>
      </c>
      <c r="E32" s="46"/>
      <c r="F32" s="65"/>
      <c r="G32" s="118"/>
      <c r="H32" s="118">
        <f>IF($C$4="citu pasākumu izmaksas",IF('3a+c+n'!$Q32="C",'3a+c+n'!H32,0))</f>
        <v>0</v>
      </c>
      <c r="I32" s="118"/>
      <c r="J32" s="118"/>
      <c r="K32" s="119">
        <f>IF($C$4="citu pasākumu izmaksas",IF('3a+c+n'!$Q32="C",'3a+c+n'!K32,0))</f>
        <v>0</v>
      </c>
      <c r="L32" s="82">
        <f>IF($C$4="citu pasākumu izmaksas",IF('3a+c+n'!$Q32="C",'3a+c+n'!L32,0))</f>
        <v>0</v>
      </c>
      <c r="M32" s="118">
        <f>IF($C$4="citu pasākumu izmaksas",IF('3a+c+n'!$Q32="C",'3a+c+n'!M32,0))</f>
        <v>0</v>
      </c>
      <c r="N32" s="118">
        <f>IF($C$4="citu pasākumu izmaksas",IF('3a+c+n'!$Q32="C",'3a+c+n'!N32,0))</f>
        <v>0</v>
      </c>
      <c r="O32" s="118">
        <f>IF($C$4="citu pasākumu izmaksas",IF('3a+c+n'!$Q32="C",'3a+c+n'!O32,0))</f>
        <v>0</v>
      </c>
      <c r="P32" s="119">
        <f>IF($C$4="citu pasākumu izmaksas",IF('3a+c+n'!$Q32="C",'3a+c+n'!P32,0))</f>
        <v>0</v>
      </c>
    </row>
    <row r="33" spans="1:16" x14ac:dyDescent="0.2">
      <c r="A33" s="51">
        <f>IF(P33=0,0,IF(COUNTBLANK(P33)=1,0,COUNTA($P$14:P33)))</f>
        <v>0</v>
      </c>
      <c r="B33" s="24">
        <f>IF($C$4="citu pasākumu izmaksas",IF('3a+c+n'!$Q33="C",'3a+c+n'!B33,0))</f>
        <v>0</v>
      </c>
      <c r="C33" s="24">
        <f>IF($C$4="citu pasākumu izmaksas",IF('3a+c+n'!$Q33="C",'3a+c+n'!C33,0))</f>
        <v>0</v>
      </c>
      <c r="D33" s="24">
        <f>IF($C$4="citu pasākumu izmaksas",IF('3a+c+n'!$Q33="C",'3a+c+n'!D33,0))</f>
        <v>0</v>
      </c>
      <c r="E33" s="46"/>
      <c r="F33" s="65"/>
      <c r="G33" s="118"/>
      <c r="H33" s="118">
        <f>IF($C$4="citu pasākumu izmaksas",IF('3a+c+n'!$Q33="C",'3a+c+n'!H33,0))</f>
        <v>0</v>
      </c>
      <c r="I33" s="118"/>
      <c r="J33" s="118"/>
      <c r="K33" s="119">
        <f>IF($C$4="citu pasākumu izmaksas",IF('3a+c+n'!$Q33="C",'3a+c+n'!K33,0))</f>
        <v>0</v>
      </c>
      <c r="L33" s="82">
        <f>IF($C$4="citu pasākumu izmaksas",IF('3a+c+n'!$Q33="C",'3a+c+n'!L33,0))</f>
        <v>0</v>
      </c>
      <c r="M33" s="118">
        <f>IF($C$4="citu pasākumu izmaksas",IF('3a+c+n'!$Q33="C",'3a+c+n'!M33,0))</f>
        <v>0</v>
      </c>
      <c r="N33" s="118">
        <f>IF($C$4="citu pasākumu izmaksas",IF('3a+c+n'!$Q33="C",'3a+c+n'!N33,0))</f>
        <v>0</v>
      </c>
      <c r="O33" s="118">
        <f>IF($C$4="citu pasākumu izmaksas",IF('3a+c+n'!$Q33="C",'3a+c+n'!O33,0))</f>
        <v>0</v>
      </c>
      <c r="P33" s="119">
        <f>IF($C$4="citu pasākumu izmaksas",IF('3a+c+n'!$Q33="C",'3a+c+n'!P33,0))</f>
        <v>0</v>
      </c>
    </row>
    <row r="34" spans="1:16" x14ac:dyDescent="0.2">
      <c r="A34" s="51">
        <f>IF(P34=0,0,IF(COUNTBLANK(P34)=1,0,COUNTA($P$14:P34)))</f>
        <v>0</v>
      </c>
      <c r="B34" s="24">
        <f>IF($C$4="citu pasākumu izmaksas",IF('3a+c+n'!$Q34="C",'3a+c+n'!B34,0))</f>
        <v>0</v>
      </c>
      <c r="C34" s="24">
        <f>IF($C$4="citu pasākumu izmaksas",IF('3a+c+n'!$Q34="C",'3a+c+n'!C34,0))</f>
        <v>0</v>
      </c>
      <c r="D34" s="24">
        <f>IF($C$4="citu pasākumu izmaksas",IF('3a+c+n'!$Q34="C",'3a+c+n'!D34,0))</f>
        <v>0</v>
      </c>
      <c r="E34" s="46"/>
      <c r="F34" s="65"/>
      <c r="G34" s="118"/>
      <c r="H34" s="118">
        <f>IF($C$4="citu pasākumu izmaksas",IF('3a+c+n'!$Q34="C",'3a+c+n'!H34,0))</f>
        <v>0</v>
      </c>
      <c r="I34" s="118"/>
      <c r="J34" s="118"/>
      <c r="K34" s="119">
        <f>IF($C$4="citu pasākumu izmaksas",IF('3a+c+n'!$Q34="C",'3a+c+n'!K34,0))</f>
        <v>0</v>
      </c>
      <c r="L34" s="82">
        <f>IF($C$4="citu pasākumu izmaksas",IF('3a+c+n'!$Q34="C",'3a+c+n'!L34,0))</f>
        <v>0</v>
      </c>
      <c r="M34" s="118">
        <f>IF($C$4="citu pasākumu izmaksas",IF('3a+c+n'!$Q34="C",'3a+c+n'!M34,0))</f>
        <v>0</v>
      </c>
      <c r="N34" s="118">
        <f>IF($C$4="citu pasākumu izmaksas",IF('3a+c+n'!$Q34="C",'3a+c+n'!N34,0))</f>
        <v>0</v>
      </c>
      <c r="O34" s="118">
        <f>IF($C$4="citu pasākumu izmaksas",IF('3a+c+n'!$Q34="C",'3a+c+n'!O34,0))</f>
        <v>0</v>
      </c>
      <c r="P34" s="119">
        <f>IF($C$4="citu pasākumu izmaksas",IF('3a+c+n'!$Q34="C",'3a+c+n'!P34,0))</f>
        <v>0</v>
      </c>
    </row>
    <row r="35" spans="1:16" x14ac:dyDescent="0.2">
      <c r="A35" s="51">
        <f>IF(P35=0,0,IF(COUNTBLANK(P35)=1,0,COUNTA($P$14:P35)))</f>
        <v>0</v>
      </c>
      <c r="B35" s="24">
        <f>IF($C$4="citu pasākumu izmaksas",IF('3a+c+n'!$Q35="C",'3a+c+n'!B35,0))</f>
        <v>0</v>
      </c>
      <c r="C35" s="24">
        <f>IF($C$4="citu pasākumu izmaksas",IF('3a+c+n'!$Q35="C",'3a+c+n'!C35,0))</f>
        <v>0</v>
      </c>
      <c r="D35" s="24">
        <f>IF($C$4="citu pasākumu izmaksas",IF('3a+c+n'!$Q35="C",'3a+c+n'!D35,0))</f>
        <v>0</v>
      </c>
      <c r="E35" s="46"/>
      <c r="F35" s="65"/>
      <c r="G35" s="118"/>
      <c r="H35" s="118">
        <f>IF($C$4="citu pasākumu izmaksas",IF('3a+c+n'!$Q35="C",'3a+c+n'!H35,0))</f>
        <v>0</v>
      </c>
      <c r="I35" s="118"/>
      <c r="J35" s="118"/>
      <c r="K35" s="119">
        <f>IF($C$4="citu pasākumu izmaksas",IF('3a+c+n'!$Q35="C",'3a+c+n'!K35,0))</f>
        <v>0</v>
      </c>
      <c r="L35" s="82">
        <f>IF($C$4="citu pasākumu izmaksas",IF('3a+c+n'!$Q35="C",'3a+c+n'!L35,0))</f>
        <v>0</v>
      </c>
      <c r="M35" s="118">
        <f>IF($C$4="citu pasākumu izmaksas",IF('3a+c+n'!$Q35="C",'3a+c+n'!M35,0))</f>
        <v>0</v>
      </c>
      <c r="N35" s="118">
        <f>IF($C$4="citu pasākumu izmaksas",IF('3a+c+n'!$Q35="C",'3a+c+n'!N35,0))</f>
        <v>0</v>
      </c>
      <c r="O35" s="118">
        <f>IF($C$4="citu pasākumu izmaksas",IF('3a+c+n'!$Q35="C",'3a+c+n'!O35,0))</f>
        <v>0</v>
      </c>
      <c r="P35" s="119">
        <f>IF($C$4="citu pasākumu izmaksas",IF('3a+c+n'!$Q35="C",'3a+c+n'!P35,0))</f>
        <v>0</v>
      </c>
    </row>
    <row r="36" spans="1:16" x14ac:dyDescent="0.2">
      <c r="A36" s="51">
        <f>IF(P36=0,0,IF(COUNTBLANK(P36)=1,0,COUNTA($P$14:P36)))</f>
        <v>0</v>
      </c>
      <c r="B36" s="24">
        <f>IF($C$4="citu pasākumu izmaksas",IF('3a+c+n'!$Q36="C",'3a+c+n'!B36,0))</f>
        <v>0</v>
      </c>
      <c r="C36" s="24">
        <f>IF($C$4="citu pasākumu izmaksas",IF('3a+c+n'!$Q36="C",'3a+c+n'!C36,0))</f>
        <v>0</v>
      </c>
      <c r="D36" s="24">
        <f>IF($C$4="citu pasākumu izmaksas",IF('3a+c+n'!$Q36="C",'3a+c+n'!D36,0))</f>
        <v>0</v>
      </c>
      <c r="E36" s="46"/>
      <c r="F36" s="65"/>
      <c r="G36" s="118"/>
      <c r="H36" s="118">
        <f>IF($C$4="citu pasākumu izmaksas",IF('3a+c+n'!$Q36="C",'3a+c+n'!H36,0))</f>
        <v>0</v>
      </c>
      <c r="I36" s="118"/>
      <c r="J36" s="118"/>
      <c r="K36" s="119">
        <f>IF($C$4="citu pasākumu izmaksas",IF('3a+c+n'!$Q36="C",'3a+c+n'!K36,0))</f>
        <v>0</v>
      </c>
      <c r="L36" s="82">
        <f>IF($C$4="citu pasākumu izmaksas",IF('3a+c+n'!$Q36="C",'3a+c+n'!L36,0))</f>
        <v>0</v>
      </c>
      <c r="M36" s="118">
        <f>IF($C$4="citu pasākumu izmaksas",IF('3a+c+n'!$Q36="C",'3a+c+n'!M36,0))</f>
        <v>0</v>
      </c>
      <c r="N36" s="118">
        <f>IF($C$4="citu pasākumu izmaksas",IF('3a+c+n'!$Q36="C",'3a+c+n'!N36,0))</f>
        <v>0</v>
      </c>
      <c r="O36" s="118">
        <f>IF($C$4="citu pasākumu izmaksas",IF('3a+c+n'!$Q36="C",'3a+c+n'!O36,0))</f>
        <v>0</v>
      </c>
      <c r="P36" s="119">
        <f>IF($C$4="citu pasākumu izmaksas",IF('3a+c+n'!$Q36="C",'3a+c+n'!P36,0))</f>
        <v>0</v>
      </c>
    </row>
    <row r="37" spans="1:16" x14ac:dyDescent="0.2">
      <c r="A37" s="51">
        <f>IF(P37=0,0,IF(COUNTBLANK(P37)=1,0,COUNTA($P$14:P37)))</f>
        <v>0</v>
      </c>
      <c r="B37" s="24">
        <f>IF($C$4="citu pasākumu izmaksas",IF('3a+c+n'!$Q37="C",'3a+c+n'!B37,0))</f>
        <v>0</v>
      </c>
      <c r="C37" s="24">
        <f>IF($C$4="citu pasākumu izmaksas",IF('3a+c+n'!$Q37="C",'3a+c+n'!C37,0))</f>
        <v>0</v>
      </c>
      <c r="D37" s="24">
        <f>IF($C$4="citu pasākumu izmaksas",IF('3a+c+n'!$Q37="C",'3a+c+n'!D37,0))</f>
        <v>0</v>
      </c>
      <c r="E37" s="46"/>
      <c r="F37" s="65"/>
      <c r="G37" s="118"/>
      <c r="H37" s="118">
        <f>IF($C$4="citu pasākumu izmaksas",IF('3a+c+n'!$Q37="C",'3a+c+n'!H37,0))</f>
        <v>0</v>
      </c>
      <c r="I37" s="118"/>
      <c r="J37" s="118"/>
      <c r="K37" s="119">
        <f>IF($C$4="citu pasākumu izmaksas",IF('3a+c+n'!$Q37="C",'3a+c+n'!K37,0))</f>
        <v>0</v>
      </c>
      <c r="L37" s="82">
        <f>IF($C$4="citu pasākumu izmaksas",IF('3a+c+n'!$Q37="C",'3a+c+n'!L37,0))</f>
        <v>0</v>
      </c>
      <c r="M37" s="118">
        <f>IF($C$4="citu pasākumu izmaksas",IF('3a+c+n'!$Q37="C",'3a+c+n'!M37,0))</f>
        <v>0</v>
      </c>
      <c r="N37" s="118">
        <f>IF($C$4="citu pasākumu izmaksas",IF('3a+c+n'!$Q37="C",'3a+c+n'!N37,0))</f>
        <v>0</v>
      </c>
      <c r="O37" s="118">
        <f>IF($C$4="citu pasākumu izmaksas",IF('3a+c+n'!$Q37="C",'3a+c+n'!O37,0))</f>
        <v>0</v>
      </c>
      <c r="P37" s="119">
        <f>IF($C$4="citu pasākumu izmaksas",IF('3a+c+n'!$Q37="C",'3a+c+n'!P37,0))</f>
        <v>0</v>
      </c>
    </row>
    <row r="38" spans="1:16" x14ac:dyDescent="0.2">
      <c r="A38" s="51">
        <f>IF(P38=0,0,IF(COUNTBLANK(P38)=1,0,COUNTA($P$14:P38)))</f>
        <v>0</v>
      </c>
      <c r="B38" s="24">
        <f>IF($C$4="citu pasākumu izmaksas",IF('3a+c+n'!$Q38="C",'3a+c+n'!B38,0))</f>
        <v>0</v>
      </c>
      <c r="C38" s="24">
        <f>IF($C$4="citu pasākumu izmaksas",IF('3a+c+n'!$Q38="C",'3a+c+n'!C38,0))</f>
        <v>0</v>
      </c>
      <c r="D38" s="24">
        <f>IF($C$4="citu pasākumu izmaksas",IF('3a+c+n'!$Q38="C",'3a+c+n'!D38,0))</f>
        <v>0</v>
      </c>
      <c r="E38" s="46"/>
      <c r="F38" s="65"/>
      <c r="G38" s="118"/>
      <c r="H38" s="118">
        <f>IF($C$4="citu pasākumu izmaksas",IF('3a+c+n'!$Q38="C",'3a+c+n'!H38,0))</f>
        <v>0</v>
      </c>
      <c r="I38" s="118"/>
      <c r="J38" s="118"/>
      <c r="K38" s="119">
        <f>IF($C$4="citu pasākumu izmaksas",IF('3a+c+n'!$Q38="C",'3a+c+n'!K38,0))</f>
        <v>0</v>
      </c>
      <c r="L38" s="82">
        <f>IF($C$4="citu pasākumu izmaksas",IF('3a+c+n'!$Q38="C",'3a+c+n'!L38,0))</f>
        <v>0</v>
      </c>
      <c r="M38" s="118">
        <f>IF($C$4="citu pasākumu izmaksas",IF('3a+c+n'!$Q38="C",'3a+c+n'!M38,0))</f>
        <v>0</v>
      </c>
      <c r="N38" s="118">
        <f>IF($C$4="citu pasākumu izmaksas",IF('3a+c+n'!$Q38="C",'3a+c+n'!N38,0))</f>
        <v>0</v>
      </c>
      <c r="O38" s="118">
        <f>IF($C$4="citu pasākumu izmaksas",IF('3a+c+n'!$Q38="C",'3a+c+n'!O38,0))</f>
        <v>0</v>
      </c>
      <c r="P38" s="119">
        <f>IF($C$4="citu pasākumu izmaksas",IF('3a+c+n'!$Q38="C",'3a+c+n'!P38,0))</f>
        <v>0</v>
      </c>
    </row>
    <row r="39" spans="1:16" x14ac:dyDescent="0.2">
      <c r="A39" s="51">
        <f>IF(P39=0,0,IF(COUNTBLANK(P39)=1,0,COUNTA($P$14:P39)))</f>
        <v>0</v>
      </c>
      <c r="B39" s="24">
        <f>IF($C$4="citu pasākumu izmaksas",IF('3a+c+n'!$Q39="C",'3a+c+n'!B39,0))</f>
        <v>0</v>
      </c>
      <c r="C39" s="24">
        <f>IF($C$4="citu pasākumu izmaksas",IF('3a+c+n'!$Q39="C",'3a+c+n'!C39,0))</f>
        <v>0</v>
      </c>
      <c r="D39" s="24">
        <f>IF($C$4="citu pasākumu izmaksas",IF('3a+c+n'!$Q39="C",'3a+c+n'!D39,0))</f>
        <v>0</v>
      </c>
      <c r="E39" s="46"/>
      <c r="F39" s="65"/>
      <c r="G39" s="118"/>
      <c r="H39" s="118">
        <f>IF($C$4="citu pasākumu izmaksas",IF('3a+c+n'!$Q39="C",'3a+c+n'!H39,0))</f>
        <v>0</v>
      </c>
      <c r="I39" s="118"/>
      <c r="J39" s="118"/>
      <c r="K39" s="119">
        <f>IF($C$4="citu pasākumu izmaksas",IF('3a+c+n'!$Q39="C",'3a+c+n'!K39,0))</f>
        <v>0</v>
      </c>
      <c r="L39" s="82">
        <f>IF($C$4="citu pasākumu izmaksas",IF('3a+c+n'!$Q39="C",'3a+c+n'!L39,0))</f>
        <v>0</v>
      </c>
      <c r="M39" s="118">
        <f>IF($C$4="citu pasākumu izmaksas",IF('3a+c+n'!$Q39="C",'3a+c+n'!M39,0))</f>
        <v>0</v>
      </c>
      <c r="N39" s="118">
        <f>IF($C$4="citu pasākumu izmaksas",IF('3a+c+n'!$Q39="C",'3a+c+n'!N39,0))</f>
        <v>0</v>
      </c>
      <c r="O39" s="118">
        <f>IF($C$4="citu pasākumu izmaksas",IF('3a+c+n'!$Q39="C",'3a+c+n'!O39,0))</f>
        <v>0</v>
      </c>
      <c r="P39" s="119">
        <f>IF($C$4="citu pasākumu izmaksas",IF('3a+c+n'!$Q39="C",'3a+c+n'!P39,0))</f>
        <v>0</v>
      </c>
    </row>
    <row r="40" spans="1:16" x14ac:dyDescent="0.2">
      <c r="A40" s="51">
        <f>IF(P40=0,0,IF(COUNTBLANK(P40)=1,0,COUNTA($P$14:P40)))</f>
        <v>0</v>
      </c>
      <c r="B40" s="24">
        <f>IF($C$4="citu pasākumu izmaksas",IF('3a+c+n'!$Q40="C",'3a+c+n'!B40,0))</f>
        <v>0</v>
      </c>
      <c r="C40" s="24">
        <f>IF($C$4="citu pasākumu izmaksas",IF('3a+c+n'!$Q40="C",'3a+c+n'!C40,0))</f>
        <v>0</v>
      </c>
      <c r="D40" s="24">
        <f>IF($C$4="citu pasākumu izmaksas",IF('3a+c+n'!$Q40="C",'3a+c+n'!D40,0))</f>
        <v>0</v>
      </c>
      <c r="E40" s="46"/>
      <c r="F40" s="65"/>
      <c r="G40" s="118"/>
      <c r="H40" s="118">
        <f>IF($C$4="citu pasākumu izmaksas",IF('3a+c+n'!$Q40="C",'3a+c+n'!H40,0))</f>
        <v>0</v>
      </c>
      <c r="I40" s="118"/>
      <c r="J40" s="118"/>
      <c r="K40" s="119">
        <f>IF($C$4="citu pasākumu izmaksas",IF('3a+c+n'!$Q40="C",'3a+c+n'!K40,0))</f>
        <v>0</v>
      </c>
      <c r="L40" s="82">
        <f>IF($C$4="citu pasākumu izmaksas",IF('3a+c+n'!$Q40="C",'3a+c+n'!L40,0))</f>
        <v>0</v>
      </c>
      <c r="M40" s="118">
        <f>IF($C$4="citu pasākumu izmaksas",IF('3a+c+n'!$Q40="C",'3a+c+n'!M40,0))</f>
        <v>0</v>
      </c>
      <c r="N40" s="118">
        <f>IF($C$4="citu pasākumu izmaksas",IF('3a+c+n'!$Q40="C",'3a+c+n'!N40,0))</f>
        <v>0</v>
      </c>
      <c r="O40" s="118">
        <f>IF($C$4="citu pasākumu izmaksas",IF('3a+c+n'!$Q40="C",'3a+c+n'!O40,0))</f>
        <v>0</v>
      </c>
      <c r="P40" s="119">
        <f>IF($C$4="citu pasākumu izmaksas",IF('3a+c+n'!$Q40="C",'3a+c+n'!P40,0))</f>
        <v>0</v>
      </c>
    </row>
    <row r="41" spans="1:16" x14ac:dyDescent="0.2">
      <c r="A41" s="51">
        <f>IF(P41=0,0,IF(COUNTBLANK(P41)=1,0,COUNTA($P$14:P41)))</f>
        <v>0</v>
      </c>
      <c r="B41" s="24">
        <f>IF($C$4="citu pasākumu izmaksas",IF('3a+c+n'!$Q41="C",'3a+c+n'!B41,0))</f>
        <v>0</v>
      </c>
      <c r="C41" s="24">
        <f>IF($C$4="citu pasākumu izmaksas",IF('3a+c+n'!$Q41="C",'3a+c+n'!C41,0))</f>
        <v>0</v>
      </c>
      <c r="D41" s="24">
        <f>IF($C$4="citu pasākumu izmaksas",IF('3a+c+n'!$Q41="C",'3a+c+n'!D41,0))</f>
        <v>0</v>
      </c>
      <c r="E41" s="46"/>
      <c r="F41" s="65"/>
      <c r="G41" s="118"/>
      <c r="H41" s="118">
        <f>IF($C$4="citu pasākumu izmaksas",IF('3a+c+n'!$Q41="C",'3a+c+n'!H41,0))</f>
        <v>0</v>
      </c>
      <c r="I41" s="118"/>
      <c r="J41" s="118"/>
      <c r="K41" s="119">
        <f>IF($C$4="citu pasākumu izmaksas",IF('3a+c+n'!$Q41="C",'3a+c+n'!K41,0))</f>
        <v>0</v>
      </c>
      <c r="L41" s="82">
        <f>IF($C$4="citu pasākumu izmaksas",IF('3a+c+n'!$Q41="C",'3a+c+n'!L41,0))</f>
        <v>0</v>
      </c>
      <c r="M41" s="118">
        <f>IF($C$4="citu pasākumu izmaksas",IF('3a+c+n'!$Q41="C",'3a+c+n'!M41,0))</f>
        <v>0</v>
      </c>
      <c r="N41" s="118">
        <f>IF($C$4="citu pasākumu izmaksas",IF('3a+c+n'!$Q41="C",'3a+c+n'!N41,0))</f>
        <v>0</v>
      </c>
      <c r="O41" s="118">
        <f>IF($C$4="citu pasākumu izmaksas",IF('3a+c+n'!$Q41="C",'3a+c+n'!O41,0))</f>
        <v>0</v>
      </c>
      <c r="P41" s="119">
        <f>IF($C$4="citu pasākumu izmaksas",IF('3a+c+n'!$Q41="C",'3a+c+n'!P41,0))</f>
        <v>0</v>
      </c>
    </row>
    <row r="42" spans="1:16" x14ac:dyDescent="0.2">
      <c r="A42" s="51">
        <f>IF(P42=0,0,IF(COUNTBLANK(P42)=1,0,COUNTA($P$14:P42)))</f>
        <v>0</v>
      </c>
      <c r="B42" s="24">
        <f>IF($C$4="citu pasākumu izmaksas",IF('3a+c+n'!$Q42="C",'3a+c+n'!B42,0))</f>
        <v>0</v>
      </c>
      <c r="C42" s="24">
        <f>IF($C$4="citu pasākumu izmaksas",IF('3a+c+n'!$Q42="C",'3a+c+n'!C42,0))</f>
        <v>0</v>
      </c>
      <c r="D42" s="24">
        <f>IF($C$4="citu pasākumu izmaksas",IF('3a+c+n'!$Q42="C",'3a+c+n'!D42,0))</f>
        <v>0</v>
      </c>
      <c r="E42" s="46"/>
      <c r="F42" s="65"/>
      <c r="G42" s="118"/>
      <c r="H42" s="118">
        <f>IF($C$4="citu pasākumu izmaksas",IF('3a+c+n'!$Q42="C",'3a+c+n'!H42,0))</f>
        <v>0</v>
      </c>
      <c r="I42" s="118"/>
      <c r="J42" s="118"/>
      <c r="K42" s="119">
        <f>IF($C$4="citu pasākumu izmaksas",IF('3a+c+n'!$Q42="C",'3a+c+n'!K42,0))</f>
        <v>0</v>
      </c>
      <c r="L42" s="82">
        <f>IF($C$4="citu pasākumu izmaksas",IF('3a+c+n'!$Q42="C",'3a+c+n'!L42,0))</f>
        <v>0</v>
      </c>
      <c r="M42" s="118">
        <f>IF($C$4="citu pasākumu izmaksas",IF('3a+c+n'!$Q42="C",'3a+c+n'!M42,0))</f>
        <v>0</v>
      </c>
      <c r="N42" s="118">
        <f>IF($C$4="citu pasākumu izmaksas",IF('3a+c+n'!$Q42="C",'3a+c+n'!N42,0))</f>
        <v>0</v>
      </c>
      <c r="O42" s="118">
        <f>IF($C$4="citu pasākumu izmaksas",IF('3a+c+n'!$Q42="C",'3a+c+n'!O42,0))</f>
        <v>0</v>
      </c>
      <c r="P42" s="119">
        <f>IF($C$4="citu pasākumu izmaksas",IF('3a+c+n'!$Q42="C",'3a+c+n'!P42,0))</f>
        <v>0</v>
      </c>
    </row>
    <row r="43" spans="1:16" x14ac:dyDescent="0.2">
      <c r="A43" s="51">
        <f>IF(P43=0,0,IF(COUNTBLANK(P43)=1,0,COUNTA($P$14:P43)))</f>
        <v>0</v>
      </c>
      <c r="B43" s="24">
        <f>IF($C$4="citu pasākumu izmaksas",IF('3a+c+n'!$Q43="C",'3a+c+n'!B43,0))</f>
        <v>0</v>
      </c>
      <c r="C43" s="24">
        <f>IF($C$4="citu pasākumu izmaksas",IF('3a+c+n'!$Q43="C",'3a+c+n'!C43,0))</f>
        <v>0</v>
      </c>
      <c r="D43" s="24">
        <f>IF($C$4="citu pasākumu izmaksas",IF('3a+c+n'!$Q43="C",'3a+c+n'!D43,0))</f>
        <v>0</v>
      </c>
      <c r="E43" s="46"/>
      <c r="F43" s="65"/>
      <c r="G43" s="118"/>
      <c r="H43" s="118">
        <f>IF($C$4="citu pasākumu izmaksas",IF('3a+c+n'!$Q43="C",'3a+c+n'!H43,0))</f>
        <v>0</v>
      </c>
      <c r="I43" s="118"/>
      <c r="J43" s="118"/>
      <c r="K43" s="119">
        <f>IF($C$4="citu pasākumu izmaksas",IF('3a+c+n'!$Q43="C",'3a+c+n'!K43,0))</f>
        <v>0</v>
      </c>
      <c r="L43" s="82">
        <f>IF($C$4="citu pasākumu izmaksas",IF('3a+c+n'!$Q43="C",'3a+c+n'!L43,0))</f>
        <v>0</v>
      </c>
      <c r="M43" s="118">
        <f>IF($C$4="citu pasākumu izmaksas",IF('3a+c+n'!$Q43="C",'3a+c+n'!M43,0))</f>
        <v>0</v>
      </c>
      <c r="N43" s="118">
        <f>IF($C$4="citu pasākumu izmaksas",IF('3a+c+n'!$Q43="C",'3a+c+n'!N43,0))</f>
        <v>0</v>
      </c>
      <c r="O43" s="118">
        <f>IF($C$4="citu pasākumu izmaksas",IF('3a+c+n'!$Q43="C",'3a+c+n'!O43,0))</f>
        <v>0</v>
      </c>
      <c r="P43" s="119">
        <f>IF($C$4="citu pasākumu izmaksas",IF('3a+c+n'!$Q43="C",'3a+c+n'!P43,0))</f>
        <v>0</v>
      </c>
    </row>
    <row r="44" spans="1:16" x14ac:dyDescent="0.2">
      <c r="A44" s="51">
        <f>IF(P44=0,0,IF(COUNTBLANK(P44)=1,0,COUNTA($P$14:P44)))</f>
        <v>0</v>
      </c>
      <c r="B44" s="24">
        <f>IF($C$4="citu pasākumu izmaksas",IF('3a+c+n'!$Q44="C",'3a+c+n'!B44,0))</f>
        <v>0</v>
      </c>
      <c r="C44" s="24">
        <f>IF($C$4="citu pasākumu izmaksas",IF('3a+c+n'!$Q44="C",'3a+c+n'!C44,0))</f>
        <v>0</v>
      </c>
      <c r="D44" s="24">
        <f>IF($C$4="citu pasākumu izmaksas",IF('3a+c+n'!$Q44="C",'3a+c+n'!D44,0))</f>
        <v>0</v>
      </c>
      <c r="E44" s="46"/>
      <c r="F44" s="65"/>
      <c r="G44" s="118"/>
      <c r="H44" s="118">
        <f>IF($C$4="citu pasākumu izmaksas",IF('3a+c+n'!$Q44="C",'3a+c+n'!H44,0))</f>
        <v>0</v>
      </c>
      <c r="I44" s="118"/>
      <c r="J44" s="118"/>
      <c r="K44" s="119">
        <f>IF($C$4="citu pasākumu izmaksas",IF('3a+c+n'!$Q44="C",'3a+c+n'!K44,0))</f>
        <v>0</v>
      </c>
      <c r="L44" s="82">
        <f>IF($C$4="citu pasākumu izmaksas",IF('3a+c+n'!$Q44="C",'3a+c+n'!L44,0))</f>
        <v>0</v>
      </c>
      <c r="M44" s="118">
        <f>IF($C$4="citu pasākumu izmaksas",IF('3a+c+n'!$Q44="C",'3a+c+n'!M44,0))</f>
        <v>0</v>
      </c>
      <c r="N44" s="118">
        <f>IF($C$4="citu pasākumu izmaksas",IF('3a+c+n'!$Q44="C",'3a+c+n'!N44,0))</f>
        <v>0</v>
      </c>
      <c r="O44" s="118">
        <f>IF($C$4="citu pasākumu izmaksas",IF('3a+c+n'!$Q44="C",'3a+c+n'!O44,0))</f>
        <v>0</v>
      </c>
      <c r="P44" s="119">
        <f>IF($C$4="citu pasākumu izmaksas",IF('3a+c+n'!$Q44="C",'3a+c+n'!P44,0))</f>
        <v>0</v>
      </c>
    </row>
    <row r="45" spans="1:16" x14ac:dyDescent="0.2">
      <c r="A45" s="51">
        <f>IF(P45=0,0,IF(COUNTBLANK(P45)=1,0,COUNTA($P$14:P45)))</f>
        <v>0</v>
      </c>
      <c r="B45" s="24">
        <f>IF($C$4="citu pasākumu izmaksas",IF('3a+c+n'!$Q45="C",'3a+c+n'!B45,0))</f>
        <v>0</v>
      </c>
      <c r="C45" s="24">
        <f>IF($C$4="citu pasākumu izmaksas",IF('3a+c+n'!$Q45="C",'3a+c+n'!C45,0))</f>
        <v>0</v>
      </c>
      <c r="D45" s="24">
        <f>IF($C$4="citu pasākumu izmaksas",IF('3a+c+n'!$Q45="C",'3a+c+n'!D45,0))</f>
        <v>0</v>
      </c>
      <c r="E45" s="46"/>
      <c r="F45" s="65"/>
      <c r="G45" s="118"/>
      <c r="H45" s="118">
        <f>IF($C$4="citu pasākumu izmaksas",IF('3a+c+n'!$Q45="C",'3a+c+n'!H45,0))</f>
        <v>0</v>
      </c>
      <c r="I45" s="118"/>
      <c r="J45" s="118"/>
      <c r="K45" s="119">
        <f>IF($C$4="citu pasākumu izmaksas",IF('3a+c+n'!$Q45="C",'3a+c+n'!K45,0))</f>
        <v>0</v>
      </c>
      <c r="L45" s="82">
        <f>IF($C$4="citu pasākumu izmaksas",IF('3a+c+n'!$Q45="C",'3a+c+n'!L45,0))</f>
        <v>0</v>
      </c>
      <c r="M45" s="118">
        <f>IF($C$4="citu pasākumu izmaksas",IF('3a+c+n'!$Q45="C",'3a+c+n'!M45,0))</f>
        <v>0</v>
      </c>
      <c r="N45" s="118">
        <f>IF($C$4="citu pasākumu izmaksas",IF('3a+c+n'!$Q45="C",'3a+c+n'!N45,0))</f>
        <v>0</v>
      </c>
      <c r="O45" s="118">
        <f>IF($C$4="citu pasākumu izmaksas",IF('3a+c+n'!$Q45="C",'3a+c+n'!O45,0))</f>
        <v>0</v>
      </c>
      <c r="P45" s="119">
        <f>IF($C$4="citu pasākumu izmaksas",IF('3a+c+n'!$Q45="C",'3a+c+n'!P45,0))</f>
        <v>0</v>
      </c>
    </row>
    <row r="46" spans="1:16" x14ac:dyDescent="0.2">
      <c r="A46" s="51">
        <f>IF(P46=0,0,IF(COUNTBLANK(P46)=1,0,COUNTA($P$14:P46)))</f>
        <v>0</v>
      </c>
      <c r="B46" s="24">
        <f>IF($C$4="citu pasākumu izmaksas",IF('3a+c+n'!$Q46="C",'3a+c+n'!B46,0))</f>
        <v>0</v>
      </c>
      <c r="C46" s="24">
        <f>IF($C$4="citu pasākumu izmaksas",IF('3a+c+n'!$Q46="C",'3a+c+n'!C46,0))</f>
        <v>0</v>
      </c>
      <c r="D46" s="24">
        <f>IF($C$4="citu pasākumu izmaksas",IF('3a+c+n'!$Q46="C",'3a+c+n'!D46,0))</f>
        <v>0</v>
      </c>
      <c r="E46" s="46"/>
      <c r="F46" s="65"/>
      <c r="G46" s="118"/>
      <c r="H46" s="118">
        <f>IF($C$4="citu pasākumu izmaksas",IF('3a+c+n'!$Q46="C",'3a+c+n'!H46,0))</f>
        <v>0</v>
      </c>
      <c r="I46" s="118"/>
      <c r="J46" s="118"/>
      <c r="K46" s="119">
        <f>IF($C$4="citu pasākumu izmaksas",IF('3a+c+n'!$Q46="C",'3a+c+n'!K46,0))</f>
        <v>0</v>
      </c>
      <c r="L46" s="82">
        <f>IF($C$4="citu pasākumu izmaksas",IF('3a+c+n'!$Q46="C",'3a+c+n'!L46,0))</f>
        <v>0</v>
      </c>
      <c r="M46" s="118">
        <f>IF($C$4="citu pasākumu izmaksas",IF('3a+c+n'!$Q46="C",'3a+c+n'!M46,0))</f>
        <v>0</v>
      </c>
      <c r="N46" s="118">
        <f>IF($C$4="citu pasākumu izmaksas",IF('3a+c+n'!$Q46="C",'3a+c+n'!N46,0))</f>
        <v>0</v>
      </c>
      <c r="O46" s="118">
        <f>IF($C$4="citu pasākumu izmaksas",IF('3a+c+n'!$Q46="C",'3a+c+n'!O46,0))</f>
        <v>0</v>
      </c>
      <c r="P46" s="119">
        <f>IF($C$4="citu pasākumu izmaksas",IF('3a+c+n'!$Q46="C",'3a+c+n'!P46,0))</f>
        <v>0</v>
      </c>
    </row>
    <row r="47" spans="1:16" x14ac:dyDescent="0.2">
      <c r="A47" s="51">
        <f>IF(P47=0,0,IF(COUNTBLANK(P47)=1,0,COUNTA($P$14:P47)))</f>
        <v>0</v>
      </c>
      <c r="B47" s="24">
        <f>IF($C$4="citu pasākumu izmaksas",IF('3a+c+n'!$Q47="C",'3a+c+n'!B47,0))</f>
        <v>0</v>
      </c>
      <c r="C47" s="24">
        <f>IF($C$4="citu pasākumu izmaksas",IF('3a+c+n'!$Q47="C",'3a+c+n'!C47,0))</f>
        <v>0</v>
      </c>
      <c r="D47" s="24">
        <f>IF($C$4="citu pasākumu izmaksas",IF('3a+c+n'!$Q47="C",'3a+c+n'!D47,0))</f>
        <v>0</v>
      </c>
      <c r="E47" s="46"/>
      <c r="F47" s="65"/>
      <c r="G47" s="118"/>
      <c r="H47" s="118">
        <f>IF($C$4="citu pasākumu izmaksas",IF('3a+c+n'!$Q47="C",'3a+c+n'!H47,0))</f>
        <v>0</v>
      </c>
      <c r="I47" s="118"/>
      <c r="J47" s="118"/>
      <c r="K47" s="119">
        <f>IF($C$4="citu pasākumu izmaksas",IF('3a+c+n'!$Q47="C",'3a+c+n'!K47,0))</f>
        <v>0</v>
      </c>
      <c r="L47" s="82">
        <f>IF($C$4="citu pasākumu izmaksas",IF('3a+c+n'!$Q47="C",'3a+c+n'!L47,0))</f>
        <v>0</v>
      </c>
      <c r="M47" s="118">
        <f>IF($C$4="citu pasākumu izmaksas",IF('3a+c+n'!$Q47="C",'3a+c+n'!M47,0))</f>
        <v>0</v>
      </c>
      <c r="N47" s="118">
        <f>IF($C$4="citu pasākumu izmaksas",IF('3a+c+n'!$Q47="C",'3a+c+n'!N47,0))</f>
        <v>0</v>
      </c>
      <c r="O47" s="118">
        <f>IF($C$4="citu pasākumu izmaksas",IF('3a+c+n'!$Q47="C",'3a+c+n'!O47,0))</f>
        <v>0</v>
      </c>
      <c r="P47" s="119">
        <f>IF($C$4="citu pasākumu izmaksas",IF('3a+c+n'!$Q47="C",'3a+c+n'!P47,0))</f>
        <v>0</v>
      </c>
    </row>
    <row r="48" spans="1:16" x14ac:dyDescent="0.2">
      <c r="A48" s="51">
        <f>IF(P48=0,0,IF(COUNTBLANK(P48)=1,0,COUNTA($P$14:P48)))</f>
        <v>0</v>
      </c>
      <c r="B48" s="24">
        <f>IF($C$4="citu pasākumu izmaksas",IF('3a+c+n'!$Q48="C",'3a+c+n'!B48,0))</f>
        <v>0</v>
      </c>
      <c r="C48" s="24">
        <f>IF($C$4="citu pasākumu izmaksas",IF('3a+c+n'!$Q48="C",'3a+c+n'!C48,0))</f>
        <v>0</v>
      </c>
      <c r="D48" s="24">
        <f>IF($C$4="citu pasākumu izmaksas",IF('3a+c+n'!$Q48="C",'3a+c+n'!D48,0))</f>
        <v>0</v>
      </c>
      <c r="E48" s="46"/>
      <c r="F48" s="65"/>
      <c r="G48" s="118"/>
      <c r="H48" s="118">
        <f>IF($C$4="citu pasākumu izmaksas",IF('3a+c+n'!$Q48="C",'3a+c+n'!H48,0))</f>
        <v>0</v>
      </c>
      <c r="I48" s="118"/>
      <c r="J48" s="118"/>
      <c r="K48" s="119">
        <f>IF($C$4="citu pasākumu izmaksas",IF('3a+c+n'!$Q48="C",'3a+c+n'!K48,0))</f>
        <v>0</v>
      </c>
      <c r="L48" s="82">
        <f>IF($C$4="citu pasākumu izmaksas",IF('3a+c+n'!$Q48="C",'3a+c+n'!L48,0))</f>
        <v>0</v>
      </c>
      <c r="M48" s="118">
        <f>IF($C$4="citu pasākumu izmaksas",IF('3a+c+n'!$Q48="C",'3a+c+n'!M48,0))</f>
        <v>0</v>
      </c>
      <c r="N48" s="118">
        <f>IF($C$4="citu pasākumu izmaksas",IF('3a+c+n'!$Q48="C",'3a+c+n'!N48,0))</f>
        <v>0</v>
      </c>
      <c r="O48" s="118">
        <f>IF($C$4="citu pasākumu izmaksas",IF('3a+c+n'!$Q48="C",'3a+c+n'!O48,0))</f>
        <v>0</v>
      </c>
      <c r="P48" s="119">
        <f>IF($C$4="citu pasākumu izmaksas",IF('3a+c+n'!$Q48="C",'3a+c+n'!P48,0))</f>
        <v>0</v>
      </c>
    </row>
    <row r="49" spans="1:16" x14ac:dyDescent="0.2">
      <c r="A49" s="51">
        <f>IF(P49=0,0,IF(COUNTBLANK(P49)=1,0,COUNTA($P$14:P49)))</f>
        <v>0</v>
      </c>
      <c r="B49" s="24">
        <f>IF($C$4="citu pasākumu izmaksas",IF('3a+c+n'!$Q49="C",'3a+c+n'!B49,0))</f>
        <v>0</v>
      </c>
      <c r="C49" s="24">
        <f>IF($C$4="citu pasākumu izmaksas",IF('3a+c+n'!$Q49="C",'3a+c+n'!C49,0))</f>
        <v>0</v>
      </c>
      <c r="D49" s="24">
        <f>IF($C$4="citu pasākumu izmaksas",IF('3a+c+n'!$Q49="C",'3a+c+n'!D49,0))</f>
        <v>0</v>
      </c>
      <c r="E49" s="46"/>
      <c r="F49" s="65"/>
      <c r="G49" s="118"/>
      <c r="H49" s="118">
        <f>IF($C$4="citu pasākumu izmaksas",IF('3a+c+n'!$Q49="C",'3a+c+n'!H49,0))</f>
        <v>0</v>
      </c>
      <c r="I49" s="118"/>
      <c r="J49" s="118"/>
      <c r="K49" s="119">
        <f>IF($C$4="citu pasākumu izmaksas",IF('3a+c+n'!$Q49="C",'3a+c+n'!K49,0))</f>
        <v>0</v>
      </c>
      <c r="L49" s="82">
        <f>IF($C$4="citu pasākumu izmaksas",IF('3a+c+n'!$Q49="C",'3a+c+n'!L49,0))</f>
        <v>0</v>
      </c>
      <c r="M49" s="118">
        <f>IF($C$4="citu pasākumu izmaksas",IF('3a+c+n'!$Q49="C",'3a+c+n'!M49,0))</f>
        <v>0</v>
      </c>
      <c r="N49" s="118">
        <f>IF($C$4="citu pasākumu izmaksas",IF('3a+c+n'!$Q49="C",'3a+c+n'!N49,0))</f>
        <v>0</v>
      </c>
      <c r="O49" s="118">
        <f>IF($C$4="citu pasākumu izmaksas",IF('3a+c+n'!$Q49="C",'3a+c+n'!O49,0))</f>
        <v>0</v>
      </c>
      <c r="P49" s="119">
        <f>IF($C$4="citu pasākumu izmaksas",IF('3a+c+n'!$Q49="C",'3a+c+n'!P49,0))</f>
        <v>0</v>
      </c>
    </row>
    <row r="50" spans="1:16" x14ac:dyDescent="0.2">
      <c r="A50" s="51">
        <f>IF(P50=0,0,IF(COUNTBLANK(P50)=1,0,COUNTA($P$14:P50)))</f>
        <v>0</v>
      </c>
      <c r="B50" s="24">
        <f>IF($C$4="citu pasākumu izmaksas",IF('3a+c+n'!$Q50="C",'3a+c+n'!B50,0))</f>
        <v>0</v>
      </c>
      <c r="C50" s="24">
        <f>IF($C$4="citu pasākumu izmaksas",IF('3a+c+n'!$Q50="C",'3a+c+n'!C50,0))</f>
        <v>0</v>
      </c>
      <c r="D50" s="24">
        <f>IF($C$4="citu pasākumu izmaksas",IF('3a+c+n'!$Q50="C",'3a+c+n'!D50,0))</f>
        <v>0</v>
      </c>
      <c r="E50" s="46"/>
      <c r="F50" s="65"/>
      <c r="G50" s="118"/>
      <c r="H50" s="118">
        <f>IF($C$4="citu pasākumu izmaksas",IF('3a+c+n'!$Q50="C",'3a+c+n'!H50,0))</f>
        <v>0</v>
      </c>
      <c r="I50" s="118"/>
      <c r="J50" s="118"/>
      <c r="K50" s="119">
        <f>IF($C$4="citu pasākumu izmaksas",IF('3a+c+n'!$Q50="C",'3a+c+n'!K50,0))</f>
        <v>0</v>
      </c>
      <c r="L50" s="82">
        <f>IF($C$4="citu pasākumu izmaksas",IF('3a+c+n'!$Q50="C",'3a+c+n'!L50,0))</f>
        <v>0</v>
      </c>
      <c r="M50" s="118">
        <f>IF($C$4="citu pasākumu izmaksas",IF('3a+c+n'!$Q50="C",'3a+c+n'!M50,0))</f>
        <v>0</v>
      </c>
      <c r="N50" s="118">
        <f>IF($C$4="citu pasākumu izmaksas",IF('3a+c+n'!$Q50="C",'3a+c+n'!N50,0))</f>
        <v>0</v>
      </c>
      <c r="O50" s="118">
        <f>IF($C$4="citu pasākumu izmaksas",IF('3a+c+n'!$Q50="C",'3a+c+n'!O50,0))</f>
        <v>0</v>
      </c>
      <c r="P50" s="119">
        <f>IF($C$4="citu pasākumu izmaksas",IF('3a+c+n'!$Q50="C",'3a+c+n'!P50,0))</f>
        <v>0</v>
      </c>
    </row>
    <row r="51" spans="1:16" x14ac:dyDescent="0.2">
      <c r="A51" s="51">
        <f>IF(P51=0,0,IF(COUNTBLANK(P51)=1,0,COUNTA($P$14:P51)))</f>
        <v>0</v>
      </c>
      <c r="B51" s="24">
        <f>IF($C$4="citu pasākumu izmaksas",IF('3a+c+n'!$Q51="C",'3a+c+n'!B51,0))</f>
        <v>0</v>
      </c>
      <c r="C51" s="24">
        <f>IF($C$4="citu pasākumu izmaksas",IF('3a+c+n'!$Q51="C",'3a+c+n'!C51,0))</f>
        <v>0</v>
      </c>
      <c r="D51" s="24">
        <f>IF($C$4="citu pasākumu izmaksas",IF('3a+c+n'!$Q51="C",'3a+c+n'!D51,0))</f>
        <v>0</v>
      </c>
      <c r="E51" s="46"/>
      <c r="F51" s="65"/>
      <c r="G51" s="118"/>
      <c r="H51" s="118">
        <f>IF($C$4="citu pasākumu izmaksas",IF('3a+c+n'!$Q51="C",'3a+c+n'!H51,0))</f>
        <v>0</v>
      </c>
      <c r="I51" s="118"/>
      <c r="J51" s="118"/>
      <c r="K51" s="119">
        <f>IF($C$4="citu pasākumu izmaksas",IF('3a+c+n'!$Q51="C",'3a+c+n'!K51,0))</f>
        <v>0</v>
      </c>
      <c r="L51" s="82">
        <f>IF($C$4="citu pasākumu izmaksas",IF('3a+c+n'!$Q51="C",'3a+c+n'!L51,0))</f>
        <v>0</v>
      </c>
      <c r="M51" s="118">
        <f>IF($C$4="citu pasākumu izmaksas",IF('3a+c+n'!$Q51="C",'3a+c+n'!M51,0))</f>
        <v>0</v>
      </c>
      <c r="N51" s="118">
        <f>IF($C$4="citu pasākumu izmaksas",IF('3a+c+n'!$Q51="C",'3a+c+n'!N51,0))</f>
        <v>0</v>
      </c>
      <c r="O51" s="118">
        <f>IF($C$4="citu pasākumu izmaksas",IF('3a+c+n'!$Q51="C",'3a+c+n'!O51,0))</f>
        <v>0</v>
      </c>
      <c r="P51" s="119">
        <f>IF($C$4="citu pasākumu izmaksas",IF('3a+c+n'!$Q51="C",'3a+c+n'!P51,0))</f>
        <v>0</v>
      </c>
    </row>
    <row r="52" spans="1:16" x14ac:dyDescent="0.2">
      <c r="A52" s="51">
        <f>IF(P52=0,0,IF(COUNTBLANK(P52)=1,0,COUNTA($P$14:P52)))</f>
        <v>0</v>
      </c>
      <c r="B52" s="24">
        <f>IF($C$4="citu pasākumu izmaksas",IF('3a+c+n'!$Q52="C",'3a+c+n'!B52,0))</f>
        <v>0</v>
      </c>
      <c r="C52" s="24">
        <f>IF($C$4="citu pasākumu izmaksas",IF('3a+c+n'!$Q52="C",'3a+c+n'!C52,0))</f>
        <v>0</v>
      </c>
      <c r="D52" s="24">
        <f>IF($C$4="citu pasākumu izmaksas",IF('3a+c+n'!$Q52="C",'3a+c+n'!D52,0))</f>
        <v>0</v>
      </c>
      <c r="E52" s="46"/>
      <c r="F52" s="65"/>
      <c r="G52" s="118"/>
      <c r="H52" s="118">
        <f>IF($C$4="citu pasākumu izmaksas",IF('3a+c+n'!$Q52="C",'3a+c+n'!H52,0))</f>
        <v>0</v>
      </c>
      <c r="I52" s="118"/>
      <c r="J52" s="118"/>
      <c r="K52" s="119">
        <f>IF($C$4="citu pasākumu izmaksas",IF('3a+c+n'!$Q52="C",'3a+c+n'!K52,0))</f>
        <v>0</v>
      </c>
      <c r="L52" s="82">
        <f>IF($C$4="citu pasākumu izmaksas",IF('3a+c+n'!$Q52="C",'3a+c+n'!L52,0))</f>
        <v>0</v>
      </c>
      <c r="M52" s="118">
        <f>IF($C$4="citu pasākumu izmaksas",IF('3a+c+n'!$Q52="C",'3a+c+n'!M52,0))</f>
        <v>0</v>
      </c>
      <c r="N52" s="118">
        <f>IF($C$4="citu pasākumu izmaksas",IF('3a+c+n'!$Q52="C",'3a+c+n'!N52,0))</f>
        <v>0</v>
      </c>
      <c r="O52" s="118">
        <f>IF($C$4="citu pasākumu izmaksas",IF('3a+c+n'!$Q52="C",'3a+c+n'!O52,0))</f>
        <v>0</v>
      </c>
      <c r="P52" s="119">
        <f>IF($C$4="citu pasākumu izmaksas",IF('3a+c+n'!$Q52="C",'3a+c+n'!P52,0))</f>
        <v>0</v>
      </c>
    </row>
    <row r="53" spans="1:16" x14ac:dyDescent="0.2">
      <c r="A53" s="51">
        <f>IF(P53=0,0,IF(COUNTBLANK(P53)=1,0,COUNTA($P$14:P53)))</f>
        <v>0</v>
      </c>
      <c r="B53" s="24">
        <f>IF($C$4="citu pasākumu izmaksas",IF('3a+c+n'!$Q53="C",'3a+c+n'!B53,0))</f>
        <v>0</v>
      </c>
      <c r="C53" s="24">
        <f>IF($C$4="citu pasākumu izmaksas",IF('3a+c+n'!$Q53="C",'3a+c+n'!C53,0))</f>
        <v>0</v>
      </c>
      <c r="D53" s="24">
        <f>IF($C$4="citu pasākumu izmaksas",IF('3a+c+n'!$Q53="C",'3a+c+n'!D53,0))</f>
        <v>0</v>
      </c>
      <c r="E53" s="46"/>
      <c r="F53" s="65"/>
      <c r="G53" s="118"/>
      <c r="H53" s="118">
        <f>IF($C$4="citu pasākumu izmaksas",IF('3a+c+n'!$Q53="C",'3a+c+n'!H53,0))</f>
        <v>0</v>
      </c>
      <c r="I53" s="118"/>
      <c r="J53" s="118"/>
      <c r="K53" s="119">
        <f>IF($C$4="citu pasākumu izmaksas",IF('3a+c+n'!$Q53="C",'3a+c+n'!K53,0))</f>
        <v>0</v>
      </c>
      <c r="L53" s="82">
        <f>IF($C$4="citu pasākumu izmaksas",IF('3a+c+n'!$Q53="C",'3a+c+n'!L53,0))</f>
        <v>0</v>
      </c>
      <c r="M53" s="118">
        <f>IF($C$4="citu pasākumu izmaksas",IF('3a+c+n'!$Q53="C",'3a+c+n'!M53,0))</f>
        <v>0</v>
      </c>
      <c r="N53" s="118">
        <f>IF($C$4="citu pasākumu izmaksas",IF('3a+c+n'!$Q53="C",'3a+c+n'!N53,0))</f>
        <v>0</v>
      </c>
      <c r="O53" s="118">
        <f>IF($C$4="citu pasākumu izmaksas",IF('3a+c+n'!$Q53="C",'3a+c+n'!O53,0))</f>
        <v>0</v>
      </c>
      <c r="P53" s="119">
        <f>IF($C$4="citu pasākumu izmaksas",IF('3a+c+n'!$Q53="C",'3a+c+n'!P53,0))</f>
        <v>0</v>
      </c>
    </row>
    <row r="54" spans="1:16" x14ac:dyDescent="0.2">
      <c r="A54" s="51">
        <f>IF(P54=0,0,IF(COUNTBLANK(P54)=1,0,COUNTA($P$14:P54)))</f>
        <v>0</v>
      </c>
      <c r="B54" s="24">
        <f>IF($C$4="citu pasākumu izmaksas",IF('3a+c+n'!$Q54="C",'3a+c+n'!B54,0))</f>
        <v>0</v>
      </c>
      <c r="C54" s="24">
        <f>IF($C$4="citu pasākumu izmaksas",IF('3a+c+n'!$Q54="C",'3a+c+n'!C54,0))</f>
        <v>0</v>
      </c>
      <c r="D54" s="24">
        <f>IF($C$4="citu pasākumu izmaksas",IF('3a+c+n'!$Q54="C",'3a+c+n'!D54,0))</f>
        <v>0</v>
      </c>
      <c r="E54" s="46"/>
      <c r="F54" s="65"/>
      <c r="G54" s="118"/>
      <c r="H54" s="118">
        <f>IF($C$4="citu pasākumu izmaksas",IF('3a+c+n'!$Q54="C",'3a+c+n'!H54,0))</f>
        <v>0</v>
      </c>
      <c r="I54" s="118"/>
      <c r="J54" s="118"/>
      <c r="K54" s="119">
        <f>IF($C$4="citu pasākumu izmaksas",IF('3a+c+n'!$Q54="C",'3a+c+n'!K54,0))</f>
        <v>0</v>
      </c>
      <c r="L54" s="82">
        <f>IF($C$4="citu pasākumu izmaksas",IF('3a+c+n'!$Q54="C",'3a+c+n'!L54,0))</f>
        <v>0</v>
      </c>
      <c r="M54" s="118">
        <f>IF($C$4="citu pasākumu izmaksas",IF('3a+c+n'!$Q54="C",'3a+c+n'!M54,0))</f>
        <v>0</v>
      </c>
      <c r="N54" s="118">
        <f>IF($C$4="citu pasākumu izmaksas",IF('3a+c+n'!$Q54="C",'3a+c+n'!N54,0))</f>
        <v>0</v>
      </c>
      <c r="O54" s="118">
        <f>IF($C$4="citu pasākumu izmaksas",IF('3a+c+n'!$Q54="C",'3a+c+n'!O54,0))</f>
        <v>0</v>
      </c>
      <c r="P54" s="119">
        <f>IF($C$4="citu pasākumu izmaksas",IF('3a+c+n'!$Q54="C",'3a+c+n'!P54,0))</f>
        <v>0</v>
      </c>
    </row>
    <row r="55" spans="1:16" x14ac:dyDescent="0.2">
      <c r="A55" s="51">
        <f>IF(P55=0,0,IF(COUNTBLANK(P55)=1,0,COUNTA($P$14:P55)))</f>
        <v>0</v>
      </c>
      <c r="B55" s="24">
        <f>IF($C$4="citu pasākumu izmaksas",IF('3a+c+n'!$Q55="C",'3a+c+n'!B55,0))</f>
        <v>0</v>
      </c>
      <c r="C55" s="24">
        <f>IF($C$4="citu pasākumu izmaksas",IF('3a+c+n'!$Q55="C",'3a+c+n'!C55,0))</f>
        <v>0</v>
      </c>
      <c r="D55" s="24">
        <f>IF($C$4="citu pasākumu izmaksas",IF('3a+c+n'!$Q55="C",'3a+c+n'!D55,0))</f>
        <v>0</v>
      </c>
      <c r="E55" s="46"/>
      <c r="F55" s="65"/>
      <c r="G55" s="118"/>
      <c r="H55" s="118">
        <f>IF($C$4="citu pasākumu izmaksas",IF('3a+c+n'!$Q55="C",'3a+c+n'!H55,0))</f>
        <v>0</v>
      </c>
      <c r="I55" s="118"/>
      <c r="J55" s="118"/>
      <c r="K55" s="119">
        <f>IF($C$4="citu pasākumu izmaksas",IF('3a+c+n'!$Q55="C",'3a+c+n'!K55,0))</f>
        <v>0</v>
      </c>
      <c r="L55" s="82">
        <f>IF($C$4="citu pasākumu izmaksas",IF('3a+c+n'!$Q55="C",'3a+c+n'!L55,0))</f>
        <v>0</v>
      </c>
      <c r="M55" s="118">
        <f>IF($C$4="citu pasākumu izmaksas",IF('3a+c+n'!$Q55="C",'3a+c+n'!M55,0))</f>
        <v>0</v>
      </c>
      <c r="N55" s="118">
        <f>IF($C$4="citu pasākumu izmaksas",IF('3a+c+n'!$Q55="C",'3a+c+n'!N55,0))</f>
        <v>0</v>
      </c>
      <c r="O55" s="118">
        <f>IF($C$4="citu pasākumu izmaksas",IF('3a+c+n'!$Q55="C",'3a+c+n'!O55,0))</f>
        <v>0</v>
      </c>
      <c r="P55" s="119">
        <f>IF($C$4="citu pasākumu izmaksas",IF('3a+c+n'!$Q55="C",'3a+c+n'!P55,0))</f>
        <v>0</v>
      </c>
    </row>
    <row r="56" spans="1:16" x14ac:dyDescent="0.2">
      <c r="A56" s="51">
        <f>IF(P56=0,0,IF(COUNTBLANK(P56)=1,0,COUNTA($P$14:P56)))</f>
        <v>0</v>
      </c>
      <c r="B56" s="24">
        <f>IF($C$4="citu pasākumu izmaksas",IF('3a+c+n'!$Q56="C",'3a+c+n'!B56,0))</f>
        <v>0</v>
      </c>
      <c r="C56" s="24">
        <f>IF($C$4="citu pasākumu izmaksas",IF('3a+c+n'!$Q56="C",'3a+c+n'!C56,0))</f>
        <v>0</v>
      </c>
      <c r="D56" s="24">
        <f>IF($C$4="citu pasākumu izmaksas",IF('3a+c+n'!$Q56="C",'3a+c+n'!D56,0))</f>
        <v>0</v>
      </c>
      <c r="E56" s="46"/>
      <c r="F56" s="65"/>
      <c r="G56" s="118"/>
      <c r="H56" s="118">
        <f>IF($C$4="citu pasākumu izmaksas",IF('3a+c+n'!$Q56="C",'3a+c+n'!H56,0))</f>
        <v>0</v>
      </c>
      <c r="I56" s="118"/>
      <c r="J56" s="118"/>
      <c r="K56" s="119">
        <f>IF($C$4="citu pasākumu izmaksas",IF('3a+c+n'!$Q56="C",'3a+c+n'!K56,0))</f>
        <v>0</v>
      </c>
      <c r="L56" s="82">
        <f>IF($C$4="citu pasākumu izmaksas",IF('3a+c+n'!$Q56="C",'3a+c+n'!L56,0))</f>
        <v>0</v>
      </c>
      <c r="M56" s="118">
        <f>IF($C$4="citu pasākumu izmaksas",IF('3a+c+n'!$Q56="C",'3a+c+n'!M56,0))</f>
        <v>0</v>
      </c>
      <c r="N56" s="118">
        <f>IF($C$4="citu pasākumu izmaksas",IF('3a+c+n'!$Q56="C",'3a+c+n'!N56,0))</f>
        <v>0</v>
      </c>
      <c r="O56" s="118">
        <f>IF($C$4="citu pasākumu izmaksas",IF('3a+c+n'!$Q56="C",'3a+c+n'!O56,0))</f>
        <v>0</v>
      </c>
      <c r="P56" s="119">
        <f>IF($C$4="citu pasākumu izmaksas",IF('3a+c+n'!$Q56="C",'3a+c+n'!P56,0))</f>
        <v>0</v>
      </c>
    </row>
    <row r="57" spans="1:16" x14ac:dyDescent="0.2">
      <c r="A57" s="51">
        <f>IF(P57=0,0,IF(COUNTBLANK(P57)=1,0,COUNTA($P$14:P57)))</f>
        <v>0</v>
      </c>
      <c r="B57" s="24">
        <f>IF($C$4="citu pasākumu izmaksas",IF('3a+c+n'!$Q57="C",'3a+c+n'!B57,0))</f>
        <v>0</v>
      </c>
      <c r="C57" s="24">
        <f>IF($C$4="citu pasākumu izmaksas",IF('3a+c+n'!$Q57="C",'3a+c+n'!C57,0))</f>
        <v>0</v>
      </c>
      <c r="D57" s="24">
        <f>IF($C$4="citu pasākumu izmaksas",IF('3a+c+n'!$Q57="C",'3a+c+n'!D57,0))</f>
        <v>0</v>
      </c>
      <c r="E57" s="46"/>
      <c r="F57" s="65"/>
      <c r="G57" s="118"/>
      <c r="H57" s="118">
        <f>IF($C$4="citu pasākumu izmaksas",IF('3a+c+n'!$Q57="C",'3a+c+n'!H57,0))</f>
        <v>0</v>
      </c>
      <c r="I57" s="118"/>
      <c r="J57" s="118"/>
      <c r="K57" s="119">
        <f>IF($C$4="citu pasākumu izmaksas",IF('3a+c+n'!$Q57="C",'3a+c+n'!K57,0))</f>
        <v>0</v>
      </c>
      <c r="L57" s="82">
        <f>IF($C$4="citu pasākumu izmaksas",IF('3a+c+n'!$Q57="C",'3a+c+n'!L57,0))</f>
        <v>0</v>
      </c>
      <c r="M57" s="118">
        <f>IF($C$4="citu pasākumu izmaksas",IF('3a+c+n'!$Q57="C",'3a+c+n'!M57,0))</f>
        <v>0</v>
      </c>
      <c r="N57" s="118">
        <f>IF($C$4="citu pasākumu izmaksas",IF('3a+c+n'!$Q57="C",'3a+c+n'!N57,0))</f>
        <v>0</v>
      </c>
      <c r="O57" s="118">
        <f>IF($C$4="citu pasākumu izmaksas",IF('3a+c+n'!$Q57="C",'3a+c+n'!O57,0))</f>
        <v>0</v>
      </c>
      <c r="P57" s="119">
        <f>IF($C$4="citu pasākumu izmaksas",IF('3a+c+n'!$Q57="C",'3a+c+n'!P57,0))</f>
        <v>0</v>
      </c>
    </row>
    <row r="58" spans="1:16" x14ac:dyDescent="0.2">
      <c r="A58" s="51">
        <f>IF(P58=0,0,IF(COUNTBLANK(P58)=1,0,COUNTA($P$14:P58)))</f>
        <v>0</v>
      </c>
      <c r="B58" s="24">
        <f>IF($C$4="citu pasākumu izmaksas",IF('3a+c+n'!$Q58="C",'3a+c+n'!B58,0))</f>
        <v>0</v>
      </c>
      <c r="C58" s="24">
        <f>IF($C$4="citu pasākumu izmaksas",IF('3a+c+n'!$Q58="C",'3a+c+n'!C58,0))</f>
        <v>0</v>
      </c>
      <c r="D58" s="24">
        <f>IF($C$4="citu pasākumu izmaksas",IF('3a+c+n'!$Q58="C",'3a+c+n'!D58,0))</f>
        <v>0</v>
      </c>
      <c r="E58" s="46"/>
      <c r="F58" s="65"/>
      <c r="G58" s="118"/>
      <c r="H58" s="118">
        <f>IF($C$4="citu pasākumu izmaksas",IF('3a+c+n'!$Q58="C",'3a+c+n'!H58,0))</f>
        <v>0</v>
      </c>
      <c r="I58" s="118"/>
      <c r="J58" s="118"/>
      <c r="K58" s="119">
        <f>IF($C$4="citu pasākumu izmaksas",IF('3a+c+n'!$Q58="C",'3a+c+n'!K58,0))</f>
        <v>0</v>
      </c>
      <c r="L58" s="82">
        <f>IF($C$4="citu pasākumu izmaksas",IF('3a+c+n'!$Q58="C",'3a+c+n'!L58,0))</f>
        <v>0</v>
      </c>
      <c r="M58" s="118">
        <f>IF($C$4="citu pasākumu izmaksas",IF('3a+c+n'!$Q58="C",'3a+c+n'!M58,0))</f>
        <v>0</v>
      </c>
      <c r="N58" s="118">
        <f>IF($C$4="citu pasākumu izmaksas",IF('3a+c+n'!$Q58="C",'3a+c+n'!N58,0))</f>
        <v>0</v>
      </c>
      <c r="O58" s="118">
        <f>IF($C$4="citu pasākumu izmaksas",IF('3a+c+n'!$Q58="C",'3a+c+n'!O58,0))</f>
        <v>0</v>
      </c>
      <c r="P58" s="119">
        <f>IF($C$4="citu pasākumu izmaksas",IF('3a+c+n'!$Q58="C",'3a+c+n'!P58,0))</f>
        <v>0</v>
      </c>
    </row>
    <row r="59" spans="1:16" x14ac:dyDescent="0.2">
      <c r="A59" s="51">
        <f>IF(P59=0,0,IF(COUNTBLANK(P59)=1,0,COUNTA($P$14:P59)))</f>
        <v>0</v>
      </c>
      <c r="B59" s="24">
        <f>IF($C$4="citu pasākumu izmaksas",IF('3a+c+n'!$Q59="C",'3a+c+n'!B59,0))</f>
        <v>0</v>
      </c>
      <c r="C59" s="24">
        <f>IF($C$4="citu pasākumu izmaksas",IF('3a+c+n'!$Q59="C",'3a+c+n'!C59,0))</f>
        <v>0</v>
      </c>
      <c r="D59" s="24">
        <f>IF($C$4="citu pasākumu izmaksas",IF('3a+c+n'!$Q59="C",'3a+c+n'!D59,0))</f>
        <v>0</v>
      </c>
      <c r="E59" s="46"/>
      <c r="F59" s="65"/>
      <c r="G59" s="118"/>
      <c r="H59" s="118">
        <f>IF($C$4="citu pasākumu izmaksas",IF('3a+c+n'!$Q59="C",'3a+c+n'!H59,0))</f>
        <v>0</v>
      </c>
      <c r="I59" s="118"/>
      <c r="J59" s="118"/>
      <c r="K59" s="119">
        <f>IF($C$4="citu pasākumu izmaksas",IF('3a+c+n'!$Q59="C",'3a+c+n'!K59,0))</f>
        <v>0</v>
      </c>
      <c r="L59" s="82">
        <f>IF($C$4="citu pasākumu izmaksas",IF('3a+c+n'!$Q59="C",'3a+c+n'!L59,0))</f>
        <v>0</v>
      </c>
      <c r="M59" s="118">
        <f>IF($C$4="citu pasākumu izmaksas",IF('3a+c+n'!$Q59="C",'3a+c+n'!M59,0))</f>
        <v>0</v>
      </c>
      <c r="N59" s="118">
        <f>IF($C$4="citu pasākumu izmaksas",IF('3a+c+n'!$Q59="C",'3a+c+n'!N59,0))</f>
        <v>0</v>
      </c>
      <c r="O59" s="118">
        <f>IF($C$4="citu pasākumu izmaksas",IF('3a+c+n'!$Q59="C",'3a+c+n'!O59,0))</f>
        <v>0</v>
      </c>
      <c r="P59" s="119">
        <f>IF($C$4="citu pasākumu izmaksas",IF('3a+c+n'!$Q59="C",'3a+c+n'!P59,0))</f>
        <v>0</v>
      </c>
    </row>
    <row r="60" spans="1:16" x14ac:dyDescent="0.2">
      <c r="A60" s="51">
        <f>IF(P60=0,0,IF(COUNTBLANK(P60)=1,0,COUNTA($P$14:P60)))</f>
        <v>0</v>
      </c>
      <c r="B60" s="24">
        <f>IF($C$4="citu pasākumu izmaksas",IF('3a+c+n'!$Q60="C",'3a+c+n'!B60,0))</f>
        <v>0</v>
      </c>
      <c r="C60" s="24">
        <f>IF($C$4="citu pasākumu izmaksas",IF('3a+c+n'!$Q60="C",'3a+c+n'!C60,0))</f>
        <v>0</v>
      </c>
      <c r="D60" s="24">
        <f>IF($C$4="citu pasākumu izmaksas",IF('3a+c+n'!$Q60="C",'3a+c+n'!D60,0))</f>
        <v>0</v>
      </c>
      <c r="E60" s="46"/>
      <c r="F60" s="65"/>
      <c r="G60" s="118"/>
      <c r="H60" s="118">
        <f>IF($C$4="citu pasākumu izmaksas",IF('3a+c+n'!$Q60="C",'3a+c+n'!H60,0))</f>
        <v>0</v>
      </c>
      <c r="I60" s="118"/>
      <c r="J60" s="118"/>
      <c r="K60" s="119">
        <f>IF($C$4="citu pasākumu izmaksas",IF('3a+c+n'!$Q60="C",'3a+c+n'!K60,0))</f>
        <v>0</v>
      </c>
      <c r="L60" s="82">
        <f>IF($C$4="citu pasākumu izmaksas",IF('3a+c+n'!$Q60="C",'3a+c+n'!L60,0))</f>
        <v>0</v>
      </c>
      <c r="M60" s="118">
        <f>IF($C$4="citu pasākumu izmaksas",IF('3a+c+n'!$Q60="C",'3a+c+n'!M60,0))</f>
        <v>0</v>
      </c>
      <c r="N60" s="118">
        <f>IF($C$4="citu pasākumu izmaksas",IF('3a+c+n'!$Q60="C",'3a+c+n'!N60,0))</f>
        <v>0</v>
      </c>
      <c r="O60" s="118">
        <f>IF($C$4="citu pasākumu izmaksas",IF('3a+c+n'!$Q60="C",'3a+c+n'!O60,0))</f>
        <v>0</v>
      </c>
      <c r="P60" s="119">
        <f>IF($C$4="citu pasākumu izmaksas",IF('3a+c+n'!$Q60="C",'3a+c+n'!P60,0))</f>
        <v>0</v>
      </c>
    </row>
    <row r="61" spans="1:16" x14ac:dyDescent="0.2">
      <c r="A61" s="51">
        <f>IF(P61=0,0,IF(COUNTBLANK(P61)=1,0,COUNTA($P$14:P61)))</f>
        <v>0</v>
      </c>
      <c r="B61" s="24">
        <f>IF($C$4="citu pasākumu izmaksas",IF('3a+c+n'!$Q61="C",'3a+c+n'!B61,0))</f>
        <v>0</v>
      </c>
      <c r="C61" s="24">
        <f>IF($C$4="citu pasākumu izmaksas",IF('3a+c+n'!$Q61="C",'3a+c+n'!C61,0))</f>
        <v>0</v>
      </c>
      <c r="D61" s="24">
        <f>IF($C$4="citu pasākumu izmaksas",IF('3a+c+n'!$Q61="C",'3a+c+n'!D61,0))</f>
        <v>0</v>
      </c>
      <c r="E61" s="46"/>
      <c r="F61" s="65"/>
      <c r="G61" s="118"/>
      <c r="H61" s="118">
        <f>IF($C$4="citu pasākumu izmaksas",IF('3a+c+n'!$Q61="C",'3a+c+n'!H61,0))</f>
        <v>0</v>
      </c>
      <c r="I61" s="118"/>
      <c r="J61" s="118"/>
      <c r="K61" s="119">
        <f>IF($C$4="citu pasākumu izmaksas",IF('3a+c+n'!$Q61="C",'3a+c+n'!K61,0))</f>
        <v>0</v>
      </c>
      <c r="L61" s="82">
        <f>IF($C$4="citu pasākumu izmaksas",IF('3a+c+n'!$Q61="C",'3a+c+n'!L61,0))</f>
        <v>0</v>
      </c>
      <c r="M61" s="118">
        <f>IF($C$4="citu pasākumu izmaksas",IF('3a+c+n'!$Q61="C",'3a+c+n'!M61,0))</f>
        <v>0</v>
      </c>
      <c r="N61" s="118">
        <f>IF($C$4="citu pasākumu izmaksas",IF('3a+c+n'!$Q61="C",'3a+c+n'!N61,0))</f>
        <v>0</v>
      </c>
      <c r="O61" s="118">
        <f>IF($C$4="citu pasākumu izmaksas",IF('3a+c+n'!$Q61="C",'3a+c+n'!O61,0))</f>
        <v>0</v>
      </c>
      <c r="P61" s="119">
        <f>IF($C$4="citu pasākumu izmaksas",IF('3a+c+n'!$Q61="C",'3a+c+n'!P61,0))</f>
        <v>0</v>
      </c>
    </row>
    <row r="62" spans="1:16" x14ac:dyDescent="0.2">
      <c r="A62" s="51">
        <f>IF(P62=0,0,IF(COUNTBLANK(P62)=1,0,COUNTA($P$14:P62)))</f>
        <v>0</v>
      </c>
      <c r="B62" s="24">
        <f>IF($C$4="citu pasākumu izmaksas",IF('3a+c+n'!$Q62="C",'3a+c+n'!B62,0))</f>
        <v>0</v>
      </c>
      <c r="C62" s="24">
        <f>IF($C$4="citu pasākumu izmaksas",IF('3a+c+n'!$Q62="C",'3a+c+n'!C62,0))</f>
        <v>0</v>
      </c>
      <c r="D62" s="24">
        <f>IF($C$4="citu pasākumu izmaksas",IF('3a+c+n'!$Q62="C",'3a+c+n'!D62,0))</f>
        <v>0</v>
      </c>
      <c r="E62" s="46"/>
      <c r="F62" s="65"/>
      <c r="G62" s="118"/>
      <c r="H62" s="118">
        <f>IF($C$4="citu pasākumu izmaksas",IF('3a+c+n'!$Q62="C",'3a+c+n'!H62,0))</f>
        <v>0</v>
      </c>
      <c r="I62" s="118"/>
      <c r="J62" s="118"/>
      <c r="K62" s="119">
        <f>IF($C$4="citu pasākumu izmaksas",IF('3a+c+n'!$Q62="C",'3a+c+n'!K62,0))</f>
        <v>0</v>
      </c>
      <c r="L62" s="82">
        <f>IF($C$4="citu pasākumu izmaksas",IF('3a+c+n'!$Q62="C",'3a+c+n'!L62,0))</f>
        <v>0</v>
      </c>
      <c r="M62" s="118">
        <f>IF($C$4="citu pasākumu izmaksas",IF('3a+c+n'!$Q62="C",'3a+c+n'!M62,0))</f>
        <v>0</v>
      </c>
      <c r="N62" s="118">
        <f>IF($C$4="citu pasākumu izmaksas",IF('3a+c+n'!$Q62="C",'3a+c+n'!N62,0))</f>
        <v>0</v>
      </c>
      <c r="O62" s="118">
        <f>IF($C$4="citu pasākumu izmaksas",IF('3a+c+n'!$Q62="C",'3a+c+n'!O62,0))</f>
        <v>0</v>
      </c>
      <c r="P62" s="119">
        <f>IF($C$4="citu pasākumu izmaksas",IF('3a+c+n'!$Q62="C",'3a+c+n'!P62,0))</f>
        <v>0</v>
      </c>
    </row>
    <row r="63" spans="1:16" x14ac:dyDescent="0.2">
      <c r="A63" s="51">
        <f>IF(P63=0,0,IF(COUNTBLANK(P63)=1,0,COUNTA($P$14:P63)))</f>
        <v>0</v>
      </c>
      <c r="B63" s="24">
        <f>IF($C$4="citu pasākumu izmaksas",IF('3a+c+n'!$Q63="C",'3a+c+n'!B63,0))</f>
        <v>0</v>
      </c>
      <c r="C63" s="24">
        <f>IF($C$4="citu pasākumu izmaksas",IF('3a+c+n'!$Q63="C",'3a+c+n'!C63,0))</f>
        <v>0</v>
      </c>
      <c r="D63" s="24">
        <f>IF($C$4="citu pasākumu izmaksas",IF('3a+c+n'!$Q63="C",'3a+c+n'!D63,0))</f>
        <v>0</v>
      </c>
      <c r="E63" s="46"/>
      <c r="F63" s="65"/>
      <c r="G63" s="118"/>
      <c r="H63" s="118">
        <f>IF($C$4="citu pasākumu izmaksas",IF('3a+c+n'!$Q63="C",'3a+c+n'!H63,0))</f>
        <v>0</v>
      </c>
      <c r="I63" s="118"/>
      <c r="J63" s="118"/>
      <c r="K63" s="119">
        <f>IF($C$4="citu pasākumu izmaksas",IF('3a+c+n'!$Q63="C",'3a+c+n'!K63,0))</f>
        <v>0</v>
      </c>
      <c r="L63" s="82">
        <f>IF($C$4="citu pasākumu izmaksas",IF('3a+c+n'!$Q63="C",'3a+c+n'!L63,0))</f>
        <v>0</v>
      </c>
      <c r="M63" s="118">
        <f>IF($C$4="citu pasākumu izmaksas",IF('3a+c+n'!$Q63="C",'3a+c+n'!M63,0))</f>
        <v>0</v>
      </c>
      <c r="N63" s="118">
        <f>IF($C$4="citu pasākumu izmaksas",IF('3a+c+n'!$Q63="C",'3a+c+n'!N63,0))</f>
        <v>0</v>
      </c>
      <c r="O63" s="118">
        <f>IF($C$4="citu pasākumu izmaksas",IF('3a+c+n'!$Q63="C",'3a+c+n'!O63,0))</f>
        <v>0</v>
      </c>
      <c r="P63" s="119">
        <f>IF($C$4="citu pasākumu izmaksas",IF('3a+c+n'!$Q63="C",'3a+c+n'!P63,0))</f>
        <v>0</v>
      </c>
    </row>
    <row r="64" spans="1:16" x14ac:dyDescent="0.2">
      <c r="A64" s="51">
        <f>IF(P64=0,0,IF(COUNTBLANK(P64)=1,0,COUNTA($P$14:P64)))</f>
        <v>0</v>
      </c>
      <c r="B64" s="24">
        <f>IF($C$4="citu pasākumu izmaksas",IF('3a+c+n'!$Q64="C",'3a+c+n'!B64,0))</f>
        <v>0</v>
      </c>
      <c r="C64" s="24">
        <f>IF($C$4="citu pasākumu izmaksas",IF('3a+c+n'!$Q64="C",'3a+c+n'!C64,0))</f>
        <v>0</v>
      </c>
      <c r="D64" s="24">
        <f>IF($C$4="citu pasākumu izmaksas",IF('3a+c+n'!$Q64="C",'3a+c+n'!D64,0))</f>
        <v>0</v>
      </c>
      <c r="E64" s="46"/>
      <c r="F64" s="65"/>
      <c r="G64" s="118"/>
      <c r="H64" s="118">
        <f>IF($C$4="citu pasākumu izmaksas",IF('3a+c+n'!$Q64="C",'3a+c+n'!H64,0))</f>
        <v>0</v>
      </c>
      <c r="I64" s="118"/>
      <c r="J64" s="118"/>
      <c r="K64" s="119">
        <f>IF($C$4="citu pasākumu izmaksas",IF('3a+c+n'!$Q64="C",'3a+c+n'!K64,0))</f>
        <v>0</v>
      </c>
      <c r="L64" s="82">
        <f>IF($C$4="citu pasākumu izmaksas",IF('3a+c+n'!$Q64="C",'3a+c+n'!L64,0))</f>
        <v>0</v>
      </c>
      <c r="M64" s="118">
        <f>IF($C$4="citu pasākumu izmaksas",IF('3a+c+n'!$Q64="C",'3a+c+n'!M64,0))</f>
        <v>0</v>
      </c>
      <c r="N64" s="118">
        <f>IF($C$4="citu pasākumu izmaksas",IF('3a+c+n'!$Q64="C",'3a+c+n'!N64,0))</f>
        <v>0</v>
      </c>
      <c r="O64" s="118">
        <f>IF($C$4="citu pasākumu izmaksas",IF('3a+c+n'!$Q64="C",'3a+c+n'!O64,0))</f>
        <v>0</v>
      </c>
      <c r="P64" s="119">
        <f>IF($C$4="citu pasākumu izmaksas",IF('3a+c+n'!$Q64="C",'3a+c+n'!P64,0))</f>
        <v>0</v>
      </c>
    </row>
    <row r="65" spans="1:16" x14ac:dyDescent="0.2">
      <c r="A65" s="51">
        <f>IF(P65=0,0,IF(COUNTBLANK(P65)=1,0,COUNTA($P$14:P65)))</f>
        <v>0</v>
      </c>
      <c r="B65" s="24">
        <f>IF($C$4="citu pasākumu izmaksas",IF('3a+c+n'!$Q65="C",'3a+c+n'!B65,0))</f>
        <v>0</v>
      </c>
      <c r="C65" s="24">
        <f>IF($C$4="citu pasākumu izmaksas",IF('3a+c+n'!$Q65="C",'3a+c+n'!C65,0))</f>
        <v>0</v>
      </c>
      <c r="D65" s="24">
        <f>IF($C$4="citu pasākumu izmaksas",IF('3a+c+n'!$Q65="C",'3a+c+n'!D65,0))</f>
        <v>0</v>
      </c>
      <c r="E65" s="46"/>
      <c r="F65" s="65"/>
      <c r="G65" s="118"/>
      <c r="H65" s="118">
        <f>IF($C$4="citu pasākumu izmaksas",IF('3a+c+n'!$Q65="C",'3a+c+n'!H65,0))</f>
        <v>0</v>
      </c>
      <c r="I65" s="118"/>
      <c r="J65" s="118"/>
      <c r="K65" s="119">
        <f>IF($C$4="citu pasākumu izmaksas",IF('3a+c+n'!$Q65="C",'3a+c+n'!K65,0))</f>
        <v>0</v>
      </c>
      <c r="L65" s="82">
        <f>IF($C$4="citu pasākumu izmaksas",IF('3a+c+n'!$Q65="C",'3a+c+n'!L65,0))</f>
        <v>0</v>
      </c>
      <c r="M65" s="118">
        <f>IF($C$4="citu pasākumu izmaksas",IF('3a+c+n'!$Q65="C",'3a+c+n'!M65,0))</f>
        <v>0</v>
      </c>
      <c r="N65" s="118">
        <f>IF($C$4="citu pasākumu izmaksas",IF('3a+c+n'!$Q65="C",'3a+c+n'!N65,0))</f>
        <v>0</v>
      </c>
      <c r="O65" s="118">
        <f>IF($C$4="citu pasākumu izmaksas",IF('3a+c+n'!$Q65="C",'3a+c+n'!O65,0))</f>
        <v>0</v>
      </c>
      <c r="P65" s="119">
        <f>IF($C$4="citu pasākumu izmaksas",IF('3a+c+n'!$Q65="C",'3a+c+n'!P65,0))</f>
        <v>0</v>
      </c>
    </row>
    <row r="66" spans="1:16" x14ac:dyDescent="0.2">
      <c r="A66" s="51">
        <f>IF(P66=0,0,IF(COUNTBLANK(P66)=1,0,COUNTA($P$14:P66)))</f>
        <v>0</v>
      </c>
      <c r="B66" s="24">
        <f>IF($C$4="citu pasākumu izmaksas",IF('3a+c+n'!$Q66="C",'3a+c+n'!B66,0))</f>
        <v>0</v>
      </c>
      <c r="C66" s="24">
        <f>IF($C$4="citu pasākumu izmaksas",IF('3a+c+n'!$Q66="C",'3a+c+n'!C66,0))</f>
        <v>0</v>
      </c>
      <c r="D66" s="24">
        <f>IF($C$4="citu pasākumu izmaksas",IF('3a+c+n'!$Q66="C",'3a+c+n'!D66,0))</f>
        <v>0</v>
      </c>
      <c r="E66" s="46"/>
      <c r="F66" s="65"/>
      <c r="G66" s="118"/>
      <c r="H66" s="118">
        <f>IF($C$4="citu pasākumu izmaksas",IF('3a+c+n'!$Q66="C",'3a+c+n'!H66,0))</f>
        <v>0</v>
      </c>
      <c r="I66" s="118"/>
      <c r="J66" s="118"/>
      <c r="K66" s="119">
        <f>IF($C$4="citu pasākumu izmaksas",IF('3a+c+n'!$Q66="C",'3a+c+n'!K66,0))</f>
        <v>0</v>
      </c>
      <c r="L66" s="82">
        <f>IF($C$4="citu pasākumu izmaksas",IF('3a+c+n'!$Q66="C",'3a+c+n'!L66,0))</f>
        <v>0</v>
      </c>
      <c r="M66" s="118">
        <f>IF($C$4="citu pasākumu izmaksas",IF('3a+c+n'!$Q66="C",'3a+c+n'!M66,0))</f>
        <v>0</v>
      </c>
      <c r="N66" s="118">
        <f>IF($C$4="citu pasākumu izmaksas",IF('3a+c+n'!$Q66="C",'3a+c+n'!N66,0))</f>
        <v>0</v>
      </c>
      <c r="O66" s="118">
        <f>IF($C$4="citu pasākumu izmaksas",IF('3a+c+n'!$Q66="C",'3a+c+n'!O66,0))</f>
        <v>0</v>
      </c>
      <c r="P66" s="119">
        <f>IF($C$4="citu pasākumu izmaksas",IF('3a+c+n'!$Q66="C",'3a+c+n'!P66,0))</f>
        <v>0</v>
      </c>
    </row>
    <row r="67" spans="1:16" x14ac:dyDescent="0.2">
      <c r="A67" s="51">
        <f>IF(P67=0,0,IF(COUNTBLANK(P67)=1,0,COUNTA($P$14:P67)))</f>
        <v>0</v>
      </c>
      <c r="B67" s="24">
        <f>IF($C$4="citu pasākumu izmaksas",IF('3a+c+n'!$Q67="C",'3a+c+n'!B67,0))</f>
        <v>0</v>
      </c>
      <c r="C67" s="24">
        <f>IF($C$4="citu pasākumu izmaksas",IF('3a+c+n'!$Q67="C",'3a+c+n'!C67,0))</f>
        <v>0</v>
      </c>
      <c r="D67" s="24">
        <f>IF($C$4="citu pasākumu izmaksas",IF('3a+c+n'!$Q67="C",'3a+c+n'!D67,0))</f>
        <v>0</v>
      </c>
      <c r="E67" s="46"/>
      <c r="F67" s="65"/>
      <c r="G67" s="118"/>
      <c r="H67" s="118">
        <f>IF($C$4="citu pasākumu izmaksas",IF('3a+c+n'!$Q67="C",'3a+c+n'!H67,0))</f>
        <v>0</v>
      </c>
      <c r="I67" s="118"/>
      <c r="J67" s="118"/>
      <c r="K67" s="119">
        <f>IF($C$4="citu pasākumu izmaksas",IF('3a+c+n'!$Q67="C",'3a+c+n'!K67,0))</f>
        <v>0</v>
      </c>
      <c r="L67" s="82">
        <f>IF($C$4="citu pasākumu izmaksas",IF('3a+c+n'!$Q67="C",'3a+c+n'!L67,0))</f>
        <v>0</v>
      </c>
      <c r="M67" s="118">
        <f>IF($C$4="citu pasākumu izmaksas",IF('3a+c+n'!$Q67="C",'3a+c+n'!M67,0))</f>
        <v>0</v>
      </c>
      <c r="N67" s="118">
        <f>IF($C$4="citu pasākumu izmaksas",IF('3a+c+n'!$Q67="C",'3a+c+n'!N67,0))</f>
        <v>0</v>
      </c>
      <c r="O67" s="118">
        <f>IF($C$4="citu pasākumu izmaksas",IF('3a+c+n'!$Q67="C",'3a+c+n'!O67,0))</f>
        <v>0</v>
      </c>
      <c r="P67" s="119">
        <f>IF($C$4="citu pasākumu izmaksas",IF('3a+c+n'!$Q67="C",'3a+c+n'!P67,0))</f>
        <v>0</v>
      </c>
    </row>
    <row r="68" spans="1:16" x14ac:dyDescent="0.2">
      <c r="A68" s="51">
        <f>IF(P68=0,0,IF(COUNTBLANK(P68)=1,0,COUNTA($P$14:P68)))</f>
        <v>0</v>
      </c>
      <c r="B68" s="24">
        <f>IF($C$4="citu pasākumu izmaksas",IF('3a+c+n'!$Q68="C",'3a+c+n'!B68,0))</f>
        <v>0</v>
      </c>
      <c r="C68" s="24">
        <f>IF($C$4="citu pasākumu izmaksas",IF('3a+c+n'!$Q68="C",'3a+c+n'!C68,0))</f>
        <v>0</v>
      </c>
      <c r="D68" s="24">
        <f>IF($C$4="citu pasākumu izmaksas",IF('3a+c+n'!$Q68="C",'3a+c+n'!D68,0))</f>
        <v>0</v>
      </c>
      <c r="E68" s="46"/>
      <c r="F68" s="65"/>
      <c r="G68" s="118"/>
      <c r="H68" s="118">
        <f>IF($C$4="citu pasākumu izmaksas",IF('3a+c+n'!$Q68="C",'3a+c+n'!H68,0))</f>
        <v>0</v>
      </c>
      <c r="I68" s="118"/>
      <c r="J68" s="118"/>
      <c r="K68" s="119">
        <f>IF($C$4="citu pasākumu izmaksas",IF('3a+c+n'!$Q68="C",'3a+c+n'!K68,0))</f>
        <v>0</v>
      </c>
      <c r="L68" s="82">
        <f>IF($C$4="citu pasākumu izmaksas",IF('3a+c+n'!$Q68="C",'3a+c+n'!L68,0))</f>
        <v>0</v>
      </c>
      <c r="M68" s="118">
        <f>IF($C$4="citu pasākumu izmaksas",IF('3a+c+n'!$Q68="C",'3a+c+n'!M68,0))</f>
        <v>0</v>
      </c>
      <c r="N68" s="118">
        <f>IF($C$4="citu pasākumu izmaksas",IF('3a+c+n'!$Q68="C",'3a+c+n'!N68,0))</f>
        <v>0</v>
      </c>
      <c r="O68" s="118">
        <f>IF($C$4="citu pasākumu izmaksas",IF('3a+c+n'!$Q68="C",'3a+c+n'!O68,0))</f>
        <v>0</v>
      </c>
      <c r="P68" s="119">
        <f>IF($C$4="citu pasākumu izmaksas",IF('3a+c+n'!$Q68="C",'3a+c+n'!P68,0))</f>
        <v>0</v>
      </c>
    </row>
    <row r="69" spans="1:16" x14ac:dyDescent="0.2">
      <c r="A69" s="51">
        <f>IF(P69=0,0,IF(COUNTBLANK(P69)=1,0,COUNTA($P$14:P69)))</f>
        <v>0</v>
      </c>
      <c r="B69" s="24">
        <f>IF($C$4="citu pasākumu izmaksas",IF('3a+c+n'!$Q69="C",'3a+c+n'!B69,0))</f>
        <v>0</v>
      </c>
      <c r="C69" s="24">
        <f>IF($C$4="citu pasākumu izmaksas",IF('3a+c+n'!$Q69="C",'3a+c+n'!C69,0))</f>
        <v>0</v>
      </c>
      <c r="D69" s="24">
        <f>IF($C$4="citu pasākumu izmaksas",IF('3a+c+n'!$Q69="C",'3a+c+n'!D69,0))</f>
        <v>0</v>
      </c>
      <c r="E69" s="46"/>
      <c r="F69" s="65"/>
      <c r="G69" s="118"/>
      <c r="H69" s="118">
        <f>IF($C$4="citu pasākumu izmaksas",IF('3a+c+n'!$Q69="C",'3a+c+n'!H69,0))</f>
        <v>0</v>
      </c>
      <c r="I69" s="118"/>
      <c r="J69" s="118"/>
      <c r="K69" s="119">
        <f>IF($C$4="citu pasākumu izmaksas",IF('3a+c+n'!$Q69="C",'3a+c+n'!K69,0))</f>
        <v>0</v>
      </c>
      <c r="L69" s="82">
        <f>IF($C$4="citu pasākumu izmaksas",IF('3a+c+n'!$Q69="C",'3a+c+n'!L69,0))</f>
        <v>0</v>
      </c>
      <c r="M69" s="118">
        <f>IF($C$4="citu pasākumu izmaksas",IF('3a+c+n'!$Q69="C",'3a+c+n'!M69,0))</f>
        <v>0</v>
      </c>
      <c r="N69" s="118">
        <f>IF($C$4="citu pasākumu izmaksas",IF('3a+c+n'!$Q69="C",'3a+c+n'!N69,0))</f>
        <v>0</v>
      </c>
      <c r="O69" s="118">
        <f>IF($C$4="citu pasākumu izmaksas",IF('3a+c+n'!$Q69="C",'3a+c+n'!O69,0))</f>
        <v>0</v>
      </c>
      <c r="P69" s="119">
        <f>IF($C$4="citu pasākumu izmaksas",IF('3a+c+n'!$Q69="C",'3a+c+n'!P69,0))</f>
        <v>0</v>
      </c>
    </row>
    <row r="70" spans="1:16" x14ac:dyDescent="0.2">
      <c r="A70" s="51">
        <f>IF(P70=0,0,IF(COUNTBLANK(P70)=1,0,COUNTA($P$14:P70)))</f>
        <v>0</v>
      </c>
      <c r="B70" s="24">
        <f>IF($C$4="citu pasākumu izmaksas",IF('3a+c+n'!$Q70="C",'3a+c+n'!B70,0))</f>
        <v>0</v>
      </c>
      <c r="C70" s="24">
        <f>IF($C$4="citu pasākumu izmaksas",IF('3a+c+n'!$Q70="C",'3a+c+n'!C70,0))</f>
        <v>0</v>
      </c>
      <c r="D70" s="24">
        <f>IF($C$4="citu pasākumu izmaksas",IF('3a+c+n'!$Q70="C",'3a+c+n'!D70,0))</f>
        <v>0</v>
      </c>
      <c r="E70" s="46"/>
      <c r="F70" s="65"/>
      <c r="G70" s="118"/>
      <c r="H70" s="118">
        <f>IF($C$4="citu pasākumu izmaksas",IF('3a+c+n'!$Q70="C",'3a+c+n'!H70,0))</f>
        <v>0</v>
      </c>
      <c r="I70" s="118"/>
      <c r="J70" s="118"/>
      <c r="K70" s="119">
        <f>IF($C$4="citu pasākumu izmaksas",IF('3a+c+n'!$Q70="C",'3a+c+n'!K70,0))</f>
        <v>0</v>
      </c>
      <c r="L70" s="82">
        <f>IF($C$4="citu pasākumu izmaksas",IF('3a+c+n'!$Q70="C",'3a+c+n'!L70,0))</f>
        <v>0</v>
      </c>
      <c r="M70" s="118">
        <f>IF($C$4="citu pasākumu izmaksas",IF('3a+c+n'!$Q70="C",'3a+c+n'!M70,0))</f>
        <v>0</v>
      </c>
      <c r="N70" s="118">
        <f>IF($C$4="citu pasākumu izmaksas",IF('3a+c+n'!$Q70="C",'3a+c+n'!N70,0))</f>
        <v>0</v>
      </c>
      <c r="O70" s="118">
        <f>IF($C$4="citu pasākumu izmaksas",IF('3a+c+n'!$Q70="C",'3a+c+n'!O70,0))</f>
        <v>0</v>
      </c>
      <c r="P70" s="119">
        <f>IF($C$4="citu pasākumu izmaksas",IF('3a+c+n'!$Q70="C",'3a+c+n'!P70,0))</f>
        <v>0</v>
      </c>
    </row>
    <row r="71" spans="1:16" x14ac:dyDescent="0.2">
      <c r="A71" s="51">
        <f>IF(P71=0,0,IF(COUNTBLANK(P71)=1,0,COUNTA($P$14:P71)))</f>
        <v>0</v>
      </c>
      <c r="B71" s="24">
        <f>IF($C$4="citu pasākumu izmaksas",IF('3a+c+n'!$Q71="C",'3a+c+n'!B71,0))</f>
        <v>0</v>
      </c>
      <c r="C71" s="24">
        <f>IF($C$4="citu pasākumu izmaksas",IF('3a+c+n'!$Q71="C",'3a+c+n'!C71,0))</f>
        <v>0</v>
      </c>
      <c r="D71" s="24">
        <f>IF($C$4="citu pasākumu izmaksas",IF('3a+c+n'!$Q71="C",'3a+c+n'!D71,0))</f>
        <v>0</v>
      </c>
      <c r="E71" s="46"/>
      <c r="F71" s="65"/>
      <c r="G71" s="118"/>
      <c r="H71" s="118">
        <f>IF($C$4="citu pasākumu izmaksas",IF('3a+c+n'!$Q71="C",'3a+c+n'!H71,0))</f>
        <v>0</v>
      </c>
      <c r="I71" s="118"/>
      <c r="J71" s="118"/>
      <c r="K71" s="119">
        <f>IF($C$4="citu pasākumu izmaksas",IF('3a+c+n'!$Q71="C",'3a+c+n'!K71,0))</f>
        <v>0</v>
      </c>
      <c r="L71" s="82">
        <f>IF($C$4="citu pasākumu izmaksas",IF('3a+c+n'!$Q71="C",'3a+c+n'!L71,0))</f>
        <v>0</v>
      </c>
      <c r="M71" s="118">
        <f>IF($C$4="citu pasākumu izmaksas",IF('3a+c+n'!$Q71="C",'3a+c+n'!M71,0))</f>
        <v>0</v>
      </c>
      <c r="N71" s="118">
        <f>IF($C$4="citu pasākumu izmaksas",IF('3a+c+n'!$Q71="C",'3a+c+n'!N71,0))</f>
        <v>0</v>
      </c>
      <c r="O71" s="118">
        <f>IF($C$4="citu pasākumu izmaksas",IF('3a+c+n'!$Q71="C",'3a+c+n'!O71,0))</f>
        <v>0</v>
      </c>
      <c r="P71" s="119">
        <f>IF($C$4="citu pasākumu izmaksas",IF('3a+c+n'!$Q71="C",'3a+c+n'!P71,0))</f>
        <v>0</v>
      </c>
    </row>
    <row r="72" spans="1:16" x14ac:dyDescent="0.2">
      <c r="A72" s="51">
        <f>IF(P72=0,0,IF(COUNTBLANK(P72)=1,0,COUNTA($P$14:P72)))</f>
        <v>0</v>
      </c>
      <c r="B72" s="24">
        <f>IF($C$4="citu pasākumu izmaksas",IF('3a+c+n'!$Q72="C",'3a+c+n'!B72,0))</f>
        <v>0</v>
      </c>
      <c r="C72" s="24">
        <f>IF($C$4="citu pasākumu izmaksas",IF('3a+c+n'!$Q72="C",'3a+c+n'!C72,0))</f>
        <v>0</v>
      </c>
      <c r="D72" s="24">
        <f>IF($C$4="citu pasākumu izmaksas",IF('3a+c+n'!$Q72="C",'3a+c+n'!D72,0))</f>
        <v>0</v>
      </c>
      <c r="E72" s="46"/>
      <c r="F72" s="65"/>
      <c r="G72" s="118"/>
      <c r="H72" s="118">
        <f>IF($C$4="citu pasākumu izmaksas",IF('3a+c+n'!$Q72="C",'3a+c+n'!H72,0))</f>
        <v>0</v>
      </c>
      <c r="I72" s="118"/>
      <c r="J72" s="118"/>
      <c r="K72" s="119">
        <f>IF($C$4="citu pasākumu izmaksas",IF('3a+c+n'!$Q72="C",'3a+c+n'!K72,0))</f>
        <v>0</v>
      </c>
      <c r="L72" s="82">
        <f>IF($C$4="citu pasākumu izmaksas",IF('3a+c+n'!$Q72="C",'3a+c+n'!L72,0))</f>
        <v>0</v>
      </c>
      <c r="M72" s="118">
        <f>IF($C$4="citu pasākumu izmaksas",IF('3a+c+n'!$Q72="C",'3a+c+n'!M72,0))</f>
        <v>0</v>
      </c>
      <c r="N72" s="118">
        <f>IF($C$4="citu pasākumu izmaksas",IF('3a+c+n'!$Q72="C",'3a+c+n'!N72,0))</f>
        <v>0</v>
      </c>
      <c r="O72" s="118">
        <f>IF($C$4="citu pasākumu izmaksas",IF('3a+c+n'!$Q72="C",'3a+c+n'!O72,0))</f>
        <v>0</v>
      </c>
      <c r="P72" s="119">
        <f>IF($C$4="citu pasākumu izmaksas",IF('3a+c+n'!$Q72="C",'3a+c+n'!P72,0))</f>
        <v>0</v>
      </c>
    </row>
    <row r="73" spans="1:16" x14ac:dyDescent="0.2">
      <c r="A73" s="51">
        <f>IF(P73=0,0,IF(COUNTBLANK(P73)=1,0,COUNTA($P$14:P73)))</f>
        <v>0</v>
      </c>
      <c r="B73" s="24">
        <f>IF($C$4="citu pasākumu izmaksas",IF('3a+c+n'!$Q73="C",'3a+c+n'!B73,0))</f>
        <v>0</v>
      </c>
      <c r="C73" s="24">
        <f>IF($C$4="citu pasākumu izmaksas",IF('3a+c+n'!$Q73="C",'3a+c+n'!C73,0))</f>
        <v>0</v>
      </c>
      <c r="D73" s="24">
        <f>IF($C$4="citu pasākumu izmaksas",IF('3a+c+n'!$Q73="C",'3a+c+n'!D73,0))</f>
        <v>0</v>
      </c>
      <c r="E73" s="46"/>
      <c r="F73" s="65"/>
      <c r="G73" s="118"/>
      <c r="H73" s="118">
        <f>IF($C$4="citu pasākumu izmaksas",IF('3a+c+n'!$Q73="C",'3a+c+n'!H73,0))</f>
        <v>0</v>
      </c>
      <c r="I73" s="118"/>
      <c r="J73" s="118"/>
      <c r="K73" s="119">
        <f>IF($C$4="citu pasākumu izmaksas",IF('3a+c+n'!$Q73="C",'3a+c+n'!K73,0))</f>
        <v>0</v>
      </c>
      <c r="L73" s="82">
        <f>IF($C$4="citu pasākumu izmaksas",IF('3a+c+n'!$Q73="C",'3a+c+n'!L73,0))</f>
        <v>0</v>
      </c>
      <c r="M73" s="118">
        <f>IF($C$4="citu pasākumu izmaksas",IF('3a+c+n'!$Q73="C",'3a+c+n'!M73,0))</f>
        <v>0</v>
      </c>
      <c r="N73" s="118">
        <f>IF($C$4="citu pasākumu izmaksas",IF('3a+c+n'!$Q73="C",'3a+c+n'!N73,0))</f>
        <v>0</v>
      </c>
      <c r="O73" s="118">
        <f>IF($C$4="citu pasākumu izmaksas",IF('3a+c+n'!$Q73="C",'3a+c+n'!O73,0))</f>
        <v>0</v>
      </c>
      <c r="P73" s="119">
        <f>IF($C$4="citu pasākumu izmaksas",IF('3a+c+n'!$Q73="C",'3a+c+n'!P73,0))</f>
        <v>0</v>
      </c>
    </row>
    <row r="74" spans="1:16" x14ac:dyDescent="0.2">
      <c r="A74" s="51">
        <f>IF(P74=0,0,IF(COUNTBLANK(P74)=1,0,COUNTA($P$14:P74)))</f>
        <v>0</v>
      </c>
      <c r="B74" s="24">
        <f>IF($C$4="citu pasākumu izmaksas",IF('3a+c+n'!$Q74="C",'3a+c+n'!B74,0))</f>
        <v>0</v>
      </c>
      <c r="C74" s="24">
        <f>IF($C$4="citu pasākumu izmaksas",IF('3a+c+n'!$Q74="C",'3a+c+n'!C74,0))</f>
        <v>0</v>
      </c>
      <c r="D74" s="24">
        <f>IF($C$4="citu pasākumu izmaksas",IF('3a+c+n'!$Q74="C",'3a+c+n'!D74,0))</f>
        <v>0</v>
      </c>
      <c r="E74" s="46"/>
      <c r="F74" s="65"/>
      <c r="G74" s="118"/>
      <c r="H74" s="118">
        <f>IF($C$4="citu pasākumu izmaksas",IF('3a+c+n'!$Q74="C",'3a+c+n'!H74,0))</f>
        <v>0</v>
      </c>
      <c r="I74" s="118"/>
      <c r="J74" s="118"/>
      <c r="K74" s="119">
        <f>IF($C$4="citu pasākumu izmaksas",IF('3a+c+n'!$Q74="C",'3a+c+n'!K74,0))</f>
        <v>0</v>
      </c>
      <c r="L74" s="82">
        <f>IF($C$4="citu pasākumu izmaksas",IF('3a+c+n'!$Q74="C",'3a+c+n'!L74,0))</f>
        <v>0</v>
      </c>
      <c r="M74" s="118">
        <f>IF($C$4="citu pasākumu izmaksas",IF('3a+c+n'!$Q74="C",'3a+c+n'!M74,0))</f>
        <v>0</v>
      </c>
      <c r="N74" s="118">
        <f>IF($C$4="citu pasākumu izmaksas",IF('3a+c+n'!$Q74="C",'3a+c+n'!N74,0))</f>
        <v>0</v>
      </c>
      <c r="O74" s="118">
        <f>IF($C$4="citu pasākumu izmaksas",IF('3a+c+n'!$Q74="C",'3a+c+n'!O74,0))</f>
        <v>0</v>
      </c>
      <c r="P74" s="119">
        <f>IF($C$4="citu pasākumu izmaksas",IF('3a+c+n'!$Q74="C",'3a+c+n'!P74,0))</f>
        <v>0</v>
      </c>
    </row>
    <row r="75" spans="1:16" x14ac:dyDescent="0.2">
      <c r="A75" s="51">
        <f>IF(P75=0,0,IF(COUNTBLANK(P75)=1,0,COUNTA($P$14:P75)))</f>
        <v>0</v>
      </c>
      <c r="B75" s="24">
        <f>IF($C$4="citu pasākumu izmaksas",IF('3a+c+n'!$Q75="C",'3a+c+n'!B75,0))</f>
        <v>0</v>
      </c>
      <c r="C75" s="24">
        <f>IF($C$4="citu pasākumu izmaksas",IF('3a+c+n'!$Q75="C",'3a+c+n'!C75,0))</f>
        <v>0</v>
      </c>
      <c r="D75" s="24">
        <f>IF($C$4="citu pasākumu izmaksas",IF('3a+c+n'!$Q75="C",'3a+c+n'!D75,0))</f>
        <v>0</v>
      </c>
      <c r="E75" s="46"/>
      <c r="F75" s="65"/>
      <c r="G75" s="118"/>
      <c r="H75" s="118">
        <f>IF($C$4="citu pasākumu izmaksas",IF('3a+c+n'!$Q75="C",'3a+c+n'!H75,0))</f>
        <v>0</v>
      </c>
      <c r="I75" s="118"/>
      <c r="J75" s="118"/>
      <c r="K75" s="119">
        <f>IF($C$4="citu pasākumu izmaksas",IF('3a+c+n'!$Q75="C",'3a+c+n'!K75,0))</f>
        <v>0</v>
      </c>
      <c r="L75" s="82">
        <f>IF($C$4="citu pasākumu izmaksas",IF('3a+c+n'!$Q75="C",'3a+c+n'!L75,0))</f>
        <v>0</v>
      </c>
      <c r="M75" s="118">
        <f>IF($C$4="citu pasākumu izmaksas",IF('3a+c+n'!$Q75="C",'3a+c+n'!M75,0))</f>
        <v>0</v>
      </c>
      <c r="N75" s="118">
        <f>IF($C$4="citu pasākumu izmaksas",IF('3a+c+n'!$Q75="C",'3a+c+n'!N75,0))</f>
        <v>0</v>
      </c>
      <c r="O75" s="118">
        <f>IF($C$4="citu pasākumu izmaksas",IF('3a+c+n'!$Q75="C",'3a+c+n'!O75,0))</f>
        <v>0</v>
      </c>
      <c r="P75" s="119">
        <f>IF($C$4="citu pasākumu izmaksas",IF('3a+c+n'!$Q75="C",'3a+c+n'!P75,0))</f>
        <v>0</v>
      </c>
    </row>
    <row r="76" spans="1:16" x14ac:dyDescent="0.2">
      <c r="A76" s="51">
        <f>IF(P76=0,0,IF(COUNTBLANK(P76)=1,0,COUNTA($P$14:P76)))</f>
        <v>0</v>
      </c>
      <c r="B76" s="24">
        <f>IF($C$4="citu pasākumu izmaksas",IF('3a+c+n'!$Q76="C",'3a+c+n'!B76,0))</f>
        <v>0</v>
      </c>
      <c r="C76" s="24">
        <f>IF($C$4="citu pasākumu izmaksas",IF('3a+c+n'!$Q76="C",'3a+c+n'!C76,0))</f>
        <v>0</v>
      </c>
      <c r="D76" s="24">
        <f>IF($C$4="citu pasākumu izmaksas",IF('3a+c+n'!$Q76="C",'3a+c+n'!D76,0))</f>
        <v>0</v>
      </c>
      <c r="E76" s="46"/>
      <c r="F76" s="65"/>
      <c r="G76" s="118"/>
      <c r="H76" s="118">
        <f>IF($C$4="citu pasākumu izmaksas",IF('3a+c+n'!$Q76="C",'3a+c+n'!H76,0))</f>
        <v>0</v>
      </c>
      <c r="I76" s="118"/>
      <c r="J76" s="118"/>
      <c r="K76" s="119">
        <f>IF($C$4="citu pasākumu izmaksas",IF('3a+c+n'!$Q76="C",'3a+c+n'!K76,0))</f>
        <v>0</v>
      </c>
      <c r="L76" s="82">
        <f>IF($C$4="citu pasākumu izmaksas",IF('3a+c+n'!$Q76="C",'3a+c+n'!L76,0))</f>
        <v>0</v>
      </c>
      <c r="M76" s="118">
        <f>IF($C$4="citu pasākumu izmaksas",IF('3a+c+n'!$Q76="C",'3a+c+n'!M76,0))</f>
        <v>0</v>
      </c>
      <c r="N76" s="118">
        <f>IF($C$4="citu pasākumu izmaksas",IF('3a+c+n'!$Q76="C",'3a+c+n'!N76,0))</f>
        <v>0</v>
      </c>
      <c r="O76" s="118">
        <f>IF($C$4="citu pasākumu izmaksas",IF('3a+c+n'!$Q76="C",'3a+c+n'!O76,0))</f>
        <v>0</v>
      </c>
      <c r="P76" s="119">
        <f>IF($C$4="citu pasākumu izmaksas",IF('3a+c+n'!$Q76="C",'3a+c+n'!P76,0))</f>
        <v>0</v>
      </c>
    </row>
    <row r="77" spans="1:16" x14ac:dyDescent="0.2">
      <c r="A77" s="51">
        <f>IF(P77=0,0,IF(COUNTBLANK(P77)=1,0,COUNTA($P$14:P77)))</f>
        <v>0</v>
      </c>
      <c r="B77" s="24">
        <f>IF($C$4="citu pasākumu izmaksas",IF('3a+c+n'!$Q77="C",'3a+c+n'!B77,0))</f>
        <v>0</v>
      </c>
      <c r="C77" s="24">
        <f>IF($C$4="citu pasākumu izmaksas",IF('3a+c+n'!$Q77="C",'3a+c+n'!C77,0))</f>
        <v>0</v>
      </c>
      <c r="D77" s="24">
        <f>IF($C$4="citu pasākumu izmaksas",IF('3a+c+n'!$Q77="C",'3a+c+n'!D77,0))</f>
        <v>0</v>
      </c>
      <c r="E77" s="46"/>
      <c r="F77" s="65"/>
      <c r="G77" s="118"/>
      <c r="H77" s="118">
        <f>IF($C$4="citu pasākumu izmaksas",IF('3a+c+n'!$Q77="C",'3a+c+n'!H77,0))</f>
        <v>0</v>
      </c>
      <c r="I77" s="118"/>
      <c r="J77" s="118"/>
      <c r="K77" s="119">
        <f>IF($C$4="citu pasākumu izmaksas",IF('3a+c+n'!$Q77="C",'3a+c+n'!K77,0))</f>
        <v>0</v>
      </c>
      <c r="L77" s="82">
        <f>IF($C$4="citu pasākumu izmaksas",IF('3a+c+n'!$Q77="C",'3a+c+n'!L77,0))</f>
        <v>0</v>
      </c>
      <c r="M77" s="118">
        <f>IF($C$4="citu pasākumu izmaksas",IF('3a+c+n'!$Q77="C",'3a+c+n'!M77,0))</f>
        <v>0</v>
      </c>
      <c r="N77" s="118">
        <f>IF($C$4="citu pasākumu izmaksas",IF('3a+c+n'!$Q77="C",'3a+c+n'!N77,0))</f>
        <v>0</v>
      </c>
      <c r="O77" s="118">
        <f>IF($C$4="citu pasākumu izmaksas",IF('3a+c+n'!$Q77="C",'3a+c+n'!O77,0))</f>
        <v>0</v>
      </c>
      <c r="P77" s="119">
        <f>IF($C$4="citu pasākumu izmaksas",IF('3a+c+n'!$Q77="C",'3a+c+n'!P77,0))</f>
        <v>0</v>
      </c>
    </row>
    <row r="78" spans="1:16" x14ac:dyDescent="0.2">
      <c r="A78" s="51">
        <f>IF(P78=0,0,IF(COUNTBLANK(P78)=1,0,COUNTA($P$14:P78)))</f>
        <v>0</v>
      </c>
      <c r="B78" s="24">
        <f>IF($C$4="citu pasākumu izmaksas",IF('3a+c+n'!$Q78="C",'3a+c+n'!B78,0))</f>
        <v>0</v>
      </c>
      <c r="C78" s="24">
        <f>IF($C$4="citu pasākumu izmaksas",IF('3a+c+n'!$Q78="C",'3a+c+n'!C78,0))</f>
        <v>0</v>
      </c>
      <c r="D78" s="24">
        <f>IF($C$4="citu pasākumu izmaksas",IF('3a+c+n'!$Q78="C",'3a+c+n'!D78,0))</f>
        <v>0</v>
      </c>
      <c r="E78" s="46"/>
      <c r="F78" s="65"/>
      <c r="G78" s="118"/>
      <c r="H78" s="118">
        <f>IF($C$4="citu pasākumu izmaksas",IF('3a+c+n'!$Q78="C",'3a+c+n'!H78,0))</f>
        <v>0</v>
      </c>
      <c r="I78" s="118"/>
      <c r="J78" s="118"/>
      <c r="K78" s="119">
        <f>IF($C$4="citu pasākumu izmaksas",IF('3a+c+n'!$Q78="C",'3a+c+n'!K78,0))</f>
        <v>0</v>
      </c>
      <c r="L78" s="82">
        <f>IF($C$4="citu pasākumu izmaksas",IF('3a+c+n'!$Q78="C",'3a+c+n'!L78,0))</f>
        <v>0</v>
      </c>
      <c r="M78" s="118">
        <f>IF($C$4="citu pasākumu izmaksas",IF('3a+c+n'!$Q78="C",'3a+c+n'!M78,0))</f>
        <v>0</v>
      </c>
      <c r="N78" s="118">
        <f>IF($C$4="citu pasākumu izmaksas",IF('3a+c+n'!$Q78="C",'3a+c+n'!N78,0))</f>
        <v>0</v>
      </c>
      <c r="O78" s="118">
        <f>IF($C$4="citu pasākumu izmaksas",IF('3a+c+n'!$Q78="C",'3a+c+n'!O78,0))</f>
        <v>0</v>
      </c>
      <c r="P78" s="119">
        <f>IF($C$4="citu pasākumu izmaksas",IF('3a+c+n'!$Q78="C",'3a+c+n'!P78,0))</f>
        <v>0</v>
      </c>
    </row>
    <row r="79" spans="1:16" x14ac:dyDescent="0.2">
      <c r="A79" s="51">
        <f>IF(P79=0,0,IF(COUNTBLANK(P79)=1,0,COUNTA($P$14:P79)))</f>
        <v>0</v>
      </c>
      <c r="B79" s="24">
        <f>IF($C$4="citu pasākumu izmaksas",IF('3a+c+n'!$Q79="C",'3a+c+n'!B79,0))</f>
        <v>0</v>
      </c>
      <c r="C79" s="24">
        <f>IF($C$4="citu pasākumu izmaksas",IF('3a+c+n'!$Q79="C",'3a+c+n'!C79,0))</f>
        <v>0</v>
      </c>
      <c r="D79" s="24">
        <f>IF($C$4="citu pasākumu izmaksas",IF('3a+c+n'!$Q79="C",'3a+c+n'!D79,0))</f>
        <v>0</v>
      </c>
      <c r="E79" s="46"/>
      <c r="F79" s="65"/>
      <c r="G79" s="118"/>
      <c r="H79" s="118">
        <f>IF($C$4="citu pasākumu izmaksas",IF('3a+c+n'!$Q79="C",'3a+c+n'!H79,0))</f>
        <v>0</v>
      </c>
      <c r="I79" s="118"/>
      <c r="J79" s="118"/>
      <c r="K79" s="119">
        <f>IF($C$4="citu pasākumu izmaksas",IF('3a+c+n'!$Q79="C",'3a+c+n'!K79,0))</f>
        <v>0</v>
      </c>
      <c r="L79" s="82">
        <f>IF($C$4="citu pasākumu izmaksas",IF('3a+c+n'!$Q79="C",'3a+c+n'!L79,0))</f>
        <v>0</v>
      </c>
      <c r="M79" s="118">
        <f>IF($C$4="citu pasākumu izmaksas",IF('3a+c+n'!$Q79="C",'3a+c+n'!M79,0))</f>
        <v>0</v>
      </c>
      <c r="N79" s="118">
        <f>IF($C$4="citu pasākumu izmaksas",IF('3a+c+n'!$Q79="C",'3a+c+n'!N79,0))</f>
        <v>0</v>
      </c>
      <c r="O79" s="118">
        <f>IF($C$4="citu pasākumu izmaksas",IF('3a+c+n'!$Q79="C",'3a+c+n'!O79,0))</f>
        <v>0</v>
      </c>
      <c r="P79" s="119">
        <f>IF($C$4="citu pasākumu izmaksas",IF('3a+c+n'!$Q79="C",'3a+c+n'!P79,0))</f>
        <v>0</v>
      </c>
    </row>
    <row r="80" spans="1:16" x14ac:dyDescent="0.2">
      <c r="A80" s="51">
        <f>IF(P80=0,0,IF(COUNTBLANK(P80)=1,0,COUNTA($P$14:P80)))</f>
        <v>0</v>
      </c>
      <c r="B80" s="24">
        <f>IF($C$4="citu pasākumu izmaksas",IF('3a+c+n'!$Q80="C",'3a+c+n'!B80,0))</f>
        <v>0</v>
      </c>
      <c r="C80" s="24">
        <f>IF($C$4="citu pasākumu izmaksas",IF('3a+c+n'!$Q80="C",'3a+c+n'!C80,0))</f>
        <v>0</v>
      </c>
      <c r="D80" s="24">
        <f>IF($C$4="citu pasākumu izmaksas",IF('3a+c+n'!$Q80="C",'3a+c+n'!D80,0))</f>
        <v>0</v>
      </c>
      <c r="E80" s="46"/>
      <c r="F80" s="65"/>
      <c r="G80" s="118"/>
      <c r="H80" s="118">
        <f>IF($C$4="citu pasākumu izmaksas",IF('3a+c+n'!$Q80="C",'3a+c+n'!H80,0))</f>
        <v>0</v>
      </c>
      <c r="I80" s="118"/>
      <c r="J80" s="118"/>
      <c r="K80" s="119">
        <f>IF($C$4="citu pasākumu izmaksas",IF('3a+c+n'!$Q80="C",'3a+c+n'!K80,0))</f>
        <v>0</v>
      </c>
      <c r="L80" s="82">
        <f>IF($C$4="citu pasākumu izmaksas",IF('3a+c+n'!$Q80="C",'3a+c+n'!L80,0))</f>
        <v>0</v>
      </c>
      <c r="M80" s="118">
        <f>IF($C$4="citu pasākumu izmaksas",IF('3a+c+n'!$Q80="C",'3a+c+n'!M80,0))</f>
        <v>0</v>
      </c>
      <c r="N80" s="118">
        <f>IF($C$4="citu pasākumu izmaksas",IF('3a+c+n'!$Q80="C",'3a+c+n'!N80,0))</f>
        <v>0</v>
      </c>
      <c r="O80" s="118">
        <f>IF($C$4="citu pasākumu izmaksas",IF('3a+c+n'!$Q80="C",'3a+c+n'!O80,0))</f>
        <v>0</v>
      </c>
      <c r="P80" s="119">
        <f>IF($C$4="citu pasākumu izmaksas",IF('3a+c+n'!$Q80="C",'3a+c+n'!P80,0))</f>
        <v>0</v>
      </c>
    </row>
    <row r="81" spans="1:16" x14ac:dyDescent="0.2">
      <c r="A81" s="51">
        <f>IF(P81=0,0,IF(COUNTBLANK(P81)=1,0,COUNTA($P$14:P81)))</f>
        <v>0</v>
      </c>
      <c r="B81" s="24">
        <f>IF($C$4="citu pasākumu izmaksas",IF('3a+c+n'!$Q81="C",'3a+c+n'!B81,0))</f>
        <v>0</v>
      </c>
      <c r="C81" s="24">
        <f>IF($C$4="citu pasākumu izmaksas",IF('3a+c+n'!$Q81="C",'3a+c+n'!C81,0))</f>
        <v>0</v>
      </c>
      <c r="D81" s="24">
        <f>IF($C$4="citu pasākumu izmaksas",IF('3a+c+n'!$Q81="C",'3a+c+n'!D81,0))</f>
        <v>0</v>
      </c>
      <c r="E81" s="46"/>
      <c r="F81" s="65"/>
      <c r="G81" s="118"/>
      <c r="H81" s="118">
        <f>IF($C$4="citu pasākumu izmaksas",IF('3a+c+n'!$Q81="C",'3a+c+n'!H81,0))</f>
        <v>0</v>
      </c>
      <c r="I81" s="118"/>
      <c r="J81" s="118"/>
      <c r="K81" s="119">
        <f>IF($C$4="citu pasākumu izmaksas",IF('3a+c+n'!$Q81="C",'3a+c+n'!K81,0))</f>
        <v>0</v>
      </c>
      <c r="L81" s="82">
        <f>IF($C$4="citu pasākumu izmaksas",IF('3a+c+n'!$Q81="C",'3a+c+n'!L81,0))</f>
        <v>0</v>
      </c>
      <c r="M81" s="118">
        <f>IF($C$4="citu pasākumu izmaksas",IF('3a+c+n'!$Q81="C",'3a+c+n'!M81,0))</f>
        <v>0</v>
      </c>
      <c r="N81" s="118">
        <f>IF($C$4="citu pasākumu izmaksas",IF('3a+c+n'!$Q81="C",'3a+c+n'!N81,0))</f>
        <v>0</v>
      </c>
      <c r="O81" s="118">
        <f>IF($C$4="citu pasākumu izmaksas",IF('3a+c+n'!$Q81="C",'3a+c+n'!O81,0))</f>
        <v>0</v>
      </c>
      <c r="P81" s="119">
        <f>IF($C$4="citu pasākumu izmaksas",IF('3a+c+n'!$Q81="C",'3a+c+n'!P81,0))</f>
        <v>0</v>
      </c>
    </row>
    <row r="82" spans="1:16" x14ac:dyDescent="0.2">
      <c r="A82" s="51">
        <f>IF(P82=0,0,IF(COUNTBLANK(P82)=1,0,COUNTA($P$14:P82)))</f>
        <v>0</v>
      </c>
      <c r="B82" s="24">
        <f>IF($C$4="citu pasākumu izmaksas",IF('3a+c+n'!$Q82="C",'3a+c+n'!B82,0))</f>
        <v>0</v>
      </c>
      <c r="C82" s="24">
        <f>IF($C$4="citu pasākumu izmaksas",IF('3a+c+n'!$Q82="C",'3a+c+n'!C82,0))</f>
        <v>0</v>
      </c>
      <c r="D82" s="24">
        <f>IF($C$4="citu pasākumu izmaksas",IF('3a+c+n'!$Q82="C",'3a+c+n'!D82,0))</f>
        <v>0</v>
      </c>
      <c r="E82" s="46"/>
      <c r="F82" s="65"/>
      <c r="G82" s="118"/>
      <c r="H82" s="118">
        <f>IF($C$4="citu pasākumu izmaksas",IF('3a+c+n'!$Q82="C",'3a+c+n'!H82,0))</f>
        <v>0</v>
      </c>
      <c r="I82" s="118"/>
      <c r="J82" s="118"/>
      <c r="K82" s="119">
        <f>IF($C$4="citu pasākumu izmaksas",IF('3a+c+n'!$Q82="C",'3a+c+n'!K82,0))</f>
        <v>0</v>
      </c>
      <c r="L82" s="82">
        <f>IF($C$4="citu pasākumu izmaksas",IF('3a+c+n'!$Q82="C",'3a+c+n'!L82,0))</f>
        <v>0</v>
      </c>
      <c r="M82" s="118">
        <f>IF($C$4="citu pasākumu izmaksas",IF('3a+c+n'!$Q82="C",'3a+c+n'!M82,0))</f>
        <v>0</v>
      </c>
      <c r="N82" s="118">
        <f>IF($C$4="citu pasākumu izmaksas",IF('3a+c+n'!$Q82="C",'3a+c+n'!N82,0))</f>
        <v>0</v>
      </c>
      <c r="O82" s="118">
        <f>IF($C$4="citu pasākumu izmaksas",IF('3a+c+n'!$Q82="C",'3a+c+n'!O82,0))</f>
        <v>0</v>
      </c>
      <c r="P82" s="119">
        <f>IF($C$4="citu pasākumu izmaksas",IF('3a+c+n'!$Q82="C",'3a+c+n'!P82,0))</f>
        <v>0</v>
      </c>
    </row>
    <row r="83" spans="1:16" x14ac:dyDescent="0.2">
      <c r="A83" s="51">
        <f>IF(P83=0,0,IF(COUNTBLANK(P83)=1,0,COUNTA($P$14:P83)))</f>
        <v>0</v>
      </c>
      <c r="B83" s="24">
        <f>IF($C$4="citu pasākumu izmaksas",IF('3a+c+n'!$Q83="C",'3a+c+n'!B83,0))</f>
        <v>0</v>
      </c>
      <c r="C83" s="24">
        <f>IF($C$4="citu pasākumu izmaksas",IF('3a+c+n'!$Q83="C",'3a+c+n'!C83,0))</f>
        <v>0</v>
      </c>
      <c r="D83" s="24">
        <f>IF($C$4="citu pasākumu izmaksas",IF('3a+c+n'!$Q83="C",'3a+c+n'!D83,0))</f>
        <v>0</v>
      </c>
      <c r="E83" s="46"/>
      <c r="F83" s="65"/>
      <c r="G83" s="118"/>
      <c r="H83" s="118">
        <f>IF($C$4="citu pasākumu izmaksas",IF('3a+c+n'!$Q83="C",'3a+c+n'!H83,0))</f>
        <v>0</v>
      </c>
      <c r="I83" s="118"/>
      <c r="J83" s="118"/>
      <c r="K83" s="119">
        <f>IF($C$4="citu pasākumu izmaksas",IF('3a+c+n'!$Q83="C",'3a+c+n'!K83,0))</f>
        <v>0</v>
      </c>
      <c r="L83" s="82">
        <f>IF($C$4="citu pasākumu izmaksas",IF('3a+c+n'!$Q83="C",'3a+c+n'!L83,0))</f>
        <v>0</v>
      </c>
      <c r="M83" s="118">
        <f>IF($C$4="citu pasākumu izmaksas",IF('3a+c+n'!$Q83="C",'3a+c+n'!M83,0))</f>
        <v>0</v>
      </c>
      <c r="N83" s="118">
        <f>IF($C$4="citu pasākumu izmaksas",IF('3a+c+n'!$Q83="C",'3a+c+n'!N83,0))</f>
        <v>0</v>
      </c>
      <c r="O83" s="118">
        <f>IF($C$4="citu pasākumu izmaksas",IF('3a+c+n'!$Q83="C",'3a+c+n'!O83,0))</f>
        <v>0</v>
      </c>
      <c r="P83" s="119">
        <f>IF($C$4="citu pasākumu izmaksas",IF('3a+c+n'!$Q83="C",'3a+c+n'!P83,0))</f>
        <v>0</v>
      </c>
    </row>
    <row r="84" spans="1:16" x14ac:dyDescent="0.2">
      <c r="A84" s="51">
        <f>IF(P84=0,0,IF(COUNTBLANK(P84)=1,0,COUNTA($P$14:P84)))</f>
        <v>0</v>
      </c>
      <c r="B84" s="24">
        <f>IF($C$4="citu pasākumu izmaksas",IF('3a+c+n'!$Q84="C",'3a+c+n'!B84,0))</f>
        <v>0</v>
      </c>
      <c r="C84" s="24">
        <f>IF($C$4="citu pasākumu izmaksas",IF('3a+c+n'!$Q84="C",'3a+c+n'!C84,0))</f>
        <v>0</v>
      </c>
      <c r="D84" s="24">
        <f>IF($C$4="citu pasākumu izmaksas",IF('3a+c+n'!$Q84="C",'3a+c+n'!D84,0))</f>
        <v>0</v>
      </c>
      <c r="E84" s="46"/>
      <c r="F84" s="65"/>
      <c r="G84" s="118"/>
      <c r="H84" s="118">
        <f>IF($C$4="citu pasākumu izmaksas",IF('3a+c+n'!$Q84="C",'3a+c+n'!H84,0))</f>
        <v>0</v>
      </c>
      <c r="I84" s="118"/>
      <c r="J84" s="118"/>
      <c r="K84" s="119">
        <f>IF($C$4="citu pasākumu izmaksas",IF('3a+c+n'!$Q84="C",'3a+c+n'!K84,0))</f>
        <v>0</v>
      </c>
      <c r="L84" s="82">
        <f>IF($C$4="citu pasākumu izmaksas",IF('3a+c+n'!$Q84="C",'3a+c+n'!L84,0))</f>
        <v>0</v>
      </c>
      <c r="M84" s="118">
        <f>IF($C$4="citu pasākumu izmaksas",IF('3a+c+n'!$Q84="C",'3a+c+n'!M84,0))</f>
        <v>0</v>
      </c>
      <c r="N84" s="118">
        <f>IF($C$4="citu pasākumu izmaksas",IF('3a+c+n'!$Q84="C",'3a+c+n'!N84,0))</f>
        <v>0</v>
      </c>
      <c r="O84" s="118">
        <f>IF($C$4="citu pasākumu izmaksas",IF('3a+c+n'!$Q84="C",'3a+c+n'!O84,0))</f>
        <v>0</v>
      </c>
      <c r="P84" s="119">
        <f>IF($C$4="citu pasākumu izmaksas",IF('3a+c+n'!$Q84="C",'3a+c+n'!P84,0))</f>
        <v>0</v>
      </c>
    </row>
    <row r="85" spans="1:16" x14ac:dyDescent="0.2">
      <c r="A85" s="51">
        <f>IF(P85=0,0,IF(COUNTBLANK(P85)=1,0,COUNTA($P$14:P85)))</f>
        <v>0</v>
      </c>
      <c r="B85" s="24">
        <f>IF($C$4="citu pasākumu izmaksas",IF('3a+c+n'!$Q85="C",'3a+c+n'!B85,0))</f>
        <v>0</v>
      </c>
      <c r="C85" s="24">
        <f>IF($C$4="citu pasākumu izmaksas",IF('3a+c+n'!$Q85="C",'3a+c+n'!C85,0))</f>
        <v>0</v>
      </c>
      <c r="D85" s="24">
        <f>IF($C$4="citu pasākumu izmaksas",IF('3a+c+n'!$Q85="C",'3a+c+n'!D85,0))</f>
        <v>0</v>
      </c>
      <c r="E85" s="46"/>
      <c r="F85" s="65"/>
      <c r="G85" s="118"/>
      <c r="H85" s="118">
        <f>IF($C$4="citu pasākumu izmaksas",IF('3a+c+n'!$Q85="C",'3a+c+n'!H85,0))</f>
        <v>0</v>
      </c>
      <c r="I85" s="118"/>
      <c r="J85" s="118"/>
      <c r="K85" s="119">
        <f>IF($C$4="citu pasākumu izmaksas",IF('3a+c+n'!$Q85="C",'3a+c+n'!K85,0))</f>
        <v>0</v>
      </c>
      <c r="L85" s="82">
        <f>IF($C$4="citu pasākumu izmaksas",IF('3a+c+n'!$Q85="C",'3a+c+n'!L85,0))</f>
        <v>0</v>
      </c>
      <c r="M85" s="118">
        <f>IF($C$4="citu pasākumu izmaksas",IF('3a+c+n'!$Q85="C",'3a+c+n'!M85,0))</f>
        <v>0</v>
      </c>
      <c r="N85" s="118">
        <f>IF($C$4="citu pasākumu izmaksas",IF('3a+c+n'!$Q85="C",'3a+c+n'!N85,0))</f>
        <v>0</v>
      </c>
      <c r="O85" s="118">
        <f>IF($C$4="citu pasākumu izmaksas",IF('3a+c+n'!$Q85="C",'3a+c+n'!O85,0))</f>
        <v>0</v>
      </c>
      <c r="P85" s="119">
        <f>IF($C$4="citu pasākumu izmaksas",IF('3a+c+n'!$Q85="C",'3a+c+n'!P85,0))</f>
        <v>0</v>
      </c>
    </row>
    <row r="86" spans="1:16" x14ac:dyDescent="0.2">
      <c r="A86" s="51">
        <f>IF(P86=0,0,IF(COUNTBLANK(P86)=1,0,COUNTA($P$14:P86)))</f>
        <v>0</v>
      </c>
      <c r="B86" s="24">
        <f>IF($C$4="citu pasākumu izmaksas",IF('3a+c+n'!$Q86="C",'3a+c+n'!B86,0))</f>
        <v>0</v>
      </c>
      <c r="C86" s="24">
        <f>IF($C$4="citu pasākumu izmaksas",IF('3a+c+n'!$Q86="C",'3a+c+n'!C86,0))</f>
        <v>0</v>
      </c>
      <c r="D86" s="24">
        <f>IF($C$4="citu pasākumu izmaksas",IF('3a+c+n'!$Q86="C",'3a+c+n'!D86,0))</f>
        <v>0</v>
      </c>
      <c r="E86" s="46"/>
      <c r="F86" s="65"/>
      <c r="G86" s="118"/>
      <c r="H86" s="118">
        <f>IF($C$4="citu pasākumu izmaksas",IF('3a+c+n'!$Q86="C",'3a+c+n'!H86,0))</f>
        <v>0</v>
      </c>
      <c r="I86" s="118"/>
      <c r="J86" s="118"/>
      <c r="K86" s="119">
        <f>IF($C$4="citu pasākumu izmaksas",IF('3a+c+n'!$Q86="C",'3a+c+n'!K86,0))</f>
        <v>0</v>
      </c>
      <c r="L86" s="82">
        <f>IF($C$4="citu pasākumu izmaksas",IF('3a+c+n'!$Q86="C",'3a+c+n'!L86,0))</f>
        <v>0</v>
      </c>
      <c r="M86" s="118">
        <f>IF($C$4="citu pasākumu izmaksas",IF('3a+c+n'!$Q86="C",'3a+c+n'!M86,0))</f>
        <v>0</v>
      </c>
      <c r="N86" s="118">
        <f>IF($C$4="citu pasākumu izmaksas",IF('3a+c+n'!$Q86="C",'3a+c+n'!N86,0))</f>
        <v>0</v>
      </c>
      <c r="O86" s="118">
        <f>IF($C$4="citu pasākumu izmaksas",IF('3a+c+n'!$Q86="C",'3a+c+n'!O86,0))</f>
        <v>0</v>
      </c>
      <c r="P86" s="119">
        <f>IF($C$4="citu pasākumu izmaksas",IF('3a+c+n'!$Q86="C",'3a+c+n'!P86,0))</f>
        <v>0</v>
      </c>
    </row>
    <row r="87" spans="1:16" x14ac:dyDescent="0.2">
      <c r="A87" s="51">
        <f>IF(P87=0,0,IF(COUNTBLANK(P87)=1,0,COUNTA($P$14:P87)))</f>
        <v>0</v>
      </c>
      <c r="B87" s="24">
        <f>IF($C$4="citu pasākumu izmaksas",IF('3a+c+n'!$Q87="C",'3a+c+n'!B87,0))</f>
        <v>0</v>
      </c>
      <c r="C87" s="24">
        <f>IF($C$4="citu pasākumu izmaksas",IF('3a+c+n'!$Q87="C",'3a+c+n'!C87,0))</f>
        <v>0</v>
      </c>
      <c r="D87" s="24">
        <f>IF($C$4="citu pasākumu izmaksas",IF('3a+c+n'!$Q87="C",'3a+c+n'!D87,0))</f>
        <v>0</v>
      </c>
      <c r="E87" s="46"/>
      <c r="F87" s="65"/>
      <c r="G87" s="118"/>
      <c r="H87" s="118">
        <f>IF($C$4="citu pasākumu izmaksas",IF('3a+c+n'!$Q87="C",'3a+c+n'!H87,0))</f>
        <v>0</v>
      </c>
      <c r="I87" s="118"/>
      <c r="J87" s="118"/>
      <c r="K87" s="119">
        <f>IF($C$4="citu pasākumu izmaksas",IF('3a+c+n'!$Q87="C",'3a+c+n'!K87,0))</f>
        <v>0</v>
      </c>
      <c r="L87" s="82">
        <f>IF($C$4="citu pasākumu izmaksas",IF('3a+c+n'!$Q87="C",'3a+c+n'!L87,0))</f>
        <v>0</v>
      </c>
      <c r="M87" s="118">
        <f>IF($C$4="citu pasākumu izmaksas",IF('3a+c+n'!$Q87="C",'3a+c+n'!M87,0))</f>
        <v>0</v>
      </c>
      <c r="N87" s="118">
        <f>IF($C$4="citu pasākumu izmaksas",IF('3a+c+n'!$Q87="C",'3a+c+n'!N87,0))</f>
        <v>0</v>
      </c>
      <c r="O87" s="118">
        <f>IF($C$4="citu pasākumu izmaksas",IF('3a+c+n'!$Q87="C",'3a+c+n'!O87,0))</f>
        <v>0</v>
      </c>
      <c r="P87" s="119">
        <f>IF($C$4="citu pasākumu izmaksas",IF('3a+c+n'!$Q87="C",'3a+c+n'!P87,0))</f>
        <v>0</v>
      </c>
    </row>
    <row r="88" spans="1:16" x14ac:dyDescent="0.2">
      <c r="A88" s="51">
        <f>IF(P88=0,0,IF(COUNTBLANK(P88)=1,0,COUNTA($P$14:P88)))</f>
        <v>0</v>
      </c>
      <c r="B88" s="24">
        <f>IF($C$4="citu pasākumu izmaksas",IF('3a+c+n'!$Q88="C",'3a+c+n'!B88,0))</f>
        <v>0</v>
      </c>
      <c r="C88" s="24">
        <f>IF($C$4="citu pasākumu izmaksas",IF('3a+c+n'!$Q88="C",'3a+c+n'!C88,0))</f>
        <v>0</v>
      </c>
      <c r="D88" s="24">
        <f>IF($C$4="citu pasākumu izmaksas",IF('3a+c+n'!$Q88="C",'3a+c+n'!D88,0))</f>
        <v>0</v>
      </c>
      <c r="E88" s="46"/>
      <c r="F88" s="65"/>
      <c r="G88" s="118"/>
      <c r="H88" s="118">
        <f>IF($C$4="citu pasākumu izmaksas",IF('3a+c+n'!$Q88="C",'3a+c+n'!H88,0))</f>
        <v>0</v>
      </c>
      <c r="I88" s="118"/>
      <c r="J88" s="118"/>
      <c r="K88" s="119">
        <f>IF($C$4="citu pasākumu izmaksas",IF('3a+c+n'!$Q88="C",'3a+c+n'!K88,0))</f>
        <v>0</v>
      </c>
      <c r="L88" s="82">
        <f>IF($C$4="citu pasākumu izmaksas",IF('3a+c+n'!$Q88="C",'3a+c+n'!L88,0))</f>
        <v>0</v>
      </c>
      <c r="M88" s="118">
        <f>IF($C$4="citu pasākumu izmaksas",IF('3a+c+n'!$Q88="C",'3a+c+n'!M88,0))</f>
        <v>0</v>
      </c>
      <c r="N88" s="118">
        <f>IF($C$4="citu pasākumu izmaksas",IF('3a+c+n'!$Q88="C",'3a+c+n'!N88,0))</f>
        <v>0</v>
      </c>
      <c r="O88" s="118">
        <f>IF($C$4="citu pasākumu izmaksas",IF('3a+c+n'!$Q88="C",'3a+c+n'!O88,0))</f>
        <v>0</v>
      </c>
      <c r="P88" s="119">
        <f>IF($C$4="citu pasākumu izmaksas",IF('3a+c+n'!$Q88="C",'3a+c+n'!P88,0))</f>
        <v>0</v>
      </c>
    </row>
    <row r="89" spans="1:16" x14ac:dyDescent="0.2">
      <c r="A89" s="51">
        <f>IF(P89=0,0,IF(COUNTBLANK(P89)=1,0,COUNTA($P$14:P89)))</f>
        <v>0</v>
      </c>
      <c r="B89" s="24">
        <f>IF($C$4="citu pasākumu izmaksas",IF('3a+c+n'!$Q89="C",'3a+c+n'!B89,0))</f>
        <v>0</v>
      </c>
      <c r="C89" s="24">
        <f>IF($C$4="citu pasākumu izmaksas",IF('3a+c+n'!$Q89="C",'3a+c+n'!C89,0))</f>
        <v>0</v>
      </c>
      <c r="D89" s="24">
        <f>IF($C$4="citu pasākumu izmaksas",IF('3a+c+n'!$Q89="C",'3a+c+n'!D89,0))</f>
        <v>0</v>
      </c>
      <c r="E89" s="46"/>
      <c r="F89" s="65"/>
      <c r="G89" s="118"/>
      <c r="H89" s="118">
        <f>IF($C$4="citu pasākumu izmaksas",IF('3a+c+n'!$Q89="C",'3a+c+n'!H89,0))</f>
        <v>0</v>
      </c>
      <c r="I89" s="118"/>
      <c r="J89" s="118"/>
      <c r="K89" s="119">
        <f>IF($C$4="citu pasākumu izmaksas",IF('3a+c+n'!$Q89="C",'3a+c+n'!K89,0))</f>
        <v>0</v>
      </c>
      <c r="L89" s="82">
        <f>IF($C$4="citu pasākumu izmaksas",IF('3a+c+n'!$Q89="C",'3a+c+n'!L89,0))</f>
        <v>0</v>
      </c>
      <c r="M89" s="118">
        <f>IF($C$4="citu pasākumu izmaksas",IF('3a+c+n'!$Q89="C",'3a+c+n'!M89,0))</f>
        <v>0</v>
      </c>
      <c r="N89" s="118">
        <f>IF($C$4="citu pasākumu izmaksas",IF('3a+c+n'!$Q89="C",'3a+c+n'!N89,0))</f>
        <v>0</v>
      </c>
      <c r="O89" s="118">
        <f>IF($C$4="citu pasākumu izmaksas",IF('3a+c+n'!$Q89="C",'3a+c+n'!O89,0))</f>
        <v>0</v>
      </c>
      <c r="P89" s="119">
        <f>IF($C$4="citu pasākumu izmaksas",IF('3a+c+n'!$Q89="C",'3a+c+n'!P89,0))</f>
        <v>0</v>
      </c>
    </row>
    <row r="90" spans="1:16" x14ac:dyDescent="0.2">
      <c r="A90" s="51">
        <f>IF(P90=0,0,IF(COUNTBLANK(P90)=1,0,COUNTA($P$14:P90)))</f>
        <v>0</v>
      </c>
      <c r="B90" s="24">
        <f>IF($C$4="citu pasākumu izmaksas",IF('3a+c+n'!$Q90="C",'3a+c+n'!B90,0))</f>
        <v>0</v>
      </c>
      <c r="C90" s="24">
        <f>IF($C$4="citu pasākumu izmaksas",IF('3a+c+n'!$Q90="C",'3a+c+n'!C90,0))</f>
        <v>0</v>
      </c>
      <c r="D90" s="24">
        <f>IF($C$4="citu pasākumu izmaksas",IF('3a+c+n'!$Q90="C",'3a+c+n'!D90,0))</f>
        <v>0</v>
      </c>
      <c r="E90" s="46"/>
      <c r="F90" s="65"/>
      <c r="G90" s="118"/>
      <c r="H90" s="118">
        <f>IF($C$4="citu pasākumu izmaksas",IF('3a+c+n'!$Q90="C",'3a+c+n'!H90,0))</f>
        <v>0</v>
      </c>
      <c r="I90" s="118"/>
      <c r="J90" s="118"/>
      <c r="K90" s="119">
        <f>IF($C$4="citu pasākumu izmaksas",IF('3a+c+n'!$Q90="C",'3a+c+n'!K90,0))</f>
        <v>0</v>
      </c>
      <c r="L90" s="82">
        <f>IF($C$4="citu pasākumu izmaksas",IF('3a+c+n'!$Q90="C",'3a+c+n'!L90,0))</f>
        <v>0</v>
      </c>
      <c r="M90" s="118">
        <f>IF($C$4="citu pasākumu izmaksas",IF('3a+c+n'!$Q90="C",'3a+c+n'!M90,0))</f>
        <v>0</v>
      </c>
      <c r="N90" s="118">
        <f>IF($C$4="citu pasākumu izmaksas",IF('3a+c+n'!$Q90="C",'3a+c+n'!N90,0))</f>
        <v>0</v>
      </c>
      <c r="O90" s="118">
        <f>IF($C$4="citu pasākumu izmaksas",IF('3a+c+n'!$Q90="C",'3a+c+n'!O90,0))</f>
        <v>0</v>
      </c>
      <c r="P90" s="119">
        <f>IF($C$4="citu pasākumu izmaksas",IF('3a+c+n'!$Q90="C",'3a+c+n'!P90,0))</f>
        <v>0</v>
      </c>
    </row>
    <row r="91" spans="1:16" x14ac:dyDescent="0.2">
      <c r="A91" s="51">
        <f>IF(P91=0,0,IF(COUNTBLANK(P91)=1,0,COUNTA($P$14:P91)))</f>
        <v>0</v>
      </c>
      <c r="B91" s="24">
        <f>IF($C$4="citu pasākumu izmaksas",IF('3a+c+n'!$Q91="C",'3a+c+n'!B91,0))</f>
        <v>0</v>
      </c>
      <c r="C91" s="24">
        <f>IF($C$4="citu pasākumu izmaksas",IF('3a+c+n'!$Q91="C",'3a+c+n'!C91,0))</f>
        <v>0</v>
      </c>
      <c r="D91" s="24">
        <f>IF($C$4="citu pasākumu izmaksas",IF('3a+c+n'!$Q91="C",'3a+c+n'!D91,0))</f>
        <v>0</v>
      </c>
      <c r="E91" s="46"/>
      <c r="F91" s="65"/>
      <c r="G91" s="118"/>
      <c r="H91" s="118">
        <f>IF($C$4="citu pasākumu izmaksas",IF('3a+c+n'!$Q91="C",'3a+c+n'!H91,0))</f>
        <v>0</v>
      </c>
      <c r="I91" s="118"/>
      <c r="J91" s="118"/>
      <c r="K91" s="119">
        <f>IF($C$4="citu pasākumu izmaksas",IF('3a+c+n'!$Q91="C",'3a+c+n'!K91,0))</f>
        <v>0</v>
      </c>
      <c r="L91" s="82">
        <f>IF($C$4="citu pasākumu izmaksas",IF('3a+c+n'!$Q91="C",'3a+c+n'!L91,0))</f>
        <v>0</v>
      </c>
      <c r="M91" s="118">
        <f>IF($C$4="citu pasākumu izmaksas",IF('3a+c+n'!$Q91="C",'3a+c+n'!M91,0))</f>
        <v>0</v>
      </c>
      <c r="N91" s="118">
        <f>IF($C$4="citu pasākumu izmaksas",IF('3a+c+n'!$Q91="C",'3a+c+n'!N91,0))</f>
        <v>0</v>
      </c>
      <c r="O91" s="118">
        <f>IF($C$4="citu pasākumu izmaksas",IF('3a+c+n'!$Q91="C",'3a+c+n'!O91,0))</f>
        <v>0</v>
      </c>
      <c r="P91" s="119">
        <f>IF($C$4="citu pasākumu izmaksas",IF('3a+c+n'!$Q91="C",'3a+c+n'!P91,0))</f>
        <v>0</v>
      </c>
    </row>
    <row r="92" spans="1:16" x14ac:dyDescent="0.2">
      <c r="A92" s="51">
        <f>IF(P92=0,0,IF(COUNTBLANK(P92)=1,0,COUNTA($P$14:P92)))</f>
        <v>0</v>
      </c>
      <c r="B92" s="24">
        <f>IF($C$4="citu pasākumu izmaksas",IF('3a+c+n'!$Q92="C",'3a+c+n'!B92,0))</f>
        <v>0</v>
      </c>
      <c r="C92" s="24">
        <f>IF($C$4="citu pasākumu izmaksas",IF('3a+c+n'!$Q92="C",'3a+c+n'!C92,0))</f>
        <v>0</v>
      </c>
      <c r="D92" s="24">
        <f>IF($C$4="citu pasākumu izmaksas",IF('3a+c+n'!$Q92="C",'3a+c+n'!D92,0))</f>
        <v>0</v>
      </c>
      <c r="E92" s="46"/>
      <c r="F92" s="65"/>
      <c r="G92" s="118"/>
      <c r="H92" s="118">
        <f>IF($C$4="citu pasākumu izmaksas",IF('3a+c+n'!$Q92="C",'3a+c+n'!H92,0))</f>
        <v>0</v>
      </c>
      <c r="I92" s="118"/>
      <c r="J92" s="118"/>
      <c r="K92" s="119">
        <f>IF($C$4="citu pasākumu izmaksas",IF('3a+c+n'!$Q92="C",'3a+c+n'!K92,0))</f>
        <v>0</v>
      </c>
      <c r="L92" s="82">
        <f>IF($C$4="citu pasākumu izmaksas",IF('3a+c+n'!$Q92="C",'3a+c+n'!L92,0))</f>
        <v>0</v>
      </c>
      <c r="M92" s="118">
        <f>IF($C$4="citu pasākumu izmaksas",IF('3a+c+n'!$Q92="C",'3a+c+n'!M92,0))</f>
        <v>0</v>
      </c>
      <c r="N92" s="118">
        <f>IF($C$4="citu pasākumu izmaksas",IF('3a+c+n'!$Q92="C",'3a+c+n'!N92,0))</f>
        <v>0</v>
      </c>
      <c r="O92" s="118">
        <f>IF($C$4="citu pasākumu izmaksas",IF('3a+c+n'!$Q92="C",'3a+c+n'!O92,0))</f>
        <v>0</v>
      </c>
      <c r="P92" s="119">
        <f>IF($C$4="citu pasākumu izmaksas",IF('3a+c+n'!$Q92="C",'3a+c+n'!P92,0))</f>
        <v>0</v>
      </c>
    </row>
    <row r="93" spans="1:16" x14ac:dyDescent="0.2">
      <c r="A93" s="51">
        <f>IF(P93=0,0,IF(COUNTBLANK(P93)=1,0,COUNTA($P$14:P93)))</f>
        <v>0</v>
      </c>
      <c r="B93" s="24">
        <f>IF($C$4="citu pasākumu izmaksas",IF('3a+c+n'!$Q93="C",'3a+c+n'!B93,0))</f>
        <v>0</v>
      </c>
      <c r="C93" s="24">
        <f>IF($C$4="citu pasākumu izmaksas",IF('3a+c+n'!$Q93="C",'3a+c+n'!C93,0))</f>
        <v>0</v>
      </c>
      <c r="D93" s="24">
        <f>IF($C$4="citu pasākumu izmaksas",IF('3a+c+n'!$Q93="C",'3a+c+n'!D93,0))</f>
        <v>0</v>
      </c>
      <c r="E93" s="46"/>
      <c r="F93" s="65"/>
      <c r="G93" s="118"/>
      <c r="H93" s="118">
        <f>IF($C$4="citu pasākumu izmaksas",IF('3a+c+n'!$Q93="C",'3a+c+n'!H93,0))</f>
        <v>0</v>
      </c>
      <c r="I93" s="118"/>
      <c r="J93" s="118"/>
      <c r="K93" s="119">
        <f>IF($C$4="citu pasākumu izmaksas",IF('3a+c+n'!$Q93="C",'3a+c+n'!K93,0))</f>
        <v>0</v>
      </c>
      <c r="L93" s="82">
        <f>IF($C$4="citu pasākumu izmaksas",IF('3a+c+n'!$Q93="C",'3a+c+n'!L93,0))</f>
        <v>0</v>
      </c>
      <c r="M93" s="118">
        <f>IF($C$4="citu pasākumu izmaksas",IF('3a+c+n'!$Q93="C",'3a+c+n'!M93,0))</f>
        <v>0</v>
      </c>
      <c r="N93" s="118">
        <f>IF($C$4="citu pasākumu izmaksas",IF('3a+c+n'!$Q93="C",'3a+c+n'!N93,0))</f>
        <v>0</v>
      </c>
      <c r="O93" s="118">
        <f>IF($C$4="citu pasākumu izmaksas",IF('3a+c+n'!$Q93="C",'3a+c+n'!O93,0))</f>
        <v>0</v>
      </c>
      <c r="P93" s="119">
        <f>IF($C$4="citu pasākumu izmaksas",IF('3a+c+n'!$Q93="C",'3a+c+n'!P93,0))</f>
        <v>0</v>
      </c>
    </row>
    <row r="94" spans="1:16" x14ac:dyDescent="0.2">
      <c r="A94" s="51">
        <f>IF(P94=0,0,IF(COUNTBLANK(P94)=1,0,COUNTA($P$14:P94)))</f>
        <v>0</v>
      </c>
      <c r="B94" s="24">
        <f>IF($C$4="citu pasākumu izmaksas",IF('3a+c+n'!$Q94="C",'3a+c+n'!B94,0))</f>
        <v>0</v>
      </c>
      <c r="C94" s="24">
        <f>IF($C$4="citu pasākumu izmaksas",IF('3a+c+n'!$Q94="C",'3a+c+n'!C94,0))</f>
        <v>0</v>
      </c>
      <c r="D94" s="24">
        <f>IF($C$4="citu pasākumu izmaksas",IF('3a+c+n'!$Q94="C",'3a+c+n'!D94,0))</f>
        <v>0</v>
      </c>
      <c r="E94" s="46"/>
      <c r="F94" s="65"/>
      <c r="G94" s="118"/>
      <c r="H94" s="118">
        <f>IF($C$4="citu pasākumu izmaksas",IF('3a+c+n'!$Q94="C",'3a+c+n'!H94,0))</f>
        <v>0</v>
      </c>
      <c r="I94" s="118"/>
      <c r="J94" s="118"/>
      <c r="K94" s="119">
        <f>IF($C$4="citu pasākumu izmaksas",IF('3a+c+n'!$Q94="C",'3a+c+n'!K94,0))</f>
        <v>0</v>
      </c>
      <c r="L94" s="82">
        <f>IF($C$4="citu pasākumu izmaksas",IF('3a+c+n'!$Q94="C",'3a+c+n'!L94,0))</f>
        <v>0</v>
      </c>
      <c r="M94" s="118">
        <f>IF($C$4="citu pasākumu izmaksas",IF('3a+c+n'!$Q94="C",'3a+c+n'!M94,0))</f>
        <v>0</v>
      </c>
      <c r="N94" s="118">
        <f>IF($C$4="citu pasākumu izmaksas",IF('3a+c+n'!$Q94="C",'3a+c+n'!N94,0))</f>
        <v>0</v>
      </c>
      <c r="O94" s="118">
        <f>IF($C$4="citu pasākumu izmaksas",IF('3a+c+n'!$Q94="C",'3a+c+n'!O94,0))</f>
        <v>0</v>
      </c>
      <c r="P94" s="119">
        <f>IF($C$4="citu pasākumu izmaksas",IF('3a+c+n'!$Q94="C",'3a+c+n'!P94,0))</f>
        <v>0</v>
      </c>
    </row>
    <row r="95" spans="1:16" x14ac:dyDescent="0.2">
      <c r="A95" s="51">
        <f>IF(P95=0,0,IF(COUNTBLANK(P95)=1,0,COUNTA($P$14:P95)))</f>
        <v>0</v>
      </c>
      <c r="B95" s="24">
        <f>IF($C$4="citu pasākumu izmaksas",IF('3a+c+n'!$Q95="C",'3a+c+n'!B95,0))</f>
        <v>0</v>
      </c>
      <c r="C95" s="24">
        <f>IF($C$4="citu pasākumu izmaksas",IF('3a+c+n'!$Q95="C",'3a+c+n'!C95,0))</f>
        <v>0</v>
      </c>
      <c r="D95" s="24">
        <f>IF($C$4="citu pasākumu izmaksas",IF('3a+c+n'!$Q95="C",'3a+c+n'!D95,0))</f>
        <v>0</v>
      </c>
      <c r="E95" s="46"/>
      <c r="F95" s="65"/>
      <c r="G95" s="118"/>
      <c r="H95" s="118">
        <f>IF($C$4="citu pasākumu izmaksas",IF('3a+c+n'!$Q95="C",'3a+c+n'!H95,0))</f>
        <v>0</v>
      </c>
      <c r="I95" s="118"/>
      <c r="J95" s="118"/>
      <c r="K95" s="119">
        <f>IF($C$4="citu pasākumu izmaksas",IF('3a+c+n'!$Q95="C",'3a+c+n'!K95,0))</f>
        <v>0</v>
      </c>
      <c r="L95" s="82">
        <f>IF($C$4="citu pasākumu izmaksas",IF('3a+c+n'!$Q95="C",'3a+c+n'!L95,0))</f>
        <v>0</v>
      </c>
      <c r="M95" s="118">
        <f>IF($C$4="citu pasākumu izmaksas",IF('3a+c+n'!$Q95="C",'3a+c+n'!M95,0))</f>
        <v>0</v>
      </c>
      <c r="N95" s="118">
        <f>IF($C$4="citu pasākumu izmaksas",IF('3a+c+n'!$Q95="C",'3a+c+n'!N95,0))</f>
        <v>0</v>
      </c>
      <c r="O95" s="118">
        <f>IF($C$4="citu pasākumu izmaksas",IF('3a+c+n'!$Q95="C",'3a+c+n'!O95,0))</f>
        <v>0</v>
      </c>
      <c r="P95" s="119">
        <f>IF($C$4="citu pasākumu izmaksas",IF('3a+c+n'!$Q95="C",'3a+c+n'!P95,0))</f>
        <v>0</v>
      </c>
    </row>
    <row r="96" spans="1:16" x14ac:dyDescent="0.2">
      <c r="A96" s="51">
        <f>IF(P96=0,0,IF(COUNTBLANK(P96)=1,0,COUNTA($P$14:P96)))</f>
        <v>0</v>
      </c>
      <c r="B96" s="24">
        <f>IF($C$4="citu pasākumu izmaksas",IF('3a+c+n'!$Q96="C",'3a+c+n'!B96,0))</f>
        <v>0</v>
      </c>
      <c r="C96" s="24">
        <f>IF($C$4="citu pasākumu izmaksas",IF('3a+c+n'!$Q96="C",'3a+c+n'!C96,0))</f>
        <v>0</v>
      </c>
      <c r="D96" s="24">
        <f>IF($C$4="citu pasākumu izmaksas",IF('3a+c+n'!$Q96="C",'3a+c+n'!D96,0))</f>
        <v>0</v>
      </c>
      <c r="E96" s="46"/>
      <c r="F96" s="65"/>
      <c r="G96" s="118"/>
      <c r="H96" s="118">
        <f>IF($C$4="citu pasākumu izmaksas",IF('3a+c+n'!$Q96="C",'3a+c+n'!H96,0))</f>
        <v>0</v>
      </c>
      <c r="I96" s="118"/>
      <c r="J96" s="118"/>
      <c r="K96" s="119">
        <f>IF($C$4="citu pasākumu izmaksas",IF('3a+c+n'!$Q96="C",'3a+c+n'!K96,0))</f>
        <v>0</v>
      </c>
      <c r="L96" s="82">
        <f>IF($C$4="citu pasākumu izmaksas",IF('3a+c+n'!$Q96="C",'3a+c+n'!L96,0))</f>
        <v>0</v>
      </c>
      <c r="M96" s="118">
        <f>IF($C$4="citu pasākumu izmaksas",IF('3a+c+n'!$Q96="C",'3a+c+n'!M96,0))</f>
        <v>0</v>
      </c>
      <c r="N96" s="118">
        <f>IF($C$4="citu pasākumu izmaksas",IF('3a+c+n'!$Q96="C",'3a+c+n'!N96,0))</f>
        <v>0</v>
      </c>
      <c r="O96" s="118">
        <f>IF($C$4="citu pasākumu izmaksas",IF('3a+c+n'!$Q96="C",'3a+c+n'!O96,0))</f>
        <v>0</v>
      </c>
      <c r="P96" s="119">
        <f>IF($C$4="citu pasākumu izmaksas",IF('3a+c+n'!$Q96="C",'3a+c+n'!P96,0))</f>
        <v>0</v>
      </c>
    </row>
    <row r="97" spans="1:16" x14ac:dyDescent="0.2">
      <c r="A97" s="51">
        <f>IF(P97=0,0,IF(COUNTBLANK(P97)=1,0,COUNTA($P$14:P97)))</f>
        <v>0</v>
      </c>
      <c r="B97" s="24">
        <f>IF($C$4="citu pasākumu izmaksas",IF('3a+c+n'!$Q97="C",'3a+c+n'!B97,0))</f>
        <v>0</v>
      </c>
      <c r="C97" s="24">
        <f>IF($C$4="citu pasākumu izmaksas",IF('3a+c+n'!$Q97="C",'3a+c+n'!C97,0))</f>
        <v>0</v>
      </c>
      <c r="D97" s="24">
        <f>IF($C$4="citu pasākumu izmaksas",IF('3a+c+n'!$Q97="C",'3a+c+n'!D97,0))</f>
        <v>0</v>
      </c>
      <c r="E97" s="46"/>
      <c r="F97" s="65"/>
      <c r="G97" s="118"/>
      <c r="H97" s="118">
        <f>IF($C$4="citu pasākumu izmaksas",IF('3a+c+n'!$Q97="C",'3a+c+n'!H97,0))</f>
        <v>0</v>
      </c>
      <c r="I97" s="118"/>
      <c r="J97" s="118"/>
      <c r="K97" s="119">
        <f>IF($C$4="citu pasākumu izmaksas",IF('3a+c+n'!$Q97="C",'3a+c+n'!K97,0))</f>
        <v>0</v>
      </c>
      <c r="L97" s="82">
        <f>IF($C$4="citu pasākumu izmaksas",IF('3a+c+n'!$Q97="C",'3a+c+n'!L97,0))</f>
        <v>0</v>
      </c>
      <c r="M97" s="118">
        <f>IF($C$4="citu pasākumu izmaksas",IF('3a+c+n'!$Q97="C",'3a+c+n'!M97,0))</f>
        <v>0</v>
      </c>
      <c r="N97" s="118">
        <f>IF($C$4="citu pasākumu izmaksas",IF('3a+c+n'!$Q97="C",'3a+c+n'!N97,0))</f>
        <v>0</v>
      </c>
      <c r="O97" s="118">
        <f>IF($C$4="citu pasākumu izmaksas",IF('3a+c+n'!$Q97="C",'3a+c+n'!O97,0))</f>
        <v>0</v>
      </c>
      <c r="P97" s="119">
        <f>IF($C$4="citu pasākumu izmaksas",IF('3a+c+n'!$Q97="C",'3a+c+n'!P97,0))</f>
        <v>0</v>
      </c>
    </row>
    <row r="98" spans="1:16" x14ac:dyDescent="0.2">
      <c r="A98" s="51">
        <f>IF(P98=0,0,IF(COUNTBLANK(P98)=1,0,COUNTA($P$14:P98)))</f>
        <v>0</v>
      </c>
      <c r="B98" s="24">
        <f>IF($C$4="citu pasākumu izmaksas",IF('3a+c+n'!$Q98="C",'3a+c+n'!B98,0))</f>
        <v>0</v>
      </c>
      <c r="C98" s="24">
        <f>IF($C$4="citu pasākumu izmaksas",IF('3a+c+n'!$Q98="C",'3a+c+n'!C98,0))</f>
        <v>0</v>
      </c>
      <c r="D98" s="24">
        <f>IF($C$4="citu pasākumu izmaksas",IF('3a+c+n'!$Q98="C",'3a+c+n'!D98,0))</f>
        <v>0</v>
      </c>
      <c r="E98" s="46"/>
      <c r="F98" s="65"/>
      <c r="G98" s="118"/>
      <c r="H98" s="118">
        <f>IF($C$4="citu pasākumu izmaksas",IF('3a+c+n'!$Q98="C",'3a+c+n'!H98,0))</f>
        <v>0</v>
      </c>
      <c r="I98" s="118"/>
      <c r="J98" s="118"/>
      <c r="K98" s="119">
        <f>IF($C$4="citu pasākumu izmaksas",IF('3a+c+n'!$Q98="C",'3a+c+n'!K98,0))</f>
        <v>0</v>
      </c>
      <c r="L98" s="82">
        <f>IF($C$4="citu pasākumu izmaksas",IF('3a+c+n'!$Q98="C",'3a+c+n'!L98,0))</f>
        <v>0</v>
      </c>
      <c r="M98" s="118">
        <f>IF($C$4="citu pasākumu izmaksas",IF('3a+c+n'!$Q98="C",'3a+c+n'!M98,0))</f>
        <v>0</v>
      </c>
      <c r="N98" s="118">
        <f>IF($C$4="citu pasākumu izmaksas",IF('3a+c+n'!$Q98="C",'3a+c+n'!N98,0))</f>
        <v>0</v>
      </c>
      <c r="O98" s="118">
        <f>IF($C$4="citu pasākumu izmaksas",IF('3a+c+n'!$Q98="C",'3a+c+n'!O98,0))</f>
        <v>0</v>
      </c>
      <c r="P98" s="119">
        <f>IF($C$4="citu pasākumu izmaksas",IF('3a+c+n'!$Q98="C",'3a+c+n'!P98,0))</f>
        <v>0</v>
      </c>
    </row>
    <row r="99" spans="1:16" x14ac:dyDescent="0.2">
      <c r="A99" s="51">
        <f>IF(P99=0,0,IF(COUNTBLANK(P99)=1,0,COUNTA($P$14:P99)))</f>
        <v>0</v>
      </c>
      <c r="B99" s="24">
        <f>IF($C$4="citu pasākumu izmaksas",IF('3a+c+n'!$Q99="C",'3a+c+n'!B99,0))</f>
        <v>0</v>
      </c>
      <c r="C99" s="24">
        <f>IF($C$4="citu pasākumu izmaksas",IF('3a+c+n'!$Q99="C",'3a+c+n'!C99,0))</f>
        <v>0</v>
      </c>
      <c r="D99" s="24">
        <f>IF($C$4="citu pasākumu izmaksas",IF('3a+c+n'!$Q99="C",'3a+c+n'!D99,0))</f>
        <v>0</v>
      </c>
      <c r="E99" s="46"/>
      <c r="F99" s="65"/>
      <c r="G99" s="118"/>
      <c r="H99" s="118">
        <f>IF($C$4="citu pasākumu izmaksas",IF('3a+c+n'!$Q99="C",'3a+c+n'!H99,0))</f>
        <v>0</v>
      </c>
      <c r="I99" s="118"/>
      <c r="J99" s="118"/>
      <c r="K99" s="119">
        <f>IF($C$4="citu pasākumu izmaksas",IF('3a+c+n'!$Q99="C",'3a+c+n'!K99,0))</f>
        <v>0</v>
      </c>
      <c r="L99" s="82">
        <f>IF($C$4="citu pasākumu izmaksas",IF('3a+c+n'!$Q99="C",'3a+c+n'!L99,0))</f>
        <v>0</v>
      </c>
      <c r="M99" s="118">
        <f>IF($C$4="citu pasākumu izmaksas",IF('3a+c+n'!$Q99="C",'3a+c+n'!M99,0))</f>
        <v>0</v>
      </c>
      <c r="N99" s="118">
        <f>IF($C$4="citu pasākumu izmaksas",IF('3a+c+n'!$Q99="C",'3a+c+n'!N99,0))</f>
        <v>0</v>
      </c>
      <c r="O99" s="118">
        <f>IF($C$4="citu pasākumu izmaksas",IF('3a+c+n'!$Q99="C",'3a+c+n'!O99,0))</f>
        <v>0</v>
      </c>
      <c r="P99" s="119">
        <f>IF($C$4="citu pasākumu izmaksas",IF('3a+c+n'!$Q99="C",'3a+c+n'!P99,0))</f>
        <v>0</v>
      </c>
    </row>
    <row r="100" spans="1:16" x14ac:dyDescent="0.2">
      <c r="A100" s="51">
        <f>IF(P100=0,0,IF(COUNTBLANK(P100)=1,0,COUNTA($P$14:P100)))</f>
        <v>0</v>
      </c>
      <c r="B100" s="24">
        <f>IF($C$4="citu pasākumu izmaksas",IF('3a+c+n'!$Q100="C",'3a+c+n'!B100,0))</f>
        <v>0</v>
      </c>
      <c r="C100" s="24">
        <f>IF($C$4="citu pasākumu izmaksas",IF('3a+c+n'!$Q100="C",'3a+c+n'!C100,0))</f>
        <v>0</v>
      </c>
      <c r="D100" s="24">
        <f>IF($C$4="citu pasākumu izmaksas",IF('3a+c+n'!$Q100="C",'3a+c+n'!D100,0))</f>
        <v>0</v>
      </c>
      <c r="E100" s="46"/>
      <c r="F100" s="65"/>
      <c r="G100" s="118"/>
      <c r="H100" s="118">
        <f>IF($C$4="citu pasākumu izmaksas",IF('3a+c+n'!$Q100="C",'3a+c+n'!H100,0))</f>
        <v>0</v>
      </c>
      <c r="I100" s="118"/>
      <c r="J100" s="118"/>
      <c r="K100" s="119">
        <f>IF($C$4="citu pasākumu izmaksas",IF('3a+c+n'!$Q100="C",'3a+c+n'!K100,0))</f>
        <v>0</v>
      </c>
      <c r="L100" s="82">
        <f>IF($C$4="citu pasākumu izmaksas",IF('3a+c+n'!$Q100="C",'3a+c+n'!L100,0))</f>
        <v>0</v>
      </c>
      <c r="M100" s="118">
        <f>IF($C$4="citu pasākumu izmaksas",IF('3a+c+n'!$Q100="C",'3a+c+n'!M100,0))</f>
        <v>0</v>
      </c>
      <c r="N100" s="118">
        <f>IF($C$4="citu pasākumu izmaksas",IF('3a+c+n'!$Q100="C",'3a+c+n'!N100,0))</f>
        <v>0</v>
      </c>
      <c r="O100" s="118">
        <f>IF($C$4="citu pasākumu izmaksas",IF('3a+c+n'!$Q100="C",'3a+c+n'!O100,0))</f>
        <v>0</v>
      </c>
      <c r="P100" s="119">
        <f>IF($C$4="citu pasākumu izmaksas",IF('3a+c+n'!$Q100="C",'3a+c+n'!P100,0))</f>
        <v>0</v>
      </c>
    </row>
    <row r="101" spans="1:16" x14ac:dyDescent="0.2">
      <c r="A101" s="51">
        <f>IF(P101=0,0,IF(COUNTBLANK(P101)=1,0,COUNTA($P$14:P101)))</f>
        <v>0</v>
      </c>
      <c r="B101" s="24">
        <f>IF($C$4="citu pasākumu izmaksas",IF('3a+c+n'!$Q101="C",'3a+c+n'!B101,0))</f>
        <v>0</v>
      </c>
      <c r="C101" s="24">
        <f>IF($C$4="citu pasākumu izmaksas",IF('3a+c+n'!$Q101="C",'3a+c+n'!C101,0))</f>
        <v>0</v>
      </c>
      <c r="D101" s="24">
        <f>IF($C$4="citu pasākumu izmaksas",IF('3a+c+n'!$Q101="C",'3a+c+n'!D101,0))</f>
        <v>0</v>
      </c>
      <c r="E101" s="46"/>
      <c r="F101" s="65"/>
      <c r="G101" s="118"/>
      <c r="H101" s="118">
        <f>IF($C$4="citu pasākumu izmaksas",IF('3a+c+n'!$Q101="C",'3a+c+n'!H101,0))</f>
        <v>0</v>
      </c>
      <c r="I101" s="118"/>
      <c r="J101" s="118"/>
      <c r="K101" s="119">
        <f>IF($C$4="citu pasākumu izmaksas",IF('3a+c+n'!$Q101="C",'3a+c+n'!K101,0))</f>
        <v>0</v>
      </c>
      <c r="L101" s="82">
        <f>IF($C$4="citu pasākumu izmaksas",IF('3a+c+n'!$Q101="C",'3a+c+n'!L101,0))</f>
        <v>0</v>
      </c>
      <c r="M101" s="118">
        <f>IF($C$4="citu pasākumu izmaksas",IF('3a+c+n'!$Q101="C",'3a+c+n'!M101,0))</f>
        <v>0</v>
      </c>
      <c r="N101" s="118">
        <f>IF($C$4="citu pasākumu izmaksas",IF('3a+c+n'!$Q101="C",'3a+c+n'!N101,0))</f>
        <v>0</v>
      </c>
      <c r="O101" s="118">
        <f>IF($C$4="citu pasākumu izmaksas",IF('3a+c+n'!$Q101="C",'3a+c+n'!O101,0))</f>
        <v>0</v>
      </c>
      <c r="P101" s="119">
        <f>IF($C$4="citu pasākumu izmaksas",IF('3a+c+n'!$Q101="C",'3a+c+n'!P101,0))</f>
        <v>0</v>
      </c>
    </row>
    <row r="102" spans="1:16" x14ac:dyDescent="0.2">
      <c r="A102" s="51">
        <f>IF(P102=0,0,IF(COUNTBLANK(P102)=1,0,COUNTA($P$14:P102)))</f>
        <v>0</v>
      </c>
      <c r="B102" s="24">
        <f>IF($C$4="citu pasākumu izmaksas",IF('3a+c+n'!$Q102="C",'3a+c+n'!B102,0))</f>
        <v>0</v>
      </c>
      <c r="C102" s="24">
        <f>IF($C$4="citu pasākumu izmaksas",IF('3a+c+n'!$Q102="C",'3a+c+n'!C102,0))</f>
        <v>0</v>
      </c>
      <c r="D102" s="24">
        <f>IF($C$4="citu pasākumu izmaksas",IF('3a+c+n'!$Q102="C",'3a+c+n'!D102,0))</f>
        <v>0</v>
      </c>
      <c r="E102" s="46"/>
      <c r="F102" s="65"/>
      <c r="G102" s="118"/>
      <c r="H102" s="118">
        <f>IF($C$4="citu pasākumu izmaksas",IF('3a+c+n'!$Q102="C",'3a+c+n'!H102,0))</f>
        <v>0</v>
      </c>
      <c r="I102" s="118"/>
      <c r="J102" s="118"/>
      <c r="K102" s="119">
        <f>IF($C$4="citu pasākumu izmaksas",IF('3a+c+n'!$Q102="C",'3a+c+n'!K102,0))</f>
        <v>0</v>
      </c>
      <c r="L102" s="82">
        <f>IF($C$4="citu pasākumu izmaksas",IF('3a+c+n'!$Q102="C",'3a+c+n'!L102,0))</f>
        <v>0</v>
      </c>
      <c r="M102" s="118">
        <f>IF($C$4="citu pasākumu izmaksas",IF('3a+c+n'!$Q102="C",'3a+c+n'!M102,0))</f>
        <v>0</v>
      </c>
      <c r="N102" s="118">
        <f>IF($C$4="citu pasākumu izmaksas",IF('3a+c+n'!$Q102="C",'3a+c+n'!N102,0))</f>
        <v>0</v>
      </c>
      <c r="O102" s="118">
        <f>IF($C$4="citu pasākumu izmaksas",IF('3a+c+n'!$Q102="C",'3a+c+n'!O102,0))</f>
        <v>0</v>
      </c>
      <c r="P102" s="119">
        <f>IF($C$4="citu pasākumu izmaksas",IF('3a+c+n'!$Q102="C",'3a+c+n'!P102,0))</f>
        <v>0</v>
      </c>
    </row>
    <row r="103" spans="1:16" x14ac:dyDescent="0.2">
      <c r="A103" s="51">
        <f>IF(P103=0,0,IF(COUNTBLANK(P103)=1,0,COUNTA($P$14:P103)))</f>
        <v>0</v>
      </c>
      <c r="B103" s="24">
        <f>IF($C$4="citu pasākumu izmaksas",IF('3a+c+n'!$Q103="C",'3a+c+n'!B103,0))</f>
        <v>0</v>
      </c>
      <c r="C103" s="24">
        <f>IF($C$4="citu pasākumu izmaksas",IF('3a+c+n'!$Q103="C",'3a+c+n'!C103,0))</f>
        <v>0</v>
      </c>
      <c r="D103" s="24">
        <f>IF($C$4="citu pasākumu izmaksas",IF('3a+c+n'!$Q103="C",'3a+c+n'!D103,0))</f>
        <v>0</v>
      </c>
      <c r="E103" s="46"/>
      <c r="F103" s="65"/>
      <c r="G103" s="118"/>
      <c r="H103" s="118">
        <f>IF($C$4="citu pasākumu izmaksas",IF('3a+c+n'!$Q103="C",'3a+c+n'!H103,0))</f>
        <v>0</v>
      </c>
      <c r="I103" s="118"/>
      <c r="J103" s="118"/>
      <c r="K103" s="119">
        <f>IF($C$4="citu pasākumu izmaksas",IF('3a+c+n'!$Q103="C",'3a+c+n'!K103,0))</f>
        <v>0</v>
      </c>
      <c r="L103" s="82">
        <f>IF($C$4="citu pasākumu izmaksas",IF('3a+c+n'!$Q103="C",'3a+c+n'!L103,0))</f>
        <v>0</v>
      </c>
      <c r="M103" s="118">
        <f>IF($C$4="citu pasākumu izmaksas",IF('3a+c+n'!$Q103="C",'3a+c+n'!M103,0))</f>
        <v>0</v>
      </c>
      <c r="N103" s="118">
        <f>IF($C$4="citu pasākumu izmaksas",IF('3a+c+n'!$Q103="C",'3a+c+n'!N103,0))</f>
        <v>0</v>
      </c>
      <c r="O103" s="118">
        <f>IF($C$4="citu pasākumu izmaksas",IF('3a+c+n'!$Q103="C",'3a+c+n'!O103,0))</f>
        <v>0</v>
      </c>
      <c r="P103" s="119">
        <f>IF($C$4="citu pasākumu izmaksas",IF('3a+c+n'!$Q103="C",'3a+c+n'!P103,0))</f>
        <v>0</v>
      </c>
    </row>
    <row r="104" spans="1:16" x14ac:dyDescent="0.2">
      <c r="A104" s="51">
        <f>IF(P104=0,0,IF(COUNTBLANK(P104)=1,0,COUNTA($P$14:P104)))</f>
        <v>0</v>
      </c>
      <c r="B104" s="24">
        <f>IF($C$4="citu pasākumu izmaksas",IF('3a+c+n'!$Q104="C",'3a+c+n'!B104,0))</f>
        <v>0</v>
      </c>
      <c r="C104" s="24">
        <f>IF($C$4="citu pasākumu izmaksas",IF('3a+c+n'!$Q104="C",'3a+c+n'!C104,0))</f>
        <v>0</v>
      </c>
      <c r="D104" s="24">
        <f>IF($C$4="citu pasākumu izmaksas",IF('3a+c+n'!$Q104="C",'3a+c+n'!D104,0))</f>
        <v>0</v>
      </c>
      <c r="E104" s="46"/>
      <c r="F104" s="65"/>
      <c r="G104" s="118"/>
      <c r="H104" s="118">
        <f>IF($C$4="citu pasākumu izmaksas",IF('3a+c+n'!$Q104="C",'3a+c+n'!H104,0))</f>
        <v>0</v>
      </c>
      <c r="I104" s="118"/>
      <c r="J104" s="118"/>
      <c r="K104" s="119">
        <f>IF($C$4="citu pasākumu izmaksas",IF('3a+c+n'!$Q104="C",'3a+c+n'!K104,0))</f>
        <v>0</v>
      </c>
      <c r="L104" s="82">
        <f>IF($C$4="citu pasākumu izmaksas",IF('3a+c+n'!$Q104="C",'3a+c+n'!L104,0))</f>
        <v>0</v>
      </c>
      <c r="M104" s="118">
        <f>IF($C$4="citu pasākumu izmaksas",IF('3a+c+n'!$Q104="C",'3a+c+n'!M104,0))</f>
        <v>0</v>
      </c>
      <c r="N104" s="118">
        <f>IF($C$4="citu pasākumu izmaksas",IF('3a+c+n'!$Q104="C",'3a+c+n'!N104,0))</f>
        <v>0</v>
      </c>
      <c r="O104" s="118">
        <f>IF($C$4="citu pasākumu izmaksas",IF('3a+c+n'!$Q104="C",'3a+c+n'!O104,0))</f>
        <v>0</v>
      </c>
      <c r="P104" s="119">
        <f>IF($C$4="citu pasākumu izmaksas",IF('3a+c+n'!$Q104="C",'3a+c+n'!P104,0))</f>
        <v>0</v>
      </c>
    </row>
    <row r="105" spans="1:16" x14ac:dyDescent="0.2">
      <c r="A105" s="51">
        <f>IF(P105=0,0,IF(COUNTBLANK(P105)=1,0,COUNTA($P$14:P105)))</f>
        <v>0</v>
      </c>
      <c r="B105" s="24">
        <f>IF($C$4="citu pasākumu izmaksas",IF('3a+c+n'!$Q105="C",'3a+c+n'!B105,0))</f>
        <v>0</v>
      </c>
      <c r="C105" s="24">
        <f>IF($C$4="citu pasākumu izmaksas",IF('3a+c+n'!$Q105="C",'3a+c+n'!C105,0))</f>
        <v>0</v>
      </c>
      <c r="D105" s="24">
        <f>IF($C$4="citu pasākumu izmaksas",IF('3a+c+n'!$Q105="C",'3a+c+n'!D105,0))</f>
        <v>0</v>
      </c>
      <c r="E105" s="46"/>
      <c r="F105" s="65"/>
      <c r="G105" s="118"/>
      <c r="H105" s="118">
        <f>IF($C$4="citu pasākumu izmaksas",IF('3a+c+n'!$Q105="C",'3a+c+n'!H105,0))</f>
        <v>0</v>
      </c>
      <c r="I105" s="118"/>
      <c r="J105" s="118"/>
      <c r="K105" s="119">
        <f>IF($C$4="citu pasākumu izmaksas",IF('3a+c+n'!$Q105="C",'3a+c+n'!K105,0))</f>
        <v>0</v>
      </c>
      <c r="L105" s="82">
        <f>IF($C$4="citu pasākumu izmaksas",IF('3a+c+n'!$Q105="C",'3a+c+n'!L105,0))</f>
        <v>0</v>
      </c>
      <c r="M105" s="118">
        <f>IF($C$4="citu pasākumu izmaksas",IF('3a+c+n'!$Q105="C",'3a+c+n'!M105,0))</f>
        <v>0</v>
      </c>
      <c r="N105" s="118">
        <f>IF($C$4="citu pasākumu izmaksas",IF('3a+c+n'!$Q105="C",'3a+c+n'!N105,0))</f>
        <v>0</v>
      </c>
      <c r="O105" s="118">
        <f>IF($C$4="citu pasākumu izmaksas",IF('3a+c+n'!$Q105="C",'3a+c+n'!O105,0))</f>
        <v>0</v>
      </c>
      <c r="P105" s="119">
        <f>IF($C$4="citu pasākumu izmaksas",IF('3a+c+n'!$Q105="C",'3a+c+n'!P105,0))</f>
        <v>0</v>
      </c>
    </row>
    <row r="106" spans="1:16" x14ac:dyDescent="0.2">
      <c r="A106" s="51">
        <f>IF(P106=0,0,IF(COUNTBLANK(P106)=1,0,COUNTA($P$14:P106)))</f>
        <v>0</v>
      </c>
      <c r="B106" s="24">
        <f>IF($C$4="citu pasākumu izmaksas",IF('3a+c+n'!$Q106="C",'3a+c+n'!B106,0))</f>
        <v>0</v>
      </c>
      <c r="C106" s="24">
        <f>IF($C$4="citu pasākumu izmaksas",IF('3a+c+n'!$Q106="C",'3a+c+n'!C106,0))</f>
        <v>0</v>
      </c>
      <c r="D106" s="24">
        <f>IF($C$4="citu pasākumu izmaksas",IF('3a+c+n'!$Q106="C",'3a+c+n'!D106,0))</f>
        <v>0</v>
      </c>
      <c r="E106" s="46"/>
      <c r="F106" s="65"/>
      <c r="G106" s="118"/>
      <c r="H106" s="118">
        <f>IF($C$4="citu pasākumu izmaksas",IF('3a+c+n'!$Q106="C",'3a+c+n'!H106,0))</f>
        <v>0</v>
      </c>
      <c r="I106" s="118"/>
      <c r="J106" s="118"/>
      <c r="K106" s="119">
        <f>IF($C$4="citu pasākumu izmaksas",IF('3a+c+n'!$Q106="C",'3a+c+n'!K106,0))</f>
        <v>0</v>
      </c>
      <c r="L106" s="82">
        <f>IF($C$4="citu pasākumu izmaksas",IF('3a+c+n'!$Q106="C",'3a+c+n'!L106,0))</f>
        <v>0</v>
      </c>
      <c r="M106" s="118">
        <f>IF($C$4="citu pasākumu izmaksas",IF('3a+c+n'!$Q106="C",'3a+c+n'!M106,0))</f>
        <v>0</v>
      </c>
      <c r="N106" s="118">
        <f>IF($C$4="citu pasākumu izmaksas",IF('3a+c+n'!$Q106="C",'3a+c+n'!N106,0))</f>
        <v>0</v>
      </c>
      <c r="O106" s="118">
        <f>IF($C$4="citu pasākumu izmaksas",IF('3a+c+n'!$Q106="C",'3a+c+n'!O106,0))</f>
        <v>0</v>
      </c>
      <c r="P106" s="119">
        <f>IF($C$4="citu pasākumu izmaksas",IF('3a+c+n'!$Q106="C",'3a+c+n'!P106,0))</f>
        <v>0</v>
      </c>
    </row>
    <row r="107" spans="1:16" x14ac:dyDescent="0.2">
      <c r="A107" s="51">
        <f>IF(P107=0,0,IF(COUNTBLANK(P107)=1,0,COUNTA($P$14:P107)))</f>
        <v>0</v>
      </c>
      <c r="B107" s="24">
        <f>IF($C$4="citu pasākumu izmaksas",IF('3a+c+n'!$Q107="C",'3a+c+n'!B107,0))</f>
        <v>0</v>
      </c>
      <c r="C107" s="24">
        <f>IF($C$4="citu pasākumu izmaksas",IF('3a+c+n'!$Q107="C",'3a+c+n'!C107,0))</f>
        <v>0</v>
      </c>
      <c r="D107" s="24">
        <f>IF($C$4="citu pasākumu izmaksas",IF('3a+c+n'!$Q107="C",'3a+c+n'!D107,0))</f>
        <v>0</v>
      </c>
      <c r="E107" s="46"/>
      <c r="F107" s="65"/>
      <c r="G107" s="118"/>
      <c r="H107" s="118">
        <f>IF($C$4="citu pasākumu izmaksas",IF('3a+c+n'!$Q107="C",'3a+c+n'!H107,0))</f>
        <v>0</v>
      </c>
      <c r="I107" s="118"/>
      <c r="J107" s="118"/>
      <c r="K107" s="119">
        <f>IF($C$4="citu pasākumu izmaksas",IF('3a+c+n'!$Q107="C",'3a+c+n'!K107,0))</f>
        <v>0</v>
      </c>
      <c r="L107" s="82">
        <f>IF($C$4="citu pasākumu izmaksas",IF('3a+c+n'!$Q107="C",'3a+c+n'!L107,0))</f>
        <v>0</v>
      </c>
      <c r="M107" s="118">
        <f>IF($C$4="citu pasākumu izmaksas",IF('3a+c+n'!$Q107="C",'3a+c+n'!M107,0))</f>
        <v>0</v>
      </c>
      <c r="N107" s="118">
        <f>IF($C$4="citu pasākumu izmaksas",IF('3a+c+n'!$Q107="C",'3a+c+n'!N107,0))</f>
        <v>0</v>
      </c>
      <c r="O107" s="118">
        <f>IF($C$4="citu pasākumu izmaksas",IF('3a+c+n'!$Q107="C",'3a+c+n'!O107,0))</f>
        <v>0</v>
      </c>
      <c r="P107" s="119">
        <f>IF($C$4="citu pasākumu izmaksas",IF('3a+c+n'!$Q107="C",'3a+c+n'!P107,0))</f>
        <v>0</v>
      </c>
    </row>
    <row r="108" spans="1:16" x14ac:dyDescent="0.2">
      <c r="A108" s="51">
        <f>IF(P108=0,0,IF(COUNTBLANK(P108)=1,0,COUNTA($P$14:P108)))</f>
        <v>0</v>
      </c>
      <c r="B108" s="24">
        <f>IF($C$4="citu pasākumu izmaksas",IF('3a+c+n'!$Q108="C",'3a+c+n'!B108,0))</f>
        <v>0</v>
      </c>
      <c r="C108" s="24">
        <f>IF($C$4="citu pasākumu izmaksas",IF('3a+c+n'!$Q108="C",'3a+c+n'!C108,0))</f>
        <v>0</v>
      </c>
      <c r="D108" s="24">
        <f>IF($C$4="citu pasākumu izmaksas",IF('3a+c+n'!$Q108="C",'3a+c+n'!D108,0))</f>
        <v>0</v>
      </c>
      <c r="E108" s="46"/>
      <c r="F108" s="65"/>
      <c r="G108" s="118"/>
      <c r="H108" s="118">
        <f>IF($C$4="citu pasākumu izmaksas",IF('3a+c+n'!$Q108="C",'3a+c+n'!H108,0))</f>
        <v>0</v>
      </c>
      <c r="I108" s="118"/>
      <c r="J108" s="118"/>
      <c r="K108" s="119">
        <f>IF($C$4="citu pasākumu izmaksas",IF('3a+c+n'!$Q108="C",'3a+c+n'!K108,0))</f>
        <v>0</v>
      </c>
      <c r="L108" s="82">
        <f>IF($C$4="citu pasākumu izmaksas",IF('3a+c+n'!$Q108="C",'3a+c+n'!L108,0))</f>
        <v>0</v>
      </c>
      <c r="M108" s="118">
        <f>IF($C$4="citu pasākumu izmaksas",IF('3a+c+n'!$Q108="C",'3a+c+n'!M108,0))</f>
        <v>0</v>
      </c>
      <c r="N108" s="118">
        <f>IF($C$4="citu pasākumu izmaksas",IF('3a+c+n'!$Q108="C",'3a+c+n'!N108,0))</f>
        <v>0</v>
      </c>
      <c r="O108" s="118">
        <f>IF($C$4="citu pasākumu izmaksas",IF('3a+c+n'!$Q108="C",'3a+c+n'!O108,0))</f>
        <v>0</v>
      </c>
      <c r="P108" s="119">
        <f>IF($C$4="citu pasākumu izmaksas",IF('3a+c+n'!$Q108="C",'3a+c+n'!P108,0))</f>
        <v>0</v>
      </c>
    </row>
    <row r="109" spans="1:16" x14ac:dyDescent="0.2">
      <c r="A109" s="51">
        <f>IF(P109=0,0,IF(COUNTBLANK(P109)=1,0,COUNTA($P$14:P109)))</f>
        <v>0</v>
      </c>
      <c r="B109" s="24">
        <f>IF($C$4="citu pasākumu izmaksas",IF('3a+c+n'!$Q109="C",'3a+c+n'!B109,0))</f>
        <v>0</v>
      </c>
      <c r="C109" s="24">
        <f>IF($C$4="citu pasākumu izmaksas",IF('3a+c+n'!$Q109="C",'3a+c+n'!C109,0))</f>
        <v>0</v>
      </c>
      <c r="D109" s="24">
        <f>IF($C$4="citu pasākumu izmaksas",IF('3a+c+n'!$Q109="C",'3a+c+n'!D109,0))</f>
        <v>0</v>
      </c>
      <c r="E109" s="46"/>
      <c r="F109" s="65"/>
      <c r="G109" s="118"/>
      <c r="H109" s="118">
        <f>IF($C$4="citu pasākumu izmaksas",IF('3a+c+n'!$Q109="C",'3a+c+n'!H109,0))</f>
        <v>0</v>
      </c>
      <c r="I109" s="118"/>
      <c r="J109" s="118"/>
      <c r="K109" s="119">
        <f>IF($C$4="citu pasākumu izmaksas",IF('3a+c+n'!$Q109="C",'3a+c+n'!K109,0))</f>
        <v>0</v>
      </c>
      <c r="L109" s="82">
        <f>IF($C$4="citu pasākumu izmaksas",IF('3a+c+n'!$Q109="C",'3a+c+n'!L109,0))</f>
        <v>0</v>
      </c>
      <c r="M109" s="118">
        <f>IF($C$4="citu pasākumu izmaksas",IF('3a+c+n'!$Q109="C",'3a+c+n'!M109,0))</f>
        <v>0</v>
      </c>
      <c r="N109" s="118">
        <f>IF($C$4="citu pasākumu izmaksas",IF('3a+c+n'!$Q109="C",'3a+c+n'!N109,0))</f>
        <v>0</v>
      </c>
      <c r="O109" s="118">
        <f>IF($C$4="citu pasākumu izmaksas",IF('3a+c+n'!$Q109="C",'3a+c+n'!O109,0))</f>
        <v>0</v>
      </c>
      <c r="P109" s="119">
        <f>IF($C$4="citu pasākumu izmaksas",IF('3a+c+n'!$Q109="C",'3a+c+n'!P109,0))</f>
        <v>0</v>
      </c>
    </row>
    <row r="110" spans="1:16" x14ac:dyDescent="0.2">
      <c r="A110" s="51">
        <f>IF(P110=0,0,IF(COUNTBLANK(P110)=1,0,COUNTA($P$14:P110)))</f>
        <v>0</v>
      </c>
      <c r="B110" s="24">
        <f>IF($C$4="citu pasākumu izmaksas",IF('3a+c+n'!$Q110="C",'3a+c+n'!B110,0))</f>
        <v>0</v>
      </c>
      <c r="C110" s="24">
        <f>IF($C$4="citu pasākumu izmaksas",IF('3a+c+n'!$Q110="C",'3a+c+n'!C110,0))</f>
        <v>0</v>
      </c>
      <c r="D110" s="24">
        <f>IF($C$4="citu pasākumu izmaksas",IF('3a+c+n'!$Q110="C",'3a+c+n'!D110,0))</f>
        <v>0</v>
      </c>
      <c r="E110" s="46"/>
      <c r="F110" s="65"/>
      <c r="G110" s="118"/>
      <c r="H110" s="118">
        <f>IF($C$4="citu pasākumu izmaksas",IF('3a+c+n'!$Q110="C",'3a+c+n'!H110,0))</f>
        <v>0</v>
      </c>
      <c r="I110" s="118"/>
      <c r="J110" s="118"/>
      <c r="K110" s="119">
        <f>IF($C$4="citu pasākumu izmaksas",IF('3a+c+n'!$Q110="C",'3a+c+n'!K110,0))</f>
        <v>0</v>
      </c>
      <c r="L110" s="82">
        <f>IF($C$4="citu pasākumu izmaksas",IF('3a+c+n'!$Q110="C",'3a+c+n'!L110,0))</f>
        <v>0</v>
      </c>
      <c r="M110" s="118">
        <f>IF($C$4="citu pasākumu izmaksas",IF('3a+c+n'!$Q110="C",'3a+c+n'!M110,0))</f>
        <v>0</v>
      </c>
      <c r="N110" s="118">
        <f>IF($C$4="citu pasākumu izmaksas",IF('3a+c+n'!$Q110="C",'3a+c+n'!N110,0))</f>
        <v>0</v>
      </c>
      <c r="O110" s="118">
        <f>IF($C$4="citu pasākumu izmaksas",IF('3a+c+n'!$Q110="C",'3a+c+n'!O110,0))</f>
        <v>0</v>
      </c>
      <c r="P110" s="119">
        <f>IF($C$4="citu pasākumu izmaksas",IF('3a+c+n'!$Q110="C",'3a+c+n'!P110,0))</f>
        <v>0</v>
      </c>
    </row>
    <row r="111" spans="1:16" x14ac:dyDescent="0.2">
      <c r="A111" s="51">
        <f>IF(P111=0,0,IF(COUNTBLANK(P111)=1,0,COUNTA($P$14:P111)))</f>
        <v>0</v>
      </c>
      <c r="B111" s="24">
        <f>IF($C$4="citu pasākumu izmaksas",IF('3a+c+n'!$Q111="C",'3a+c+n'!B111,0))</f>
        <v>0</v>
      </c>
      <c r="C111" s="24">
        <f>IF($C$4="citu pasākumu izmaksas",IF('3a+c+n'!$Q111="C",'3a+c+n'!C111,0))</f>
        <v>0</v>
      </c>
      <c r="D111" s="24">
        <f>IF($C$4="citu pasākumu izmaksas",IF('3a+c+n'!$Q111="C",'3a+c+n'!D111,0))</f>
        <v>0</v>
      </c>
      <c r="E111" s="46"/>
      <c r="F111" s="65"/>
      <c r="G111" s="118"/>
      <c r="H111" s="118">
        <f>IF($C$4="citu pasākumu izmaksas",IF('3a+c+n'!$Q111="C",'3a+c+n'!H111,0))</f>
        <v>0</v>
      </c>
      <c r="I111" s="118"/>
      <c r="J111" s="118"/>
      <c r="K111" s="119">
        <f>IF($C$4="citu pasākumu izmaksas",IF('3a+c+n'!$Q111="C",'3a+c+n'!K111,0))</f>
        <v>0</v>
      </c>
      <c r="L111" s="82">
        <f>IF($C$4="citu pasākumu izmaksas",IF('3a+c+n'!$Q111="C",'3a+c+n'!L111,0))</f>
        <v>0</v>
      </c>
      <c r="M111" s="118">
        <f>IF($C$4="citu pasākumu izmaksas",IF('3a+c+n'!$Q111="C",'3a+c+n'!M111,0))</f>
        <v>0</v>
      </c>
      <c r="N111" s="118">
        <f>IF($C$4="citu pasākumu izmaksas",IF('3a+c+n'!$Q111="C",'3a+c+n'!N111,0))</f>
        <v>0</v>
      </c>
      <c r="O111" s="118">
        <f>IF($C$4="citu pasākumu izmaksas",IF('3a+c+n'!$Q111="C",'3a+c+n'!O111,0))</f>
        <v>0</v>
      </c>
      <c r="P111" s="119">
        <f>IF($C$4="citu pasākumu izmaksas",IF('3a+c+n'!$Q111="C",'3a+c+n'!P111,0))</f>
        <v>0</v>
      </c>
    </row>
    <row r="112" spans="1:16" x14ac:dyDescent="0.2">
      <c r="A112" s="51">
        <f>IF(P112=0,0,IF(COUNTBLANK(P112)=1,0,COUNTA($P$14:P112)))</f>
        <v>0</v>
      </c>
      <c r="B112" s="24">
        <f>IF($C$4="citu pasākumu izmaksas",IF('3a+c+n'!$Q112="C",'3a+c+n'!B112,0))</f>
        <v>0</v>
      </c>
      <c r="C112" s="24">
        <f>IF($C$4="citu pasākumu izmaksas",IF('3a+c+n'!$Q112="C",'3a+c+n'!C112,0))</f>
        <v>0</v>
      </c>
      <c r="D112" s="24">
        <f>IF($C$4="citu pasākumu izmaksas",IF('3a+c+n'!$Q112="C",'3a+c+n'!D112,0))</f>
        <v>0</v>
      </c>
      <c r="E112" s="46"/>
      <c r="F112" s="65"/>
      <c r="G112" s="118"/>
      <c r="H112" s="118">
        <f>IF($C$4="citu pasākumu izmaksas",IF('3a+c+n'!$Q112="C",'3a+c+n'!H112,0))</f>
        <v>0</v>
      </c>
      <c r="I112" s="118"/>
      <c r="J112" s="118"/>
      <c r="K112" s="119">
        <f>IF($C$4="citu pasākumu izmaksas",IF('3a+c+n'!$Q112="C",'3a+c+n'!K112,0))</f>
        <v>0</v>
      </c>
      <c r="L112" s="82">
        <f>IF($C$4="citu pasākumu izmaksas",IF('3a+c+n'!$Q112="C",'3a+c+n'!L112,0))</f>
        <v>0</v>
      </c>
      <c r="M112" s="118">
        <f>IF($C$4="citu pasākumu izmaksas",IF('3a+c+n'!$Q112="C",'3a+c+n'!M112,0))</f>
        <v>0</v>
      </c>
      <c r="N112" s="118">
        <f>IF($C$4="citu pasākumu izmaksas",IF('3a+c+n'!$Q112="C",'3a+c+n'!N112,0))</f>
        <v>0</v>
      </c>
      <c r="O112" s="118">
        <f>IF($C$4="citu pasākumu izmaksas",IF('3a+c+n'!$Q112="C",'3a+c+n'!O112,0))</f>
        <v>0</v>
      </c>
      <c r="P112" s="119">
        <f>IF($C$4="citu pasākumu izmaksas",IF('3a+c+n'!$Q112="C",'3a+c+n'!P112,0))</f>
        <v>0</v>
      </c>
    </row>
    <row r="113" spans="1:16" x14ac:dyDescent="0.2">
      <c r="A113" s="51">
        <f>IF(P113=0,0,IF(COUNTBLANK(P113)=1,0,COUNTA($P$14:P113)))</f>
        <v>0</v>
      </c>
      <c r="B113" s="24">
        <f>IF($C$4="citu pasākumu izmaksas",IF('3a+c+n'!$Q113="C",'3a+c+n'!B113,0))</f>
        <v>0</v>
      </c>
      <c r="C113" s="24">
        <f>IF($C$4="citu pasākumu izmaksas",IF('3a+c+n'!$Q113="C",'3a+c+n'!C113,0))</f>
        <v>0</v>
      </c>
      <c r="D113" s="24">
        <f>IF($C$4="citu pasākumu izmaksas",IF('3a+c+n'!$Q113="C",'3a+c+n'!D113,0))</f>
        <v>0</v>
      </c>
      <c r="E113" s="46"/>
      <c r="F113" s="65"/>
      <c r="G113" s="118"/>
      <c r="H113" s="118">
        <f>IF($C$4="citu pasākumu izmaksas",IF('3a+c+n'!$Q113="C",'3a+c+n'!H113,0))</f>
        <v>0</v>
      </c>
      <c r="I113" s="118"/>
      <c r="J113" s="118"/>
      <c r="K113" s="119">
        <f>IF($C$4="citu pasākumu izmaksas",IF('3a+c+n'!$Q113="C",'3a+c+n'!K113,0))</f>
        <v>0</v>
      </c>
      <c r="L113" s="82">
        <f>IF($C$4="citu pasākumu izmaksas",IF('3a+c+n'!$Q113="C",'3a+c+n'!L113,0))</f>
        <v>0</v>
      </c>
      <c r="M113" s="118">
        <f>IF($C$4="citu pasākumu izmaksas",IF('3a+c+n'!$Q113="C",'3a+c+n'!M113,0))</f>
        <v>0</v>
      </c>
      <c r="N113" s="118">
        <f>IF($C$4="citu pasākumu izmaksas",IF('3a+c+n'!$Q113="C",'3a+c+n'!N113,0))</f>
        <v>0</v>
      </c>
      <c r="O113" s="118">
        <f>IF($C$4="citu pasākumu izmaksas",IF('3a+c+n'!$Q113="C",'3a+c+n'!O113,0))</f>
        <v>0</v>
      </c>
      <c r="P113" s="119">
        <f>IF($C$4="citu pasākumu izmaksas",IF('3a+c+n'!$Q113="C",'3a+c+n'!P113,0))</f>
        <v>0</v>
      </c>
    </row>
    <row r="114" spans="1:16" x14ac:dyDescent="0.2">
      <c r="A114" s="51">
        <f>IF(P114=0,0,IF(COUNTBLANK(P114)=1,0,COUNTA($P$14:P114)))</f>
        <v>0</v>
      </c>
      <c r="B114" s="24">
        <f>IF($C$4="citu pasākumu izmaksas",IF('3a+c+n'!$Q114="C",'3a+c+n'!B114,0))</f>
        <v>0</v>
      </c>
      <c r="C114" s="24">
        <f>IF($C$4="citu pasākumu izmaksas",IF('3a+c+n'!$Q114="C",'3a+c+n'!C114,0))</f>
        <v>0</v>
      </c>
      <c r="D114" s="24">
        <f>IF($C$4="citu pasākumu izmaksas",IF('3a+c+n'!$Q114="C",'3a+c+n'!D114,0))</f>
        <v>0</v>
      </c>
      <c r="E114" s="46"/>
      <c r="F114" s="65"/>
      <c r="G114" s="118"/>
      <c r="H114" s="118">
        <f>IF($C$4="citu pasākumu izmaksas",IF('3a+c+n'!$Q114="C",'3a+c+n'!H114,0))</f>
        <v>0</v>
      </c>
      <c r="I114" s="118"/>
      <c r="J114" s="118"/>
      <c r="K114" s="119">
        <f>IF($C$4="citu pasākumu izmaksas",IF('3a+c+n'!$Q114="C",'3a+c+n'!K114,0))</f>
        <v>0</v>
      </c>
      <c r="L114" s="82">
        <f>IF($C$4="citu pasākumu izmaksas",IF('3a+c+n'!$Q114="C",'3a+c+n'!L114,0))</f>
        <v>0</v>
      </c>
      <c r="M114" s="118">
        <f>IF($C$4="citu pasākumu izmaksas",IF('3a+c+n'!$Q114="C",'3a+c+n'!M114,0))</f>
        <v>0</v>
      </c>
      <c r="N114" s="118">
        <f>IF($C$4="citu pasākumu izmaksas",IF('3a+c+n'!$Q114="C",'3a+c+n'!N114,0))</f>
        <v>0</v>
      </c>
      <c r="O114" s="118">
        <f>IF($C$4="citu pasākumu izmaksas",IF('3a+c+n'!$Q114="C",'3a+c+n'!O114,0))</f>
        <v>0</v>
      </c>
      <c r="P114" s="119">
        <f>IF($C$4="citu pasākumu izmaksas",IF('3a+c+n'!$Q114="C",'3a+c+n'!P114,0))</f>
        <v>0</v>
      </c>
    </row>
    <row r="115" spans="1:16" x14ac:dyDescent="0.2">
      <c r="A115" s="51">
        <f>IF(P115=0,0,IF(COUNTBLANK(P115)=1,0,COUNTA($P$14:P115)))</f>
        <v>0</v>
      </c>
      <c r="B115" s="24">
        <f>IF($C$4="citu pasākumu izmaksas",IF('3a+c+n'!$Q115="C",'3a+c+n'!B115,0))</f>
        <v>0</v>
      </c>
      <c r="C115" s="24">
        <f>IF($C$4="citu pasākumu izmaksas",IF('3a+c+n'!$Q115="C",'3a+c+n'!C115,0))</f>
        <v>0</v>
      </c>
      <c r="D115" s="24">
        <f>IF($C$4="citu pasākumu izmaksas",IF('3a+c+n'!$Q115="C",'3a+c+n'!D115,0))</f>
        <v>0</v>
      </c>
      <c r="E115" s="46"/>
      <c r="F115" s="65"/>
      <c r="G115" s="118"/>
      <c r="H115" s="118">
        <f>IF($C$4="citu pasākumu izmaksas",IF('3a+c+n'!$Q115="C",'3a+c+n'!H115,0))</f>
        <v>0</v>
      </c>
      <c r="I115" s="118"/>
      <c r="J115" s="118"/>
      <c r="K115" s="119">
        <f>IF($C$4="citu pasākumu izmaksas",IF('3a+c+n'!$Q115="C",'3a+c+n'!K115,0))</f>
        <v>0</v>
      </c>
      <c r="L115" s="82">
        <f>IF($C$4="citu pasākumu izmaksas",IF('3a+c+n'!$Q115="C",'3a+c+n'!L115,0))</f>
        <v>0</v>
      </c>
      <c r="M115" s="118">
        <f>IF($C$4="citu pasākumu izmaksas",IF('3a+c+n'!$Q115="C",'3a+c+n'!M115,0))</f>
        <v>0</v>
      </c>
      <c r="N115" s="118">
        <f>IF($C$4="citu pasākumu izmaksas",IF('3a+c+n'!$Q115="C",'3a+c+n'!N115,0))</f>
        <v>0</v>
      </c>
      <c r="O115" s="118">
        <f>IF($C$4="citu pasākumu izmaksas",IF('3a+c+n'!$Q115="C",'3a+c+n'!O115,0))</f>
        <v>0</v>
      </c>
      <c r="P115" s="119">
        <f>IF($C$4="citu pasākumu izmaksas",IF('3a+c+n'!$Q115="C",'3a+c+n'!P115,0))</f>
        <v>0</v>
      </c>
    </row>
    <row r="116" spans="1:16" x14ac:dyDescent="0.2">
      <c r="A116" s="51">
        <f>IF(P116=0,0,IF(COUNTBLANK(P116)=1,0,COUNTA($P$14:P116)))</f>
        <v>0</v>
      </c>
      <c r="B116" s="24">
        <f>IF($C$4="citu pasākumu izmaksas",IF('3a+c+n'!$Q116="C",'3a+c+n'!B116,0))</f>
        <v>0</v>
      </c>
      <c r="C116" s="24">
        <f>IF($C$4="citu pasākumu izmaksas",IF('3a+c+n'!$Q116="C",'3a+c+n'!C116,0))</f>
        <v>0</v>
      </c>
      <c r="D116" s="24">
        <f>IF($C$4="citu pasākumu izmaksas",IF('3a+c+n'!$Q116="C",'3a+c+n'!D116,0))</f>
        <v>0</v>
      </c>
      <c r="E116" s="46"/>
      <c r="F116" s="65"/>
      <c r="G116" s="118"/>
      <c r="H116" s="118">
        <f>IF($C$4="citu pasākumu izmaksas",IF('3a+c+n'!$Q116="C",'3a+c+n'!H116,0))</f>
        <v>0</v>
      </c>
      <c r="I116" s="118"/>
      <c r="J116" s="118"/>
      <c r="K116" s="119">
        <f>IF($C$4="citu pasākumu izmaksas",IF('3a+c+n'!$Q116="C",'3a+c+n'!K116,0))</f>
        <v>0</v>
      </c>
      <c r="L116" s="82">
        <f>IF($C$4="citu pasākumu izmaksas",IF('3a+c+n'!$Q116="C",'3a+c+n'!L116,0))</f>
        <v>0</v>
      </c>
      <c r="M116" s="118">
        <f>IF($C$4="citu pasākumu izmaksas",IF('3a+c+n'!$Q116="C",'3a+c+n'!M116,0))</f>
        <v>0</v>
      </c>
      <c r="N116" s="118">
        <f>IF($C$4="citu pasākumu izmaksas",IF('3a+c+n'!$Q116="C",'3a+c+n'!N116,0))</f>
        <v>0</v>
      </c>
      <c r="O116" s="118">
        <f>IF($C$4="citu pasākumu izmaksas",IF('3a+c+n'!$Q116="C",'3a+c+n'!O116,0))</f>
        <v>0</v>
      </c>
      <c r="P116" s="119">
        <f>IF($C$4="citu pasākumu izmaksas",IF('3a+c+n'!$Q116="C",'3a+c+n'!P116,0))</f>
        <v>0</v>
      </c>
    </row>
    <row r="117" spans="1:16" x14ac:dyDescent="0.2">
      <c r="A117" s="51">
        <f>IF(P117=0,0,IF(COUNTBLANK(P117)=1,0,COUNTA($P$14:P117)))</f>
        <v>0</v>
      </c>
      <c r="B117" s="24">
        <f>IF($C$4="citu pasākumu izmaksas",IF('3a+c+n'!$Q117="C",'3a+c+n'!B117,0))</f>
        <v>0</v>
      </c>
      <c r="C117" s="24">
        <f>IF($C$4="citu pasākumu izmaksas",IF('3a+c+n'!$Q117="C",'3a+c+n'!C117,0))</f>
        <v>0</v>
      </c>
      <c r="D117" s="24">
        <f>IF($C$4="citu pasākumu izmaksas",IF('3a+c+n'!$Q117="C",'3a+c+n'!D117,0))</f>
        <v>0</v>
      </c>
      <c r="E117" s="46"/>
      <c r="F117" s="65"/>
      <c r="G117" s="118"/>
      <c r="H117" s="118">
        <f>IF($C$4="citu pasākumu izmaksas",IF('3a+c+n'!$Q117="C",'3a+c+n'!H117,0))</f>
        <v>0</v>
      </c>
      <c r="I117" s="118"/>
      <c r="J117" s="118"/>
      <c r="K117" s="119">
        <f>IF($C$4="citu pasākumu izmaksas",IF('3a+c+n'!$Q117="C",'3a+c+n'!K117,0))</f>
        <v>0</v>
      </c>
      <c r="L117" s="82">
        <f>IF($C$4="citu pasākumu izmaksas",IF('3a+c+n'!$Q117="C",'3a+c+n'!L117,0))</f>
        <v>0</v>
      </c>
      <c r="M117" s="118">
        <f>IF($C$4="citu pasākumu izmaksas",IF('3a+c+n'!$Q117="C",'3a+c+n'!M117,0))</f>
        <v>0</v>
      </c>
      <c r="N117" s="118">
        <f>IF($C$4="citu pasākumu izmaksas",IF('3a+c+n'!$Q117="C",'3a+c+n'!N117,0))</f>
        <v>0</v>
      </c>
      <c r="O117" s="118">
        <f>IF($C$4="citu pasākumu izmaksas",IF('3a+c+n'!$Q117="C",'3a+c+n'!O117,0))</f>
        <v>0</v>
      </c>
      <c r="P117" s="119">
        <f>IF($C$4="citu pasākumu izmaksas",IF('3a+c+n'!$Q117="C",'3a+c+n'!P117,0))</f>
        <v>0</v>
      </c>
    </row>
    <row r="118" spans="1:16" x14ac:dyDescent="0.2">
      <c r="A118" s="51">
        <f>IF(P118=0,0,IF(COUNTBLANK(P118)=1,0,COUNTA($P$14:P118)))</f>
        <v>0</v>
      </c>
      <c r="B118" s="24">
        <f>IF($C$4="citu pasākumu izmaksas",IF('3a+c+n'!$Q118="C",'3a+c+n'!B118,0))</f>
        <v>0</v>
      </c>
      <c r="C118" s="24">
        <f>IF($C$4="citu pasākumu izmaksas",IF('3a+c+n'!$Q118="C",'3a+c+n'!C118,0))</f>
        <v>0</v>
      </c>
      <c r="D118" s="24">
        <f>IF($C$4="citu pasākumu izmaksas",IF('3a+c+n'!$Q118="C",'3a+c+n'!D118,0))</f>
        <v>0</v>
      </c>
      <c r="E118" s="46"/>
      <c r="F118" s="65"/>
      <c r="G118" s="118"/>
      <c r="H118" s="118">
        <f>IF($C$4="citu pasākumu izmaksas",IF('3a+c+n'!$Q118="C",'3a+c+n'!H118,0))</f>
        <v>0</v>
      </c>
      <c r="I118" s="118"/>
      <c r="J118" s="118"/>
      <c r="K118" s="119">
        <f>IF($C$4="citu pasākumu izmaksas",IF('3a+c+n'!$Q118="C",'3a+c+n'!K118,0))</f>
        <v>0</v>
      </c>
      <c r="L118" s="82">
        <f>IF($C$4="citu pasākumu izmaksas",IF('3a+c+n'!$Q118="C",'3a+c+n'!L118,0))</f>
        <v>0</v>
      </c>
      <c r="M118" s="118">
        <f>IF($C$4="citu pasākumu izmaksas",IF('3a+c+n'!$Q118="C",'3a+c+n'!M118,0))</f>
        <v>0</v>
      </c>
      <c r="N118" s="118">
        <f>IF($C$4="citu pasākumu izmaksas",IF('3a+c+n'!$Q118="C",'3a+c+n'!N118,0))</f>
        <v>0</v>
      </c>
      <c r="O118" s="118">
        <f>IF($C$4="citu pasākumu izmaksas",IF('3a+c+n'!$Q118="C",'3a+c+n'!O118,0))</f>
        <v>0</v>
      </c>
      <c r="P118" s="119">
        <f>IF($C$4="citu pasākumu izmaksas",IF('3a+c+n'!$Q118="C",'3a+c+n'!P118,0))</f>
        <v>0</v>
      </c>
    </row>
    <row r="119" spans="1:16" x14ac:dyDescent="0.2">
      <c r="A119" s="51">
        <f>IF(P119=0,0,IF(COUNTBLANK(P119)=1,0,COUNTA($P$14:P119)))</f>
        <v>0</v>
      </c>
      <c r="B119" s="24">
        <f>IF($C$4="citu pasākumu izmaksas",IF('3a+c+n'!$Q119="C",'3a+c+n'!B119,0))</f>
        <v>0</v>
      </c>
      <c r="C119" s="24">
        <f>IF($C$4="citu pasākumu izmaksas",IF('3a+c+n'!$Q119="C",'3a+c+n'!C119,0))</f>
        <v>0</v>
      </c>
      <c r="D119" s="24">
        <f>IF($C$4="citu pasākumu izmaksas",IF('3a+c+n'!$Q119="C",'3a+c+n'!D119,0))</f>
        <v>0</v>
      </c>
      <c r="E119" s="46"/>
      <c r="F119" s="65"/>
      <c r="G119" s="118"/>
      <c r="H119" s="118">
        <f>IF($C$4="citu pasākumu izmaksas",IF('3a+c+n'!$Q119="C",'3a+c+n'!H119,0))</f>
        <v>0</v>
      </c>
      <c r="I119" s="118"/>
      <c r="J119" s="118"/>
      <c r="K119" s="119">
        <f>IF($C$4="citu pasākumu izmaksas",IF('3a+c+n'!$Q119="C",'3a+c+n'!K119,0))</f>
        <v>0</v>
      </c>
      <c r="L119" s="82">
        <f>IF($C$4="citu pasākumu izmaksas",IF('3a+c+n'!$Q119="C",'3a+c+n'!L119,0))</f>
        <v>0</v>
      </c>
      <c r="M119" s="118">
        <f>IF($C$4="citu pasākumu izmaksas",IF('3a+c+n'!$Q119="C",'3a+c+n'!M119,0))</f>
        <v>0</v>
      </c>
      <c r="N119" s="118">
        <f>IF($C$4="citu pasākumu izmaksas",IF('3a+c+n'!$Q119="C",'3a+c+n'!N119,0))</f>
        <v>0</v>
      </c>
      <c r="O119" s="118">
        <f>IF($C$4="citu pasākumu izmaksas",IF('3a+c+n'!$Q119="C",'3a+c+n'!O119,0))</f>
        <v>0</v>
      </c>
      <c r="P119" s="119">
        <f>IF($C$4="citu pasākumu izmaksas",IF('3a+c+n'!$Q119="C",'3a+c+n'!P119,0))</f>
        <v>0</v>
      </c>
    </row>
    <row r="120" spans="1:16" x14ac:dyDescent="0.2">
      <c r="A120" s="51">
        <f>IF(P120=0,0,IF(COUNTBLANK(P120)=1,0,COUNTA($P$14:P120)))</f>
        <v>0</v>
      </c>
      <c r="B120" s="24">
        <f>IF($C$4="citu pasākumu izmaksas",IF('3a+c+n'!$Q120="C",'3a+c+n'!B120,0))</f>
        <v>0</v>
      </c>
      <c r="C120" s="24">
        <f>IF($C$4="citu pasākumu izmaksas",IF('3a+c+n'!$Q120="C",'3a+c+n'!C120,0))</f>
        <v>0</v>
      </c>
      <c r="D120" s="24">
        <f>IF($C$4="citu pasākumu izmaksas",IF('3a+c+n'!$Q120="C",'3a+c+n'!D120,0))</f>
        <v>0</v>
      </c>
      <c r="E120" s="46"/>
      <c r="F120" s="65"/>
      <c r="G120" s="118"/>
      <c r="H120" s="118">
        <f>IF($C$4="citu pasākumu izmaksas",IF('3a+c+n'!$Q120="C",'3a+c+n'!H120,0))</f>
        <v>0</v>
      </c>
      <c r="I120" s="118"/>
      <c r="J120" s="118"/>
      <c r="K120" s="119">
        <f>IF($C$4="citu pasākumu izmaksas",IF('3a+c+n'!$Q120="C",'3a+c+n'!K120,0))</f>
        <v>0</v>
      </c>
      <c r="L120" s="82">
        <f>IF($C$4="citu pasākumu izmaksas",IF('3a+c+n'!$Q120="C",'3a+c+n'!L120,0))</f>
        <v>0</v>
      </c>
      <c r="M120" s="118">
        <f>IF($C$4="citu pasākumu izmaksas",IF('3a+c+n'!$Q120="C",'3a+c+n'!M120,0))</f>
        <v>0</v>
      </c>
      <c r="N120" s="118">
        <f>IF($C$4="citu pasākumu izmaksas",IF('3a+c+n'!$Q120="C",'3a+c+n'!N120,0))</f>
        <v>0</v>
      </c>
      <c r="O120" s="118">
        <f>IF($C$4="citu pasākumu izmaksas",IF('3a+c+n'!$Q120="C",'3a+c+n'!O120,0))</f>
        <v>0</v>
      </c>
      <c r="P120" s="119">
        <f>IF($C$4="citu pasākumu izmaksas",IF('3a+c+n'!$Q120="C",'3a+c+n'!P120,0))</f>
        <v>0</v>
      </c>
    </row>
    <row r="121" spans="1:16" x14ac:dyDescent="0.2">
      <c r="A121" s="51">
        <f>IF(P121=0,0,IF(COUNTBLANK(P121)=1,0,COUNTA($P$14:P121)))</f>
        <v>0</v>
      </c>
      <c r="B121" s="24">
        <f>IF($C$4="citu pasākumu izmaksas",IF('3a+c+n'!$Q121="C",'3a+c+n'!B121,0))</f>
        <v>0</v>
      </c>
      <c r="C121" s="24">
        <f>IF($C$4="citu pasākumu izmaksas",IF('3a+c+n'!$Q121="C",'3a+c+n'!C121,0))</f>
        <v>0</v>
      </c>
      <c r="D121" s="24">
        <f>IF($C$4="citu pasākumu izmaksas",IF('3a+c+n'!$Q121="C",'3a+c+n'!D121,0))</f>
        <v>0</v>
      </c>
      <c r="E121" s="46"/>
      <c r="F121" s="65"/>
      <c r="G121" s="118"/>
      <c r="H121" s="118">
        <f>IF($C$4="citu pasākumu izmaksas",IF('3a+c+n'!$Q121="C",'3a+c+n'!H121,0))</f>
        <v>0</v>
      </c>
      <c r="I121" s="118"/>
      <c r="J121" s="118"/>
      <c r="K121" s="119">
        <f>IF($C$4="citu pasākumu izmaksas",IF('3a+c+n'!$Q121="C",'3a+c+n'!K121,0))</f>
        <v>0</v>
      </c>
      <c r="L121" s="82">
        <f>IF($C$4="citu pasākumu izmaksas",IF('3a+c+n'!$Q121="C",'3a+c+n'!L121,0))</f>
        <v>0</v>
      </c>
      <c r="M121" s="118">
        <f>IF($C$4="citu pasākumu izmaksas",IF('3a+c+n'!$Q121="C",'3a+c+n'!M121,0))</f>
        <v>0</v>
      </c>
      <c r="N121" s="118">
        <f>IF($C$4="citu pasākumu izmaksas",IF('3a+c+n'!$Q121="C",'3a+c+n'!N121,0))</f>
        <v>0</v>
      </c>
      <c r="O121" s="118">
        <f>IF($C$4="citu pasākumu izmaksas",IF('3a+c+n'!$Q121="C",'3a+c+n'!O121,0))</f>
        <v>0</v>
      </c>
      <c r="P121" s="119">
        <f>IF($C$4="citu pasākumu izmaksas",IF('3a+c+n'!$Q121="C",'3a+c+n'!P121,0))</f>
        <v>0</v>
      </c>
    </row>
    <row r="122" spans="1:16" ht="30.6" x14ac:dyDescent="0.2">
      <c r="A122" s="51">
        <f>IF(P122=0,0,IF(COUNTBLANK(P122)=1,0,COUNTA($P$14:P122)))</f>
        <v>0</v>
      </c>
      <c r="B122" s="24" t="str">
        <f>IF($C$4="citu pasākumu izmaksas",IF('3a+c+n'!$Q122="C",'3a+c+n'!B122,0))</f>
        <v>13-00000</v>
      </c>
      <c r="C122" s="24" t="str">
        <f>IF($C$4="citu pasākumu izmaksas",IF('3a+c+n'!$Q122="C",'3a+c+n'!C122,0))</f>
        <v>Esošo, numurzīmju u.c. nepieciešamo elementu atjaunošana fasādē pēc siltināšanas, t.sk. nepieciešamie stiprinājumi</v>
      </c>
      <c r="D122" s="24" t="str">
        <f>IF($C$4="citu pasākumu izmaksas",IF('3a+c+n'!$Q122="C",'3a+c+n'!D122,0))</f>
        <v>kompl</v>
      </c>
      <c r="E122" s="46"/>
      <c r="F122" s="65"/>
      <c r="G122" s="118"/>
      <c r="H122" s="118">
        <f>IF($C$4="citu pasākumu izmaksas",IF('3a+c+n'!$Q122="C",'3a+c+n'!H122,0))</f>
        <v>0</v>
      </c>
      <c r="I122" s="118"/>
      <c r="J122" s="118"/>
      <c r="K122" s="119">
        <f>IF($C$4="citu pasākumu izmaksas",IF('3a+c+n'!$Q122="C",'3a+c+n'!K122,0))</f>
        <v>0</v>
      </c>
      <c r="L122" s="82">
        <f>IF($C$4="citu pasākumu izmaksas",IF('3a+c+n'!$Q122="C",'3a+c+n'!L122,0))</f>
        <v>0</v>
      </c>
      <c r="M122" s="118">
        <f>IF($C$4="citu pasākumu izmaksas",IF('3a+c+n'!$Q122="C",'3a+c+n'!M122,0))</f>
        <v>0</v>
      </c>
      <c r="N122" s="118">
        <f>IF($C$4="citu pasākumu izmaksas",IF('3a+c+n'!$Q122="C",'3a+c+n'!N122,0))</f>
        <v>0</v>
      </c>
      <c r="O122" s="118">
        <f>IF($C$4="citu pasākumu izmaksas",IF('3a+c+n'!$Q122="C",'3a+c+n'!O122,0))</f>
        <v>0</v>
      </c>
      <c r="P122" s="119">
        <f>IF($C$4="citu pasākumu izmaksas",IF('3a+c+n'!$Q122="C",'3a+c+n'!P122,0))</f>
        <v>0</v>
      </c>
    </row>
    <row r="123" spans="1:16" x14ac:dyDescent="0.2">
      <c r="A123" s="51">
        <f>IF(P123=0,0,IF(COUNTBLANK(P123)=1,0,COUNTA($P$14:P123)))</f>
        <v>0</v>
      </c>
      <c r="B123" s="24">
        <f>IF($C$4="citu pasākumu izmaksas",IF('3a+c+n'!$Q123="C",'3a+c+n'!B123,0))</f>
        <v>0</v>
      </c>
      <c r="C123" s="24">
        <f>IF($C$4="citu pasākumu izmaksas",IF('3a+c+n'!$Q123="C",'3a+c+n'!C123,0))</f>
        <v>0</v>
      </c>
      <c r="D123" s="24">
        <f>IF($C$4="citu pasākumu izmaksas",IF('3a+c+n'!$Q123="C",'3a+c+n'!D123,0))</f>
        <v>0</v>
      </c>
      <c r="E123" s="46"/>
      <c r="F123" s="65"/>
      <c r="G123" s="118"/>
      <c r="H123" s="118">
        <f>IF($C$4="citu pasākumu izmaksas",IF('3a+c+n'!$Q123="C",'3a+c+n'!H123,0))</f>
        <v>0</v>
      </c>
      <c r="I123" s="118"/>
      <c r="J123" s="118"/>
      <c r="K123" s="119">
        <f>IF($C$4="citu pasākumu izmaksas",IF('3a+c+n'!$Q123="C",'3a+c+n'!K123,0))</f>
        <v>0</v>
      </c>
      <c r="L123" s="82">
        <f>IF($C$4="citu pasākumu izmaksas",IF('3a+c+n'!$Q123="C",'3a+c+n'!L123,0))</f>
        <v>0</v>
      </c>
      <c r="M123" s="118">
        <f>IF($C$4="citu pasākumu izmaksas",IF('3a+c+n'!$Q123="C",'3a+c+n'!M123,0))</f>
        <v>0</v>
      </c>
      <c r="N123" s="118">
        <f>IF($C$4="citu pasākumu izmaksas",IF('3a+c+n'!$Q123="C",'3a+c+n'!N123,0))</f>
        <v>0</v>
      </c>
      <c r="O123" s="118">
        <f>IF($C$4="citu pasākumu izmaksas",IF('3a+c+n'!$Q123="C",'3a+c+n'!O123,0))</f>
        <v>0</v>
      </c>
      <c r="P123" s="119">
        <f>IF($C$4="citu pasākumu izmaksas",IF('3a+c+n'!$Q123="C",'3a+c+n'!P123,0))</f>
        <v>0</v>
      </c>
    </row>
    <row r="124" spans="1:16" x14ac:dyDescent="0.2">
      <c r="A124" s="51">
        <f>IF(P124=0,0,IF(COUNTBLANK(P124)=1,0,COUNTA($P$14:P124)))</f>
        <v>0</v>
      </c>
      <c r="B124" s="24">
        <f>IF($C$4="citu pasākumu izmaksas",IF('3a+c+n'!$Q124="C",'3a+c+n'!B124,0))</f>
        <v>0</v>
      </c>
      <c r="C124" s="24">
        <f>IF($C$4="citu pasākumu izmaksas",IF('3a+c+n'!$Q124="C",'3a+c+n'!C124,0))</f>
        <v>0</v>
      </c>
      <c r="D124" s="24">
        <f>IF($C$4="citu pasākumu izmaksas",IF('3a+c+n'!$Q124="C",'3a+c+n'!D124,0))</f>
        <v>0</v>
      </c>
      <c r="E124" s="46"/>
      <c r="F124" s="65"/>
      <c r="G124" s="118"/>
      <c r="H124" s="118">
        <f>IF($C$4="citu pasākumu izmaksas",IF('3a+c+n'!$Q124="C",'3a+c+n'!H124,0))</f>
        <v>0</v>
      </c>
      <c r="I124" s="118"/>
      <c r="J124" s="118"/>
      <c r="K124" s="119">
        <f>IF($C$4="citu pasākumu izmaksas",IF('3a+c+n'!$Q124="C",'3a+c+n'!K124,0))</f>
        <v>0</v>
      </c>
      <c r="L124" s="82">
        <f>IF($C$4="citu pasākumu izmaksas",IF('3a+c+n'!$Q124="C",'3a+c+n'!L124,0))</f>
        <v>0</v>
      </c>
      <c r="M124" s="118">
        <f>IF($C$4="citu pasākumu izmaksas",IF('3a+c+n'!$Q124="C",'3a+c+n'!M124,0))</f>
        <v>0</v>
      </c>
      <c r="N124" s="118">
        <f>IF($C$4="citu pasākumu izmaksas",IF('3a+c+n'!$Q124="C",'3a+c+n'!N124,0))</f>
        <v>0</v>
      </c>
      <c r="O124" s="118">
        <f>IF($C$4="citu pasākumu izmaksas",IF('3a+c+n'!$Q124="C",'3a+c+n'!O124,0))</f>
        <v>0</v>
      </c>
      <c r="P124" s="119">
        <f>IF($C$4="citu pasākumu izmaksas",IF('3a+c+n'!$Q124="C",'3a+c+n'!P124,0))</f>
        <v>0</v>
      </c>
    </row>
    <row r="125" spans="1:16" x14ac:dyDescent="0.2">
      <c r="A125" s="51">
        <f>IF(P125=0,0,IF(COUNTBLANK(P125)=1,0,COUNTA($P$14:P125)))</f>
        <v>0</v>
      </c>
      <c r="B125" s="24">
        <f>IF($C$4="citu pasākumu izmaksas",IF('3a+c+n'!$Q125="C",'3a+c+n'!B125,0))</f>
        <v>0</v>
      </c>
      <c r="C125" s="24">
        <f>IF($C$4="citu pasākumu izmaksas",IF('3a+c+n'!$Q125="C",'3a+c+n'!C125,0))</f>
        <v>0</v>
      </c>
      <c r="D125" s="24">
        <f>IF($C$4="citu pasākumu izmaksas",IF('3a+c+n'!$Q125="C",'3a+c+n'!D125,0))</f>
        <v>0</v>
      </c>
      <c r="E125" s="46"/>
      <c r="F125" s="65"/>
      <c r="G125" s="118"/>
      <c r="H125" s="118">
        <f>IF($C$4="citu pasākumu izmaksas",IF('3a+c+n'!$Q125="C",'3a+c+n'!H125,0))</f>
        <v>0</v>
      </c>
      <c r="I125" s="118"/>
      <c r="J125" s="118"/>
      <c r="K125" s="119">
        <f>IF($C$4="citu pasākumu izmaksas",IF('3a+c+n'!$Q125="C",'3a+c+n'!K125,0))</f>
        <v>0</v>
      </c>
      <c r="L125" s="82">
        <f>IF($C$4="citu pasākumu izmaksas",IF('3a+c+n'!$Q125="C",'3a+c+n'!L125,0))</f>
        <v>0</v>
      </c>
      <c r="M125" s="118">
        <f>IF($C$4="citu pasākumu izmaksas",IF('3a+c+n'!$Q125="C",'3a+c+n'!M125,0))</f>
        <v>0</v>
      </c>
      <c r="N125" s="118">
        <f>IF($C$4="citu pasākumu izmaksas",IF('3a+c+n'!$Q125="C",'3a+c+n'!N125,0))</f>
        <v>0</v>
      </c>
      <c r="O125" s="118">
        <f>IF($C$4="citu pasākumu izmaksas",IF('3a+c+n'!$Q125="C",'3a+c+n'!O125,0))</f>
        <v>0</v>
      </c>
      <c r="P125" s="119">
        <f>IF($C$4="citu pasākumu izmaksas",IF('3a+c+n'!$Q125="C",'3a+c+n'!P125,0))</f>
        <v>0</v>
      </c>
    </row>
    <row r="126" spans="1:16" x14ac:dyDescent="0.2">
      <c r="A126" s="51">
        <f>IF(P126=0,0,IF(COUNTBLANK(P126)=1,0,COUNTA($P$14:P126)))</f>
        <v>0</v>
      </c>
      <c r="B126" s="24">
        <f>IF($C$4="citu pasākumu izmaksas",IF('3a+c+n'!$Q126="C",'3a+c+n'!B126,0))</f>
        <v>0</v>
      </c>
      <c r="C126" s="24">
        <f>IF($C$4="citu pasākumu izmaksas",IF('3a+c+n'!$Q126="C",'3a+c+n'!C126,0))</f>
        <v>0</v>
      </c>
      <c r="D126" s="24">
        <f>IF($C$4="citu pasākumu izmaksas",IF('3a+c+n'!$Q126="C",'3a+c+n'!D126,0))</f>
        <v>0</v>
      </c>
      <c r="E126" s="46"/>
      <c r="F126" s="65"/>
      <c r="G126" s="118"/>
      <c r="H126" s="118">
        <f>IF($C$4="citu pasākumu izmaksas",IF('3a+c+n'!$Q126="C",'3a+c+n'!H126,0))</f>
        <v>0</v>
      </c>
      <c r="I126" s="118"/>
      <c r="J126" s="118"/>
      <c r="K126" s="119">
        <f>IF($C$4="citu pasākumu izmaksas",IF('3a+c+n'!$Q126="C",'3a+c+n'!K126,0))</f>
        <v>0</v>
      </c>
      <c r="L126" s="82">
        <f>IF($C$4="citu pasākumu izmaksas",IF('3a+c+n'!$Q126="C",'3a+c+n'!L126,0))</f>
        <v>0</v>
      </c>
      <c r="M126" s="118">
        <f>IF($C$4="citu pasākumu izmaksas",IF('3a+c+n'!$Q126="C",'3a+c+n'!M126,0))</f>
        <v>0</v>
      </c>
      <c r="N126" s="118">
        <f>IF($C$4="citu pasākumu izmaksas",IF('3a+c+n'!$Q126="C",'3a+c+n'!N126,0))</f>
        <v>0</v>
      </c>
      <c r="O126" s="118">
        <f>IF($C$4="citu pasākumu izmaksas",IF('3a+c+n'!$Q126="C",'3a+c+n'!O126,0))</f>
        <v>0</v>
      </c>
      <c r="P126" s="119">
        <f>IF($C$4="citu pasākumu izmaksas",IF('3a+c+n'!$Q126="C",'3a+c+n'!P126,0))</f>
        <v>0</v>
      </c>
    </row>
    <row r="127" spans="1:16" ht="20.399999999999999" x14ac:dyDescent="0.2">
      <c r="A127" s="51">
        <f>IF(P127=0,0,IF(COUNTBLANK(P127)=1,0,COUNTA($P$14:P127)))</f>
        <v>0</v>
      </c>
      <c r="B127" s="24" t="str">
        <f>IF($C$4="citu pasākumu izmaksas",IF('3a+c+n'!$Q127="C",'3a+c+n'!B127,0))</f>
        <v>13-00000</v>
      </c>
      <c r="C127" s="24" t="str">
        <f>IF($C$4="citu pasākumu izmaksas",IF('3a+c+n'!$Q127="C",'3a+c+n'!C127,0))</f>
        <v>Ieejas jumtiņu griestu attīrīšana un izlīdzināšana, arī gruntēšana</v>
      </c>
      <c r="D127" s="24" t="str">
        <f>IF($C$4="citu pasākumu izmaksas",IF('3a+c+n'!$Q127="C",'3a+c+n'!D127,0))</f>
        <v>m2</v>
      </c>
      <c r="E127" s="46"/>
      <c r="F127" s="65"/>
      <c r="G127" s="118"/>
      <c r="H127" s="118">
        <f>IF($C$4="citu pasākumu izmaksas",IF('3a+c+n'!$Q127="C",'3a+c+n'!H127,0))</f>
        <v>0</v>
      </c>
      <c r="I127" s="118"/>
      <c r="J127" s="118"/>
      <c r="K127" s="119">
        <f>IF($C$4="citu pasākumu izmaksas",IF('3a+c+n'!$Q127="C",'3a+c+n'!K127,0))</f>
        <v>0</v>
      </c>
      <c r="L127" s="82">
        <f>IF($C$4="citu pasākumu izmaksas",IF('3a+c+n'!$Q127="C",'3a+c+n'!L127,0))</f>
        <v>0</v>
      </c>
      <c r="M127" s="118">
        <f>IF($C$4="citu pasākumu izmaksas",IF('3a+c+n'!$Q127="C",'3a+c+n'!M127,0))</f>
        <v>0</v>
      </c>
      <c r="N127" s="118">
        <f>IF($C$4="citu pasākumu izmaksas",IF('3a+c+n'!$Q127="C",'3a+c+n'!N127,0))</f>
        <v>0</v>
      </c>
      <c r="O127" s="118">
        <f>IF($C$4="citu pasākumu izmaksas",IF('3a+c+n'!$Q127="C",'3a+c+n'!O127,0))</f>
        <v>0</v>
      </c>
      <c r="P127" s="119">
        <f>IF($C$4="citu pasākumu izmaksas",IF('3a+c+n'!$Q127="C",'3a+c+n'!P127,0))</f>
        <v>0</v>
      </c>
    </row>
    <row r="128" spans="1:16" ht="30.6" x14ac:dyDescent="0.2">
      <c r="A128" s="51">
        <f>IF(P128=0,0,IF(COUNTBLANK(P128)=1,0,COUNTA($P$14:P128)))</f>
        <v>0</v>
      </c>
      <c r="B128" s="24" t="str">
        <f>IF($C$4="citu pasākumu izmaksas",IF('3a+c+n'!$Q128="C",'3a+c+n'!B128,0))</f>
        <v>13-00000</v>
      </c>
      <c r="C128" s="24" t="str">
        <f>IF($C$4="citu pasākumu izmaksas",IF('3a+c+n'!$Q128="C",'3a+c+n'!C128,0))</f>
        <v>Ieejas jumtiņa griestu armējošā slāņa iestrāde ar javas kārtu SAKRET BAK vai ekvivalentu - 1 kārtā, II mehāniskās izturības zonā</v>
      </c>
      <c r="D128" s="24" t="str">
        <f>IF($C$4="citu pasākumu izmaksas",IF('3a+c+n'!$Q128="C",'3a+c+n'!D128,0))</f>
        <v>kg</v>
      </c>
      <c r="E128" s="46"/>
      <c r="F128" s="65"/>
      <c r="G128" s="118"/>
      <c r="H128" s="118">
        <f>IF($C$4="citu pasākumu izmaksas",IF('3a+c+n'!$Q128="C",'3a+c+n'!H128,0))</f>
        <v>0</v>
      </c>
      <c r="I128" s="118"/>
      <c r="J128" s="118"/>
      <c r="K128" s="119">
        <f>IF($C$4="citu pasākumu izmaksas",IF('3a+c+n'!$Q128="C",'3a+c+n'!K128,0))</f>
        <v>0</v>
      </c>
      <c r="L128" s="82">
        <f>IF($C$4="citu pasākumu izmaksas",IF('3a+c+n'!$Q128="C",'3a+c+n'!L128,0))</f>
        <v>0</v>
      </c>
      <c r="M128" s="118">
        <f>IF($C$4="citu pasākumu izmaksas",IF('3a+c+n'!$Q128="C",'3a+c+n'!M128,0))</f>
        <v>0</v>
      </c>
      <c r="N128" s="118">
        <f>IF($C$4="citu pasākumu izmaksas",IF('3a+c+n'!$Q128="C",'3a+c+n'!N128,0))</f>
        <v>0</v>
      </c>
      <c r="O128" s="118">
        <f>IF($C$4="citu pasākumu izmaksas",IF('3a+c+n'!$Q128="C",'3a+c+n'!O128,0))</f>
        <v>0</v>
      </c>
      <c r="P128" s="119">
        <f>IF($C$4="citu pasākumu izmaksas",IF('3a+c+n'!$Q128="C",'3a+c+n'!P128,0))</f>
        <v>0</v>
      </c>
    </row>
    <row r="129" spans="1:16" ht="20.399999999999999" x14ac:dyDescent="0.2">
      <c r="A129" s="51">
        <f>IF(P129=0,0,IF(COUNTBLANK(P129)=1,0,COUNTA($P$14:P129)))</f>
        <v>0</v>
      </c>
      <c r="B129" s="24" t="str">
        <f>IF($C$4="citu pasākumu izmaksas",IF('3a+c+n'!$Q129="C",'3a+c+n'!B129,0))</f>
        <v>13-00000</v>
      </c>
      <c r="C129" s="24" t="str">
        <f>IF($C$4="citu pasākumu izmaksas",IF('3a+c+n'!$Q129="C",'3a+c+n'!C129,0))</f>
        <v xml:space="preserve">Stiklušķiedras siets SSA-1363-160 160 g/m² - 1 kārtā </v>
      </c>
      <c r="D129" s="24" t="str">
        <f>IF($C$4="citu pasākumu izmaksas",IF('3a+c+n'!$Q129="C",'3a+c+n'!D129,0))</f>
        <v>m2</v>
      </c>
      <c r="E129" s="46"/>
      <c r="F129" s="65"/>
      <c r="G129" s="118"/>
      <c r="H129" s="118">
        <f>IF($C$4="citu pasākumu izmaksas",IF('3a+c+n'!$Q129="C",'3a+c+n'!H129,0))</f>
        <v>0</v>
      </c>
      <c r="I129" s="118"/>
      <c r="J129" s="118"/>
      <c r="K129" s="119">
        <f>IF($C$4="citu pasākumu izmaksas",IF('3a+c+n'!$Q129="C",'3a+c+n'!K129,0))</f>
        <v>0</v>
      </c>
      <c r="L129" s="82">
        <f>IF($C$4="citu pasākumu izmaksas",IF('3a+c+n'!$Q129="C",'3a+c+n'!L129,0))</f>
        <v>0</v>
      </c>
      <c r="M129" s="118">
        <f>IF($C$4="citu pasākumu izmaksas",IF('3a+c+n'!$Q129="C",'3a+c+n'!M129,0))</f>
        <v>0</v>
      </c>
      <c r="N129" s="118">
        <f>IF($C$4="citu pasākumu izmaksas",IF('3a+c+n'!$Q129="C",'3a+c+n'!N129,0))</f>
        <v>0</v>
      </c>
      <c r="O129" s="118">
        <f>IF($C$4="citu pasākumu izmaksas",IF('3a+c+n'!$Q129="C",'3a+c+n'!O129,0))</f>
        <v>0</v>
      </c>
      <c r="P129" s="119">
        <f>IF($C$4="citu pasākumu izmaksas",IF('3a+c+n'!$Q129="C",'3a+c+n'!P129,0))</f>
        <v>0</v>
      </c>
    </row>
    <row r="130" spans="1:16" ht="20.399999999999999" x14ac:dyDescent="0.2">
      <c r="A130" s="51">
        <f>IF(P130=0,0,IF(COUNTBLANK(P130)=1,0,COUNTA($P$14:P130)))</f>
        <v>0</v>
      </c>
      <c r="B130" s="24" t="str">
        <f>IF($C$4="citu pasākumu izmaksas",IF('3a+c+n'!$Q130="C",'3a+c+n'!B130,0))</f>
        <v>13-00000</v>
      </c>
      <c r="C130" s="24" t="str">
        <f>IF($C$4="citu pasākumu izmaksas",IF('3a+c+n'!$Q130="C",'3a+c+n'!C130,0))</f>
        <v>Armētā slāņa apstrāde ar zemapmetuma grunti SAKRET PG vai ekvivalentu</v>
      </c>
      <c r="D130" s="24" t="str">
        <f>IF($C$4="citu pasākumu izmaksas",IF('3a+c+n'!$Q130="C",'3a+c+n'!D130,0))</f>
        <v>kg</v>
      </c>
      <c r="E130" s="46"/>
      <c r="F130" s="65"/>
      <c r="G130" s="118"/>
      <c r="H130" s="118">
        <f>IF($C$4="citu pasākumu izmaksas",IF('3a+c+n'!$Q130="C",'3a+c+n'!H130,0))</f>
        <v>0</v>
      </c>
      <c r="I130" s="118"/>
      <c r="J130" s="118"/>
      <c r="K130" s="119">
        <f>IF($C$4="citu pasākumu izmaksas",IF('3a+c+n'!$Q130="C",'3a+c+n'!K130,0))</f>
        <v>0</v>
      </c>
      <c r="L130" s="82">
        <f>IF($C$4="citu pasākumu izmaksas",IF('3a+c+n'!$Q130="C",'3a+c+n'!L130,0))</f>
        <v>0</v>
      </c>
      <c r="M130" s="118">
        <f>IF($C$4="citu pasākumu izmaksas",IF('3a+c+n'!$Q130="C",'3a+c+n'!M130,0))</f>
        <v>0</v>
      </c>
      <c r="N130" s="118">
        <f>IF($C$4="citu pasākumu izmaksas",IF('3a+c+n'!$Q130="C",'3a+c+n'!N130,0))</f>
        <v>0</v>
      </c>
      <c r="O130" s="118">
        <f>IF($C$4="citu pasākumu izmaksas",IF('3a+c+n'!$Q130="C",'3a+c+n'!O130,0))</f>
        <v>0</v>
      </c>
      <c r="P130" s="119">
        <f>IF($C$4="citu pasākumu izmaksas",IF('3a+c+n'!$Q130="C",'3a+c+n'!P130,0))</f>
        <v>0</v>
      </c>
    </row>
    <row r="131" spans="1:16" ht="30.6" x14ac:dyDescent="0.2">
      <c r="A131" s="51">
        <f>IF(P131=0,0,IF(COUNTBLANK(P131)=1,0,COUNTA($P$14:P131)))</f>
        <v>0</v>
      </c>
      <c r="B131" s="24" t="str">
        <f>IF($C$4="citu pasākumu izmaksas",IF('3a+c+n'!$Q131="C",'3a+c+n'!B131,0))</f>
        <v>13-00000</v>
      </c>
      <c r="C131" s="24" t="str">
        <f>IF($C$4="citu pasākumu izmaksas",IF('3a+c+n'!$Q131="C",'3a+c+n'!C131,0))</f>
        <v xml:space="preserve">Gatavā tonētā silikona apmetuma SAKRET SIP vai ekvivalenta iestrāde. Maksimālais grauda izmērs 2 mm. Tonis atbilstoši krāsu pasei. </v>
      </c>
      <c r="D131" s="24" t="str">
        <f>IF($C$4="citu pasākumu izmaksas",IF('3a+c+n'!$Q131="C",'3a+c+n'!D131,0))</f>
        <v>kg</v>
      </c>
      <c r="E131" s="46"/>
      <c r="F131" s="65"/>
      <c r="G131" s="118"/>
      <c r="H131" s="118">
        <f>IF($C$4="citu pasākumu izmaksas",IF('3a+c+n'!$Q131="C",'3a+c+n'!H131,0))</f>
        <v>0</v>
      </c>
      <c r="I131" s="118"/>
      <c r="J131" s="118"/>
      <c r="K131" s="119">
        <f>IF($C$4="citu pasākumu izmaksas",IF('3a+c+n'!$Q131="C",'3a+c+n'!K131,0))</f>
        <v>0</v>
      </c>
      <c r="L131" s="82">
        <f>IF($C$4="citu pasākumu izmaksas",IF('3a+c+n'!$Q131="C",'3a+c+n'!L131,0))</f>
        <v>0</v>
      </c>
      <c r="M131" s="118">
        <f>IF($C$4="citu pasākumu izmaksas",IF('3a+c+n'!$Q131="C",'3a+c+n'!M131,0))</f>
        <v>0</v>
      </c>
      <c r="N131" s="118">
        <f>IF($C$4="citu pasākumu izmaksas",IF('3a+c+n'!$Q131="C",'3a+c+n'!N131,0))</f>
        <v>0</v>
      </c>
      <c r="O131" s="118">
        <f>IF($C$4="citu pasākumu izmaksas",IF('3a+c+n'!$Q131="C",'3a+c+n'!O131,0))</f>
        <v>0</v>
      </c>
      <c r="P131" s="119">
        <f>IF($C$4="citu pasākumu izmaksas",IF('3a+c+n'!$Q131="C",'3a+c+n'!P131,0))</f>
        <v>0</v>
      </c>
    </row>
    <row r="132" spans="1:16" ht="20.399999999999999" x14ac:dyDescent="0.2">
      <c r="A132" s="51">
        <f>IF(P132=0,0,IF(COUNTBLANK(P132)=1,0,COUNTA($P$14:P132)))</f>
        <v>0</v>
      </c>
      <c r="B132" s="24" t="str">
        <f>IF($C$4="citu pasākumu izmaksas",IF('3a+c+n'!$Q132="C",'3a+c+n'!B132,0))</f>
        <v>13-00000</v>
      </c>
      <c r="C132" s="24" t="str">
        <f>IF($C$4="citu pasākumu izmaksas",IF('3a+c+n'!$Q132="C",'3a+c+n'!C132,0))</f>
        <v>Ieejas jumtiņu attīrīšana no apauguma un nenostiprinātām daļā (no augšas)</v>
      </c>
      <c r="D132" s="24" t="str">
        <f>IF($C$4="citu pasākumu izmaksas",IF('3a+c+n'!$Q132="C",'3a+c+n'!D132,0))</f>
        <v>m2</v>
      </c>
      <c r="E132" s="46"/>
      <c r="F132" s="65"/>
      <c r="G132" s="118"/>
      <c r="H132" s="118">
        <f>IF($C$4="citu pasākumu izmaksas",IF('3a+c+n'!$Q132="C",'3a+c+n'!H132,0))</f>
        <v>0</v>
      </c>
      <c r="I132" s="118"/>
      <c r="J132" s="118"/>
      <c r="K132" s="119">
        <f>IF($C$4="citu pasākumu izmaksas",IF('3a+c+n'!$Q132="C",'3a+c+n'!K132,0))</f>
        <v>0</v>
      </c>
      <c r="L132" s="82">
        <f>IF($C$4="citu pasākumu izmaksas",IF('3a+c+n'!$Q132="C",'3a+c+n'!L132,0))</f>
        <v>0</v>
      </c>
      <c r="M132" s="118">
        <f>IF($C$4="citu pasākumu izmaksas",IF('3a+c+n'!$Q132="C",'3a+c+n'!M132,0))</f>
        <v>0</v>
      </c>
      <c r="N132" s="118">
        <f>IF($C$4="citu pasākumu izmaksas",IF('3a+c+n'!$Q132="C",'3a+c+n'!N132,0))</f>
        <v>0</v>
      </c>
      <c r="O132" s="118">
        <f>IF($C$4="citu pasākumu izmaksas",IF('3a+c+n'!$Q132="C",'3a+c+n'!O132,0))</f>
        <v>0</v>
      </c>
      <c r="P132" s="119">
        <f>IF($C$4="citu pasākumu izmaksas",IF('3a+c+n'!$Q132="C",'3a+c+n'!P132,0))</f>
        <v>0</v>
      </c>
    </row>
    <row r="133" spans="1:16" ht="30.6" x14ac:dyDescent="0.2">
      <c r="A133" s="51">
        <f>IF(P133=0,0,IF(COUNTBLANK(P133)=1,0,COUNTA($P$14:P133)))</f>
        <v>0</v>
      </c>
      <c r="B133" s="24" t="str">
        <f>IF($C$4="citu pasākumu izmaksas",IF('3a+c+n'!$Q133="C",'3a+c+n'!B133,0))</f>
        <v>13-00000</v>
      </c>
      <c r="C133" s="24" t="str">
        <f>IF($C$4="citu pasākumu izmaksas",IF('3a+c+n'!$Q133="C",'3a+c+n'!C133,0))</f>
        <v>Bitumena ruļļu materiāls 2 kārtās  virskārta - NEXLER MEDIUM PYE PV250 S52H vai ekvivalents. Pamatkārta -  NEXLER PJ G40 MEDIUM vai ekvivalents</v>
      </c>
      <c r="D133" s="24" t="str">
        <f>IF($C$4="citu pasākumu izmaksas",IF('3a+c+n'!$Q133="C",'3a+c+n'!D133,0))</f>
        <v>m2</v>
      </c>
      <c r="E133" s="46"/>
      <c r="F133" s="65"/>
      <c r="G133" s="118"/>
      <c r="H133" s="118">
        <f>IF($C$4="citu pasākumu izmaksas",IF('3a+c+n'!$Q133="C",'3a+c+n'!H133,0))</f>
        <v>0</v>
      </c>
      <c r="I133" s="118"/>
      <c r="J133" s="118"/>
      <c r="K133" s="119">
        <f>IF($C$4="citu pasākumu izmaksas",IF('3a+c+n'!$Q133="C",'3a+c+n'!K133,0))</f>
        <v>0</v>
      </c>
      <c r="L133" s="82">
        <f>IF($C$4="citu pasākumu izmaksas",IF('3a+c+n'!$Q133="C",'3a+c+n'!L133,0))</f>
        <v>0</v>
      </c>
      <c r="M133" s="118">
        <f>IF($C$4="citu pasākumu izmaksas",IF('3a+c+n'!$Q133="C",'3a+c+n'!M133,0))</f>
        <v>0</v>
      </c>
      <c r="N133" s="118">
        <f>IF($C$4="citu pasākumu izmaksas",IF('3a+c+n'!$Q133="C",'3a+c+n'!N133,0))</f>
        <v>0</v>
      </c>
      <c r="O133" s="118">
        <f>IF($C$4="citu pasākumu izmaksas",IF('3a+c+n'!$Q133="C",'3a+c+n'!O133,0))</f>
        <v>0</v>
      </c>
      <c r="P133" s="119">
        <f>IF($C$4="citu pasākumu izmaksas",IF('3a+c+n'!$Q133="C",'3a+c+n'!P133,0))</f>
        <v>0</v>
      </c>
    </row>
    <row r="134" spans="1:16" x14ac:dyDescent="0.2">
      <c r="A134" s="51">
        <f>IF(P134=0,0,IF(COUNTBLANK(P134)=1,0,COUNTA($P$14:P134)))</f>
        <v>0</v>
      </c>
      <c r="B134" s="24">
        <f>IF($C$4="citu pasākumu izmaksas",IF('3a+c+n'!$Q134="C",'3a+c+n'!B134,0))</f>
        <v>0</v>
      </c>
      <c r="C134" s="24">
        <f>IF($C$4="citu pasākumu izmaksas",IF('3a+c+n'!$Q134="C",'3a+c+n'!C134,0))</f>
        <v>0</v>
      </c>
      <c r="D134" s="24">
        <f>IF($C$4="citu pasākumu izmaksas",IF('3a+c+n'!$Q134="C",'3a+c+n'!D134,0))</f>
        <v>0</v>
      </c>
      <c r="E134" s="46"/>
      <c r="F134" s="65"/>
      <c r="G134" s="118"/>
      <c r="H134" s="118">
        <f>IF($C$4="citu pasākumu izmaksas",IF('3a+c+n'!$Q134="C",'3a+c+n'!H134,0))</f>
        <v>0</v>
      </c>
      <c r="I134" s="118"/>
      <c r="J134" s="118"/>
      <c r="K134" s="119">
        <f>IF($C$4="citu pasākumu izmaksas",IF('3a+c+n'!$Q134="C",'3a+c+n'!K134,0))</f>
        <v>0</v>
      </c>
      <c r="L134" s="82">
        <f>IF($C$4="citu pasākumu izmaksas",IF('3a+c+n'!$Q134="C",'3a+c+n'!L134,0))</f>
        <v>0</v>
      </c>
      <c r="M134" s="118">
        <f>IF($C$4="citu pasākumu izmaksas",IF('3a+c+n'!$Q134="C",'3a+c+n'!M134,0))</f>
        <v>0</v>
      </c>
      <c r="N134" s="118">
        <f>IF($C$4="citu pasākumu izmaksas",IF('3a+c+n'!$Q134="C",'3a+c+n'!N134,0))</f>
        <v>0</v>
      </c>
      <c r="O134" s="118">
        <f>IF($C$4="citu pasākumu izmaksas",IF('3a+c+n'!$Q134="C",'3a+c+n'!O134,0))</f>
        <v>0</v>
      </c>
      <c r="P134" s="119">
        <f>IF($C$4="citu pasākumu izmaksas",IF('3a+c+n'!$Q134="C",'3a+c+n'!P134,0))</f>
        <v>0</v>
      </c>
    </row>
    <row r="135" spans="1:16" ht="30.6" x14ac:dyDescent="0.2">
      <c r="A135" s="51">
        <f>IF(P135=0,0,IF(COUNTBLANK(P135)=1,0,COUNTA($P$14:P135)))</f>
        <v>0</v>
      </c>
      <c r="B135" s="24" t="str">
        <f>IF($C$4="citu pasākumu izmaksas",IF('3a+c+n'!$Q135="C",'3a+c+n'!B135,0))</f>
        <v>13-00000</v>
      </c>
      <c r="C135" s="24" t="str">
        <f>IF($C$4="citu pasākumu izmaksas",IF('3a+c+n'!$Q135="C",'3a+c+n'!C135,0))</f>
        <v>Cinkota skārda ar PURAL pārklajumu jumta karnīzes montāža ieejas lieveņa jumtiņam pa perimetru, b=0,5mm, h~200 - 300 mm. Tonis atbilstoši krāsu pasei.</v>
      </c>
      <c r="D135" s="24" t="str">
        <f>IF($C$4="citu pasākumu izmaksas",IF('3a+c+n'!$Q135="C",'3a+c+n'!D135,0))</f>
        <v>tm</v>
      </c>
      <c r="E135" s="46"/>
      <c r="F135" s="65"/>
      <c r="G135" s="118"/>
      <c r="H135" s="118">
        <f>IF($C$4="citu pasākumu izmaksas",IF('3a+c+n'!$Q135="C",'3a+c+n'!H135,0))</f>
        <v>0</v>
      </c>
      <c r="I135" s="118"/>
      <c r="J135" s="118"/>
      <c r="K135" s="119">
        <f>IF($C$4="citu pasākumu izmaksas",IF('3a+c+n'!$Q135="C",'3a+c+n'!K135,0))</f>
        <v>0</v>
      </c>
      <c r="L135" s="82">
        <f>IF($C$4="citu pasākumu izmaksas",IF('3a+c+n'!$Q135="C",'3a+c+n'!L135,0))</f>
        <v>0</v>
      </c>
      <c r="M135" s="118">
        <f>IF($C$4="citu pasākumu izmaksas",IF('3a+c+n'!$Q135="C",'3a+c+n'!M135,0))</f>
        <v>0</v>
      </c>
      <c r="N135" s="118">
        <f>IF($C$4="citu pasākumu izmaksas",IF('3a+c+n'!$Q135="C",'3a+c+n'!N135,0))</f>
        <v>0</v>
      </c>
      <c r="O135" s="118">
        <f>IF($C$4="citu pasākumu izmaksas",IF('3a+c+n'!$Q135="C",'3a+c+n'!O135,0))</f>
        <v>0</v>
      </c>
      <c r="P135" s="119">
        <f>IF($C$4="citu pasākumu izmaksas",IF('3a+c+n'!$Q135="C",'3a+c+n'!P135,0))</f>
        <v>0</v>
      </c>
    </row>
    <row r="136" spans="1:16" x14ac:dyDescent="0.2">
      <c r="A136" s="51">
        <f>IF(P136=0,0,IF(COUNTBLANK(P136)=1,0,COUNTA($P$14:P136)))</f>
        <v>0</v>
      </c>
      <c r="B136" s="24">
        <f>IF($C$4="citu pasākumu izmaksas",IF('3a+c+n'!$Q136="C",'3a+c+n'!B136,0))</f>
        <v>0</v>
      </c>
      <c r="C136" s="24">
        <f>IF($C$4="citu pasākumu izmaksas",IF('3a+c+n'!$Q136="C",'3a+c+n'!C136,0))</f>
        <v>0</v>
      </c>
      <c r="D136" s="24">
        <f>IF($C$4="citu pasākumu izmaksas",IF('3a+c+n'!$Q136="C",'3a+c+n'!D136,0))</f>
        <v>0</v>
      </c>
      <c r="E136" s="46"/>
      <c r="F136" s="65"/>
      <c r="G136" s="118"/>
      <c r="H136" s="118">
        <f>IF($C$4="citu pasākumu izmaksas",IF('3a+c+n'!$Q136="C",'3a+c+n'!H136,0))</f>
        <v>0</v>
      </c>
      <c r="I136" s="118"/>
      <c r="J136" s="118"/>
      <c r="K136" s="119">
        <f>IF($C$4="citu pasākumu izmaksas",IF('3a+c+n'!$Q136="C",'3a+c+n'!K136,0))</f>
        <v>0</v>
      </c>
      <c r="L136" s="82">
        <f>IF($C$4="citu pasākumu izmaksas",IF('3a+c+n'!$Q136="C",'3a+c+n'!L136,0))</f>
        <v>0</v>
      </c>
      <c r="M136" s="118">
        <f>IF($C$4="citu pasākumu izmaksas",IF('3a+c+n'!$Q136="C",'3a+c+n'!M136,0))</f>
        <v>0</v>
      </c>
      <c r="N136" s="118">
        <f>IF($C$4="citu pasākumu izmaksas",IF('3a+c+n'!$Q136="C",'3a+c+n'!N136,0))</f>
        <v>0</v>
      </c>
      <c r="O136" s="118">
        <f>IF($C$4="citu pasākumu izmaksas",IF('3a+c+n'!$Q136="C",'3a+c+n'!O136,0))</f>
        <v>0</v>
      </c>
      <c r="P136" s="119">
        <f>IF($C$4="citu pasākumu izmaksas",IF('3a+c+n'!$Q136="C",'3a+c+n'!P136,0))</f>
        <v>0</v>
      </c>
    </row>
    <row r="137" spans="1:16" x14ac:dyDescent="0.2">
      <c r="A137" s="51">
        <f>IF(P137=0,0,IF(COUNTBLANK(P137)=1,0,COUNTA($P$14:P137)))</f>
        <v>0</v>
      </c>
      <c r="B137" s="24">
        <f>IF($C$4="citu pasākumu izmaksas",IF('3a+c+n'!$Q137="C",'3a+c+n'!B137,0))</f>
        <v>0</v>
      </c>
      <c r="C137" s="24">
        <f>IF($C$4="citu pasākumu izmaksas",IF('3a+c+n'!$Q137="C",'3a+c+n'!C137,0))</f>
        <v>0</v>
      </c>
      <c r="D137" s="24">
        <f>IF($C$4="citu pasākumu izmaksas",IF('3a+c+n'!$Q137="C",'3a+c+n'!D137,0))</f>
        <v>0</v>
      </c>
      <c r="E137" s="46"/>
      <c r="F137" s="65"/>
      <c r="G137" s="118"/>
      <c r="H137" s="118">
        <f>IF($C$4="citu pasākumu izmaksas",IF('3a+c+n'!$Q137="C",'3a+c+n'!H137,0))</f>
        <v>0</v>
      </c>
      <c r="I137" s="118"/>
      <c r="J137" s="118"/>
      <c r="K137" s="119">
        <f>IF($C$4="citu pasākumu izmaksas",IF('3a+c+n'!$Q137="C",'3a+c+n'!K137,0))</f>
        <v>0</v>
      </c>
      <c r="L137" s="82">
        <f>IF($C$4="citu pasākumu izmaksas",IF('3a+c+n'!$Q137="C",'3a+c+n'!L137,0))</f>
        <v>0</v>
      </c>
      <c r="M137" s="118">
        <f>IF($C$4="citu pasākumu izmaksas",IF('3a+c+n'!$Q137="C",'3a+c+n'!M137,0))</f>
        <v>0</v>
      </c>
      <c r="N137" s="118">
        <f>IF($C$4="citu pasākumu izmaksas",IF('3a+c+n'!$Q137="C",'3a+c+n'!N137,0))</f>
        <v>0</v>
      </c>
      <c r="O137" s="118">
        <f>IF($C$4="citu pasākumu izmaksas",IF('3a+c+n'!$Q137="C",'3a+c+n'!O137,0))</f>
        <v>0</v>
      </c>
      <c r="P137" s="119">
        <f>IF($C$4="citu pasākumu izmaksas",IF('3a+c+n'!$Q137="C",'3a+c+n'!P137,0))</f>
        <v>0</v>
      </c>
    </row>
    <row r="138" spans="1:16" ht="10.8" thickBot="1" x14ac:dyDescent="0.25">
      <c r="A138" s="51">
        <f>IF(P138=0,0,IF(COUNTBLANK(P138)=1,0,COUNTA($P$14:P138)))</f>
        <v>0</v>
      </c>
      <c r="B138" s="24">
        <f>IF($C$4="citu pasākumu izmaksas",IF('3a+c+n'!$Q138="C",'3a+c+n'!B138,0))</f>
        <v>0</v>
      </c>
      <c r="C138" s="24">
        <f>IF($C$4="citu pasākumu izmaksas",IF('3a+c+n'!$Q138="C",'3a+c+n'!C138,0))</f>
        <v>0</v>
      </c>
      <c r="D138" s="24">
        <f>IF($C$4="citu pasākumu izmaksas",IF('3a+c+n'!$Q138="C",'3a+c+n'!D138,0))</f>
        <v>0</v>
      </c>
      <c r="E138" s="46"/>
      <c r="F138" s="65"/>
      <c r="G138" s="118"/>
      <c r="H138" s="118">
        <f>IF($C$4="citu pasākumu izmaksas",IF('3a+c+n'!$Q138="C",'3a+c+n'!H138,0))</f>
        <v>0</v>
      </c>
      <c r="I138" s="118"/>
      <c r="J138" s="118"/>
      <c r="K138" s="119">
        <f>IF($C$4="citu pasākumu izmaksas",IF('3a+c+n'!$Q138="C",'3a+c+n'!K138,0))</f>
        <v>0</v>
      </c>
      <c r="L138" s="82">
        <f>IF($C$4="citu pasākumu izmaksas",IF('3a+c+n'!$Q138="C",'3a+c+n'!L138,0))</f>
        <v>0</v>
      </c>
      <c r="M138" s="118">
        <f>IF($C$4="citu pasākumu izmaksas",IF('3a+c+n'!$Q138="C",'3a+c+n'!M138,0))</f>
        <v>0</v>
      </c>
      <c r="N138" s="118">
        <f>IF($C$4="citu pasākumu izmaksas",IF('3a+c+n'!$Q138="C",'3a+c+n'!N138,0))</f>
        <v>0</v>
      </c>
      <c r="O138" s="118">
        <f>IF($C$4="citu pasākumu izmaksas",IF('3a+c+n'!$Q138="C",'3a+c+n'!O138,0))</f>
        <v>0</v>
      </c>
      <c r="P138" s="119">
        <f>IF($C$4="citu pasākumu izmaksas",IF('3a+c+n'!$Q138="C",'3a+c+n'!P138,0))</f>
        <v>0</v>
      </c>
    </row>
    <row r="139" spans="1:16" ht="12" customHeight="1" thickBot="1" x14ac:dyDescent="0.25">
      <c r="A139" s="315" t="s">
        <v>62</v>
      </c>
      <c r="B139" s="316"/>
      <c r="C139" s="316"/>
      <c r="D139" s="316"/>
      <c r="E139" s="316"/>
      <c r="F139" s="316"/>
      <c r="G139" s="316"/>
      <c r="H139" s="316"/>
      <c r="I139" s="316"/>
      <c r="J139" s="316"/>
      <c r="K139" s="317"/>
      <c r="L139" s="132">
        <f>SUM(L14:L138)</f>
        <v>0</v>
      </c>
      <c r="M139" s="133">
        <f>SUM(M14:M138)</f>
        <v>0</v>
      </c>
      <c r="N139" s="133">
        <f>SUM(N14:N138)</f>
        <v>0</v>
      </c>
      <c r="O139" s="133">
        <f>SUM(O14:O138)</f>
        <v>0</v>
      </c>
      <c r="P139" s="134">
        <f>SUM(P14:P138)</f>
        <v>0</v>
      </c>
    </row>
    <row r="140" spans="1:16" x14ac:dyDescent="0.2">
      <c r="A140" s="16"/>
      <c r="B140" s="16"/>
      <c r="C140" s="16"/>
      <c r="D140" s="16"/>
      <c r="E140" s="16"/>
      <c r="F140" s="16"/>
      <c r="G140" s="16"/>
      <c r="H140" s="16"/>
      <c r="I140" s="16"/>
      <c r="J140" s="16"/>
      <c r="K140" s="16"/>
      <c r="L140" s="16"/>
      <c r="M140" s="16"/>
      <c r="N140" s="16"/>
      <c r="O140" s="16"/>
      <c r="P140" s="16"/>
    </row>
    <row r="141" spans="1:16" x14ac:dyDescent="0.2">
      <c r="A141" s="16"/>
      <c r="B141" s="16"/>
      <c r="C141" s="16"/>
      <c r="D141" s="16"/>
      <c r="E141" s="16"/>
      <c r="F141" s="16"/>
      <c r="G141" s="16"/>
      <c r="H141" s="16"/>
      <c r="I141" s="16"/>
      <c r="J141" s="16"/>
      <c r="K141" s="16"/>
      <c r="L141" s="16"/>
      <c r="M141" s="16"/>
      <c r="N141" s="16"/>
      <c r="O141" s="16"/>
      <c r="P141" s="16"/>
    </row>
    <row r="142" spans="1:16" x14ac:dyDescent="0.2">
      <c r="A142" s="1" t="s">
        <v>14</v>
      </c>
      <c r="B142" s="16"/>
      <c r="C142" s="318" t="str">
        <f>'Kops c'!C35:H35</f>
        <v>Gundega Ābelīte 14.05.2024</v>
      </c>
      <c r="D142" s="318"/>
      <c r="E142" s="318"/>
      <c r="F142" s="318"/>
      <c r="G142" s="318"/>
      <c r="H142" s="318"/>
      <c r="I142" s="16"/>
      <c r="J142" s="16"/>
      <c r="K142" s="16"/>
      <c r="L142" s="16"/>
      <c r="M142" s="16"/>
      <c r="N142" s="16"/>
      <c r="O142" s="16"/>
      <c r="P142" s="16"/>
    </row>
    <row r="143" spans="1:16" x14ac:dyDescent="0.2">
      <c r="A143" s="16"/>
      <c r="B143" s="16"/>
      <c r="C143" s="244" t="s">
        <v>15</v>
      </c>
      <c r="D143" s="244"/>
      <c r="E143" s="244"/>
      <c r="F143" s="244"/>
      <c r="G143" s="244"/>
      <c r="H143" s="244"/>
      <c r="I143" s="16"/>
      <c r="J143" s="16"/>
      <c r="K143" s="16"/>
      <c r="L143" s="16"/>
      <c r="M143" s="16"/>
      <c r="N143" s="16"/>
      <c r="O143" s="16"/>
      <c r="P143" s="16"/>
    </row>
    <row r="144" spans="1:16" x14ac:dyDescent="0.2">
      <c r="A144" s="16"/>
      <c r="B144" s="16"/>
      <c r="C144" s="16"/>
      <c r="D144" s="16"/>
      <c r="E144" s="16"/>
      <c r="F144" s="16"/>
      <c r="G144" s="16"/>
      <c r="H144" s="16"/>
      <c r="I144" s="16"/>
      <c r="J144" s="16"/>
      <c r="K144" s="16"/>
      <c r="L144" s="16"/>
      <c r="M144" s="16"/>
      <c r="N144" s="16"/>
      <c r="O144" s="16"/>
      <c r="P144" s="16"/>
    </row>
    <row r="145" spans="1:16" x14ac:dyDescent="0.2">
      <c r="A145" s="260" t="str">
        <f>'Kops n'!A38:D38</f>
        <v>Tāme sastādīta 2024. gada 14. maijā</v>
      </c>
      <c r="B145" s="261"/>
      <c r="C145" s="261"/>
      <c r="D145" s="261"/>
      <c r="E145" s="16"/>
      <c r="F145" s="16"/>
      <c r="G145" s="16"/>
      <c r="H145" s="16"/>
      <c r="I145" s="16"/>
      <c r="J145" s="16"/>
      <c r="K145" s="16"/>
      <c r="L145" s="16"/>
      <c r="M145" s="16"/>
      <c r="N145" s="16"/>
      <c r="O145" s="16"/>
      <c r="P145" s="16"/>
    </row>
    <row r="146" spans="1:16" x14ac:dyDescent="0.2">
      <c r="A146" s="16"/>
      <c r="B146" s="16"/>
      <c r="C146" s="16"/>
      <c r="D146" s="16"/>
      <c r="E146" s="16"/>
      <c r="F146" s="16"/>
      <c r="G146" s="16"/>
      <c r="H146" s="16"/>
      <c r="I146" s="16"/>
      <c r="J146" s="16"/>
      <c r="K146" s="16"/>
      <c r="L146" s="16"/>
      <c r="M146" s="16"/>
      <c r="N146" s="16"/>
      <c r="O146" s="16"/>
      <c r="P146" s="16"/>
    </row>
    <row r="147" spans="1:16" x14ac:dyDescent="0.2">
      <c r="A147" s="1" t="s">
        <v>41</v>
      </c>
      <c r="B147" s="16"/>
      <c r="C147" s="318" t="str">
        <f>'Kops c'!C40:H40</f>
        <v>Gundega Ābelīte 14.05.2024</v>
      </c>
      <c r="D147" s="318"/>
      <c r="E147" s="318"/>
      <c r="F147" s="318"/>
      <c r="G147" s="318"/>
      <c r="H147" s="318"/>
      <c r="I147" s="16"/>
      <c r="J147" s="16"/>
      <c r="K147" s="16"/>
      <c r="L147" s="16"/>
      <c r="M147" s="16"/>
      <c r="N147" s="16"/>
      <c r="O147" s="16"/>
      <c r="P147" s="16"/>
    </row>
    <row r="148" spans="1:16" x14ac:dyDescent="0.2">
      <c r="A148" s="16"/>
      <c r="B148" s="16"/>
      <c r="C148" s="244" t="s">
        <v>15</v>
      </c>
      <c r="D148" s="244"/>
      <c r="E148" s="244"/>
      <c r="F148" s="244"/>
      <c r="G148" s="244"/>
      <c r="H148" s="244"/>
      <c r="I148" s="16"/>
      <c r="J148" s="16"/>
      <c r="K148" s="16"/>
      <c r="L148" s="16"/>
      <c r="M148" s="16"/>
      <c r="N148" s="16"/>
      <c r="O148" s="16"/>
      <c r="P148" s="16"/>
    </row>
    <row r="149" spans="1:16" x14ac:dyDescent="0.2">
      <c r="A149" s="16"/>
      <c r="B149" s="16"/>
      <c r="C149" s="16"/>
      <c r="D149" s="16"/>
      <c r="E149" s="16"/>
      <c r="F149" s="16"/>
      <c r="G149" s="16"/>
      <c r="H149" s="16"/>
      <c r="I149" s="16"/>
      <c r="J149" s="16"/>
      <c r="K149" s="16"/>
      <c r="L149" s="16"/>
      <c r="M149" s="16"/>
      <c r="N149" s="16"/>
      <c r="O149" s="16"/>
      <c r="P149" s="16"/>
    </row>
    <row r="150" spans="1:16" x14ac:dyDescent="0.2">
      <c r="A150" s="78" t="s">
        <v>16</v>
      </c>
      <c r="B150" s="42"/>
      <c r="C150" s="85" t="str">
        <f>'Kops c'!C43</f>
        <v>1-00180</v>
      </c>
      <c r="D150" s="42"/>
      <c r="E150" s="16"/>
      <c r="F150" s="16"/>
      <c r="G150" s="16"/>
      <c r="H150" s="16"/>
      <c r="I150" s="16"/>
      <c r="J150" s="16"/>
      <c r="K150" s="16"/>
      <c r="L150" s="16"/>
      <c r="M150" s="16"/>
      <c r="N150" s="16"/>
      <c r="O150" s="16"/>
      <c r="P150" s="16"/>
    </row>
    <row r="151" spans="1:16" x14ac:dyDescent="0.2">
      <c r="A151" s="16"/>
      <c r="B151" s="16"/>
      <c r="C151" s="16"/>
      <c r="D151" s="16"/>
      <c r="E151" s="16"/>
      <c r="F151" s="16"/>
      <c r="G151" s="16"/>
      <c r="H151" s="16"/>
      <c r="I151" s="16"/>
      <c r="J151" s="16"/>
      <c r="K151" s="16"/>
      <c r="L151" s="16"/>
      <c r="M151" s="16"/>
      <c r="N151" s="16"/>
      <c r="O151" s="16"/>
      <c r="P15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48:H148"/>
    <mergeCell ref="L12:P12"/>
    <mergeCell ref="A139:K139"/>
    <mergeCell ref="C142:H142"/>
    <mergeCell ref="C143:H143"/>
    <mergeCell ref="A145:D145"/>
    <mergeCell ref="C147:H147"/>
  </mergeCells>
  <conditionalFormatting sqref="A139:K139">
    <cfRule type="containsText" dxfId="370" priority="3" operator="containsText" text="Tiešās izmaksas kopā, t. sk. darba devēja sociālais nodoklis __.__% ">
      <formula>NOT(ISERROR(SEARCH("Tiešās izmaksas kopā, t. sk. darba devēja sociālais nodoklis __.__% ",A139)))</formula>
    </cfRule>
  </conditionalFormatting>
  <conditionalFormatting sqref="N9:O9 D5:L8 C2:I2 B14:P138 L139:P139 C142:H142 C147:H147 C150">
    <cfRule type="cellIs" dxfId="369" priority="2" operator="equal">
      <formula>0</formula>
    </cfRule>
  </conditionalFormatting>
  <conditionalFormatting sqref="A14:A138">
    <cfRule type="cellIs" dxfId="368" priority="1"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P151"/>
  <sheetViews>
    <sheetView workbookViewId="0">
      <selection activeCell="A139" sqref="A1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'3a+c+n'!D1</f>
        <v>3</v>
      </c>
      <c r="E1" s="22"/>
      <c r="F1" s="22"/>
      <c r="G1" s="22"/>
      <c r="H1" s="22"/>
      <c r="I1" s="22"/>
      <c r="J1" s="22"/>
      <c r="N1" s="26"/>
      <c r="O1" s="27"/>
      <c r="P1" s="28"/>
    </row>
    <row r="2" spans="1:16" x14ac:dyDescent="0.2">
      <c r="A2" s="29"/>
      <c r="B2" s="29"/>
      <c r="C2" s="330" t="str">
        <f>'3a+c+n'!C2:I2</f>
        <v>Fasādes</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'3a+c+n'!A9</f>
        <v>Tāme sastādīta  2024. gada tirgus cenās, pamatojoties uz AR daļas rasējumiem</v>
      </c>
      <c r="B9" s="327"/>
      <c r="C9" s="327"/>
      <c r="D9" s="327"/>
      <c r="E9" s="327"/>
      <c r="F9" s="327"/>
      <c r="G9" s="31"/>
      <c r="H9" s="31"/>
      <c r="I9" s="31"/>
      <c r="J9" s="328" t="s">
        <v>45</v>
      </c>
      <c r="K9" s="328"/>
      <c r="L9" s="328"/>
      <c r="M9" s="328"/>
      <c r="N9" s="329">
        <f>P139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6"/>
      <c r="H14" s="116">
        <f>IF($C$4="Neattiecināmās izmaksas",IF('3a+c+n'!$Q14="N",'3a+c+n'!H14,0))</f>
        <v>0</v>
      </c>
      <c r="I14" s="116"/>
      <c r="J14" s="116"/>
      <c r="K14" s="117">
        <f>IF($C$4="Neattiecināmās izmaksas",IF('3a+c+n'!$Q14="N",'3a+c+n'!K14,0))</f>
        <v>0</v>
      </c>
      <c r="L14" s="81">
        <f>IF($C$4="Neattiecināmās izmaksas",IF('3a+c+n'!$Q14="N",'3a+c+n'!L14,0))</f>
        <v>0</v>
      </c>
      <c r="M14" s="116">
        <f>IF($C$4="Neattiecināmās izmaksas",IF('3a+c+n'!$Q14="N",'3a+c+n'!M14,0))</f>
        <v>0</v>
      </c>
      <c r="N14" s="116">
        <f>IF($C$4="Neattiecināmās izmaksas",IF('3a+c+n'!$Q14="N",'3a+c+n'!N14,0))</f>
        <v>0</v>
      </c>
      <c r="O14" s="116">
        <f>IF($C$4="Neattiecināmās izmaksas",IF('3a+c+n'!$Q14="N",'3a+c+n'!O14,0))</f>
        <v>0</v>
      </c>
      <c r="P14" s="117">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8"/>
      <c r="H15" s="118">
        <f>IF($C$4="Neattiecināmās izmaksas",IF('3a+c+n'!$Q15="N",'3a+c+n'!H15,0))</f>
        <v>0</v>
      </c>
      <c r="I15" s="118"/>
      <c r="J15" s="118"/>
      <c r="K15" s="119">
        <f>IF($C$4="Neattiecināmās izmaksas",IF('3a+c+n'!$Q15="N",'3a+c+n'!K15,0))</f>
        <v>0</v>
      </c>
      <c r="L15" s="82">
        <f>IF($C$4="Neattiecināmās izmaksas",IF('3a+c+n'!$Q15="N",'3a+c+n'!L15,0))</f>
        <v>0</v>
      </c>
      <c r="M15" s="118">
        <f>IF($C$4="Neattiecināmās izmaksas",IF('3a+c+n'!$Q15="N",'3a+c+n'!M15,0))</f>
        <v>0</v>
      </c>
      <c r="N15" s="118">
        <f>IF($C$4="Neattiecināmās izmaksas",IF('3a+c+n'!$Q15="N",'3a+c+n'!N15,0))</f>
        <v>0</v>
      </c>
      <c r="O15" s="118">
        <f>IF($C$4="Neattiecināmās izmaksas",IF('3a+c+n'!$Q15="N",'3a+c+n'!O15,0))</f>
        <v>0</v>
      </c>
      <c r="P15" s="119">
        <f>IF($C$4="Neattiecināmās izmaksas",IF('3a+c+n'!$Q15="N",'3a+c+n'!P15,0))</f>
        <v>0</v>
      </c>
    </row>
    <row r="16" spans="1:16" x14ac:dyDescent="0.2">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8"/>
      <c r="H16" s="118">
        <f>IF($C$4="Neattiecināmās izmaksas",IF('3a+c+n'!$Q16="N",'3a+c+n'!H16,0))</f>
        <v>0</v>
      </c>
      <c r="I16" s="118"/>
      <c r="J16" s="118"/>
      <c r="K16" s="119">
        <f>IF($C$4="Neattiecināmās izmaksas",IF('3a+c+n'!$Q16="N",'3a+c+n'!K16,0))</f>
        <v>0</v>
      </c>
      <c r="L16" s="82">
        <f>IF($C$4="Neattiecināmās izmaksas",IF('3a+c+n'!$Q16="N",'3a+c+n'!L16,0))</f>
        <v>0</v>
      </c>
      <c r="M16" s="118">
        <f>IF($C$4="Neattiecināmās izmaksas",IF('3a+c+n'!$Q16="N",'3a+c+n'!M16,0))</f>
        <v>0</v>
      </c>
      <c r="N16" s="118">
        <f>IF($C$4="Neattiecināmās izmaksas",IF('3a+c+n'!$Q16="N",'3a+c+n'!N16,0))</f>
        <v>0</v>
      </c>
      <c r="O16" s="118">
        <f>IF($C$4="Neattiecināmās izmaksas",IF('3a+c+n'!$Q16="N",'3a+c+n'!O16,0))</f>
        <v>0</v>
      </c>
      <c r="P16" s="119">
        <f>IF($C$4="Neattiecināmās izmaksas",IF('3a+c+n'!$Q16="N",'3a+c+n'!P16,0))</f>
        <v>0</v>
      </c>
    </row>
    <row r="17" spans="1:16" x14ac:dyDescent="0.2">
      <c r="A17" s="51">
        <f>IF(P17=0,0,IF(COUNTBLANK(P17)=1,0,COUNTA($P$14:P17)))</f>
        <v>0</v>
      </c>
      <c r="B17" s="24">
        <f>IF($C$4="Neattiecināmās izmaksas",IF('3a+c+n'!$Q17="N",'3a+c+n'!B17,0))</f>
        <v>0</v>
      </c>
      <c r="C17" s="24">
        <f>IF($C$4="Neattiecināmās izmaksas",IF('3a+c+n'!$Q17="N",'3a+c+n'!C17,0))</f>
        <v>0</v>
      </c>
      <c r="D17" s="24">
        <f>IF($C$4="Neattiecināmās izmaksas",IF('3a+c+n'!$Q17="N",'3a+c+n'!D17,0))</f>
        <v>0</v>
      </c>
      <c r="E17" s="46"/>
      <c r="F17" s="65"/>
      <c r="G17" s="118"/>
      <c r="H17" s="118">
        <f>IF($C$4="Neattiecināmās izmaksas",IF('3a+c+n'!$Q17="N",'3a+c+n'!H17,0))</f>
        <v>0</v>
      </c>
      <c r="I17" s="118"/>
      <c r="J17" s="118"/>
      <c r="K17" s="119">
        <f>IF($C$4="Neattiecināmās izmaksas",IF('3a+c+n'!$Q17="N",'3a+c+n'!K17,0))</f>
        <v>0</v>
      </c>
      <c r="L17" s="82">
        <f>IF($C$4="Neattiecināmās izmaksas",IF('3a+c+n'!$Q17="N",'3a+c+n'!L17,0))</f>
        <v>0</v>
      </c>
      <c r="M17" s="118">
        <f>IF($C$4="Neattiecināmās izmaksas",IF('3a+c+n'!$Q17="N",'3a+c+n'!M17,0))</f>
        <v>0</v>
      </c>
      <c r="N17" s="118">
        <f>IF($C$4="Neattiecināmās izmaksas",IF('3a+c+n'!$Q17="N",'3a+c+n'!N17,0))</f>
        <v>0</v>
      </c>
      <c r="O17" s="118">
        <f>IF($C$4="Neattiecināmās izmaksas",IF('3a+c+n'!$Q17="N",'3a+c+n'!O17,0))</f>
        <v>0</v>
      </c>
      <c r="P17" s="119">
        <f>IF($C$4="Neattiecināmās izmaksas",IF('3a+c+n'!$Q17="N",'3a+c+n'!P17,0))</f>
        <v>0</v>
      </c>
    </row>
    <row r="18" spans="1:16" ht="20.399999999999999" x14ac:dyDescent="0.2">
      <c r="A18" s="51">
        <f>IF(P18=0,0,IF(COUNTBLANK(P18)=1,0,COUNTA($P$14:P18)))</f>
        <v>0</v>
      </c>
      <c r="B18" s="24" t="str">
        <f>IF($C$4="Neattiecināmās izmaksas",IF('3a+c+n'!$Q18="N",'3a+c+n'!B18,0))</f>
        <v>13-00000</v>
      </c>
      <c r="C18" s="24" t="str">
        <f>IF($C$4="Neattiecināmās izmaksas",IF('3a+c+n'!$Q18="N",'3a+c+n'!C18,0))</f>
        <v>Kondicionieru pārnešana virs siltinājuma</v>
      </c>
      <c r="D18" s="24" t="str">
        <f>IF($C$4="Neattiecināmās izmaksas",IF('3a+c+n'!$Q18="N",'3a+c+n'!D18,0))</f>
        <v>kompl</v>
      </c>
      <c r="E18" s="46"/>
      <c r="F18" s="65"/>
      <c r="G18" s="118"/>
      <c r="H18" s="118">
        <f>IF($C$4="Neattiecināmās izmaksas",IF('3a+c+n'!$Q18="N",'3a+c+n'!H18,0))</f>
        <v>0</v>
      </c>
      <c r="I18" s="118"/>
      <c r="J18" s="118"/>
      <c r="K18" s="119">
        <f>IF($C$4="Neattiecināmās izmaksas",IF('3a+c+n'!$Q18="N",'3a+c+n'!K18,0))</f>
        <v>0</v>
      </c>
      <c r="L18" s="82">
        <f>IF($C$4="Neattiecināmās izmaksas",IF('3a+c+n'!$Q18="N",'3a+c+n'!L18,0))</f>
        <v>0</v>
      </c>
      <c r="M18" s="118">
        <f>IF($C$4="Neattiecināmās izmaksas",IF('3a+c+n'!$Q18="N",'3a+c+n'!M18,0))</f>
        <v>0</v>
      </c>
      <c r="N18" s="118">
        <f>IF($C$4="Neattiecināmās izmaksas",IF('3a+c+n'!$Q18="N",'3a+c+n'!N18,0))</f>
        <v>0</v>
      </c>
      <c r="O18" s="118">
        <f>IF($C$4="Neattiecināmās izmaksas",IF('3a+c+n'!$Q18="N",'3a+c+n'!O18,0))</f>
        <v>0</v>
      </c>
      <c r="P18" s="119">
        <f>IF($C$4="Neattiecināmās izmaksas",IF('3a+c+n'!$Q18="N",'3a+c+n'!P18,0))</f>
        <v>0</v>
      </c>
    </row>
    <row r="19" spans="1:16" x14ac:dyDescent="0.2">
      <c r="A19" s="51">
        <f>IF(P19=0,0,IF(COUNTBLANK(P19)=1,0,COUNTA($P$14:P19)))</f>
        <v>0</v>
      </c>
      <c r="B19" s="24">
        <f>IF($C$4="Neattiecināmās izmaksas",IF('3a+c+n'!$Q19="N",'3a+c+n'!B19,0))</f>
        <v>0</v>
      </c>
      <c r="C19" s="24">
        <f>IF($C$4="Neattiecināmās izmaksas",IF('3a+c+n'!$Q19="N",'3a+c+n'!C19,0))</f>
        <v>0</v>
      </c>
      <c r="D19" s="24">
        <f>IF($C$4="Neattiecināmās izmaksas",IF('3a+c+n'!$Q19="N",'3a+c+n'!D19,0))</f>
        <v>0</v>
      </c>
      <c r="E19" s="46"/>
      <c r="F19" s="65"/>
      <c r="G19" s="118"/>
      <c r="H19" s="118">
        <f>IF($C$4="Neattiecināmās izmaksas",IF('3a+c+n'!$Q19="N",'3a+c+n'!H19,0))</f>
        <v>0</v>
      </c>
      <c r="I19" s="118"/>
      <c r="J19" s="118"/>
      <c r="K19" s="119">
        <f>IF($C$4="Neattiecināmās izmaksas",IF('3a+c+n'!$Q19="N",'3a+c+n'!K19,0))</f>
        <v>0</v>
      </c>
      <c r="L19" s="82">
        <f>IF($C$4="Neattiecināmās izmaksas",IF('3a+c+n'!$Q19="N",'3a+c+n'!L19,0))</f>
        <v>0</v>
      </c>
      <c r="M19" s="118">
        <f>IF($C$4="Neattiecināmās izmaksas",IF('3a+c+n'!$Q19="N",'3a+c+n'!M19,0))</f>
        <v>0</v>
      </c>
      <c r="N19" s="118">
        <f>IF($C$4="Neattiecināmās izmaksas",IF('3a+c+n'!$Q19="N",'3a+c+n'!N19,0))</f>
        <v>0</v>
      </c>
      <c r="O19" s="118">
        <f>IF($C$4="Neattiecināmās izmaksas",IF('3a+c+n'!$Q19="N",'3a+c+n'!O19,0))</f>
        <v>0</v>
      </c>
      <c r="P19" s="119">
        <f>IF($C$4="Neattiecināmās izmaksas",IF('3a+c+n'!$Q19="N",'3a+c+n'!P19,0))</f>
        <v>0</v>
      </c>
    </row>
    <row r="20" spans="1:16" x14ac:dyDescent="0.2">
      <c r="A20" s="51">
        <f>IF(P20=0,0,IF(COUNTBLANK(P20)=1,0,COUNTA($P$14:P20)))</f>
        <v>0</v>
      </c>
      <c r="B20" s="24">
        <f>IF($C$4="Neattiecināmās izmaksas",IF('3a+c+n'!$Q20="N",'3a+c+n'!B20,0))</f>
        <v>0</v>
      </c>
      <c r="C20" s="24">
        <f>IF($C$4="Neattiecināmās izmaksas",IF('3a+c+n'!$Q20="N",'3a+c+n'!C20,0))</f>
        <v>0</v>
      </c>
      <c r="D20" s="24">
        <f>IF($C$4="Neattiecināmās izmaksas",IF('3a+c+n'!$Q20="N",'3a+c+n'!D20,0))</f>
        <v>0</v>
      </c>
      <c r="E20" s="46"/>
      <c r="F20" s="65"/>
      <c r="G20" s="118"/>
      <c r="H20" s="118">
        <f>IF($C$4="Neattiecināmās izmaksas",IF('3a+c+n'!$Q20="N",'3a+c+n'!H20,0))</f>
        <v>0</v>
      </c>
      <c r="I20" s="118"/>
      <c r="J20" s="118"/>
      <c r="K20" s="119">
        <f>IF($C$4="Neattiecināmās izmaksas",IF('3a+c+n'!$Q20="N",'3a+c+n'!K20,0))</f>
        <v>0</v>
      </c>
      <c r="L20" s="82">
        <f>IF($C$4="Neattiecināmās izmaksas",IF('3a+c+n'!$Q20="N",'3a+c+n'!L20,0))</f>
        <v>0</v>
      </c>
      <c r="M20" s="118">
        <f>IF($C$4="Neattiecināmās izmaksas",IF('3a+c+n'!$Q20="N",'3a+c+n'!M20,0))</f>
        <v>0</v>
      </c>
      <c r="N20" s="118">
        <f>IF($C$4="Neattiecināmās izmaksas",IF('3a+c+n'!$Q20="N",'3a+c+n'!N20,0))</f>
        <v>0</v>
      </c>
      <c r="O20" s="118">
        <f>IF($C$4="Neattiecināmās izmaksas",IF('3a+c+n'!$Q20="N",'3a+c+n'!O20,0))</f>
        <v>0</v>
      </c>
      <c r="P20" s="119">
        <f>IF($C$4="Neattiecināmās izmaksas",IF('3a+c+n'!$Q20="N",'3a+c+n'!P20,0))</f>
        <v>0</v>
      </c>
    </row>
    <row r="21" spans="1:16" x14ac:dyDescent="0.2">
      <c r="A21" s="51">
        <f>IF(P21=0,0,IF(COUNTBLANK(P21)=1,0,COUNTA($P$14:P21)))</f>
        <v>0</v>
      </c>
      <c r="B21" s="24">
        <f>IF($C$4="Neattiecināmās izmaksas",IF('3a+c+n'!$Q21="N",'3a+c+n'!B21,0))</f>
        <v>0</v>
      </c>
      <c r="C21" s="24">
        <f>IF($C$4="Neattiecināmās izmaksas",IF('3a+c+n'!$Q21="N",'3a+c+n'!C21,0))</f>
        <v>0</v>
      </c>
      <c r="D21" s="24">
        <f>IF($C$4="Neattiecināmās izmaksas",IF('3a+c+n'!$Q21="N",'3a+c+n'!D21,0))</f>
        <v>0</v>
      </c>
      <c r="E21" s="46"/>
      <c r="F21" s="65"/>
      <c r="G21" s="118"/>
      <c r="H21" s="118">
        <f>IF($C$4="Neattiecināmās izmaksas",IF('3a+c+n'!$Q21="N",'3a+c+n'!H21,0))</f>
        <v>0</v>
      </c>
      <c r="I21" s="118"/>
      <c r="J21" s="118"/>
      <c r="K21" s="119">
        <f>IF($C$4="Neattiecināmās izmaksas",IF('3a+c+n'!$Q21="N",'3a+c+n'!K21,0))</f>
        <v>0</v>
      </c>
      <c r="L21" s="82">
        <f>IF($C$4="Neattiecināmās izmaksas",IF('3a+c+n'!$Q21="N",'3a+c+n'!L21,0))</f>
        <v>0</v>
      </c>
      <c r="M21" s="118">
        <f>IF($C$4="Neattiecināmās izmaksas",IF('3a+c+n'!$Q21="N",'3a+c+n'!M21,0))</f>
        <v>0</v>
      </c>
      <c r="N21" s="118">
        <f>IF($C$4="Neattiecināmās izmaksas",IF('3a+c+n'!$Q21="N",'3a+c+n'!N21,0))</f>
        <v>0</v>
      </c>
      <c r="O21" s="118">
        <f>IF($C$4="Neattiecināmās izmaksas",IF('3a+c+n'!$Q21="N",'3a+c+n'!O21,0))</f>
        <v>0</v>
      </c>
      <c r="P21" s="119">
        <f>IF($C$4="Neattiecināmās izmaksas",IF('3a+c+n'!$Q21="N",'3a+c+n'!P21,0))</f>
        <v>0</v>
      </c>
    </row>
    <row r="22" spans="1:16" x14ac:dyDescent="0.2">
      <c r="A22" s="51">
        <f>IF(P22=0,0,IF(COUNTBLANK(P22)=1,0,COUNTA($P$14:P22)))</f>
        <v>0</v>
      </c>
      <c r="B22" s="24">
        <f>IF($C$4="Neattiecināmās izmaksas",IF('3a+c+n'!$Q22="N",'3a+c+n'!B22,0))</f>
        <v>0</v>
      </c>
      <c r="C22" s="24">
        <f>IF($C$4="Neattiecināmās izmaksas",IF('3a+c+n'!$Q22="N",'3a+c+n'!C22,0))</f>
        <v>0</v>
      </c>
      <c r="D22" s="24">
        <f>IF($C$4="Neattiecināmās izmaksas",IF('3a+c+n'!$Q22="N",'3a+c+n'!D22,0))</f>
        <v>0</v>
      </c>
      <c r="E22" s="46"/>
      <c r="F22" s="65"/>
      <c r="G22" s="118"/>
      <c r="H22" s="118">
        <f>IF($C$4="Neattiecināmās izmaksas",IF('3a+c+n'!$Q22="N",'3a+c+n'!H22,0))</f>
        <v>0</v>
      </c>
      <c r="I22" s="118"/>
      <c r="J22" s="118"/>
      <c r="K22" s="119">
        <f>IF($C$4="Neattiecināmās izmaksas",IF('3a+c+n'!$Q22="N",'3a+c+n'!K22,0))</f>
        <v>0</v>
      </c>
      <c r="L22" s="82">
        <f>IF($C$4="Neattiecināmās izmaksas",IF('3a+c+n'!$Q22="N",'3a+c+n'!L22,0))</f>
        <v>0</v>
      </c>
      <c r="M22" s="118">
        <f>IF($C$4="Neattiecināmās izmaksas",IF('3a+c+n'!$Q22="N",'3a+c+n'!M22,0))</f>
        <v>0</v>
      </c>
      <c r="N22" s="118">
        <f>IF($C$4="Neattiecināmās izmaksas",IF('3a+c+n'!$Q22="N",'3a+c+n'!N22,0))</f>
        <v>0</v>
      </c>
      <c r="O22" s="118">
        <f>IF($C$4="Neattiecināmās izmaksas",IF('3a+c+n'!$Q22="N",'3a+c+n'!O22,0))</f>
        <v>0</v>
      </c>
      <c r="P22" s="119">
        <f>IF($C$4="Neattiecināmās izmaksas",IF('3a+c+n'!$Q22="N",'3a+c+n'!P22,0))</f>
        <v>0</v>
      </c>
    </row>
    <row r="23" spans="1:16" x14ac:dyDescent="0.2">
      <c r="A23" s="51">
        <f>IF(P23=0,0,IF(COUNTBLANK(P23)=1,0,COUNTA($P$14:P23)))</f>
        <v>0</v>
      </c>
      <c r="B23" s="24">
        <f>IF($C$4="Neattiecināmās izmaksas",IF('3a+c+n'!$Q23="N",'3a+c+n'!B23,0))</f>
        <v>0</v>
      </c>
      <c r="C23" s="24">
        <f>IF($C$4="Neattiecināmās izmaksas",IF('3a+c+n'!$Q23="N",'3a+c+n'!C23,0))</f>
        <v>0</v>
      </c>
      <c r="D23" s="24">
        <f>IF($C$4="Neattiecināmās izmaksas",IF('3a+c+n'!$Q23="N",'3a+c+n'!D23,0))</f>
        <v>0</v>
      </c>
      <c r="E23" s="46"/>
      <c r="F23" s="65"/>
      <c r="G23" s="118"/>
      <c r="H23" s="118">
        <f>IF($C$4="Neattiecināmās izmaksas",IF('3a+c+n'!$Q23="N",'3a+c+n'!H23,0))</f>
        <v>0</v>
      </c>
      <c r="I23" s="118"/>
      <c r="J23" s="118"/>
      <c r="K23" s="119">
        <f>IF($C$4="Neattiecināmās izmaksas",IF('3a+c+n'!$Q23="N",'3a+c+n'!K23,0))</f>
        <v>0</v>
      </c>
      <c r="L23" s="82">
        <f>IF($C$4="Neattiecināmās izmaksas",IF('3a+c+n'!$Q23="N",'3a+c+n'!L23,0))</f>
        <v>0</v>
      </c>
      <c r="M23" s="118">
        <f>IF($C$4="Neattiecināmās izmaksas",IF('3a+c+n'!$Q23="N",'3a+c+n'!M23,0))</f>
        <v>0</v>
      </c>
      <c r="N23" s="118">
        <f>IF($C$4="Neattiecināmās izmaksas",IF('3a+c+n'!$Q23="N",'3a+c+n'!N23,0))</f>
        <v>0</v>
      </c>
      <c r="O23" s="118">
        <f>IF($C$4="Neattiecināmās izmaksas",IF('3a+c+n'!$Q23="N",'3a+c+n'!O23,0))</f>
        <v>0</v>
      </c>
      <c r="P23" s="119">
        <f>IF($C$4="Neattiecināmās izmaksas",IF('3a+c+n'!$Q23="N",'3a+c+n'!P23,0))</f>
        <v>0</v>
      </c>
    </row>
    <row r="24" spans="1:16" x14ac:dyDescent="0.2">
      <c r="A24" s="51">
        <f>IF(P24=0,0,IF(COUNTBLANK(P24)=1,0,COUNTA($P$14:P24)))</f>
        <v>0</v>
      </c>
      <c r="B24" s="24">
        <f>IF($C$4="Neattiecināmās izmaksas",IF('3a+c+n'!$Q24="N",'3a+c+n'!B24,0))</f>
        <v>0</v>
      </c>
      <c r="C24" s="24">
        <f>IF($C$4="Neattiecināmās izmaksas",IF('3a+c+n'!$Q24="N",'3a+c+n'!C24,0))</f>
        <v>0</v>
      </c>
      <c r="D24" s="24">
        <f>IF($C$4="Neattiecināmās izmaksas",IF('3a+c+n'!$Q24="N",'3a+c+n'!D24,0))</f>
        <v>0</v>
      </c>
      <c r="E24" s="46"/>
      <c r="F24" s="65"/>
      <c r="G24" s="118"/>
      <c r="H24" s="118">
        <f>IF($C$4="Neattiecināmās izmaksas",IF('3a+c+n'!$Q24="N",'3a+c+n'!H24,0))</f>
        <v>0</v>
      </c>
      <c r="I24" s="118"/>
      <c r="J24" s="118"/>
      <c r="K24" s="119">
        <f>IF($C$4="Neattiecināmās izmaksas",IF('3a+c+n'!$Q24="N",'3a+c+n'!K24,0))</f>
        <v>0</v>
      </c>
      <c r="L24" s="82">
        <f>IF($C$4="Neattiecināmās izmaksas",IF('3a+c+n'!$Q24="N",'3a+c+n'!L24,0))</f>
        <v>0</v>
      </c>
      <c r="M24" s="118">
        <f>IF($C$4="Neattiecināmās izmaksas",IF('3a+c+n'!$Q24="N",'3a+c+n'!M24,0))</f>
        <v>0</v>
      </c>
      <c r="N24" s="118">
        <f>IF($C$4="Neattiecināmās izmaksas",IF('3a+c+n'!$Q24="N",'3a+c+n'!N24,0))</f>
        <v>0</v>
      </c>
      <c r="O24" s="118">
        <f>IF($C$4="Neattiecināmās izmaksas",IF('3a+c+n'!$Q24="N",'3a+c+n'!O24,0))</f>
        <v>0</v>
      </c>
      <c r="P24" s="119">
        <f>IF($C$4="Neattiecināmās izmaksas",IF('3a+c+n'!$Q24="N",'3a+c+n'!P24,0))</f>
        <v>0</v>
      </c>
    </row>
    <row r="25" spans="1:16" x14ac:dyDescent="0.2">
      <c r="A25" s="51">
        <f>IF(P25=0,0,IF(COUNTBLANK(P25)=1,0,COUNTA($P$14:P25)))</f>
        <v>0</v>
      </c>
      <c r="B25" s="24">
        <f>IF($C$4="Neattiecināmās izmaksas",IF('3a+c+n'!$Q25="N",'3a+c+n'!B25,0))</f>
        <v>0</v>
      </c>
      <c r="C25" s="24">
        <f>IF($C$4="Neattiecināmās izmaksas",IF('3a+c+n'!$Q25="N",'3a+c+n'!C25,0))</f>
        <v>0</v>
      </c>
      <c r="D25" s="24">
        <f>IF($C$4="Neattiecināmās izmaksas",IF('3a+c+n'!$Q25="N",'3a+c+n'!D25,0))</f>
        <v>0</v>
      </c>
      <c r="E25" s="46"/>
      <c r="F25" s="65"/>
      <c r="G25" s="118"/>
      <c r="H25" s="118">
        <f>IF($C$4="Neattiecināmās izmaksas",IF('3a+c+n'!$Q25="N",'3a+c+n'!H25,0))</f>
        <v>0</v>
      </c>
      <c r="I25" s="118"/>
      <c r="J25" s="118"/>
      <c r="K25" s="119">
        <f>IF($C$4="Neattiecināmās izmaksas",IF('3a+c+n'!$Q25="N",'3a+c+n'!K25,0))</f>
        <v>0</v>
      </c>
      <c r="L25" s="82">
        <f>IF($C$4="Neattiecināmās izmaksas",IF('3a+c+n'!$Q25="N",'3a+c+n'!L25,0))</f>
        <v>0</v>
      </c>
      <c r="M25" s="118">
        <f>IF($C$4="Neattiecināmās izmaksas",IF('3a+c+n'!$Q25="N",'3a+c+n'!M25,0))</f>
        <v>0</v>
      </c>
      <c r="N25" s="118">
        <f>IF($C$4="Neattiecināmās izmaksas",IF('3a+c+n'!$Q25="N",'3a+c+n'!N25,0))</f>
        <v>0</v>
      </c>
      <c r="O25" s="118">
        <f>IF($C$4="Neattiecināmās izmaksas",IF('3a+c+n'!$Q25="N",'3a+c+n'!O25,0))</f>
        <v>0</v>
      </c>
      <c r="P25" s="119">
        <f>IF($C$4="Neattiecināmās izmaksas",IF('3a+c+n'!$Q25="N",'3a+c+n'!P25,0))</f>
        <v>0</v>
      </c>
    </row>
    <row r="26" spans="1:16" x14ac:dyDescent="0.2">
      <c r="A26" s="51">
        <f>IF(P26=0,0,IF(COUNTBLANK(P26)=1,0,COUNTA($P$14:P26)))</f>
        <v>0</v>
      </c>
      <c r="B26" s="24">
        <f>IF($C$4="Neattiecināmās izmaksas",IF('3a+c+n'!$Q26="N",'3a+c+n'!B26,0))</f>
        <v>0</v>
      </c>
      <c r="C26" s="24">
        <f>IF($C$4="Neattiecināmās izmaksas",IF('3a+c+n'!$Q26="N",'3a+c+n'!C26,0))</f>
        <v>0</v>
      </c>
      <c r="D26" s="24">
        <f>IF($C$4="Neattiecināmās izmaksas",IF('3a+c+n'!$Q26="N",'3a+c+n'!D26,0))</f>
        <v>0</v>
      </c>
      <c r="E26" s="46"/>
      <c r="F26" s="65"/>
      <c r="G26" s="118"/>
      <c r="H26" s="118">
        <f>IF($C$4="Neattiecināmās izmaksas",IF('3a+c+n'!$Q26="N",'3a+c+n'!H26,0))</f>
        <v>0</v>
      </c>
      <c r="I26" s="118"/>
      <c r="J26" s="118"/>
      <c r="K26" s="119">
        <f>IF($C$4="Neattiecināmās izmaksas",IF('3a+c+n'!$Q26="N",'3a+c+n'!K26,0))</f>
        <v>0</v>
      </c>
      <c r="L26" s="82">
        <f>IF($C$4="Neattiecināmās izmaksas",IF('3a+c+n'!$Q26="N",'3a+c+n'!L26,0))</f>
        <v>0</v>
      </c>
      <c r="M26" s="118">
        <f>IF($C$4="Neattiecināmās izmaksas",IF('3a+c+n'!$Q26="N",'3a+c+n'!M26,0))</f>
        <v>0</v>
      </c>
      <c r="N26" s="118">
        <f>IF($C$4="Neattiecināmās izmaksas",IF('3a+c+n'!$Q26="N",'3a+c+n'!N26,0))</f>
        <v>0</v>
      </c>
      <c r="O26" s="118">
        <f>IF($C$4="Neattiecināmās izmaksas",IF('3a+c+n'!$Q26="N",'3a+c+n'!O26,0))</f>
        <v>0</v>
      </c>
      <c r="P26" s="119">
        <f>IF($C$4="Neattiecināmās izmaksas",IF('3a+c+n'!$Q26="N",'3a+c+n'!P26,0))</f>
        <v>0</v>
      </c>
    </row>
    <row r="27" spans="1:16" x14ac:dyDescent="0.2">
      <c r="A27" s="51">
        <f>IF(P27=0,0,IF(COUNTBLANK(P27)=1,0,COUNTA($P$14:P27)))</f>
        <v>0</v>
      </c>
      <c r="B27" s="24">
        <f>IF($C$4="Neattiecināmās izmaksas",IF('3a+c+n'!$Q27="N",'3a+c+n'!B27,0))</f>
        <v>0</v>
      </c>
      <c r="C27" s="24">
        <f>IF($C$4="Neattiecināmās izmaksas",IF('3a+c+n'!$Q27="N",'3a+c+n'!C27,0))</f>
        <v>0</v>
      </c>
      <c r="D27" s="24">
        <f>IF($C$4="Neattiecināmās izmaksas",IF('3a+c+n'!$Q27="N",'3a+c+n'!D27,0))</f>
        <v>0</v>
      </c>
      <c r="E27" s="46"/>
      <c r="F27" s="65"/>
      <c r="G27" s="118"/>
      <c r="H27" s="118">
        <f>IF($C$4="Neattiecināmās izmaksas",IF('3a+c+n'!$Q27="N",'3a+c+n'!H27,0))</f>
        <v>0</v>
      </c>
      <c r="I27" s="118"/>
      <c r="J27" s="118"/>
      <c r="K27" s="119">
        <f>IF($C$4="Neattiecināmās izmaksas",IF('3a+c+n'!$Q27="N",'3a+c+n'!K27,0))</f>
        <v>0</v>
      </c>
      <c r="L27" s="82">
        <f>IF($C$4="Neattiecināmās izmaksas",IF('3a+c+n'!$Q27="N",'3a+c+n'!L27,0))</f>
        <v>0</v>
      </c>
      <c r="M27" s="118">
        <f>IF($C$4="Neattiecināmās izmaksas",IF('3a+c+n'!$Q27="N",'3a+c+n'!M27,0))</f>
        <v>0</v>
      </c>
      <c r="N27" s="118">
        <f>IF($C$4="Neattiecināmās izmaksas",IF('3a+c+n'!$Q27="N",'3a+c+n'!N27,0))</f>
        <v>0</v>
      </c>
      <c r="O27" s="118">
        <f>IF($C$4="Neattiecināmās izmaksas",IF('3a+c+n'!$Q27="N",'3a+c+n'!O27,0))</f>
        <v>0</v>
      </c>
      <c r="P27" s="119">
        <f>IF($C$4="Neattiecināmās izmaksas",IF('3a+c+n'!$Q27="N",'3a+c+n'!P27,0))</f>
        <v>0</v>
      </c>
    </row>
    <row r="28" spans="1:16" x14ac:dyDescent="0.2">
      <c r="A28" s="51">
        <f>IF(P28=0,0,IF(COUNTBLANK(P28)=1,0,COUNTA($P$14:P28)))</f>
        <v>0</v>
      </c>
      <c r="B28" s="24">
        <f>IF($C$4="Neattiecināmās izmaksas",IF('3a+c+n'!$Q28="N",'3a+c+n'!B28,0))</f>
        <v>0</v>
      </c>
      <c r="C28" s="24">
        <f>IF($C$4="Neattiecināmās izmaksas",IF('3a+c+n'!$Q28="N",'3a+c+n'!C28,0))</f>
        <v>0</v>
      </c>
      <c r="D28" s="24">
        <f>IF($C$4="Neattiecināmās izmaksas",IF('3a+c+n'!$Q28="N",'3a+c+n'!D28,0))</f>
        <v>0</v>
      </c>
      <c r="E28" s="46"/>
      <c r="F28" s="65"/>
      <c r="G28" s="118"/>
      <c r="H28" s="118">
        <f>IF($C$4="Neattiecināmās izmaksas",IF('3a+c+n'!$Q28="N",'3a+c+n'!H28,0))</f>
        <v>0</v>
      </c>
      <c r="I28" s="118"/>
      <c r="J28" s="118"/>
      <c r="K28" s="119">
        <f>IF($C$4="Neattiecināmās izmaksas",IF('3a+c+n'!$Q28="N",'3a+c+n'!K28,0))</f>
        <v>0</v>
      </c>
      <c r="L28" s="82">
        <f>IF($C$4="Neattiecināmās izmaksas",IF('3a+c+n'!$Q28="N",'3a+c+n'!L28,0))</f>
        <v>0</v>
      </c>
      <c r="M28" s="118">
        <f>IF($C$4="Neattiecināmās izmaksas",IF('3a+c+n'!$Q28="N",'3a+c+n'!M28,0))</f>
        <v>0</v>
      </c>
      <c r="N28" s="118">
        <f>IF($C$4="Neattiecināmās izmaksas",IF('3a+c+n'!$Q28="N",'3a+c+n'!N28,0))</f>
        <v>0</v>
      </c>
      <c r="O28" s="118">
        <f>IF($C$4="Neattiecināmās izmaksas",IF('3a+c+n'!$Q28="N",'3a+c+n'!O28,0))</f>
        <v>0</v>
      </c>
      <c r="P28" s="119">
        <f>IF($C$4="Neattiecināmās izmaksas",IF('3a+c+n'!$Q28="N",'3a+c+n'!P28,0))</f>
        <v>0</v>
      </c>
    </row>
    <row r="29" spans="1:16" x14ac:dyDescent="0.2">
      <c r="A29" s="51">
        <f>IF(P29=0,0,IF(COUNTBLANK(P29)=1,0,COUNTA($P$14:P29)))</f>
        <v>0</v>
      </c>
      <c r="B29" s="24">
        <f>IF($C$4="Neattiecināmās izmaksas",IF('3a+c+n'!$Q29="N",'3a+c+n'!B29,0))</f>
        <v>0</v>
      </c>
      <c r="C29" s="24">
        <f>IF($C$4="Neattiecināmās izmaksas",IF('3a+c+n'!$Q29="N",'3a+c+n'!C29,0))</f>
        <v>0</v>
      </c>
      <c r="D29" s="24">
        <f>IF($C$4="Neattiecināmās izmaksas",IF('3a+c+n'!$Q29="N",'3a+c+n'!D29,0))</f>
        <v>0</v>
      </c>
      <c r="E29" s="46"/>
      <c r="F29" s="65"/>
      <c r="G29" s="118"/>
      <c r="H29" s="118">
        <f>IF($C$4="Neattiecināmās izmaksas",IF('3a+c+n'!$Q29="N",'3a+c+n'!H29,0))</f>
        <v>0</v>
      </c>
      <c r="I29" s="118"/>
      <c r="J29" s="118"/>
      <c r="K29" s="119">
        <f>IF($C$4="Neattiecināmās izmaksas",IF('3a+c+n'!$Q29="N",'3a+c+n'!K29,0))</f>
        <v>0</v>
      </c>
      <c r="L29" s="82">
        <f>IF($C$4="Neattiecināmās izmaksas",IF('3a+c+n'!$Q29="N",'3a+c+n'!L29,0))</f>
        <v>0</v>
      </c>
      <c r="M29" s="118">
        <f>IF($C$4="Neattiecināmās izmaksas",IF('3a+c+n'!$Q29="N",'3a+c+n'!M29,0))</f>
        <v>0</v>
      </c>
      <c r="N29" s="118">
        <f>IF($C$4="Neattiecināmās izmaksas",IF('3a+c+n'!$Q29="N",'3a+c+n'!N29,0))</f>
        <v>0</v>
      </c>
      <c r="O29" s="118">
        <f>IF($C$4="Neattiecināmās izmaksas",IF('3a+c+n'!$Q29="N",'3a+c+n'!O29,0))</f>
        <v>0</v>
      </c>
      <c r="P29" s="119">
        <f>IF($C$4="Neattiecināmās izmaksas",IF('3a+c+n'!$Q29="N",'3a+c+n'!P29,0))</f>
        <v>0</v>
      </c>
    </row>
    <row r="30" spans="1:16" x14ac:dyDescent="0.2">
      <c r="A30" s="51">
        <f>IF(P30=0,0,IF(COUNTBLANK(P30)=1,0,COUNTA($P$14:P30)))</f>
        <v>0</v>
      </c>
      <c r="B30" s="24">
        <f>IF($C$4="Neattiecināmās izmaksas",IF('3a+c+n'!$Q30="N",'3a+c+n'!B30,0))</f>
        <v>0</v>
      </c>
      <c r="C30" s="24">
        <f>IF($C$4="Neattiecināmās izmaksas",IF('3a+c+n'!$Q30="N",'3a+c+n'!C30,0))</f>
        <v>0</v>
      </c>
      <c r="D30" s="24">
        <f>IF($C$4="Neattiecināmās izmaksas",IF('3a+c+n'!$Q30="N",'3a+c+n'!D30,0))</f>
        <v>0</v>
      </c>
      <c r="E30" s="46"/>
      <c r="F30" s="65"/>
      <c r="G30" s="118"/>
      <c r="H30" s="118">
        <f>IF($C$4="Neattiecināmās izmaksas",IF('3a+c+n'!$Q30="N",'3a+c+n'!H30,0))</f>
        <v>0</v>
      </c>
      <c r="I30" s="118"/>
      <c r="J30" s="118"/>
      <c r="K30" s="119">
        <f>IF($C$4="Neattiecināmās izmaksas",IF('3a+c+n'!$Q30="N",'3a+c+n'!K30,0))</f>
        <v>0</v>
      </c>
      <c r="L30" s="82">
        <f>IF($C$4="Neattiecināmās izmaksas",IF('3a+c+n'!$Q30="N",'3a+c+n'!L30,0))</f>
        <v>0</v>
      </c>
      <c r="M30" s="118">
        <f>IF($C$4="Neattiecināmās izmaksas",IF('3a+c+n'!$Q30="N",'3a+c+n'!M30,0))</f>
        <v>0</v>
      </c>
      <c r="N30" s="118">
        <f>IF($C$4="Neattiecināmās izmaksas",IF('3a+c+n'!$Q30="N",'3a+c+n'!N30,0))</f>
        <v>0</v>
      </c>
      <c r="O30" s="118">
        <f>IF($C$4="Neattiecināmās izmaksas",IF('3a+c+n'!$Q30="N",'3a+c+n'!O30,0))</f>
        <v>0</v>
      </c>
      <c r="P30" s="119">
        <f>IF($C$4="Neattiecināmās izmaksas",IF('3a+c+n'!$Q30="N",'3a+c+n'!P30,0))</f>
        <v>0</v>
      </c>
    </row>
    <row r="31" spans="1:16" x14ac:dyDescent="0.2">
      <c r="A31" s="51">
        <f>IF(P31=0,0,IF(COUNTBLANK(P31)=1,0,COUNTA($P$14:P31)))</f>
        <v>0</v>
      </c>
      <c r="B31" s="24">
        <f>IF($C$4="Neattiecināmās izmaksas",IF('3a+c+n'!$Q31="N",'3a+c+n'!B31,0))</f>
        <v>0</v>
      </c>
      <c r="C31" s="24">
        <f>IF($C$4="Neattiecināmās izmaksas",IF('3a+c+n'!$Q31="N",'3a+c+n'!C31,0))</f>
        <v>0</v>
      </c>
      <c r="D31" s="24">
        <f>IF($C$4="Neattiecināmās izmaksas",IF('3a+c+n'!$Q31="N",'3a+c+n'!D31,0))</f>
        <v>0</v>
      </c>
      <c r="E31" s="46"/>
      <c r="F31" s="65"/>
      <c r="G31" s="118"/>
      <c r="H31" s="118">
        <f>IF($C$4="Neattiecināmās izmaksas",IF('3a+c+n'!$Q31="N",'3a+c+n'!H31,0))</f>
        <v>0</v>
      </c>
      <c r="I31" s="118"/>
      <c r="J31" s="118"/>
      <c r="K31" s="119">
        <f>IF($C$4="Neattiecināmās izmaksas",IF('3a+c+n'!$Q31="N",'3a+c+n'!K31,0))</f>
        <v>0</v>
      </c>
      <c r="L31" s="82">
        <f>IF($C$4="Neattiecināmās izmaksas",IF('3a+c+n'!$Q31="N",'3a+c+n'!L31,0))</f>
        <v>0</v>
      </c>
      <c r="M31" s="118">
        <f>IF($C$4="Neattiecināmās izmaksas",IF('3a+c+n'!$Q31="N",'3a+c+n'!M31,0))</f>
        <v>0</v>
      </c>
      <c r="N31" s="118">
        <f>IF($C$4="Neattiecināmās izmaksas",IF('3a+c+n'!$Q31="N",'3a+c+n'!N31,0))</f>
        <v>0</v>
      </c>
      <c r="O31" s="118">
        <f>IF($C$4="Neattiecināmās izmaksas",IF('3a+c+n'!$Q31="N",'3a+c+n'!O31,0))</f>
        <v>0</v>
      </c>
      <c r="P31" s="119">
        <f>IF($C$4="Neattiecināmās izmaksas",IF('3a+c+n'!$Q31="N",'3a+c+n'!P31,0))</f>
        <v>0</v>
      </c>
    </row>
    <row r="32" spans="1:16" x14ac:dyDescent="0.2">
      <c r="A32" s="51">
        <f>IF(P32=0,0,IF(COUNTBLANK(P32)=1,0,COUNTA($P$14:P32)))</f>
        <v>0</v>
      </c>
      <c r="B32" s="24">
        <f>IF($C$4="Neattiecināmās izmaksas",IF('3a+c+n'!$Q32="N",'3a+c+n'!B32,0))</f>
        <v>0</v>
      </c>
      <c r="C32" s="24">
        <f>IF($C$4="Neattiecināmās izmaksas",IF('3a+c+n'!$Q32="N",'3a+c+n'!C32,0))</f>
        <v>0</v>
      </c>
      <c r="D32" s="24">
        <f>IF($C$4="Neattiecināmās izmaksas",IF('3a+c+n'!$Q32="N",'3a+c+n'!D32,0))</f>
        <v>0</v>
      </c>
      <c r="E32" s="46"/>
      <c r="F32" s="65"/>
      <c r="G32" s="118"/>
      <c r="H32" s="118">
        <f>IF($C$4="Neattiecināmās izmaksas",IF('3a+c+n'!$Q32="N",'3a+c+n'!H32,0))</f>
        <v>0</v>
      </c>
      <c r="I32" s="118"/>
      <c r="J32" s="118"/>
      <c r="K32" s="119">
        <f>IF($C$4="Neattiecināmās izmaksas",IF('3a+c+n'!$Q32="N",'3a+c+n'!K32,0))</f>
        <v>0</v>
      </c>
      <c r="L32" s="82">
        <f>IF($C$4="Neattiecināmās izmaksas",IF('3a+c+n'!$Q32="N",'3a+c+n'!L32,0))</f>
        <v>0</v>
      </c>
      <c r="M32" s="118">
        <f>IF($C$4="Neattiecināmās izmaksas",IF('3a+c+n'!$Q32="N",'3a+c+n'!M32,0))</f>
        <v>0</v>
      </c>
      <c r="N32" s="118">
        <f>IF($C$4="Neattiecināmās izmaksas",IF('3a+c+n'!$Q32="N",'3a+c+n'!N32,0))</f>
        <v>0</v>
      </c>
      <c r="O32" s="118">
        <f>IF($C$4="Neattiecināmās izmaksas",IF('3a+c+n'!$Q32="N",'3a+c+n'!O32,0))</f>
        <v>0</v>
      </c>
      <c r="P32" s="119">
        <f>IF($C$4="Neattiecināmās izmaksas",IF('3a+c+n'!$Q32="N",'3a+c+n'!P32,0))</f>
        <v>0</v>
      </c>
    </row>
    <row r="33" spans="1:16" x14ac:dyDescent="0.2">
      <c r="A33" s="51">
        <f>IF(P33=0,0,IF(COUNTBLANK(P33)=1,0,COUNTA($P$14:P33)))</f>
        <v>0</v>
      </c>
      <c r="B33" s="24">
        <f>IF($C$4="Neattiecināmās izmaksas",IF('3a+c+n'!$Q33="N",'3a+c+n'!B33,0))</f>
        <v>0</v>
      </c>
      <c r="C33" s="24">
        <f>IF($C$4="Neattiecināmās izmaksas",IF('3a+c+n'!$Q33="N",'3a+c+n'!C33,0))</f>
        <v>0</v>
      </c>
      <c r="D33" s="24">
        <f>IF($C$4="Neattiecināmās izmaksas",IF('3a+c+n'!$Q33="N",'3a+c+n'!D33,0))</f>
        <v>0</v>
      </c>
      <c r="E33" s="46"/>
      <c r="F33" s="65"/>
      <c r="G33" s="118"/>
      <c r="H33" s="118">
        <f>IF($C$4="Neattiecināmās izmaksas",IF('3a+c+n'!$Q33="N",'3a+c+n'!H33,0))</f>
        <v>0</v>
      </c>
      <c r="I33" s="118"/>
      <c r="J33" s="118"/>
      <c r="K33" s="119">
        <f>IF($C$4="Neattiecināmās izmaksas",IF('3a+c+n'!$Q33="N",'3a+c+n'!K33,0))</f>
        <v>0</v>
      </c>
      <c r="L33" s="82">
        <f>IF($C$4="Neattiecināmās izmaksas",IF('3a+c+n'!$Q33="N",'3a+c+n'!L33,0))</f>
        <v>0</v>
      </c>
      <c r="M33" s="118">
        <f>IF($C$4="Neattiecināmās izmaksas",IF('3a+c+n'!$Q33="N",'3a+c+n'!M33,0))</f>
        <v>0</v>
      </c>
      <c r="N33" s="118">
        <f>IF($C$4="Neattiecināmās izmaksas",IF('3a+c+n'!$Q33="N",'3a+c+n'!N33,0))</f>
        <v>0</v>
      </c>
      <c r="O33" s="118">
        <f>IF($C$4="Neattiecināmās izmaksas",IF('3a+c+n'!$Q33="N",'3a+c+n'!O33,0))</f>
        <v>0</v>
      </c>
      <c r="P33" s="119">
        <f>IF($C$4="Neattiecināmās izmaksas",IF('3a+c+n'!$Q33="N",'3a+c+n'!P33,0))</f>
        <v>0</v>
      </c>
    </row>
    <row r="34" spans="1:16" x14ac:dyDescent="0.2">
      <c r="A34" s="51">
        <f>IF(P34=0,0,IF(COUNTBLANK(P34)=1,0,COUNTA($P$14:P34)))</f>
        <v>0</v>
      </c>
      <c r="B34" s="24">
        <f>IF($C$4="Neattiecināmās izmaksas",IF('3a+c+n'!$Q34="N",'3a+c+n'!B34,0))</f>
        <v>0</v>
      </c>
      <c r="C34" s="24">
        <f>IF($C$4="Neattiecināmās izmaksas",IF('3a+c+n'!$Q34="N",'3a+c+n'!C34,0))</f>
        <v>0</v>
      </c>
      <c r="D34" s="24">
        <f>IF($C$4="Neattiecināmās izmaksas",IF('3a+c+n'!$Q34="N",'3a+c+n'!D34,0))</f>
        <v>0</v>
      </c>
      <c r="E34" s="46"/>
      <c r="F34" s="65"/>
      <c r="G34" s="118"/>
      <c r="H34" s="118">
        <f>IF($C$4="Neattiecināmās izmaksas",IF('3a+c+n'!$Q34="N",'3a+c+n'!H34,0))</f>
        <v>0</v>
      </c>
      <c r="I34" s="118"/>
      <c r="J34" s="118"/>
      <c r="K34" s="119">
        <f>IF($C$4="Neattiecināmās izmaksas",IF('3a+c+n'!$Q34="N",'3a+c+n'!K34,0))</f>
        <v>0</v>
      </c>
      <c r="L34" s="82">
        <f>IF($C$4="Neattiecināmās izmaksas",IF('3a+c+n'!$Q34="N",'3a+c+n'!L34,0))</f>
        <v>0</v>
      </c>
      <c r="M34" s="118">
        <f>IF($C$4="Neattiecināmās izmaksas",IF('3a+c+n'!$Q34="N",'3a+c+n'!M34,0))</f>
        <v>0</v>
      </c>
      <c r="N34" s="118">
        <f>IF($C$4="Neattiecināmās izmaksas",IF('3a+c+n'!$Q34="N",'3a+c+n'!N34,0))</f>
        <v>0</v>
      </c>
      <c r="O34" s="118">
        <f>IF($C$4="Neattiecināmās izmaksas",IF('3a+c+n'!$Q34="N",'3a+c+n'!O34,0))</f>
        <v>0</v>
      </c>
      <c r="P34" s="119">
        <f>IF($C$4="Neattiecināmās izmaksas",IF('3a+c+n'!$Q34="N",'3a+c+n'!P34,0))</f>
        <v>0</v>
      </c>
    </row>
    <row r="35" spans="1:16" x14ac:dyDescent="0.2">
      <c r="A35" s="51">
        <f>IF(P35=0,0,IF(COUNTBLANK(P35)=1,0,COUNTA($P$14:P35)))</f>
        <v>0</v>
      </c>
      <c r="B35" s="24">
        <f>IF($C$4="Neattiecināmās izmaksas",IF('3a+c+n'!$Q35="N",'3a+c+n'!B35,0))</f>
        <v>0</v>
      </c>
      <c r="C35" s="24">
        <f>IF($C$4="Neattiecināmās izmaksas",IF('3a+c+n'!$Q35="N",'3a+c+n'!C35,0))</f>
        <v>0</v>
      </c>
      <c r="D35" s="24">
        <f>IF($C$4="Neattiecināmās izmaksas",IF('3a+c+n'!$Q35="N",'3a+c+n'!D35,0))</f>
        <v>0</v>
      </c>
      <c r="E35" s="46"/>
      <c r="F35" s="65"/>
      <c r="G35" s="118"/>
      <c r="H35" s="118">
        <f>IF($C$4="Neattiecināmās izmaksas",IF('3a+c+n'!$Q35="N",'3a+c+n'!H35,0))</f>
        <v>0</v>
      </c>
      <c r="I35" s="118"/>
      <c r="J35" s="118"/>
      <c r="K35" s="119">
        <f>IF($C$4="Neattiecināmās izmaksas",IF('3a+c+n'!$Q35="N",'3a+c+n'!K35,0))</f>
        <v>0</v>
      </c>
      <c r="L35" s="82">
        <f>IF($C$4="Neattiecināmās izmaksas",IF('3a+c+n'!$Q35="N",'3a+c+n'!L35,0))</f>
        <v>0</v>
      </c>
      <c r="M35" s="118">
        <f>IF($C$4="Neattiecināmās izmaksas",IF('3a+c+n'!$Q35="N",'3a+c+n'!M35,0))</f>
        <v>0</v>
      </c>
      <c r="N35" s="118">
        <f>IF($C$4="Neattiecināmās izmaksas",IF('3a+c+n'!$Q35="N",'3a+c+n'!N35,0))</f>
        <v>0</v>
      </c>
      <c r="O35" s="118">
        <f>IF($C$4="Neattiecināmās izmaksas",IF('3a+c+n'!$Q35="N",'3a+c+n'!O35,0))</f>
        <v>0</v>
      </c>
      <c r="P35" s="119">
        <f>IF($C$4="Neattiecināmās izmaksas",IF('3a+c+n'!$Q35="N",'3a+c+n'!P35,0))</f>
        <v>0</v>
      </c>
    </row>
    <row r="36" spans="1:16" x14ac:dyDescent="0.2">
      <c r="A36" s="51">
        <f>IF(P36=0,0,IF(COUNTBLANK(P36)=1,0,COUNTA($P$14:P36)))</f>
        <v>0</v>
      </c>
      <c r="B36" s="24">
        <f>IF($C$4="Neattiecināmās izmaksas",IF('3a+c+n'!$Q36="N",'3a+c+n'!B36,0))</f>
        <v>0</v>
      </c>
      <c r="C36" s="24">
        <f>IF($C$4="Neattiecināmās izmaksas",IF('3a+c+n'!$Q36="N",'3a+c+n'!C36,0))</f>
        <v>0</v>
      </c>
      <c r="D36" s="24">
        <f>IF($C$4="Neattiecināmās izmaksas",IF('3a+c+n'!$Q36="N",'3a+c+n'!D36,0))</f>
        <v>0</v>
      </c>
      <c r="E36" s="46"/>
      <c r="F36" s="65"/>
      <c r="G36" s="118"/>
      <c r="H36" s="118">
        <f>IF($C$4="Neattiecināmās izmaksas",IF('3a+c+n'!$Q36="N",'3a+c+n'!H36,0))</f>
        <v>0</v>
      </c>
      <c r="I36" s="118"/>
      <c r="J36" s="118"/>
      <c r="K36" s="119">
        <f>IF($C$4="Neattiecināmās izmaksas",IF('3a+c+n'!$Q36="N",'3a+c+n'!K36,0))</f>
        <v>0</v>
      </c>
      <c r="L36" s="82">
        <f>IF($C$4="Neattiecināmās izmaksas",IF('3a+c+n'!$Q36="N",'3a+c+n'!L36,0))</f>
        <v>0</v>
      </c>
      <c r="M36" s="118">
        <f>IF($C$4="Neattiecināmās izmaksas",IF('3a+c+n'!$Q36="N",'3a+c+n'!M36,0))</f>
        <v>0</v>
      </c>
      <c r="N36" s="118">
        <f>IF($C$4="Neattiecināmās izmaksas",IF('3a+c+n'!$Q36="N",'3a+c+n'!N36,0))</f>
        <v>0</v>
      </c>
      <c r="O36" s="118">
        <f>IF($C$4="Neattiecināmās izmaksas",IF('3a+c+n'!$Q36="N",'3a+c+n'!O36,0))</f>
        <v>0</v>
      </c>
      <c r="P36" s="119">
        <f>IF($C$4="Neattiecināmās izmaksas",IF('3a+c+n'!$Q36="N",'3a+c+n'!P36,0))</f>
        <v>0</v>
      </c>
    </row>
    <row r="37" spans="1:16" x14ac:dyDescent="0.2">
      <c r="A37" s="51">
        <f>IF(P37=0,0,IF(COUNTBLANK(P37)=1,0,COUNTA($P$14:P37)))</f>
        <v>0</v>
      </c>
      <c r="B37" s="24">
        <f>IF($C$4="Neattiecināmās izmaksas",IF('3a+c+n'!$Q37="N",'3a+c+n'!B37,0))</f>
        <v>0</v>
      </c>
      <c r="C37" s="24">
        <f>IF($C$4="Neattiecināmās izmaksas",IF('3a+c+n'!$Q37="N",'3a+c+n'!C37,0))</f>
        <v>0</v>
      </c>
      <c r="D37" s="24">
        <f>IF($C$4="Neattiecināmās izmaksas",IF('3a+c+n'!$Q37="N",'3a+c+n'!D37,0))</f>
        <v>0</v>
      </c>
      <c r="E37" s="46"/>
      <c r="F37" s="65"/>
      <c r="G37" s="118"/>
      <c r="H37" s="118">
        <f>IF($C$4="Neattiecināmās izmaksas",IF('3a+c+n'!$Q37="N",'3a+c+n'!H37,0))</f>
        <v>0</v>
      </c>
      <c r="I37" s="118"/>
      <c r="J37" s="118"/>
      <c r="K37" s="119">
        <f>IF($C$4="Neattiecināmās izmaksas",IF('3a+c+n'!$Q37="N",'3a+c+n'!K37,0))</f>
        <v>0</v>
      </c>
      <c r="L37" s="82">
        <f>IF($C$4="Neattiecināmās izmaksas",IF('3a+c+n'!$Q37="N",'3a+c+n'!L37,0))</f>
        <v>0</v>
      </c>
      <c r="M37" s="118">
        <f>IF($C$4="Neattiecināmās izmaksas",IF('3a+c+n'!$Q37="N",'3a+c+n'!M37,0))</f>
        <v>0</v>
      </c>
      <c r="N37" s="118">
        <f>IF($C$4="Neattiecināmās izmaksas",IF('3a+c+n'!$Q37="N",'3a+c+n'!N37,0))</f>
        <v>0</v>
      </c>
      <c r="O37" s="118">
        <f>IF($C$4="Neattiecināmās izmaksas",IF('3a+c+n'!$Q37="N",'3a+c+n'!O37,0))</f>
        <v>0</v>
      </c>
      <c r="P37" s="119">
        <f>IF($C$4="Neattiecināmās izmaksas",IF('3a+c+n'!$Q37="N",'3a+c+n'!P37,0))</f>
        <v>0</v>
      </c>
    </row>
    <row r="38" spans="1:16" x14ac:dyDescent="0.2">
      <c r="A38" s="51">
        <f>IF(P38=0,0,IF(COUNTBLANK(P38)=1,0,COUNTA($P$14:P38)))</f>
        <v>0</v>
      </c>
      <c r="B38" s="24">
        <f>IF($C$4="Neattiecināmās izmaksas",IF('3a+c+n'!$Q38="N",'3a+c+n'!B38,0))</f>
        <v>0</v>
      </c>
      <c r="C38" s="24">
        <f>IF($C$4="Neattiecināmās izmaksas",IF('3a+c+n'!$Q38="N",'3a+c+n'!C38,0))</f>
        <v>0</v>
      </c>
      <c r="D38" s="24">
        <f>IF($C$4="Neattiecināmās izmaksas",IF('3a+c+n'!$Q38="N",'3a+c+n'!D38,0))</f>
        <v>0</v>
      </c>
      <c r="E38" s="46"/>
      <c r="F38" s="65"/>
      <c r="G38" s="118"/>
      <c r="H38" s="118">
        <f>IF($C$4="Neattiecināmās izmaksas",IF('3a+c+n'!$Q38="N",'3a+c+n'!H38,0))</f>
        <v>0</v>
      </c>
      <c r="I38" s="118"/>
      <c r="J38" s="118"/>
      <c r="K38" s="119">
        <f>IF($C$4="Neattiecināmās izmaksas",IF('3a+c+n'!$Q38="N",'3a+c+n'!K38,0))</f>
        <v>0</v>
      </c>
      <c r="L38" s="82">
        <f>IF($C$4="Neattiecināmās izmaksas",IF('3a+c+n'!$Q38="N",'3a+c+n'!L38,0))</f>
        <v>0</v>
      </c>
      <c r="M38" s="118">
        <f>IF($C$4="Neattiecināmās izmaksas",IF('3a+c+n'!$Q38="N",'3a+c+n'!M38,0))</f>
        <v>0</v>
      </c>
      <c r="N38" s="118">
        <f>IF($C$4="Neattiecināmās izmaksas",IF('3a+c+n'!$Q38="N",'3a+c+n'!N38,0))</f>
        <v>0</v>
      </c>
      <c r="O38" s="118">
        <f>IF($C$4="Neattiecināmās izmaksas",IF('3a+c+n'!$Q38="N",'3a+c+n'!O38,0))</f>
        <v>0</v>
      </c>
      <c r="P38" s="119">
        <f>IF($C$4="Neattiecināmās izmaksas",IF('3a+c+n'!$Q38="N",'3a+c+n'!P38,0))</f>
        <v>0</v>
      </c>
    </row>
    <row r="39" spans="1:16" x14ac:dyDescent="0.2">
      <c r="A39" s="51">
        <f>IF(P39=0,0,IF(COUNTBLANK(P39)=1,0,COUNTA($P$14:P39)))</f>
        <v>0</v>
      </c>
      <c r="B39" s="24">
        <f>IF($C$4="Neattiecināmās izmaksas",IF('3a+c+n'!$Q39="N",'3a+c+n'!B39,0))</f>
        <v>0</v>
      </c>
      <c r="C39" s="24">
        <f>IF($C$4="Neattiecināmās izmaksas",IF('3a+c+n'!$Q39="N",'3a+c+n'!C39,0))</f>
        <v>0</v>
      </c>
      <c r="D39" s="24">
        <f>IF($C$4="Neattiecināmās izmaksas",IF('3a+c+n'!$Q39="N",'3a+c+n'!D39,0))</f>
        <v>0</v>
      </c>
      <c r="E39" s="46"/>
      <c r="F39" s="65"/>
      <c r="G39" s="118"/>
      <c r="H39" s="118">
        <f>IF($C$4="Neattiecināmās izmaksas",IF('3a+c+n'!$Q39="N",'3a+c+n'!H39,0))</f>
        <v>0</v>
      </c>
      <c r="I39" s="118"/>
      <c r="J39" s="118"/>
      <c r="K39" s="119">
        <f>IF($C$4="Neattiecināmās izmaksas",IF('3a+c+n'!$Q39="N",'3a+c+n'!K39,0))</f>
        <v>0</v>
      </c>
      <c r="L39" s="82">
        <f>IF($C$4="Neattiecināmās izmaksas",IF('3a+c+n'!$Q39="N",'3a+c+n'!L39,0))</f>
        <v>0</v>
      </c>
      <c r="M39" s="118">
        <f>IF($C$4="Neattiecināmās izmaksas",IF('3a+c+n'!$Q39="N",'3a+c+n'!M39,0))</f>
        <v>0</v>
      </c>
      <c r="N39" s="118">
        <f>IF($C$4="Neattiecināmās izmaksas",IF('3a+c+n'!$Q39="N",'3a+c+n'!N39,0))</f>
        <v>0</v>
      </c>
      <c r="O39" s="118">
        <f>IF($C$4="Neattiecināmās izmaksas",IF('3a+c+n'!$Q39="N",'3a+c+n'!O39,0))</f>
        <v>0</v>
      </c>
      <c r="P39" s="119">
        <f>IF($C$4="Neattiecināmās izmaksas",IF('3a+c+n'!$Q39="N",'3a+c+n'!P39,0))</f>
        <v>0</v>
      </c>
    </row>
    <row r="40" spans="1:16" x14ac:dyDescent="0.2">
      <c r="A40" s="51">
        <f>IF(P40=0,0,IF(COUNTBLANK(P40)=1,0,COUNTA($P$14:P40)))</f>
        <v>0</v>
      </c>
      <c r="B40" s="24">
        <f>IF($C$4="Neattiecināmās izmaksas",IF('3a+c+n'!$Q40="N",'3a+c+n'!B40,0))</f>
        <v>0</v>
      </c>
      <c r="C40" s="24">
        <f>IF($C$4="Neattiecināmās izmaksas",IF('3a+c+n'!$Q40="N",'3a+c+n'!C40,0))</f>
        <v>0</v>
      </c>
      <c r="D40" s="24">
        <f>IF($C$4="Neattiecināmās izmaksas",IF('3a+c+n'!$Q40="N",'3a+c+n'!D40,0))</f>
        <v>0</v>
      </c>
      <c r="E40" s="46"/>
      <c r="F40" s="65"/>
      <c r="G40" s="118"/>
      <c r="H40" s="118">
        <f>IF($C$4="Neattiecināmās izmaksas",IF('3a+c+n'!$Q40="N",'3a+c+n'!H40,0))</f>
        <v>0</v>
      </c>
      <c r="I40" s="118"/>
      <c r="J40" s="118"/>
      <c r="K40" s="119">
        <f>IF($C$4="Neattiecināmās izmaksas",IF('3a+c+n'!$Q40="N",'3a+c+n'!K40,0))</f>
        <v>0</v>
      </c>
      <c r="L40" s="82">
        <f>IF($C$4="Neattiecināmās izmaksas",IF('3a+c+n'!$Q40="N",'3a+c+n'!L40,0))</f>
        <v>0</v>
      </c>
      <c r="M40" s="118">
        <f>IF($C$4="Neattiecināmās izmaksas",IF('3a+c+n'!$Q40="N",'3a+c+n'!M40,0))</f>
        <v>0</v>
      </c>
      <c r="N40" s="118">
        <f>IF($C$4="Neattiecināmās izmaksas",IF('3a+c+n'!$Q40="N",'3a+c+n'!N40,0))</f>
        <v>0</v>
      </c>
      <c r="O40" s="118">
        <f>IF($C$4="Neattiecināmās izmaksas",IF('3a+c+n'!$Q40="N",'3a+c+n'!O40,0))</f>
        <v>0</v>
      </c>
      <c r="P40" s="119">
        <f>IF($C$4="Neattiecināmās izmaksas",IF('3a+c+n'!$Q40="N",'3a+c+n'!P40,0))</f>
        <v>0</v>
      </c>
    </row>
    <row r="41" spans="1:16" x14ac:dyDescent="0.2">
      <c r="A41" s="51">
        <f>IF(P41=0,0,IF(COUNTBLANK(P41)=1,0,COUNTA($P$14:P41)))</f>
        <v>0</v>
      </c>
      <c r="B41" s="24">
        <f>IF($C$4="Neattiecināmās izmaksas",IF('3a+c+n'!$Q41="N",'3a+c+n'!B41,0))</f>
        <v>0</v>
      </c>
      <c r="C41" s="24">
        <f>IF($C$4="Neattiecināmās izmaksas",IF('3a+c+n'!$Q41="N",'3a+c+n'!C41,0))</f>
        <v>0</v>
      </c>
      <c r="D41" s="24">
        <f>IF($C$4="Neattiecināmās izmaksas",IF('3a+c+n'!$Q41="N",'3a+c+n'!D41,0))</f>
        <v>0</v>
      </c>
      <c r="E41" s="46"/>
      <c r="F41" s="65"/>
      <c r="G41" s="118"/>
      <c r="H41" s="118">
        <f>IF($C$4="Neattiecināmās izmaksas",IF('3a+c+n'!$Q41="N",'3a+c+n'!H41,0))</f>
        <v>0</v>
      </c>
      <c r="I41" s="118"/>
      <c r="J41" s="118"/>
      <c r="K41" s="119">
        <f>IF($C$4="Neattiecināmās izmaksas",IF('3a+c+n'!$Q41="N",'3a+c+n'!K41,0))</f>
        <v>0</v>
      </c>
      <c r="L41" s="82">
        <f>IF($C$4="Neattiecināmās izmaksas",IF('3a+c+n'!$Q41="N",'3a+c+n'!L41,0))</f>
        <v>0</v>
      </c>
      <c r="M41" s="118">
        <f>IF($C$4="Neattiecināmās izmaksas",IF('3a+c+n'!$Q41="N",'3a+c+n'!M41,0))</f>
        <v>0</v>
      </c>
      <c r="N41" s="118">
        <f>IF($C$4="Neattiecināmās izmaksas",IF('3a+c+n'!$Q41="N",'3a+c+n'!N41,0))</f>
        <v>0</v>
      </c>
      <c r="O41" s="118">
        <f>IF($C$4="Neattiecināmās izmaksas",IF('3a+c+n'!$Q41="N",'3a+c+n'!O41,0))</f>
        <v>0</v>
      </c>
      <c r="P41" s="119">
        <f>IF($C$4="Neattiecināmās izmaksas",IF('3a+c+n'!$Q41="N",'3a+c+n'!P41,0))</f>
        <v>0</v>
      </c>
    </row>
    <row r="42" spans="1:16" x14ac:dyDescent="0.2">
      <c r="A42" s="51">
        <f>IF(P42=0,0,IF(COUNTBLANK(P42)=1,0,COUNTA($P$14:P42)))</f>
        <v>0</v>
      </c>
      <c r="B42" s="24">
        <f>IF($C$4="Neattiecināmās izmaksas",IF('3a+c+n'!$Q42="N",'3a+c+n'!B42,0))</f>
        <v>0</v>
      </c>
      <c r="C42" s="24">
        <f>IF($C$4="Neattiecināmās izmaksas",IF('3a+c+n'!$Q42="N",'3a+c+n'!C42,0))</f>
        <v>0</v>
      </c>
      <c r="D42" s="24">
        <f>IF($C$4="Neattiecināmās izmaksas",IF('3a+c+n'!$Q42="N",'3a+c+n'!D42,0))</f>
        <v>0</v>
      </c>
      <c r="E42" s="46"/>
      <c r="F42" s="65"/>
      <c r="G42" s="118"/>
      <c r="H42" s="118">
        <f>IF($C$4="Neattiecināmās izmaksas",IF('3a+c+n'!$Q42="N",'3a+c+n'!H42,0))</f>
        <v>0</v>
      </c>
      <c r="I42" s="118"/>
      <c r="J42" s="118"/>
      <c r="K42" s="119">
        <f>IF($C$4="Neattiecināmās izmaksas",IF('3a+c+n'!$Q42="N",'3a+c+n'!K42,0))</f>
        <v>0</v>
      </c>
      <c r="L42" s="82">
        <f>IF($C$4="Neattiecināmās izmaksas",IF('3a+c+n'!$Q42="N",'3a+c+n'!L42,0))</f>
        <v>0</v>
      </c>
      <c r="M42" s="118">
        <f>IF($C$4="Neattiecināmās izmaksas",IF('3a+c+n'!$Q42="N",'3a+c+n'!M42,0))</f>
        <v>0</v>
      </c>
      <c r="N42" s="118">
        <f>IF($C$4="Neattiecināmās izmaksas",IF('3a+c+n'!$Q42="N",'3a+c+n'!N42,0))</f>
        <v>0</v>
      </c>
      <c r="O42" s="118">
        <f>IF($C$4="Neattiecināmās izmaksas",IF('3a+c+n'!$Q42="N",'3a+c+n'!O42,0))</f>
        <v>0</v>
      </c>
      <c r="P42" s="119">
        <f>IF($C$4="Neattiecināmās izmaksas",IF('3a+c+n'!$Q42="N",'3a+c+n'!P42,0))</f>
        <v>0</v>
      </c>
    </row>
    <row r="43" spans="1:16" x14ac:dyDescent="0.2">
      <c r="A43" s="51">
        <f>IF(P43=0,0,IF(COUNTBLANK(P43)=1,0,COUNTA($P$14:P43)))</f>
        <v>0</v>
      </c>
      <c r="B43" s="24">
        <f>IF($C$4="Neattiecināmās izmaksas",IF('3a+c+n'!$Q43="N",'3a+c+n'!B43,0))</f>
        <v>0</v>
      </c>
      <c r="C43" s="24">
        <f>IF($C$4="Neattiecināmās izmaksas",IF('3a+c+n'!$Q43="N",'3a+c+n'!C43,0))</f>
        <v>0</v>
      </c>
      <c r="D43" s="24">
        <f>IF($C$4="Neattiecināmās izmaksas",IF('3a+c+n'!$Q43="N",'3a+c+n'!D43,0))</f>
        <v>0</v>
      </c>
      <c r="E43" s="46"/>
      <c r="F43" s="65"/>
      <c r="G43" s="118"/>
      <c r="H43" s="118">
        <f>IF($C$4="Neattiecināmās izmaksas",IF('3a+c+n'!$Q43="N",'3a+c+n'!H43,0))</f>
        <v>0</v>
      </c>
      <c r="I43" s="118"/>
      <c r="J43" s="118"/>
      <c r="K43" s="119">
        <f>IF($C$4="Neattiecināmās izmaksas",IF('3a+c+n'!$Q43="N",'3a+c+n'!K43,0))</f>
        <v>0</v>
      </c>
      <c r="L43" s="82">
        <f>IF($C$4="Neattiecināmās izmaksas",IF('3a+c+n'!$Q43="N",'3a+c+n'!L43,0))</f>
        <v>0</v>
      </c>
      <c r="M43" s="118">
        <f>IF($C$4="Neattiecināmās izmaksas",IF('3a+c+n'!$Q43="N",'3a+c+n'!M43,0))</f>
        <v>0</v>
      </c>
      <c r="N43" s="118">
        <f>IF($C$4="Neattiecināmās izmaksas",IF('3a+c+n'!$Q43="N",'3a+c+n'!N43,0))</f>
        <v>0</v>
      </c>
      <c r="O43" s="118">
        <f>IF($C$4="Neattiecināmās izmaksas",IF('3a+c+n'!$Q43="N",'3a+c+n'!O43,0))</f>
        <v>0</v>
      </c>
      <c r="P43" s="119">
        <f>IF($C$4="Neattiecināmās izmaksas",IF('3a+c+n'!$Q43="N",'3a+c+n'!P43,0))</f>
        <v>0</v>
      </c>
    </row>
    <row r="44" spans="1:16" x14ac:dyDescent="0.2">
      <c r="A44" s="51">
        <f>IF(P44=0,0,IF(COUNTBLANK(P44)=1,0,COUNTA($P$14:P44)))</f>
        <v>0</v>
      </c>
      <c r="B44" s="24">
        <f>IF($C$4="Neattiecināmās izmaksas",IF('3a+c+n'!$Q44="N",'3a+c+n'!B44,0))</f>
        <v>0</v>
      </c>
      <c r="C44" s="24">
        <f>IF($C$4="Neattiecināmās izmaksas",IF('3a+c+n'!$Q44="N",'3a+c+n'!C44,0))</f>
        <v>0</v>
      </c>
      <c r="D44" s="24">
        <f>IF($C$4="Neattiecināmās izmaksas",IF('3a+c+n'!$Q44="N",'3a+c+n'!D44,0))</f>
        <v>0</v>
      </c>
      <c r="E44" s="46"/>
      <c r="F44" s="65"/>
      <c r="G44" s="118"/>
      <c r="H44" s="118">
        <f>IF($C$4="Neattiecināmās izmaksas",IF('3a+c+n'!$Q44="N",'3a+c+n'!H44,0))</f>
        <v>0</v>
      </c>
      <c r="I44" s="118"/>
      <c r="J44" s="118"/>
      <c r="K44" s="119">
        <f>IF($C$4="Neattiecināmās izmaksas",IF('3a+c+n'!$Q44="N",'3a+c+n'!K44,0))</f>
        <v>0</v>
      </c>
      <c r="L44" s="82">
        <f>IF($C$4="Neattiecināmās izmaksas",IF('3a+c+n'!$Q44="N",'3a+c+n'!L44,0))</f>
        <v>0</v>
      </c>
      <c r="M44" s="118">
        <f>IF($C$4="Neattiecināmās izmaksas",IF('3a+c+n'!$Q44="N",'3a+c+n'!M44,0))</f>
        <v>0</v>
      </c>
      <c r="N44" s="118">
        <f>IF($C$4="Neattiecināmās izmaksas",IF('3a+c+n'!$Q44="N",'3a+c+n'!N44,0))</f>
        <v>0</v>
      </c>
      <c r="O44" s="118">
        <f>IF($C$4="Neattiecināmās izmaksas",IF('3a+c+n'!$Q44="N",'3a+c+n'!O44,0))</f>
        <v>0</v>
      </c>
      <c r="P44" s="119">
        <f>IF($C$4="Neattiecināmās izmaksas",IF('3a+c+n'!$Q44="N",'3a+c+n'!P44,0))</f>
        <v>0</v>
      </c>
    </row>
    <row r="45" spans="1:16" x14ac:dyDescent="0.2">
      <c r="A45" s="51">
        <f>IF(P45=0,0,IF(COUNTBLANK(P45)=1,0,COUNTA($P$14:P45)))</f>
        <v>0</v>
      </c>
      <c r="B45" s="24">
        <f>IF($C$4="Neattiecināmās izmaksas",IF('3a+c+n'!$Q45="N",'3a+c+n'!B45,0))</f>
        <v>0</v>
      </c>
      <c r="C45" s="24">
        <f>IF($C$4="Neattiecināmās izmaksas",IF('3a+c+n'!$Q45="N",'3a+c+n'!C45,0))</f>
        <v>0</v>
      </c>
      <c r="D45" s="24">
        <f>IF($C$4="Neattiecināmās izmaksas",IF('3a+c+n'!$Q45="N",'3a+c+n'!D45,0))</f>
        <v>0</v>
      </c>
      <c r="E45" s="46"/>
      <c r="F45" s="65"/>
      <c r="G45" s="118"/>
      <c r="H45" s="118">
        <f>IF($C$4="Neattiecināmās izmaksas",IF('3a+c+n'!$Q45="N",'3a+c+n'!H45,0))</f>
        <v>0</v>
      </c>
      <c r="I45" s="118"/>
      <c r="J45" s="118"/>
      <c r="K45" s="119">
        <f>IF($C$4="Neattiecināmās izmaksas",IF('3a+c+n'!$Q45="N",'3a+c+n'!K45,0))</f>
        <v>0</v>
      </c>
      <c r="L45" s="82">
        <f>IF($C$4="Neattiecināmās izmaksas",IF('3a+c+n'!$Q45="N",'3a+c+n'!L45,0))</f>
        <v>0</v>
      </c>
      <c r="M45" s="118">
        <f>IF($C$4="Neattiecināmās izmaksas",IF('3a+c+n'!$Q45="N",'3a+c+n'!M45,0))</f>
        <v>0</v>
      </c>
      <c r="N45" s="118">
        <f>IF($C$4="Neattiecināmās izmaksas",IF('3a+c+n'!$Q45="N",'3a+c+n'!N45,0))</f>
        <v>0</v>
      </c>
      <c r="O45" s="118">
        <f>IF($C$4="Neattiecināmās izmaksas",IF('3a+c+n'!$Q45="N",'3a+c+n'!O45,0))</f>
        <v>0</v>
      </c>
      <c r="P45" s="119">
        <f>IF($C$4="Neattiecināmās izmaksas",IF('3a+c+n'!$Q45="N",'3a+c+n'!P45,0))</f>
        <v>0</v>
      </c>
    </row>
    <row r="46" spans="1:16" x14ac:dyDescent="0.2">
      <c r="A46" s="51">
        <f>IF(P46=0,0,IF(COUNTBLANK(P46)=1,0,COUNTA($P$14:P46)))</f>
        <v>0</v>
      </c>
      <c r="B46" s="24">
        <f>IF($C$4="Neattiecināmās izmaksas",IF('3a+c+n'!$Q46="N",'3a+c+n'!B46,0))</f>
        <v>0</v>
      </c>
      <c r="C46" s="24">
        <f>IF($C$4="Neattiecināmās izmaksas",IF('3a+c+n'!$Q46="N",'3a+c+n'!C46,0))</f>
        <v>0</v>
      </c>
      <c r="D46" s="24">
        <f>IF($C$4="Neattiecināmās izmaksas",IF('3a+c+n'!$Q46="N",'3a+c+n'!D46,0))</f>
        <v>0</v>
      </c>
      <c r="E46" s="46"/>
      <c r="F46" s="65"/>
      <c r="G46" s="118"/>
      <c r="H46" s="118">
        <f>IF($C$4="Neattiecināmās izmaksas",IF('3a+c+n'!$Q46="N",'3a+c+n'!H46,0))</f>
        <v>0</v>
      </c>
      <c r="I46" s="118"/>
      <c r="J46" s="118"/>
      <c r="K46" s="119">
        <f>IF($C$4="Neattiecināmās izmaksas",IF('3a+c+n'!$Q46="N",'3a+c+n'!K46,0))</f>
        <v>0</v>
      </c>
      <c r="L46" s="82">
        <f>IF($C$4="Neattiecināmās izmaksas",IF('3a+c+n'!$Q46="N",'3a+c+n'!L46,0))</f>
        <v>0</v>
      </c>
      <c r="M46" s="118">
        <f>IF($C$4="Neattiecināmās izmaksas",IF('3a+c+n'!$Q46="N",'3a+c+n'!M46,0))</f>
        <v>0</v>
      </c>
      <c r="N46" s="118">
        <f>IF($C$4="Neattiecināmās izmaksas",IF('3a+c+n'!$Q46="N",'3a+c+n'!N46,0))</f>
        <v>0</v>
      </c>
      <c r="O46" s="118">
        <f>IF($C$4="Neattiecināmās izmaksas",IF('3a+c+n'!$Q46="N",'3a+c+n'!O46,0))</f>
        <v>0</v>
      </c>
      <c r="P46" s="119">
        <f>IF($C$4="Neattiecināmās izmaksas",IF('3a+c+n'!$Q46="N",'3a+c+n'!P46,0))</f>
        <v>0</v>
      </c>
    </row>
    <row r="47" spans="1:16" x14ac:dyDescent="0.2">
      <c r="A47" s="51">
        <f>IF(P47=0,0,IF(COUNTBLANK(P47)=1,0,COUNTA($P$14:P47)))</f>
        <v>0</v>
      </c>
      <c r="B47" s="24">
        <f>IF($C$4="Neattiecināmās izmaksas",IF('3a+c+n'!$Q47="N",'3a+c+n'!B47,0))</f>
        <v>0</v>
      </c>
      <c r="C47" s="24">
        <f>IF($C$4="Neattiecināmās izmaksas",IF('3a+c+n'!$Q47="N",'3a+c+n'!C47,0))</f>
        <v>0</v>
      </c>
      <c r="D47" s="24">
        <f>IF($C$4="Neattiecināmās izmaksas",IF('3a+c+n'!$Q47="N",'3a+c+n'!D47,0))</f>
        <v>0</v>
      </c>
      <c r="E47" s="46"/>
      <c r="F47" s="65"/>
      <c r="G47" s="118"/>
      <c r="H47" s="118">
        <f>IF($C$4="Neattiecināmās izmaksas",IF('3a+c+n'!$Q47="N",'3a+c+n'!H47,0))</f>
        <v>0</v>
      </c>
      <c r="I47" s="118"/>
      <c r="J47" s="118"/>
      <c r="K47" s="119">
        <f>IF($C$4="Neattiecināmās izmaksas",IF('3a+c+n'!$Q47="N",'3a+c+n'!K47,0))</f>
        <v>0</v>
      </c>
      <c r="L47" s="82">
        <f>IF($C$4="Neattiecināmās izmaksas",IF('3a+c+n'!$Q47="N",'3a+c+n'!L47,0))</f>
        <v>0</v>
      </c>
      <c r="M47" s="118">
        <f>IF($C$4="Neattiecināmās izmaksas",IF('3a+c+n'!$Q47="N",'3a+c+n'!M47,0))</f>
        <v>0</v>
      </c>
      <c r="N47" s="118">
        <f>IF($C$4="Neattiecināmās izmaksas",IF('3a+c+n'!$Q47="N",'3a+c+n'!N47,0))</f>
        <v>0</v>
      </c>
      <c r="O47" s="118">
        <f>IF($C$4="Neattiecināmās izmaksas",IF('3a+c+n'!$Q47="N",'3a+c+n'!O47,0))</f>
        <v>0</v>
      </c>
      <c r="P47" s="119">
        <f>IF($C$4="Neattiecināmās izmaksas",IF('3a+c+n'!$Q47="N",'3a+c+n'!P47,0))</f>
        <v>0</v>
      </c>
    </row>
    <row r="48" spans="1:16" x14ac:dyDescent="0.2">
      <c r="A48" s="51">
        <f>IF(P48=0,0,IF(COUNTBLANK(P48)=1,0,COUNTA($P$14:P48)))</f>
        <v>0</v>
      </c>
      <c r="B48" s="24">
        <f>IF($C$4="Neattiecināmās izmaksas",IF('3a+c+n'!$Q48="N",'3a+c+n'!B48,0))</f>
        <v>0</v>
      </c>
      <c r="C48" s="24">
        <f>IF($C$4="Neattiecināmās izmaksas",IF('3a+c+n'!$Q48="N",'3a+c+n'!C48,0))</f>
        <v>0</v>
      </c>
      <c r="D48" s="24">
        <f>IF($C$4="Neattiecināmās izmaksas",IF('3a+c+n'!$Q48="N",'3a+c+n'!D48,0))</f>
        <v>0</v>
      </c>
      <c r="E48" s="46"/>
      <c r="F48" s="65"/>
      <c r="G48" s="118"/>
      <c r="H48" s="118">
        <f>IF($C$4="Neattiecināmās izmaksas",IF('3a+c+n'!$Q48="N",'3a+c+n'!H48,0))</f>
        <v>0</v>
      </c>
      <c r="I48" s="118"/>
      <c r="J48" s="118"/>
      <c r="K48" s="119">
        <f>IF($C$4="Neattiecināmās izmaksas",IF('3a+c+n'!$Q48="N",'3a+c+n'!K48,0))</f>
        <v>0</v>
      </c>
      <c r="L48" s="82">
        <f>IF($C$4="Neattiecināmās izmaksas",IF('3a+c+n'!$Q48="N",'3a+c+n'!L48,0))</f>
        <v>0</v>
      </c>
      <c r="M48" s="118">
        <f>IF($C$4="Neattiecināmās izmaksas",IF('3a+c+n'!$Q48="N",'3a+c+n'!M48,0))</f>
        <v>0</v>
      </c>
      <c r="N48" s="118">
        <f>IF($C$4="Neattiecināmās izmaksas",IF('3a+c+n'!$Q48="N",'3a+c+n'!N48,0))</f>
        <v>0</v>
      </c>
      <c r="O48" s="118">
        <f>IF($C$4="Neattiecināmās izmaksas",IF('3a+c+n'!$Q48="N",'3a+c+n'!O48,0))</f>
        <v>0</v>
      </c>
      <c r="P48" s="119">
        <f>IF($C$4="Neattiecināmās izmaksas",IF('3a+c+n'!$Q48="N",'3a+c+n'!P48,0))</f>
        <v>0</v>
      </c>
    </row>
    <row r="49" spans="1:16" x14ac:dyDescent="0.2">
      <c r="A49" s="51">
        <f>IF(P49=0,0,IF(COUNTBLANK(P49)=1,0,COUNTA($P$14:P49)))</f>
        <v>0</v>
      </c>
      <c r="B49" s="24">
        <f>IF($C$4="Neattiecināmās izmaksas",IF('3a+c+n'!$Q49="N",'3a+c+n'!B49,0))</f>
        <v>0</v>
      </c>
      <c r="C49" s="24">
        <f>IF($C$4="Neattiecināmās izmaksas",IF('3a+c+n'!$Q49="N",'3a+c+n'!C49,0))</f>
        <v>0</v>
      </c>
      <c r="D49" s="24">
        <f>IF($C$4="Neattiecināmās izmaksas",IF('3a+c+n'!$Q49="N",'3a+c+n'!D49,0))</f>
        <v>0</v>
      </c>
      <c r="E49" s="46"/>
      <c r="F49" s="65"/>
      <c r="G49" s="118"/>
      <c r="H49" s="118">
        <f>IF($C$4="Neattiecināmās izmaksas",IF('3a+c+n'!$Q49="N",'3a+c+n'!H49,0))</f>
        <v>0</v>
      </c>
      <c r="I49" s="118"/>
      <c r="J49" s="118"/>
      <c r="K49" s="119">
        <f>IF($C$4="Neattiecināmās izmaksas",IF('3a+c+n'!$Q49="N",'3a+c+n'!K49,0))</f>
        <v>0</v>
      </c>
      <c r="L49" s="82">
        <f>IF($C$4="Neattiecināmās izmaksas",IF('3a+c+n'!$Q49="N",'3a+c+n'!L49,0))</f>
        <v>0</v>
      </c>
      <c r="M49" s="118">
        <f>IF($C$4="Neattiecināmās izmaksas",IF('3a+c+n'!$Q49="N",'3a+c+n'!M49,0))</f>
        <v>0</v>
      </c>
      <c r="N49" s="118">
        <f>IF($C$4="Neattiecināmās izmaksas",IF('3a+c+n'!$Q49="N",'3a+c+n'!N49,0))</f>
        <v>0</v>
      </c>
      <c r="O49" s="118">
        <f>IF($C$4="Neattiecināmās izmaksas",IF('3a+c+n'!$Q49="N",'3a+c+n'!O49,0))</f>
        <v>0</v>
      </c>
      <c r="P49" s="119">
        <f>IF($C$4="Neattiecināmās izmaksas",IF('3a+c+n'!$Q49="N",'3a+c+n'!P49,0))</f>
        <v>0</v>
      </c>
    </row>
    <row r="50" spans="1:16" x14ac:dyDescent="0.2">
      <c r="A50" s="51">
        <f>IF(P50=0,0,IF(COUNTBLANK(P50)=1,0,COUNTA($P$14:P50)))</f>
        <v>0</v>
      </c>
      <c r="B50" s="24">
        <f>IF($C$4="Neattiecināmās izmaksas",IF('3a+c+n'!$Q50="N",'3a+c+n'!B50,0))</f>
        <v>0</v>
      </c>
      <c r="C50" s="24">
        <f>IF($C$4="Neattiecināmās izmaksas",IF('3a+c+n'!$Q50="N",'3a+c+n'!C50,0))</f>
        <v>0</v>
      </c>
      <c r="D50" s="24">
        <f>IF($C$4="Neattiecināmās izmaksas",IF('3a+c+n'!$Q50="N",'3a+c+n'!D50,0))</f>
        <v>0</v>
      </c>
      <c r="E50" s="46"/>
      <c r="F50" s="65"/>
      <c r="G50" s="118"/>
      <c r="H50" s="118">
        <f>IF($C$4="Neattiecināmās izmaksas",IF('3a+c+n'!$Q50="N",'3a+c+n'!H50,0))</f>
        <v>0</v>
      </c>
      <c r="I50" s="118"/>
      <c r="J50" s="118"/>
      <c r="K50" s="119">
        <f>IF($C$4="Neattiecināmās izmaksas",IF('3a+c+n'!$Q50="N",'3a+c+n'!K50,0))</f>
        <v>0</v>
      </c>
      <c r="L50" s="82">
        <f>IF($C$4="Neattiecināmās izmaksas",IF('3a+c+n'!$Q50="N",'3a+c+n'!L50,0))</f>
        <v>0</v>
      </c>
      <c r="M50" s="118">
        <f>IF($C$4="Neattiecināmās izmaksas",IF('3a+c+n'!$Q50="N",'3a+c+n'!M50,0))</f>
        <v>0</v>
      </c>
      <c r="N50" s="118">
        <f>IF($C$4="Neattiecināmās izmaksas",IF('3a+c+n'!$Q50="N",'3a+c+n'!N50,0))</f>
        <v>0</v>
      </c>
      <c r="O50" s="118">
        <f>IF($C$4="Neattiecināmās izmaksas",IF('3a+c+n'!$Q50="N",'3a+c+n'!O50,0))</f>
        <v>0</v>
      </c>
      <c r="P50" s="119">
        <f>IF($C$4="Neattiecināmās izmaksas",IF('3a+c+n'!$Q50="N",'3a+c+n'!P50,0))</f>
        <v>0</v>
      </c>
    </row>
    <row r="51" spans="1:16" x14ac:dyDescent="0.2">
      <c r="A51" s="51">
        <f>IF(P51=0,0,IF(COUNTBLANK(P51)=1,0,COUNTA($P$14:P51)))</f>
        <v>0</v>
      </c>
      <c r="B51" s="24">
        <f>IF($C$4="Neattiecināmās izmaksas",IF('3a+c+n'!$Q51="N",'3a+c+n'!B51,0))</f>
        <v>0</v>
      </c>
      <c r="C51" s="24">
        <f>IF($C$4="Neattiecināmās izmaksas",IF('3a+c+n'!$Q51="N",'3a+c+n'!C51,0))</f>
        <v>0</v>
      </c>
      <c r="D51" s="24">
        <f>IF($C$4="Neattiecināmās izmaksas",IF('3a+c+n'!$Q51="N",'3a+c+n'!D51,0))</f>
        <v>0</v>
      </c>
      <c r="E51" s="46"/>
      <c r="F51" s="65"/>
      <c r="G51" s="118"/>
      <c r="H51" s="118">
        <f>IF($C$4="Neattiecināmās izmaksas",IF('3a+c+n'!$Q51="N",'3a+c+n'!H51,0))</f>
        <v>0</v>
      </c>
      <c r="I51" s="118"/>
      <c r="J51" s="118"/>
      <c r="K51" s="119">
        <f>IF($C$4="Neattiecināmās izmaksas",IF('3a+c+n'!$Q51="N",'3a+c+n'!K51,0))</f>
        <v>0</v>
      </c>
      <c r="L51" s="82">
        <f>IF($C$4="Neattiecināmās izmaksas",IF('3a+c+n'!$Q51="N",'3a+c+n'!L51,0))</f>
        <v>0</v>
      </c>
      <c r="M51" s="118">
        <f>IF($C$4="Neattiecināmās izmaksas",IF('3a+c+n'!$Q51="N",'3a+c+n'!M51,0))</f>
        <v>0</v>
      </c>
      <c r="N51" s="118">
        <f>IF($C$4="Neattiecināmās izmaksas",IF('3a+c+n'!$Q51="N",'3a+c+n'!N51,0))</f>
        <v>0</v>
      </c>
      <c r="O51" s="118">
        <f>IF($C$4="Neattiecināmās izmaksas",IF('3a+c+n'!$Q51="N",'3a+c+n'!O51,0))</f>
        <v>0</v>
      </c>
      <c r="P51" s="119">
        <f>IF($C$4="Neattiecināmās izmaksas",IF('3a+c+n'!$Q51="N",'3a+c+n'!P51,0))</f>
        <v>0</v>
      </c>
    </row>
    <row r="52" spans="1:16" x14ac:dyDescent="0.2">
      <c r="A52" s="51">
        <f>IF(P52=0,0,IF(COUNTBLANK(P52)=1,0,COUNTA($P$14:P52)))</f>
        <v>0</v>
      </c>
      <c r="B52" s="24">
        <f>IF($C$4="Neattiecināmās izmaksas",IF('3a+c+n'!$Q52="N",'3a+c+n'!B52,0))</f>
        <v>0</v>
      </c>
      <c r="C52" s="24">
        <f>IF($C$4="Neattiecināmās izmaksas",IF('3a+c+n'!$Q52="N",'3a+c+n'!C52,0))</f>
        <v>0</v>
      </c>
      <c r="D52" s="24">
        <f>IF($C$4="Neattiecināmās izmaksas",IF('3a+c+n'!$Q52="N",'3a+c+n'!D52,0))</f>
        <v>0</v>
      </c>
      <c r="E52" s="46"/>
      <c r="F52" s="65"/>
      <c r="G52" s="118"/>
      <c r="H52" s="118">
        <f>IF($C$4="Neattiecināmās izmaksas",IF('3a+c+n'!$Q52="N",'3a+c+n'!H52,0))</f>
        <v>0</v>
      </c>
      <c r="I52" s="118"/>
      <c r="J52" s="118"/>
      <c r="K52" s="119">
        <f>IF($C$4="Neattiecināmās izmaksas",IF('3a+c+n'!$Q52="N",'3a+c+n'!K52,0))</f>
        <v>0</v>
      </c>
      <c r="L52" s="82">
        <f>IF($C$4="Neattiecināmās izmaksas",IF('3a+c+n'!$Q52="N",'3a+c+n'!L52,0))</f>
        <v>0</v>
      </c>
      <c r="M52" s="118">
        <f>IF($C$4="Neattiecināmās izmaksas",IF('3a+c+n'!$Q52="N",'3a+c+n'!M52,0))</f>
        <v>0</v>
      </c>
      <c r="N52" s="118">
        <f>IF($C$4="Neattiecināmās izmaksas",IF('3a+c+n'!$Q52="N",'3a+c+n'!N52,0))</f>
        <v>0</v>
      </c>
      <c r="O52" s="118">
        <f>IF($C$4="Neattiecināmās izmaksas",IF('3a+c+n'!$Q52="N",'3a+c+n'!O52,0))</f>
        <v>0</v>
      </c>
      <c r="P52" s="119">
        <f>IF($C$4="Neattiecināmās izmaksas",IF('3a+c+n'!$Q52="N",'3a+c+n'!P52,0))</f>
        <v>0</v>
      </c>
    </row>
    <row r="53" spans="1:16" x14ac:dyDescent="0.2">
      <c r="A53" s="51">
        <f>IF(P53=0,0,IF(COUNTBLANK(P53)=1,0,COUNTA($P$14:P53)))</f>
        <v>0</v>
      </c>
      <c r="B53" s="24">
        <f>IF($C$4="Neattiecināmās izmaksas",IF('3a+c+n'!$Q53="N",'3a+c+n'!B53,0))</f>
        <v>0</v>
      </c>
      <c r="C53" s="24">
        <f>IF($C$4="Neattiecināmās izmaksas",IF('3a+c+n'!$Q53="N",'3a+c+n'!C53,0))</f>
        <v>0</v>
      </c>
      <c r="D53" s="24">
        <f>IF($C$4="Neattiecināmās izmaksas",IF('3a+c+n'!$Q53="N",'3a+c+n'!D53,0))</f>
        <v>0</v>
      </c>
      <c r="E53" s="46"/>
      <c r="F53" s="65"/>
      <c r="G53" s="118"/>
      <c r="H53" s="118">
        <f>IF($C$4="Neattiecināmās izmaksas",IF('3a+c+n'!$Q53="N",'3a+c+n'!H53,0))</f>
        <v>0</v>
      </c>
      <c r="I53" s="118"/>
      <c r="J53" s="118"/>
      <c r="K53" s="119">
        <f>IF($C$4="Neattiecināmās izmaksas",IF('3a+c+n'!$Q53="N",'3a+c+n'!K53,0))</f>
        <v>0</v>
      </c>
      <c r="L53" s="82">
        <f>IF($C$4="Neattiecināmās izmaksas",IF('3a+c+n'!$Q53="N",'3a+c+n'!L53,0))</f>
        <v>0</v>
      </c>
      <c r="M53" s="118">
        <f>IF($C$4="Neattiecināmās izmaksas",IF('3a+c+n'!$Q53="N",'3a+c+n'!M53,0))</f>
        <v>0</v>
      </c>
      <c r="N53" s="118">
        <f>IF($C$4="Neattiecināmās izmaksas",IF('3a+c+n'!$Q53="N",'3a+c+n'!N53,0))</f>
        <v>0</v>
      </c>
      <c r="O53" s="118">
        <f>IF($C$4="Neattiecināmās izmaksas",IF('3a+c+n'!$Q53="N",'3a+c+n'!O53,0))</f>
        <v>0</v>
      </c>
      <c r="P53" s="119">
        <f>IF($C$4="Neattiecināmās izmaksas",IF('3a+c+n'!$Q53="N",'3a+c+n'!P53,0))</f>
        <v>0</v>
      </c>
    </row>
    <row r="54" spans="1:16" x14ac:dyDescent="0.2">
      <c r="A54" s="51">
        <f>IF(P54=0,0,IF(COUNTBLANK(P54)=1,0,COUNTA($P$14:P54)))</f>
        <v>0</v>
      </c>
      <c r="B54" s="24">
        <f>IF($C$4="Neattiecināmās izmaksas",IF('3a+c+n'!$Q54="N",'3a+c+n'!B54,0))</f>
        <v>0</v>
      </c>
      <c r="C54" s="24">
        <f>IF($C$4="Neattiecināmās izmaksas",IF('3a+c+n'!$Q54="N",'3a+c+n'!C54,0))</f>
        <v>0</v>
      </c>
      <c r="D54" s="24">
        <f>IF($C$4="Neattiecināmās izmaksas",IF('3a+c+n'!$Q54="N",'3a+c+n'!D54,0))</f>
        <v>0</v>
      </c>
      <c r="E54" s="46"/>
      <c r="F54" s="65"/>
      <c r="G54" s="118"/>
      <c r="H54" s="118">
        <f>IF($C$4="Neattiecināmās izmaksas",IF('3a+c+n'!$Q54="N",'3a+c+n'!H54,0))</f>
        <v>0</v>
      </c>
      <c r="I54" s="118"/>
      <c r="J54" s="118"/>
      <c r="K54" s="119">
        <f>IF($C$4="Neattiecināmās izmaksas",IF('3a+c+n'!$Q54="N",'3a+c+n'!K54,0))</f>
        <v>0</v>
      </c>
      <c r="L54" s="82">
        <f>IF($C$4="Neattiecināmās izmaksas",IF('3a+c+n'!$Q54="N",'3a+c+n'!L54,0))</f>
        <v>0</v>
      </c>
      <c r="M54" s="118">
        <f>IF($C$4="Neattiecināmās izmaksas",IF('3a+c+n'!$Q54="N",'3a+c+n'!M54,0))</f>
        <v>0</v>
      </c>
      <c r="N54" s="118">
        <f>IF($C$4="Neattiecināmās izmaksas",IF('3a+c+n'!$Q54="N",'3a+c+n'!N54,0))</f>
        <v>0</v>
      </c>
      <c r="O54" s="118">
        <f>IF($C$4="Neattiecināmās izmaksas",IF('3a+c+n'!$Q54="N",'3a+c+n'!O54,0))</f>
        <v>0</v>
      </c>
      <c r="P54" s="119">
        <f>IF($C$4="Neattiecināmās izmaksas",IF('3a+c+n'!$Q54="N",'3a+c+n'!P54,0))</f>
        <v>0</v>
      </c>
    </row>
    <row r="55" spans="1:16" x14ac:dyDescent="0.2">
      <c r="A55" s="51">
        <f>IF(P55=0,0,IF(COUNTBLANK(P55)=1,0,COUNTA($P$14:P55)))</f>
        <v>0</v>
      </c>
      <c r="B55" s="24">
        <f>IF($C$4="Neattiecināmās izmaksas",IF('3a+c+n'!$Q55="N",'3a+c+n'!B55,0))</f>
        <v>0</v>
      </c>
      <c r="C55" s="24">
        <f>IF($C$4="Neattiecināmās izmaksas",IF('3a+c+n'!$Q55="N",'3a+c+n'!C55,0))</f>
        <v>0</v>
      </c>
      <c r="D55" s="24">
        <f>IF($C$4="Neattiecināmās izmaksas",IF('3a+c+n'!$Q55="N",'3a+c+n'!D55,0))</f>
        <v>0</v>
      </c>
      <c r="E55" s="46"/>
      <c r="F55" s="65"/>
      <c r="G55" s="118"/>
      <c r="H55" s="118">
        <f>IF($C$4="Neattiecināmās izmaksas",IF('3a+c+n'!$Q55="N",'3a+c+n'!H55,0))</f>
        <v>0</v>
      </c>
      <c r="I55" s="118"/>
      <c r="J55" s="118"/>
      <c r="K55" s="119">
        <f>IF($C$4="Neattiecināmās izmaksas",IF('3a+c+n'!$Q55="N",'3a+c+n'!K55,0))</f>
        <v>0</v>
      </c>
      <c r="L55" s="82">
        <f>IF($C$4="Neattiecināmās izmaksas",IF('3a+c+n'!$Q55="N",'3a+c+n'!L55,0))</f>
        <v>0</v>
      </c>
      <c r="M55" s="118">
        <f>IF($C$4="Neattiecināmās izmaksas",IF('3a+c+n'!$Q55="N",'3a+c+n'!M55,0))</f>
        <v>0</v>
      </c>
      <c r="N55" s="118">
        <f>IF($C$4="Neattiecināmās izmaksas",IF('3a+c+n'!$Q55="N",'3a+c+n'!N55,0))</f>
        <v>0</v>
      </c>
      <c r="O55" s="118">
        <f>IF($C$4="Neattiecināmās izmaksas",IF('3a+c+n'!$Q55="N",'3a+c+n'!O55,0))</f>
        <v>0</v>
      </c>
      <c r="P55" s="119">
        <f>IF($C$4="Neattiecināmās izmaksas",IF('3a+c+n'!$Q55="N",'3a+c+n'!P55,0))</f>
        <v>0</v>
      </c>
    </row>
    <row r="56" spans="1:16" x14ac:dyDescent="0.2">
      <c r="A56" s="51">
        <f>IF(P56=0,0,IF(COUNTBLANK(P56)=1,0,COUNTA($P$14:P56)))</f>
        <v>0</v>
      </c>
      <c r="B56" s="24">
        <f>IF($C$4="Neattiecināmās izmaksas",IF('3a+c+n'!$Q56="N",'3a+c+n'!B56,0))</f>
        <v>0</v>
      </c>
      <c r="C56" s="24">
        <f>IF($C$4="Neattiecināmās izmaksas",IF('3a+c+n'!$Q56="N",'3a+c+n'!C56,0))</f>
        <v>0</v>
      </c>
      <c r="D56" s="24">
        <f>IF($C$4="Neattiecināmās izmaksas",IF('3a+c+n'!$Q56="N",'3a+c+n'!D56,0))</f>
        <v>0</v>
      </c>
      <c r="E56" s="46"/>
      <c r="F56" s="65"/>
      <c r="G56" s="118"/>
      <c r="H56" s="118">
        <f>IF($C$4="Neattiecināmās izmaksas",IF('3a+c+n'!$Q56="N",'3a+c+n'!H56,0))</f>
        <v>0</v>
      </c>
      <c r="I56" s="118"/>
      <c r="J56" s="118"/>
      <c r="K56" s="119">
        <f>IF($C$4="Neattiecināmās izmaksas",IF('3a+c+n'!$Q56="N",'3a+c+n'!K56,0))</f>
        <v>0</v>
      </c>
      <c r="L56" s="82">
        <f>IF($C$4="Neattiecināmās izmaksas",IF('3a+c+n'!$Q56="N",'3a+c+n'!L56,0))</f>
        <v>0</v>
      </c>
      <c r="M56" s="118">
        <f>IF($C$4="Neattiecināmās izmaksas",IF('3a+c+n'!$Q56="N",'3a+c+n'!M56,0))</f>
        <v>0</v>
      </c>
      <c r="N56" s="118">
        <f>IF($C$4="Neattiecināmās izmaksas",IF('3a+c+n'!$Q56="N",'3a+c+n'!N56,0))</f>
        <v>0</v>
      </c>
      <c r="O56" s="118">
        <f>IF($C$4="Neattiecināmās izmaksas",IF('3a+c+n'!$Q56="N",'3a+c+n'!O56,0))</f>
        <v>0</v>
      </c>
      <c r="P56" s="119">
        <f>IF($C$4="Neattiecināmās izmaksas",IF('3a+c+n'!$Q56="N",'3a+c+n'!P56,0))</f>
        <v>0</v>
      </c>
    </row>
    <row r="57" spans="1:16" x14ac:dyDescent="0.2">
      <c r="A57" s="51">
        <f>IF(P57=0,0,IF(COUNTBLANK(P57)=1,0,COUNTA($P$14:P57)))</f>
        <v>0</v>
      </c>
      <c r="B57" s="24">
        <f>IF($C$4="Neattiecināmās izmaksas",IF('3a+c+n'!$Q57="N",'3a+c+n'!B57,0))</f>
        <v>0</v>
      </c>
      <c r="C57" s="24">
        <f>IF($C$4="Neattiecināmās izmaksas",IF('3a+c+n'!$Q57="N",'3a+c+n'!C57,0))</f>
        <v>0</v>
      </c>
      <c r="D57" s="24">
        <f>IF($C$4="Neattiecināmās izmaksas",IF('3a+c+n'!$Q57="N",'3a+c+n'!D57,0))</f>
        <v>0</v>
      </c>
      <c r="E57" s="46"/>
      <c r="F57" s="65"/>
      <c r="G57" s="118"/>
      <c r="H57" s="118">
        <f>IF($C$4="Neattiecināmās izmaksas",IF('3a+c+n'!$Q57="N",'3a+c+n'!H57,0))</f>
        <v>0</v>
      </c>
      <c r="I57" s="118"/>
      <c r="J57" s="118"/>
      <c r="K57" s="119">
        <f>IF($C$4="Neattiecināmās izmaksas",IF('3a+c+n'!$Q57="N",'3a+c+n'!K57,0))</f>
        <v>0</v>
      </c>
      <c r="L57" s="82">
        <f>IF($C$4="Neattiecināmās izmaksas",IF('3a+c+n'!$Q57="N",'3a+c+n'!L57,0))</f>
        <v>0</v>
      </c>
      <c r="M57" s="118">
        <f>IF($C$4="Neattiecināmās izmaksas",IF('3a+c+n'!$Q57="N",'3a+c+n'!M57,0))</f>
        <v>0</v>
      </c>
      <c r="N57" s="118">
        <f>IF($C$4="Neattiecināmās izmaksas",IF('3a+c+n'!$Q57="N",'3a+c+n'!N57,0))</f>
        <v>0</v>
      </c>
      <c r="O57" s="118">
        <f>IF($C$4="Neattiecināmās izmaksas",IF('3a+c+n'!$Q57="N",'3a+c+n'!O57,0))</f>
        <v>0</v>
      </c>
      <c r="P57" s="119">
        <f>IF($C$4="Neattiecināmās izmaksas",IF('3a+c+n'!$Q57="N",'3a+c+n'!P57,0))</f>
        <v>0</v>
      </c>
    </row>
    <row r="58" spans="1:16" x14ac:dyDescent="0.2">
      <c r="A58" s="51">
        <f>IF(P58=0,0,IF(COUNTBLANK(P58)=1,0,COUNTA($P$14:P58)))</f>
        <v>0</v>
      </c>
      <c r="B58" s="24">
        <f>IF($C$4="Neattiecināmās izmaksas",IF('3a+c+n'!$Q58="N",'3a+c+n'!B58,0))</f>
        <v>0</v>
      </c>
      <c r="C58" s="24">
        <f>IF($C$4="Neattiecināmās izmaksas",IF('3a+c+n'!$Q58="N",'3a+c+n'!C58,0))</f>
        <v>0</v>
      </c>
      <c r="D58" s="24">
        <f>IF($C$4="Neattiecināmās izmaksas",IF('3a+c+n'!$Q58="N",'3a+c+n'!D58,0))</f>
        <v>0</v>
      </c>
      <c r="E58" s="46"/>
      <c r="F58" s="65"/>
      <c r="G58" s="118"/>
      <c r="H58" s="118">
        <f>IF($C$4="Neattiecināmās izmaksas",IF('3a+c+n'!$Q58="N",'3a+c+n'!H58,0))</f>
        <v>0</v>
      </c>
      <c r="I58" s="118"/>
      <c r="J58" s="118"/>
      <c r="K58" s="119">
        <f>IF($C$4="Neattiecināmās izmaksas",IF('3a+c+n'!$Q58="N",'3a+c+n'!K58,0))</f>
        <v>0</v>
      </c>
      <c r="L58" s="82">
        <f>IF($C$4="Neattiecināmās izmaksas",IF('3a+c+n'!$Q58="N",'3a+c+n'!L58,0))</f>
        <v>0</v>
      </c>
      <c r="M58" s="118">
        <f>IF($C$4="Neattiecināmās izmaksas",IF('3a+c+n'!$Q58="N",'3a+c+n'!M58,0))</f>
        <v>0</v>
      </c>
      <c r="N58" s="118">
        <f>IF($C$4="Neattiecināmās izmaksas",IF('3a+c+n'!$Q58="N",'3a+c+n'!N58,0))</f>
        <v>0</v>
      </c>
      <c r="O58" s="118">
        <f>IF($C$4="Neattiecināmās izmaksas",IF('3a+c+n'!$Q58="N",'3a+c+n'!O58,0))</f>
        <v>0</v>
      </c>
      <c r="P58" s="119">
        <f>IF($C$4="Neattiecināmās izmaksas",IF('3a+c+n'!$Q58="N",'3a+c+n'!P58,0))</f>
        <v>0</v>
      </c>
    </row>
    <row r="59" spans="1:16" x14ac:dyDescent="0.2">
      <c r="A59" s="51">
        <f>IF(P59=0,0,IF(COUNTBLANK(P59)=1,0,COUNTA($P$14:P59)))</f>
        <v>0</v>
      </c>
      <c r="B59" s="24">
        <f>IF($C$4="Neattiecināmās izmaksas",IF('3a+c+n'!$Q59="N",'3a+c+n'!B59,0))</f>
        <v>0</v>
      </c>
      <c r="C59" s="24">
        <f>IF($C$4="Neattiecināmās izmaksas",IF('3a+c+n'!$Q59="N",'3a+c+n'!C59,0))</f>
        <v>0</v>
      </c>
      <c r="D59" s="24">
        <f>IF($C$4="Neattiecināmās izmaksas",IF('3a+c+n'!$Q59="N",'3a+c+n'!D59,0))</f>
        <v>0</v>
      </c>
      <c r="E59" s="46"/>
      <c r="F59" s="65"/>
      <c r="G59" s="118"/>
      <c r="H59" s="118">
        <f>IF($C$4="Neattiecināmās izmaksas",IF('3a+c+n'!$Q59="N",'3a+c+n'!H59,0))</f>
        <v>0</v>
      </c>
      <c r="I59" s="118"/>
      <c r="J59" s="118"/>
      <c r="K59" s="119">
        <f>IF($C$4="Neattiecināmās izmaksas",IF('3a+c+n'!$Q59="N",'3a+c+n'!K59,0))</f>
        <v>0</v>
      </c>
      <c r="L59" s="82">
        <f>IF($C$4="Neattiecināmās izmaksas",IF('3a+c+n'!$Q59="N",'3a+c+n'!L59,0))</f>
        <v>0</v>
      </c>
      <c r="M59" s="118">
        <f>IF($C$4="Neattiecināmās izmaksas",IF('3a+c+n'!$Q59="N",'3a+c+n'!M59,0))</f>
        <v>0</v>
      </c>
      <c r="N59" s="118">
        <f>IF($C$4="Neattiecināmās izmaksas",IF('3a+c+n'!$Q59="N",'3a+c+n'!N59,0))</f>
        <v>0</v>
      </c>
      <c r="O59" s="118">
        <f>IF($C$4="Neattiecināmās izmaksas",IF('3a+c+n'!$Q59="N",'3a+c+n'!O59,0))</f>
        <v>0</v>
      </c>
      <c r="P59" s="119">
        <f>IF($C$4="Neattiecināmās izmaksas",IF('3a+c+n'!$Q59="N",'3a+c+n'!P59,0))</f>
        <v>0</v>
      </c>
    </row>
    <row r="60" spans="1:16" x14ac:dyDescent="0.2">
      <c r="A60" s="51">
        <f>IF(P60=0,0,IF(COUNTBLANK(P60)=1,0,COUNTA($P$14:P60)))</f>
        <v>0</v>
      </c>
      <c r="B60" s="24">
        <f>IF($C$4="Neattiecināmās izmaksas",IF('3a+c+n'!$Q60="N",'3a+c+n'!B60,0))</f>
        <v>0</v>
      </c>
      <c r="C60" s="24">
        <f>IF($C$4="Neattiecināmās izmaksas",IF('3a+c+n'!$Q60="N",'3a+c+n'!C60,0))</f>
        <v>0</v>
      </c>
      <c r="D60" s="24">
        <f>IF($C$4="Neattiecināmās izmaksas",IF('3a+c+n'!$Q60="N",'3a+c+n'!D60,0))</f>
        <v>0</v>
      </c>
      <c r="E60" s="46"/>
      <c r="F60" s="65"/>
      <c r="G60" s="118"/>
      <c r="H60" s="118">
        <f>IF($C$4="Neattiecināmās izmaksas",IF('3a+c+n'!$Q60="N",'3a+c+n'!H60,0))</f>
        <v>0</v>
      </c>
      <c r="I60" s="118"/>
      <c r="J60" s="118"/>
      <c r="K60" s="119">
        <f>IF($C$4="Neattiecināmās izmaksas",IF('3a+c+n'!$Q60="N",'3a+c+n'!K60,0))</f>
        <v>0</v>
      </c>
      <c r="L60" s="82">
        <f>IF($C$4="Neattiecināmās izmaksas",IF('3a+c+n'!$Q60="N",'3a+c+n'!L60,0))</f>
        <v>0</v>
      </c>
      <c r="M60" s="118">
        <f>IF($C$4="Neattiecināmās izmaksas",IF('3a+c+n'!$Q60="N",'3a+c+n'!M60,0))</f>
        <v>0</v>
      </c>
      <c r="N60" s="118">
        <f>IF($C$4="Neattiecināmās izmaksas",IF('3a+c+n'!$Q60="N",'3a+c+n'!N60,0))</f>
        <v>0</v>
      </c>
      <c r="O60" s="118">
        <f>IF($C$4="Neattiecināmās izmaksas",IF('3a+c+n'!$Q60="N",'3a+c+n'!O60,0))</f>
        <v>0</v>
      </c>
      <c r="P60" s="119">
        <f>IF($C$4="Neattiecināmās izmaksas",IF('3a+c+n'!$Q60="N",'3a+c+n'!P60,0))</f>
        <v>0</v>
      </c>
    </row>
    <row r="61" spans="1:16" x14ac:dyDescent="0.2">
      <c r="A61" s="51">
        <f>IF(P61=0,0,IF(COUNTBLANK(P61)=1,0,COUNTA($P$14:P61)))</f>
        <v>0</v>
      </c>
      <c r="B61" s="24">
        <f>IF($C$4="Neattiecināmās izmaksas",IF('3a+c+n'!$Q61="N",'3a+c+n'!B61,0))</f>
        <v>0</v>
      </c>
      <c r="C61" s="24">
        <f>IF($C$4="Neattiecināmās izmaksas",IF('3a+c+n'!$Q61="N",'3a+c+n'!C61,0))</f>
        <v>0</v>
      </c>
      <c r="D61" s="24">
        <f>IF($C$4="Neattiecināmās izmaksas",IF('3a+c+n'!$Q61="N",'3a+c+n'!D61,0))</f>
        <v>0</v>
      </c>
      <c r="E61" s="46"/>
      <c r="F61" s="65"/>
      <c r="G61" s="118"/>
      <c r="H61" s="118">
        <f>IF($C$4="Neattiecināmās izmaksas",IF('3a+c+n'!$Q61="N",'3a+c+n'!H61,0))</f>
        <v>0</v>
      </c>
      <c r="I61" s="118"/>
      <c r="J61" s="118"/>
      <c r="K61" s="119">
        <f>IF($C$4="Neattiecināmās izmaksas",IF('3a+c+n'!$Q61="N",'3a+c+n'!K61,0))</f>
        <v>0</v>
      </c>
      <c r="L61" s="82">
        <f>IF($C$4="Neattiecināmās izmaksas",IF('3a+c+n'!$Q61="N",'3a+c+n'!L61,0))</f>
        <v>0</v>
      </c>
      <c r="M61" s="118">
        <f>IF($C$4="Neattiecināmās izmaksas",IF('3a+c+n'!$Q61="N",'3a+c+n'!M61,0))</f>
        <v>0</v>
      </c>
      <c r="N61" s="118">
        <f>IF($C$4="Neattiecināmās izmaksas",IF('3a+c+n'!$Q61="N",'3a+c+n'!N61,0))</f>
        <v>0</v>
      </c>
      <c r="O61" s="118">
        <f>IF($C$4="Neattiecināmās izmaksas",IF('3a+c+n'!$Q61="N",'3a+c+n'!O61,0))</f>
        <v>0</v>
      </c>
      <c r="P61" s="119">
        <f>IF($C$4="Neattiecināmās izmaksas",IF('3a+c+n'!$Q61="N",'3a+c+n'!P61,0))</f>
        <v>0</v>
      </c>
    </row>
    <row r="62" spans="1:16" x14ac:dyDescent="0.2">
      <c r="A62" s="51">
        <f>IF(P62=0,0,IF(COUNTBLANK(P62)=1,0,COUNTA($P$14:P62)))</f>
        <v>0</v>
      </c>
      <c r="B62" s="24">
        <f>IF($C$4="Neattiecināmās izmaksas",IF('3a+c+n'!$Q62="N",'3a+c+n'!B62,0))</f>
        <v>0</v>
      </c>
      <c r="C62" s="24">
        <f>IF($C$4="Neattiecināmās izmaksas",IF('3a+c+n'!$Q62="N",'3a+c+n'!C62,0))</f>
        <v>0</v>
      </c>
      <c r="D62" s="24">
        <f>IF($C$4="Neattiecināmās izmaksas",IF('3a+c+n'!$Q62="N",'3a+c+n'!D62,0))</f>
        <v>0</v>
      </c>
      <c r="E62" s="46"/>
      <c r="F62" s="65"/>
      <c r="G62" s="118"/>
      <c r="H62" s="118">
        <f>IF($C$4="Neattiecināmās izmaksas",IF('3a+c+n'!$Q62="N",'3a+c+n'!H62,0))</f>
        <v>0</v>
      </c>
      <c r="I62" s="118"/>
      <c r="J62" s="118"/>
      <c r="K62" s="119">
        <f>IF($C$4="Neattiecināmās izmaksas",IF('3a+c+n'!$Q62="N",'3a+c+n'!K62,0))</f>
        <v>0</v>
      </c>
      <c r="L62" s="82">
        <f>IF($C$4="Neattiecināmās izmaksas",IF('3a+c+n'!$Q62="N",'3a+c+n'!L62,0))</f>
        <v>0</v>
      </c>
      <c r="M62" s="118">
        <f>IF($C$4="Neattiecināmās izmaksas",IF('3a+c+n'!$Q62="N",'3a+c+n'!M62,0))</f>
        <v>0</v>
      </c>
      <c r="N62" s="118">
        <f>IF($C$4="Neattiecināmās izmaksas",IF('3a+c+n'!$Q62="N",'3a+c+n'!N62,0))</f>
        <v>0</v>
      </c>
      <c r="O62" s="118">
        <f>IF($C$4="Neattiecināmās izmaksas",IF('3a+c+n'!$Q62="N",'3a+c+n'!O62,0))</f>
        <v>0</v>
      </c>
      <c r="P62" s="119">
        <f>IF($C$4="Neattiecināmās izmaksas",IF('3a+c+n'!$Q62="N",'3a+c+n'!P62,0))</f>
        <v>0</v>
      </c>
    </row>
    <row r="63" spans="1:16" x14ac:dyDescent="0.2">
      <c r="A63" s="51">
        <f>IF(P63=0,0,IF(COUNTBLANK(P63)=1,0,COUNTA($P$14:P63)))</f>
        <v>0</v>
      </c>
      <c r="B63" s="24">
        <f>IF($C$4="Neattiecināmās izmaksas",IF('3a+c+n'!$Q63="N",'3a+c+n'!B63,0))</f>
        <v>0</v>
      </c>
      <c r="C63" s="24">
        <f>IF($C$4="Neattiecināmās izmaksas",IF('3a+c+n'!$Q63="N",'3a+c+n'!C63,0))</f>
        <v>0</v>
      </c>
      <c r="D63" s="24">
        <f>IF($C$4="Neattiecināmās izmaksas",IF('3a+c+n'!$Q63="N",'3a+c+n'!D63,0))</f>
        <v>0</v>
      </c>
      <c r="E63" s="46"/>
      <c r="F63" s="65"/>
      <c r="G63" s="118"/>
      <c r="H63" s="118">
        <f>IF($C$4="Neattiecināmās izmaksas",IF('3a+c+n'!$Q63="N",'3a+c+n'!H63,0))</f>
        <v>0</v>
      </c>
      <c r="I63" s="118"/>
      <c r="J63" s="118"/>
      <c r="K63" s="119">
        <f>IF($C$4="Neattiecināmās izmaksas",IF('3a+c+n'!$Q63="N",'3a+c+n'!K63,0))</f>
        <v>0</v>
      </c>
      <c r="L63" s="82">
        <f>IF($C$4="Neattiecināmās izmaksas",IF('3a+c+n'!$Q63="N",'3a+c+n'!L63,0))</f>
        <v>0</v>
      </c>
      <c r="M63" s="118">
        <f>IF($C$4="Neattiecināmās izmaksas",IF('3a+c+n'!$Q63="N",'3a+c+n'!M63,0))</f>
        <v>0</v>
      </c>
      <c r="N63" s="118">
        <f>IF($C$4="Neattiecināmās izmaksas",IF('3a+c+n'!$Q63="N",'3a+c+n'!N63,0))</f>
        <v>0</v>
      </c>
      <c r="O63" s="118">
        <f>IF($C$4="Neattiecināmās izmaksas",IF('3a+c+n'!$Q63="N",'3a+c+n'!O63,0))</f>
        <v>0</v>
      </c>
      <c r="P63" s="119">
        <f>IF($C$4="Neattiecināmās izmaksas",IF('3a+c+n'!$Q63="N",'3a+c+n'!P63,0))</f>
        <v>0</v>
      </c>
    </row>
    <row r="64" spans="1:16" x14ac:dyDescent="0.2">
      <c r="A64" s="51">
        <f>IF(P64=0,0,IF(COUNTBLANK(P64)=1,0,COUNTA($P$14:P64)))</f>
        <v>0</v>
      </c>
      <c r="B64" s="24">
        <f>IF($C$4="Neattiecināmās izmaksas",IF('3a+c+n'!$Q64="N",'3a+c+n'!B64,0))</f>
        <v>0</v>
      </c>
      <c r="C64" s="24">
        <f>IF($C$4="Neattiecināmās izmaksas",IF('3a+c+n'!$Q64="N",'3a+c+n'!C64,0))</f>
        <v>0</v>
      </c>
      <c r="D64" s="24">
        <f>IF($C$4="Neattiecināmās izmaksas",IF('3a+c+n'!$Q64="N",'3a+c+n'!D64,0))</f>
        <v>0</v>
      </c>
      <c r="E64" s="46"/>
      <c r="F64" s="65"/>
      <c r="G64" s="118"/>
      <c r="H64" s="118">
        <f>IF($C$4="Neattiecināmās izmaksas",IF('3a+c+n'!$Q64="N",'3a+c+n'!H64,0))</f>
        <v>0</v>
      </c>
      <c r="I64" s="118"/>
      <c r="J64" s="118"/>
      <c r="K64" s="119">
        <f>IF($C$4="Neattiecināmās izmaksas",IF('3a+c+n'!$Q64="N",'3a+c+n'!K64,0))</f>
        <v>0</v>
      </c>
      <c r="L64" s="82">
        <f>IF($C$4="Neattiecināmās izmaksas",IF('3a+c+n'!$Q64="N",'3a+c+n'!L64,0))</f>
        <v>0</v>
      </c>
      <c r="M64" s="118">
        <f>IF($C$4="Neattiecināmās izmaksas",IF('3a+c+n'!$Q64="N",'3a+c+n'!M64,0))</f>
        <v>0</v>
      </c>
      <c r="N64" s="118">
        <f>IF($C$4="Neattiecināmās izmaksas",IF('3a+c+n'!$Q64="N",'3a+c+n'!N64,0))</f>
        <v>0</v>
      </c>
      <c r="O64" s="118">
        <f>IF($C$4="Neattiecināmās izmaksas",IF('3a+c+n'!$Q64="N",'3a+c+n'!O64,0))</f>
        <v>0</v>
      </c>
      <c r="P64" s="119">
        <f>IF($C$4="Neattiecināmās izmaksas",IF('3a+c+n'!$Q64="N",'3a+c+n'!P64,0))</f>
        <v>0</v>
      </c>
    </row>
    <row r="65" spans="1:16" x14ac:dyDescent="0.2">
      <c r="A65" s="51">
        <f>IF(P65=0,0,IF(COUNTBLANK(P65)=1,0,COUNTA($P$14:P65)))</f>
        <v>0</v>
      </c>
      <c r="B65" s="24">
        <f>IF($C$4="Neattiecināmās izmaksas",IF('3a+c+n'!$Q65="N",'3a+c+n'!B65,0))</f>
        <v>0</v>
      </c>
      <c r="C65" s="24">
        <f>IF($C$4="Neattiecināmās izmaksas",IF('3a+c+n'!$Q65="N",'3a+c+n'!C65,0))</f>
        <v>0</v>
      </c>
      <c r="D65" s="24">
        <f>IF($C$4="Neattiecināmās izmaksas",IF('3a+c+n'!$Q65="N",'3a+c+n'!D65,0))</f>
        <v>0</v>
      </c>
      <c r="E65" s="46"/>
      <c r="F65" s="65"/>
      <c r="G65" s="118"/>
      <c r="H65" s="118">
        <f>IF($C$4="Neattiecināmās izmaksas",IF('3a+c+n'!$Q65="N",'3a+c+n'!H65,0))</f>
        <v>0</v>
      </c>
      <c r="I65" s="118"/>
      <c r="J65" s="118"/>
      <c r="K65" s="119">
        <f>IF($C$4="Neattiecināmās izmaksas",IF('3a+c+n'!$Q65="N",'3a+c+n'!K65,0))</f>
        <v>0</v>
      </c>
      <c r="L65" s="82">
        <f>IF($C$4="Neattiecināmās izmaksas",IF('3a+c+n'!$Q65="N",'3a+c+n'!L65,0))</f>
        <v>0</v>
      </c>
      <c r="M65" s="118">
        <f>IF($C$4="Neattiecināmās izmaksas",IF('3a+c+n'!$Q65="N",'3a+c+n'!M65,0))</f>
        <v>0</v>
      </c>
      <c r="N65" s="118">
        <f>IF($C$4="Neattiecināmās izmaksas",IF('3a+c+n'!$Q65="N",'3a+c+n'!N65,0))</f>
        <v>0</v>
      </c>
      <c r="O65" s="118">
        <f>IF($C$4="Neattiecināmās izmaksas",IF('3a+c+n'!$Q65="N",'3a+c+n'!O65,0))</f>
        <v>0</v>
      </c>
      <c r="P65" s="119">
        <f>IF($C$4="Neattiecināmās izmaksas",IF('3a+c+n'!$Q65="N",'3a+c+n'!P65,0))</f>
        <v>0</v>
      </c>
    </row>
    <row r="66" spans="1:16" x14ac:dyDescent="0.2">
      <c r="A66" s="51">
        <f>IF(P66=0,0,IF(COUNTBLANK(P66)=1,0,COUNTA($P$14:P66)))</f>
        <v>0</v>
      </c>
      <c r="B66" s="24">
        <f>IF($C$4="Neattiecināmās izmaksas",IF('3a+c+n'!$Q66="N",'3a+c+n'!B66,0))</f>
        <v>0</v>
      </c>
      <c r="C66" s="24">
        <f>IF($C$4="Neattiecināmās izmaksas",IF('3a+c+n'!$Q66="N",'3a+c+n'!C66,0))</f>
        <v>0</v>
      </c>
      <c r="D66" s="24">
        <f>IF($C$4="Neattiecināmās izmaksas",IF('3a+c+n'!$Q66="N",'3a+c+n'!D66,0))</f>
        <v>0</v>
      </c>
      <c r="E66" s="46"/>
      <c r="F66" s="65"/>
      <c r="G66" s="118"/>
      <c r="H66" s="118">
        <f>IF($C$4="Neattiecināmās izmaksas",IF('3a+c+n'!$Q66="N",'3a+c+n'!H66,0))</f>
        <v>0</v>
      </c>
      <c r="I66" s="118"/>
      <c r="J66" s="118"/>
      <c r="K66" s="119">
        <f>IF($C$4="Neattiecināmās izmaksas",IF('3a+c+n'!$Q66="N",'3a+c+n'!K66,0))</f>
        <v>0</v>
      </c>
      <c r="L66" s="82">
        <f>IF($C$4="Neattiecināmās izmaksas",IF('3a+c+n'!$Q66="N",'3a+c+n'!L66,0))</f>
        <v>0</v>
      </c>
      <c r="M66" s="118">
        <f>IF($C$4="Neattiecināmās izmaksas",IF('3a+c+n'!$Q66="N",'3a+c+n'!M66,0))</f>
        <v>0</v>
      </c>
      <c r="N66" s="118">
        <f>IF($C$4="Neattiecināmās izmaksas",IF('3a+c+n'!$Q66="N",'3a+c+n'!N66,0))</f>
        <v>0</v>
      </c>
      <c r="O66" s="118">
        <f>IF($C$4="Neattiecināmās izmaksas",IF('3a+c+n'!$Q66="N",'3a+c+n'!O66,0))</f>
        <v>0</v>
      </c>
      <c r="P66" s="119">
        <f>IF($C$4="Neattiecināmās izmaksas",IF('3a+c+n'!$Q66="N",'3a+c+n'!P66,0))</f>
        <v>0</v>
      </c>
    </row>
    <row r="67" spans="1:16" x14ac:dyDescent="0.2">
      <c r="A67" s="51">
        <f>IF(P67=0,0,IF(COUNTBLANK(P67)=1,0,COUNTA($P$14:P67)))</f>
        <v>0</v>
      </c>
      <c r="B67" s="24">
        <f>IF($C$4="Neattiecināmās izmaksas",IF('3a+c+n'!$Q67="N",'3a+c+n'!B67,0))</f>
        <v>0</v>
      </c>
      <c r="C67" s="24">
        <f>IF($C$4="Neattiecināmās izmaksas",IF('3a+c+n'!$Q67="N",'3a+c+n'!C67,0))</f>
        <v>0</v>
      </c>
      <c r="D67" s="24">
        <f>IF($C$4="Neattiecināmās izmaksas",IF('3a+c+n'!$Q67="N",'3a+c+n'!D67,0))</f>
        <v>0</v>
      </c>
      <c r="E67" s="46"/>
      <c r="F67" s="65"/>
      <c r="G67" s="118"/>
      <c r="H67" s="118">
        <f>IF($C$4="Neattiecināmās izmaksas",IF('3a+c+n'!$Q67="N",'3a+c+n'!H67,0))</f>
        <v>0</v>
      </c>
      <c r="I67" s="118"/>
      <c r="J67" s="118"/>
      <c r="K67" s="119">
        <f>IF($C$4="Neattiecināmās izmaksas",IF('3a+c+n'!$Q67="N",'3a+c+n'!K67,0))</f>
        <v>0</v>
      </c>
      <c r="L67" s="82">
        <f>IF($C$4="Neattiecināmās izmaksas",IF('3a+c+n'!$Q67="N",'3a+c+n'!L67,0))</f>
        <v>0</v>
      </c>
      <c r="M67" s="118">
        <f>IF($C$4="Neattiecināmās izmaksas",IF('3a+c+n'!$Q67="N",'3a+c+n'!M67,0))</f>
        <v>0</v>
      </c>
      <c r="N67" s="118">
        <f>IF($C$4="Neattiecināmās izmaksas",IF('3a+c+n'!$Q67="N",'3a+c+n'!N67,0))</f>
        <v>0</v>
      </c>
      <c r="O67" s="118">
        <f>IF($C$4="Neattiecināmās izmaksas",IF('3a+c+n'!$Q67="N",'3a+c+n'!O67,0))</f>
        <v>0</v>
      </c>
      <c r="P67" s="119">
        <f>IF($C$4="Neattiecināmās izmaksas",IF('3a+c+n'!$Q67="N",'3a+c+n'!P67,0))</f>
        <v>0</v>
      </c>
    </row>
    <row r="68" spans="1:16" x14ac:dyDescent="0.2">
      <c r="A68" s="51">
        <f>IF(P68=0,0,IF(COUNTBLANK(P68)=1,0,COUNTA($P$14:P68)))</f>
        <v>0</v>
      </c>
      <c r="B68" s="24">
        <f>IF($C$4="Neattiecināmās izmaksas",IF('3a+c+n'!$Q68="N",'3a+c+n'!B68,0))</f>
        <v>0</v>
      </c>
      <c r="C68" s="24">
        <f>IF($C$4="Neattiecināmās izmaksas",IF('3a+c+n'!$Q68="N",'3a+c+n'!C68,0))</f>
        <v>0</v>
      </c>
      <c r="D68" s="24">
        <f>IF($C$4="Neattiecināmās izmaksas",IF('3a+c+n'!$Q68="N",'3a+c+n'!D68,0))</f>
        <v>0</v>
      </c>
      <c r="E68" s="46"/>
      <c r="F68" s="65"/>
      <c r="G68" s="118"/>
      <c r="H68" s="118">
        <f>IF($C$4="Neattiecināmās izmaksas",IF('3a+c+n'!$Q68="N",'3a+c+n'!H68,0))</f>
        <v>0</v>
      </c>
      <c r="I68" s="118"/>
      <c r="J68" s="118"/>
      <c r="K68" s="119">
        <f>IF($C$4="Neattiecināmās izmaksas",IF('3a+c+n'!$Q68="N",'3a+c+n'!K68,0))</f>
        <v>0</v>
      </c>
      <c r="L68" s="82">
        <f>IF($C$4="Neattiecināmās izmaksas",IF('3a+c+n'!$Q68="N",'3a+c+n'!L68,0))</f>
        <v>0</v>
      </c>
      <c r="M68" s="118">
        <f>IF($C$4="Neattiecināmās izmaksas",IF('3a+c+n'!$Q68="N",'3a+c+n'!M68,0))</f>
        <v>0</v>
      </c>
      <c r="N68" s="118">
        <f>IF($C$4="Neattiecināmās izmaksas",IF('3a+c+n'!$Q68="N",'3a+c+n'!N68,0))</f>
        <v>0</v>
      </c>
      <c r="O68" s="118">
        <f>IF($C$4="Neattiecināmās izmaksas",IF('3a+c+n'!$Q68="N",'3a+c+n'!O68,0))</f>
        <v>0</v>
      </c>
      <c r="P68" s="119">
        <f>IF($C$4="Neattiecināmās izmaksas",IF('3a+c+n'!$Q68="N",'3a+c+n'!P68,0))</f>
        <v>0</v>
      </c>
    </row>
    <row r="69" spans="1:16" x14ac:dyDescent="0.2">
      <c r="A69" s="51">
        <f>IF(P69=0,0,IF(COUNTBLANK(P69)=1,0,COUNTA($P$14:P69)))</f>
        <v>0</v>
      </c>
      <c r="B69" s="24">
        <f>IF($C$4="Neattiecināmās izmaksas",IF('3a+c+n'!$Q69="N",'3a+c+n'!B69,0))</f>
        <v>0</v>
      </c>
      <c r="C69" s="24">
        <f>IF($C$4="Neattiecināmās izmaksas",IF('3a+c+n'!$Q69="N",'3a+c+n'!C69,0))</f>
        <v>0</v>
      </c>
      <c r="D69" s="24">
        <f>IF($C$4="Neattiecināmās izmaksas",IF('3a+c+n'!$Q69="N",'3a+c+n'!D69,0))</f>
        <v>0</v>
      </c>
      <c r="E69" s="46"/>
      <c r="F69" s="65"/>
      <c r="G69" s="118"/>
      <c r="H69" s="118">
        <f>IF($C$4="Neattiecināmās izmaksas",IF('3a+c+n'!$Q69="N",'3a+c+n'!H69,0))</f>
        <v>0</v>
      </c>
      <c r="I69" s="118"/>
      <c r="J69" s="118"/>
      <c r="K69" s="119">
        <f>IF($C$4="Neattiecināmās izmaksas",IF('3a+c+n'!$Q69="N",'3a+c+n'!K69,0))</f>
        <v>0</v>
      </c>
      <c r="L69" s="82">
        <f>IF($C$4="Neattiecināmās izmaksas",IF('3a+c+n'!$Q69="N",'3a+c+n'!L69,0))</f>
        <v>0</v>
      </c>
      <c r="M69" s="118">
        <f>IF($C$4="Neattiecināmās izmaksas",IF('3a+c+n'!$Q69="N",'3a+c+n'!M69,0))</f>
        <v>0</v>
      </c>
      <c r="N69" s="118">
        <f>IF($C$4="Neattiecināmās izmaksas",IF('3a+c+n'!$Q69="N",'3a+c+n'!N69,0))</f>
        <v>0</v>
      </c>
      <c r="O69" s="118">
        <f>IF($C$4="Neattiecināmās izmaksas",IF('3a+c+n'!$Q69="N",'3a+c+n'!O69,0))</f>
        <v>0</v>
      </c>
      <c r="P69" s="119">
        <f>IF($C$4="Neattiecināmās izmaksas",IF('3a+c+n'!$Q69="N",'3a+c+n'!P69,0))</f>
        <v>0</v>
      </c>
    </row>
    <row r="70" spans="1:16" x14ac:dyDescent="0.2">
      <c r="A70" s="51">
        <f>IF(P70=0,0,IF(COUNTBLANK(P70)=1,0,COUNTA($P$14:P70)))</f>
        <v>0</v>
      </c>
      <c r="B70" s="24">
        <f>IF($C$4="Neattiecināmās izmaksas",IF('3a+c+n'!$Q70="N",'3a+c+n'!B70,0))</f>
        <v>0</v>
      </c>
      <c r="C70" s="24">
        <f>IF($C$4="Neattiecināmās izmaksas",IF('3a+c+n'!$Q70="N",'3a+c+n'!C70,0))</f>
        <v>0</v>
      </c>
      <c r="D70" s="24">
        <f>IF($C$4="Neattiecināmās izmaksas",IF('3a+c+n'!$Q70="N",'3a+c+n'!D70,0))</f>
        <v>0</v>
      </c>
      <c r="E70" s="46"/>
      <c r="F70" s="65"/>
      <c r="G70" s="118"/>
      <c r="H70" s="118">
        <f>IF($C$4="Neattiecināmās izmaksas",IF('3a+c+n'!$Q70="N",'3a+c+n'!H70,0))</f>
        <v>0</v>
      </c>
      <c r="I70" s="118"/>
      <c r="J70" s="118"/>
      <c r="K70" s="119">
        <f>IF($C$4="Neattiecināmās izmaksas",IF('3a+c+n'!$Q70="N",'3a+c+n'!K70,0))</f>
        <v>0</v>
      </c>
      <c r="L70" s="82">
        <f>IF($C$4="Neattiecināmās izmaksas",IF('3a+c+n'!$Q70="N",'3a+c+n'!L70,0))</f>
        <v>0</v>
      </c>
      <c r="M70" s="118">
        <f>IF($C$4="Neattiecināmās izmaksas",IF('3a+c+n'!$Q70="N",'3a+c+n'!M70,0))</f>
        <v>0</v>
      </c>
      <c r="N70" s="118">
        <f>IF($C$4="Neattiecināmās izmaksas",IF('3a+c+n'!$Q70="N",'3a+c+n'!N70,0))</f>
        <v>0</v>
      </c>
      <c r="O70" s="118">
        <f>IF($C$4="Neattiecināmās izmaksas",IF('3a+c+n'!$Q70="N",'3a+c+n'!O70,0))</f>
        <v>0</v>
      </c>
      <c r="P70" s="119">
        <f>IF($C$4="Neattiecināmās izmaksas",IF('3a+c+n'!$Q70="N",'3a+c+n'!P70,0))</f>
        <v>0</v>
      </c>
    </row>
    <row r="71" spans="1:16" x14ac:dyDescent="0.2">
      <c r="A71" s="51">
        <f>IF(P71=0,0,IF(COUNTBLANK(P71)=1,0,COUNTA($P$14:P71)))</f>
        <v>0</v>
      </c>
      <c r="B71" s="24">
        <f>IF($C$4="Neattiecināmās izmaksas",IF('3a+c+n'!$Q71="N",'3a+c+n'!B71,0))</f>
        <v>0</v>
      </c>
      <c r="C71" s="24">
        <f>IF($C$4="Neattiecināmās izmaksas",IF('3a+c+n'!$Q71="N",'3a+c+n'!C71,0))</f>
        <v>0</v>
      </c>
      <c r="D71" s="24">
        <f>IF($C$4="Neattiecināmās izmaksas",IF('3a+c+n'!$Q71="N",'3a+c+n'!D71,0))</f>
        <v>0</v>
      </c>
      <c r="E71" s="46"/>
      <c r="F71" s="65"/>
      <c r="G71" s="118"/>
      <c r="H71" s="118">
        <f>IF($C$4="Neattiecināmās izmaksas",IF('3a+c+n'!$Q71="N",'3a+c+n'!H71,0))</f>
        <v>0</v>
      </c>
      <c r="I71" s="118"/>
      <c r="J71" s="118"/>
      <c r="K71" s="119">
        <f>IF($C$4="Neattiecināmās izmaksas",IF('3a+c+n'!$Q71="N",'3a+c+n'!K71,0))</f>
        <v>0</v>
      </c>
      <c r="L71" s="82">
        <f>IF($C$4="Neattiecināmās izmaksas",IF('3a+c+n'!$Q71="N",'3a+c+n'!L71,0))</f>
        <v>0</v>
      </c>
      <c r="M71" s="118">
        <f>IF($C$4="Neattiecināmās izmaksas",IF('3a+c+n'!$Q71="N",'3a+c+n'!M71,0))</f>
        <v>0</v>
      </c>
      <c r="N71" s="118">
        <f>IF($C$4="Neattiecināmās izmaksas",IF('3a+c+n'!$Q71="N",'3a+c+n'!N71,0))</f>
        <v>0</v>
      </c>
      <c r="O71" s="118">
        <f>IF($C$4="Neattiecināmās izmaksas",IF('3a+c+n'!$Q71="N",'3a+c+n'!O71,0))</f>
        <v>0</v>
      </c>
      <c r="P71" s="119">
        <f>IF($C$4="Neattiecināmās izmaksas",IF('3a+c+n'!$Q71="N",'3a+c+n'!P71,0))</f>
        <v>0</v>
      </c>
    </row>
    <row r="72" spans="1:16" x14ac:dyDescent="0.2">
      <c r="A72" s="51">
        <f>IF(P72=0,0,IF(COUNTBLANK(P72)=1,0,COUNTA($P$14:P72)))</f>
        <v>0</v>
      </c>
      <c r="B72" s="24">
        <f>IF($C$4="Neattiecināmās izmaksas",IF('3a+c+n'!$Q72="N",'3a+c+n'!B72,0))</f>
        <v>0</v>
      </c>
      <c r="C72" s="24">
        <f>IF($C$4="Neattiecināmās izmaksas",IF('3a+c+n'!$Q72="N",'3a+c+n'!C72,0))</f>
        <v>0</v>
      </c>
      <c r="D72" s="24">
        <f>IF($C$4="Neattiecināmās izmaksas",IF('3a+c+n'!$Q72="N",'3a+c+n'!D72,0))</f>
        <v>0</v>
      </c>
      <c r="E72" s="46"/>
      <c r="F72" s="65"/>
      <c r="G72" s="118"/>
      <c r="H72" s="118">
        <f>IF($C$4="Neattiecināmās izmaksas",IF('3a+c+n'!$Q72="N",'3a+c+n'!H72,0))</f>
        <v>0</v>
      </c>
      <c r="I72" s="118"/>
      <c r="J72" s="118"/>
      <c r="K72" s="119">
        <f>IF($C$4="Neattiecināmās izmaksas",IF('3a+c+n'!$Q72="N",'3a+c+n'!K72,0))</f>
        <v>0</v>
      </c>
      <c r="L72" s="82">
        <f>IF($C$4="Neattiecināmās izmaksas",IF('3a+c+n'!$Q72="N",'3a+c+n'!L72,0))</f>
        <v>0</v>
      </c>
      <c r="M72" s="118">
        <f>IF($C$4="Neattiecināmās izmaksas",IF('3a+c+n'!$Q72="N",'3a+c+n'!M72,0))</f>
        <v>0</v>
      </c>
      <c r="N72" s="118">
        <f>IF($C$4="Neattiecināmās izmaksas",IF('3a+c+n'!$Q72="N",'3a+c+n'!N72,0))</f>
        <v>0</v>
      </c>
      <c r="O72" s="118">
        <f>IF($C$4="Neattiecināmās izmaksas",IF('3a+c+n'!$Q72="N",'3a+c+n'!O72,0))</f>
        <v>0</v>
      </c>
      <c r="P72" s="119">
        <f>IF($C$4="Neattiecināmās izmaksas",IF('3a+c+n'!$Q72="N",'3a+c+n'!P72,0))</f>
        <v>0</v>
      </c>
    </row>
    <row r="73" spans="1:16" x14ac:dyDescent="0.2">
      <c r="A73" s="51">
        <f>IF(P73=0,0,IF(COUNTBLANK(P73)=1,0,COUNTA($P$14:P73)))</f>
        <v>0</v>
      </c>
      <c r="B73" s="24">
        <f>IF($C$4="Neattiecināmās izmaksas",IF('3a+c+n'!$Q73="N",'3a+c+n'!B73,0))</f>
        <v>0</v>
      </c>
      <c r="C73" s="24">
        <f>IF($C$4="Neattiecināmās izmaksas",IF('3a+c+n'!$Q73="N",'3a+c+n'!C73,0))</f>
        <v>0</v>
      </c>
      <c r="D73" s="24">
        <f>IF($C$4="Neattiecināmās izmaksas",IF('3a+c+n'!$Q73="N",'3a+c+n'!D73,0))</f>
        <v>0</v>
      </c>
      <c r="E73" s="46"/>
      <c r="F73" s="65"/>
      <c r="G73" s="118"/>
      <c r="H73" s="118">
        <f>IF($C$4="Neattiecināmās izmaksas",IF('3a+c+n'!$Q73="N",'3a+c+n'!H73,0))</f>
        <v>0</v>
      </c>
      <c r="I73" s="118"/>
      <c r="J73" s="118"/>
      <c r="K73" s="119">
        <f>IF($C$4="Neattiecināmās izmaksas",IF('3a+c+n'!$Q73="N",'3a+c+n'!K73,0))</f>
        <v>0</v>
      </c>
      <c r="L73" s="82">
        <f>IF($C$4="Neattiecināmās izmaksas",IF('3a+c+n'!$Q73="N",'3a+c+n'!L73,0))</f>
        <v>0</v>
      </c>
      <c r="M73" s="118">
        <f>IF($C$4="Neattiecināmās izmaksas",IF('3a+c+n'!$Q73="N",'3a+c+n'!M73,0))</f>
        <v>0</v>
      </c>
      <c r="N73" s="118">
        <f>IF($C$4="Neattiecināmās izmaksas",IF('3a+c+n'!$Q73="N",'3a+c+n'!N73,0))</f>
        <v>0</v>
      </c>
      <c r="O73" s="118">
        <f>IF($C$4="Neattiecināmās izmaksas",IF('3a+c+n'!$Q73="N",'3a+c+n'!O73,0))</f>
        <v>0</v>
      </c>
      <c r="P73" s="119">
        <f>IF($C$4="Neattiecināmās izmaksas",IF('3a+c+n'!$Q73="N",'3a+c+n'!P73,0))</f>
        <v>0</v>
      </c>
    </row>
    <row r="74" spans="1:16" x14ac:dyDescent="0.2">
      <c r="A74" s="51">
        <f>IF(P74=0,0,IF(COUNTBLANK(P74)=1,0,COUNTA($P$14:P74)))</f>
        <v>0</v>
      </c>
      <c r="B74" s="24">
        <f>IF($C$4="Neattiecināmās izmaksas",IF('3a+c+n'!$Q74="N",'3a+c+n'!B74,0))</f>
        <v>0</v>
      </c>
      <c r="C74" s="24">
        <f>IF($C$4="Neattiecināmās izmaksas",IF('3a+c+n'!$Q74="N",'3a+c+n'!C74,0))</f>
        <v>0</v>
      </c>
      <c r="D74" s="24">
        <f>IF($C$4="Neattiecināmās izmaksas",IF('3a+c+n'!$Q74="N",'3a+c+n'!D74,0))</f>
        <v>0</v>
      </c>
      <c r="E74" s="46"/>
      <c r="F74" s="65"/>
      <c r="G74" s="118"/>
      <c r="H74" s="118">
        <f>IF($C$4="Neattiecināmās izmaksas",IF('3a+c+n'!$Q74="N",'3a+c+n'!H74,0))</f>
        <v>0</v>
      </c>
      <c r="I74" s="118"/>
      <c r="J74" s="118"/>
      <c r="K74" s="119">
        <f>IF($C$4="Neattiecināmās izmaksas",IF('3a+c+n'!$Q74="N",'3a+c+n'!K74,0))</f>
        <v>0</v>
      </c>
      <c r="L74" s="82">
        <f>IF($C$4="Neattiecināmās izmaksas",IF('3a+c+n'!$Q74="N",'3a+c+n'!L74,0))</f>
        <v>0</v>
      </c>
      <c r="M74" s="118">
        <f>IF($C$4="Neattiecināmās izmaksas",IF('3a+c+n'!$Q74="N",'3a+c+n'!M74,0))</f>
        <v>0</v>
      </c>
      <c r="N74" s="118">
        <f>IF($C$4="Neattiecināmās izmaksas",IF('3a+c+n'!$Q74="N",'3a+c+n'!N74,0))</f>
        <v>0</v>
      </c>
      <c r="O74" s="118">
        <f>IF($C$4="Neattiecināmās izmaksas",IF('3a+c+n'!$Q74="N",'3a+c+n'!O74,0))</f>
        <v>0</v>
      </c>
      <c r="P74" s="119">
        <f>IF($C$4="Neattiecināmās izmaksas",IF('3a+c+n'!$Q74="N",'3a+c+n'!P74,0))</f>
        <v>0</v>
      </c>
    </row>
    <row r="75" spans="1:16" x14ac:dyDescent="0.2">
      <c r="A75" s="51">
        <f>IF(P75=0,0,IF(COUNTBLANK(P75)=1,0,COUNTA($P$14:P75)))</f>
        <v>0</v>
      </c>
      <c r="B75" s="24">
        <f>IF($C$4="Neattiecināmās izmaksas",IF('3a+c+n'!$Q75="N",'3a+c+n'!B75,0))</f>
        <v>0</v>
      </c>
      <c r="C75" s="24">
        <f>IF($C$4="Neattiecināmās izmaksas",IF('3a+c+n'!$Q75="N",'3a+c+n'!C75,0))</f>
        <v>0</v>
      </c>
      <c r="D75" s="24">
        <f>IF($C$4="Neattiecināmās izmaksas",IF('3a+c+n'!$Q75="N",'3a+c+n'!D75,0))</f>
        <v>0</v>
      </c>
      <c r="E75" s="46"/>
      <c r="F75" s="65"/>
      <c r="G75" s="118"/>
      <c r="H75" s="118">
        <f>IF($C$4="Neattiecināmās izmaksas",IF('3a+c+n'!$Q75="N",'3a+c+n'!H75,0))</f>
        <v>0</v>
      </c>
      <c r="I75" s="118"/>
      <c r="J75" s="118"/>
      <c r="K75" s="119">
        <f>IF($C$4="Neattiecināmās izmaksas",IF('3a+c+n'!$Q75="N",'3a+c+n'!K75,0))</f>
        <v>0</v>
      </c>
      <c r="L75" s="82">
        <f>IF($C$4="Neattiecināmās izmaksas",IF('3a+c+n'!$Q75="N",'3a+c+n'!L75,0))</f>
        <v>0</v>
      </c>
      <c r="M75" s="118">
        <f>IF($C$4="Neattiecināmās izmaksas",IF('3a+c+n'!$Q75="N",'3a+c+n'!M75,0))</f>
        <v>0</v>
      </c>
      <c r="N75" s="118">
        <f>IF($C$4="Neattiecināmās izmaksas",IF('3a+c+n'!$Q75="N",'3a+c+n'!N75,0))</f>
        <v>0</v>
      </c>
      <c r="O75" s="118">
        <f>IF($C$4="Neattiecināmās izmaksas",IF('3a+c+n'!$Q75="N",'3a+c+n'!O75,0))</f>
        <v>0</v>
      </c>
      <c r="P75" s="119">
        <f>IF($C$4="Neattiecināmās izmaksas",IF('3a+c+n'!$Q75="N",'3a+c+n'!P75,0))</f>
        <v>0</v>
      </c>
    </row>
    <row r="76" spans="1:16" x14ac:dyDescent="0.2">
      <c r="A76" s="51">
        <f>IF(P76=0,0,IF(COUNTBLANK(P76)=1,0,COUNTA($P$14:P76)))</f>
        <v>0</v>
      </c>
      <c r="B76" s="24">
        <f>IF($C$4="Neattiecināmās izmaksas",IF('3a+c+n'!$Q76="N",'3a+c+n'!B76,0))</f>
        <v>0</v>
      </c>
      <c r="C76" s="24">
        <f>IF($C$4="Neattiecināmās izmaksas",IF('3a+c+n'!$Q76="N",'3a+c+n'!C76,0))</f>
        <v>0</v>
      </c>
      <c r="D76" s="24">
        <f>IF($C$4="Neattiecināmās izmaksas",IF('3a+c+n'!$Q76="N",'3a+c+n'!D76,0))</f>
        <v>0</v>
      </c>
      <c r="E76" s="46"/>
      <c r="F76" s="65"/>
      <c r="G76" s="118"/>
      <c r="H76" s="118">
        <f>IF($C$4="Neattiecināmās izmaksas",IF('3a+c+n'!$Q76="N",'3a+c+n'!H76,0))</f>
        <v>0</v>
      </c>
      <c r="I76" s="118"/>
      <c r="J76" s="118"/>
      <c r="K76" s="119">
        <f>IF($C$4="Neattiecināmās izmaksas",IF('3a+c+n'!$Q76="N",'3a+c+n'!K76,0))</f>
        <v>0</v>
      </c>
      <c r="L76" s="82">
        <f>IF($C$4="Neattiecināmās izmaksas",IF('3a+c+n'!$Q76="N",'3a+c+n'!L76,0))</f>
        <v>0</v>
      </c>
      <c r="M76" s="118">
        <f>IF($C$4="Neattiecināmās izmaksas",IF('3a+c+n'!$Q76="N",'3a+c+n'!M76,0))</f>
        <v>0</v>
      </c>
      <c r="N76" s="118">
        <f>IF($C$4="Neattiecināmās izmaksas",IF('3a+c+n'!$Q76="N",'3a+c+n'!N76,0))</f>
        <v>0</v>
      </c>
      <c r="O76" s="118">
        <f>IF($C$4="Neattiecināmās izmaksas",IF('3a+c+n'!$Q76="N",'3a+c+n'!O76,0))</f>
        <v>0</v>
      </c>
      <c r="P76" s="119">
        <f>IF($C$4="Neattiecināmās izmaksas",IF('3a+c+n'!$Q76="N",'3a+c+n'!P76,0))</f>
        <v>0</v>
      </c>
    </row>
    <row r="77" spans="1:16" x14ac:dyDescent="0.2">
      <c r="A77" s="51">
        <f>IF(P77=0,0,IF(COUNTBLANK(P77)=1,0,COUNTA($P$14:P77)))</f>
        <v>0</v>
      </c>
      <c r="B77" s="24">
        <f>IF($C$4="Neattiecināmās izmaksas",IF('3a+c+n'!$Q77="N",'3a+c+n'!B77,0))</f>
        <v>0</v>
      </c>
      <c r="C77" s="24">
        <f>IF($C$4="Neattiecināmās izmaksas",IF('3a+c+n'!$Q77="N",'3a+c+n'!C77,0))</f>
        <v>0</v>
      </c>
      <c r="D77" s="24">
        <f>IF($C$4="Neattiecināmās izmaksas",IF('3a+c+n'!$Q77="N",'3a+c+n'!D77,0))</f>
        <v>0</v>
      </c>
      <c r="E77" s="46"/>
      <c r="F77" s="65"/>
      <c r="G77" s="118"/>
      <c r="H77" s="118">
        <f>IF($C$4="Neattiecināmās izmaksas",IF('3a+c+n'!$Q77="N",'3a+c+n'!H77,0))</f>
        <v>0</v>
      </c>
      <c r="I77" s="118"/>
      <c r="J77" s="118"/>
      <c r="K77" s="119">
        <f>IF($C$4="Neattiecināmās izmaksas",IF('3a+c+n'!$Q77="N",'3a+c+n'!K77,0))</f>
        <v>0</v>
      </c>
      <c r="L77" s="82">
        <f>IF($C$4="Neattiecināmās izmaksas",IF('3a+c+n'!$Q77="N",'3a+c+n'!L77,0))</f>
        <v>0</v>
      </c>
      <c r="M77" s="118">
        <f>IF($C$4="Neattiecināmās izmaksas",IF('3a+c+n'!$Q77="N",'3a+c+n'!M77,0))</f>
        <v>0</v>
      </c>
      <c r="N77" s="118">
        <f>IF($C$4="Neattiecināmās izmaksas",IF('3a+c+n'!$Q77="N",'3a+c+n'!N77,0))</f>
        <v>0</v>
      </c>
      <c r="O77" s="118">
        <f>IF($C$4="Neattiecināmās izmaksas",IF('3a+c+n'!$Q77="N",'3a+c+n'!O77,0))</f>
        <v>0</v>
      </c>
      <c r="P77" s="119">
        <f>IF($C$4="Neattiecināmās izmaksas",IF('3a+c+n'!$Q77="N",'3a+c+n'!P77,0))</f>
        <v>0</v>
      </c>
    </row>
    <row r="78" spans="1:16" x14ac:dyDescent="0.2">
      <c r="A78" s="51">
        <f>IF(P78=0,0,IF(COUNTBLANK(P78)=1,0,COUNTA($P$14:P78)))</f>
        <v>0</v>
      </c>
      <c r="B78" s="24">
        <f>IF($C$4="Neattiecināmās izmaksas",IF('3a+c+n'!$Q78="N",'3a+c+n'!B78,0))</f>
        <v>0</v>
      </c>
      <c r="C78" s="24">
        <f>IF($C$4="Neattiecināmās izmaksas",IF('3a+c+n'!$Q78="N",'3a+c+n'!C78,0))</f>
        <v>0</v>
      </c>
      <c r="D78" s="24">
        <f>IF($C$4="Neattiecināmās izmaksas",IF('3a+c+n'!$Q78="N",'3a+c+n'!D78,0))</f>
        <v>0</v>
      </c>
      <c r="E78" s="46"/>
      <c r="F78" s="65"/>
      <c r="G78" s="118"/>
      <c r="H78" s="118">
        <f>IF($C$4="Neattiecināmās izmaksas",IF('3a+c+n'!$Q78="N",'3a+c+n'!H78,0))</f>
        <v>0</v>
      </c>
      <c r="I78" s="118"/>
      <c r="J78" s="118"/>
      <c r="K78" s="119">
        <f>IF($C$4="Neattiecināmās izmaksas",IF('3a+c+n'!$Q78="N",'3a+c+n'!K78,0))</f>
        <v>0</v>
      </c>
      <c r="L78" s="82">
        <f>IF($C$4="Neattiecināmās izmaksas",IF('3a+c+n'!$Q78="N",'3a+c+n'!L78,0))</f>
        <v>0</v>
      </c>
      <c r="M78" s="118">
        <f>IF($C$4="Neattiecināmās izmaksas",IF('3a+c+n'!$Q78="N",'3a+c+n'!M78,0))</f>
        <v>0</v>
      </c>
      <c r="N78" s="118">
        <f>IF($C$4="Neattiecināmās izmaksas",IF('3a+c+n'!$Q78="N",'3a+c+n'!N78,0))</f>
        <v>0</v>
      </c>
      <c r="O78" s="118">
        <f>IF($C$4="Neattiecināmās izmaksas",IF('3a+c+n'!$Q78="N",'3a+c+n'!O78,0))</f>
        <v>0</v>
      </c>
      <c r="P78" s="119">
        <f>IF($C$4="Neattiecināmās izmaksas",IF('3a+c+n'!$Q78="N",'3a+c+n'!P78,0))</f>
        <v>0</v>
      </c>
    </row>
    <row r="79" spans="1:16" x14ac:dyDescent="0.2">
      <c r="A79" s="51">
        <f>IF(P79=0,0,IF(COUNTBLANK(P79)=1,0,COUNTA($P$14:P79)))</f>
        <v>0</v>
      </c>
      <c r="B79" s="24">
        <f>IF($C$4="Neattiecināmās izmaksas",IF('3a+c+n'!$Q79="N",'3a+c+n'!B79,0))</f>
        <v>0</v>
      </c>
      <c r="C79" s="24">
        <f>IF($C$4="Neattiecināmās izmaksas",IF('3a+c+n'!$Q79="N",'3a+c+n'!C79,0))</f>
        <v>0</v>
      </c>
      <c r="D79" s="24">
        <f>IF($C$4="Neattiecināmās izmaksas",IF('3a+c+n'!$Q79="N",'3a+c+n'!D79,0))</f>
        <v>0</v>
      </c>
      <c r="E79" s="46"/>
      <c r="F79" s="65"/>
      <c r="G79" s="118"/>
      <c r="H79" s="118">
        <f>IF($C$4="Neattiecināmās izmaksas",IF('3a+c+n'!$Q79="N",'3a+c+n'!H79,0))</f>
        <v>0</v>
      </c>
      <c r="I79" s="118"/>
      <c r="J79" s="118"/>
      <c r="K79" s="119">
        <f>IF($C$4="Neattiecināmās izmaksas",IF('3a+c+n'!$Q79="N",'3a+c+n'!K79,0))</f>
        <v>0</v>
      </c>
      <c r="L79" s="82">
        <f>IF($C$4="Neattiecināmās izmaksas",IF('3a+c+n'!$Q79="N",'3a+c+n'!L79,0))</f>
        <v>0</v>
      </c>
      <c r="M79" s="118">
        <f>IF($C$4="Neattiecināmās izmaksas",IF('3a+c+n'!$Q79="N",'3a+c+n'!M79,0))</f>
        <v>0</v>
      </c>
      <c r="N79" s="118">
        <f>IF($C$4="Neattiecināmās izmaksas",IF('3a+c+n'!$Q79="N",'3a+c+n'!N79,0))</f>
        <v>0</v>
      </c>
      <c r="O79" s="118">
        <f>IF($C$4="Neattiecināmās izmaksas",IF('3a+c+n'!$Q79="N",'3a+c+n'!O79,0))</f>
        <v>0</v>
      </c>
      <c r="P79" s="119">
        <f>IF($C$4="Neattiecināmās izmaksas",IF('3a+c+n'!$Q79="N",'3a+c+n'!P79,0))</f>
        <v>0</v>
      </c>
    </row>
    <row r="80" spans="1:16" x14ac:dyDescent="0.2">
      <c r="A80" s="51">
        <f>IF(P80=0,0,IF(COUNTBLANK(P80)=1,0,COUNTA($P$14:P80)))</f>
        <v>0</v>
      </c>
      <c r="B80" s="24">
        <f>IF($C$4="Neattiecināmās izmaksas",IF('3a+c+n'!$Q80="N",'3a+c+n'!B80,0))</f>
        <v>0</v>
      </c>
      <c r="C80" s="24">
        <f>IF($C$4="Neattiecināmās izmaksas",IF('3a+c+n'!$Q80="N",'3a+c+n'!C80,0))</f>
        <v>0</v>
      </c>
      <c r="D80" s="24">
        <f>IF($C$4="Neattiecināmās izmaksas",IF('3a+c+n'!$Q80="N",'3a+c+n'!D80,0))</f>
        <v>0</v>
      </c>
      <c r="E80" s="46"/>
      <c r="F80" s="65"/>
      <c r="G80" s="118"/>
      <c r="H80" s="118">
        <f>IF($C$4="Neattiecināmās izmaksas",IF('3a+c+n'!$Q80="N",'3a+c+n'!H80,0))</f>
        <v>0</v>
      </c>
      <c r="I80" s="118"/>
      <c r="J80" s="118"/>
      <c r="K80" s="119">
        <f>IF($C$4="Neattiecināmās izmaksas",IF('3a+c+n'!$Q80="N",'3a+c+n'!K80,0))</f>
        <v>0</v>
      </c>
      <c r="L80" s="82">
        <f>IF($C$4="Neattiecināmās izmaksas",IF('3a+c+n'!$Q80="N",'3a+c+n'!L80,0))</f>
        <v>0</v>
      </c>
      <c r="M80" s="118">
        <f>IF($C$4="Neattiecināmās izmaksas",IF('3a+c+n'!$Q80="N",'3a+c+n'!M80,0))</f>
        <v>0</v>
      </c>
      <c r="N80" s="118">
        <f>IF($C$4="Neattiecināmās izmaksas",IF('3a+c+n'!$Q80="N",'3a+c+n'!N80,0))</f>
        <v>0</v>
      </c>
      <c r="O80" s="118">
        <f>IF($C$4="Neattiecināmās izmaksas",IF('3a+c+n'!$Q80="N",'3a+c+n'!O80,0))</f>
        <v>0</v>
      </c>
      <c r="P80" s="119">
        <f>IF($C$4="Neattiecināmās izmaksas",IF('3a+c+n'!$Q80="N",'3a+c+n'!P80,0))</f>
        <v>0</v>
      </c>
    </row>
    <row r="81" spans="1:16" x14ac:dyDescent="0.2">
      <c r="A81" s="51">
        <f>IF(P81=0,0,IF(COUNTBLANK(P81)=1,0,COUNTA($P$14:P81)))</f>
        <v>0</v>
      </c>
      <c r="B81" s="24">
        <f>IF($C$4="Neattiecināmās izmaksas",IF('3a+c+n'!$Q81="N",'3a+c+n'!B81,0))</f>
        <v>0</v>
      </c>
      <c r="C81" s="24">
        <f>IF($C$4="Neattiecināmās izmaksas",IF('3a+c+n'!$Q81="N",'3a+c+n'!C81,0))</f>
        <v>0</v>
      </c>
      <c r="D81" s="24">
        <f>IF($C$4="Neattiecināmās izmaksas",IF('3a+c+n'!$Q81="N",'3a+c+n'!D81,0))</f>
        <v>0</v>
      </c>
      <c r="E81" s="46"/>
      <c r="F81" s="65"/>
      <c r="G81" s="118"/>
      <c r="H81" s="118">
        <f>IF($C$4="Neattiecināmās izmaksas",IF('3a+c+n'!$Q81="N",'3a+c+n'!H81,0))</f>
        <v>0</v>
      </c>
      <c r="I81" s="118"/>
      <c r="J81" s="118"/>
      <c r="K81" s="119">
        <f>IF($C$4="Neattiecināmās izmaksas",IF('3a+c+n'!$Q81="N",'3a+c+n'!K81,0))</f>
        <v>0</v>
      </c>
      <c r="L81" s="82">
        <f>IF($C$4="Neattiecināmās izmaksas",IF('3a+c+n'!$Q81="N",'3a+c+n'!L81,0))</f>
        <v>0</v>
      </c>
      <c r="M81" s="118">
        <f>IF($C$4="Neattiecināmās izmaksas",IF('3a+c+n'!$Q81="N",'3a+c+n'!M81,0))</f>
        <v>0</v>
      </c>
      <c r="N81" s="118">
        <f>IF($C$4="Neattiecināmās izmaksas",IF('3a+c+n'!$Q81="N",'3a+c+n'!N81,0))</f>
        <v>0</v>
      </c>
      <c r="O81" s="118">
        <f>IF($C$4="Neattiecināmās izmaksas",IF('3a+c+n'!$Q81="N",'3a+c+n'!O81,0))</f>
        <v>0</v>
      </c>
      <c r="P81" s="119">
        <f>IF($C$4="Neattiecināmās izmaksas",IF('3a+c+n'!$Q81="N",'3a+c+n'!P81,0))</f>
        <v>0</v>
      </c>
    </row>
    <row r="82" spans="1:16" x14ac:dyDescent="0.2">
      <c r="A82" s="51">
        <f>IF(P82=0,0,IF(COUNTBLANK(P82)=1,0,COUNTA($P$14:P82)))</f>
        <v>0</v>
      </c>
      <c r="B82" s="24">
        <f>IF($C$4="Neattiecināmās izmaksas",IF('3a+c+n'!$Q82="N",'3a+c+n'!B82,0))</f>
        <v>0</v>
      </c>
      <c r="C82" s="24">
        <f>IF($C$4="Neattiecināmās izmaksas",IF('3a+c+n'!$Q82="N",'3a+c+n'!C82,0))</f>
        <v>0</v>
      </c>
      <c r="D82" s="24">
        <f>IF($C$4="Neattiecināmās izmaksas",IF('3a+c+n'!$Q82="N",'3a+c+n'!D82,0))</f>
        <v>0</v>
      </c>
      <c r="E82" s="46"/>
      <c r="F82" s="65"/>
      <c r="G82" s="118"/>
      <c r="H82" s="118">
        <f>IF($C$4="Neattiecināmās izmaksas",IF('3a+c+n'!$Q82="N",'3a+c+n'!H82,0))</f>
        <v>0</v>
      </c>
      <c r="I82" s="118"/>
      <c r="J82" s="118"/>
      <c r="K82" s="119">
        <f>IF($C$4="Neattiecināmās izmaksas",IF('3a+c+n'!$Q82="N",'3a+c+n'!K82,0))</f>
        <v>0</v>
      </c>
      <c r="L82" s="82">
        <f>IF($C$4="Neattiecināmās izmaksas",IF('3a+c+n'!$Q82="N",'3a+c+n'!L82,0))</f>
        <v>0</v>
      </c>
      <c r="M82" s="118">
        <f>IF($C$4="Neattiecināmās izmaksas",IF('3a+c+n'!$Q82="N",'3a+c+n'!M82,0))</f>
        <v>0</v>
      </c>
      <c r="N82" s="118">
        <f>IF($C$4="Neattiecināmās izmaksas",IF('3a+c+n'!$Q82="N",'3a+c+n'!N82,0))</f>
        <v>0</v>
      </c>
      <c r="O82" s="118">
        <f>IF($C$4="Neattiecināmās izmaksas",IF('3a+c+n'!$Q82="N",'3a+c+n'!O82,0))</f>
        <v>0</v>
      </c>
      <c r="P82" s="119">
        <f>IF($C$4="Neattiecināmās izmaksas",IF('3a+c+n'!$Q82="N",'3a+c+n'!P82,0))</f>
        <v>0</v>
      </c>
    </row>
    <row r="83" spans="1:16" x14ac:dyDescent="0.2">
      <c r="A83" s="51">
        <f>IF(P83=0,0,IF(COUNTBLANK(P83)=1,0,COUNTA($P$14:P83)))</f>
        <v>0</v>
      </c>
      <c r="B83" s="24">
        <f>IF($C$4="Neattiecināmās izmaksas",IF('3a+c+n'!$Q83="N",'3a+c+n'!B83,0))</f>
        <v>0</v>
      </c>
      <c r="C83" s="24">
        <f>IF($C$4="Neattiecināmās izmaksas",IF('3a+c+n'!$Q83="N",'3a+c+n'!C83,0))</f>
        <v>0</v>
      </c>
      <c r="D83" s="24">
        <f>IF($C$4="Neattiecināmās izmaksas",IF('3a+c+n'!$Q83="N",'3a+c+n'!D83,0))</f>
        <v>0</v>
      </c>
      <c r="E83" s="46"/>
      <c r="F83" s="65"/>
      <c r="G83" s="118"/>
      <c r="H83" s="118">
        <f>IF($C$4="Neattiecināmās izmaksas",IF('3a+c+n'!$Q83="N",'3a+c+n'!H83,0))</f>
        <v>0</v>
      </c>
      <c r="I83" s="118"/>
      <c r="J83" s="118"/>
      <c r="K83" s="119">
        <f>IF($C$4="Neattiecināmās izmaksas",IF('3a+c+n'!$Q83="N",'3a+c+n'!K83,0))</f>
        <v>0</v>
      </c>
      <c r="L83" s="82">
        <f>IF($C$4="Neattiecināmās izmaksas",IF('3a+c+n'!$Q83="N",'3a+c+n'!L83,0))</f>
        <v>0</v>
      </c>
      <c r="M83" s="118">
        <f>IF($C$4="Neattiecināmās izmaksas",IF('3a+c+n'!$Q83="N",'3a+c+n'!M83,0))</f>
        <v>0</v>
      </c>
      <c r="N83" s="118">
        <f>IF($C$4="Neattiecināmās izmaksas",IF('3a+c+n'!$Q83="N",'3a+c+n'!N83,0))</f>
        <v>0</v>
      </c>
      <c r="O83" s="118">
        <f>IF($C$4="Neattiecināmās izmaksas",IF('3a+c+n'!$Q83="N",'3a+c+n'!O83,0))</f>
        <v>0</v>
      </c>
      <c r="P83" s="119">
        <f>IF($C$4="Neattiecināmās izmaksas",IF('3a+c+n'!$Q83="N",'3a+c+n'!P83,0))</f>
        <v>0</v>
      </c>
    </row>
    <row r="84" spans="1:16" x14ac:dyDescent="0.2">
      <c r="A84" s="51">
        <f>IF(P84=0,0,IF(COUNTBLANK(P84)=1,0,COUNTA($P$14:P84)))</f>
        <v>0</v>
      </c>
      <c r="B84" s="24">
        <f>IF($C$4="Neattiecināmās izmaksas",IF('3a+c+n'!$Q84="N",'3a+c+n'!B84,0))</f>
        <v>0</v>
      </c>
      <c r="C84" s="24">
        <f>IF($C$4="Neattiecināmās izmaksas",IF('3a+c+n'!$Q84="N",'3a+c+n'!C84,0))</f>
        <v>0</v>
      </c>
      <c r="D84" s="24">
        <f>IF($C$4="Neattiecināmās izmaksas",IF('3a+c+n'!$Q84="N",'3a+c+n'!D84,0))</f>
        <v>0</v>
      </c>
      <c r="E84" s="46"/>
      <c r="F84" s="65"/>
      <c r="G84" s="118"/>
      <c r="H84" s="118">
        <f>IF($C$4="Neattiecināmās izmaksas",IF('3a+c+n'!$Q84="N",'3a+c+n'!H84,0))</f>
        <v>0</v>
      </c>
      <c r="I84" s="118"/>
      <c r="J84" s="118"/>
      <c r="K84" s="119">
        <f>IF($C$4="Neattiecināmās izmaksas",IF('3a+c+n'!$Q84="N",'3a+c+n'!K84,0))</f>
        <v>0</v>
      </c>
      <c r="L84" s="82">
        <f>IF($C$4="Neattiecināmās izmaksas",IF('3a+c+n'!$Q84="N",'3a+c+n'!L84,0))</f>
        <v>0</v>
      </c>
      <c r="M84" s="118">
        <f>IF($C$4="Neattiecināmās izmaksas",IF('3a+c+n'!$Q84="N",'3a+c+n'!M84,0))</f>
        <v>0</v>
      </c>
      <c r="N84" s="118">
        <f>IF($C$4="Neattiecināmās izmaksas",IF('3a+c+n'!$Q84="N",'3a+c+n'!N84,0))</f>
        <v>0</v>
      </c>
      <c r="O84" s="118">
        <f>IF($C$4="Neattiecināmās izmaksas",IF('3a+c+n'!$Q84="N",'3a+c+n'!O84,0))</f>
        <v>0</v>
      </c>
      <c r="P84" s="119">
        <f>IF($C$4="Neattiecināmās izmaksas",IF('3a+c+n'!$Q84="N",'3a+c+n'!P84,0))</f>
        <v>0</v>
      </c>
    </row>
    <row r="85" spans="1:16" x14ac:dyDescent="0.2">
      <c r="A85" s="51">
        <f>IF(P85=0,0,IF(COUNTBLANK(P85)=1,0,COUNTA($P$14:P85)))</f>
        <v>0</v>
      </c>
      <c r="B85" s="24">
        <f>IF($C$4="Neattiecināmās izmaksas",IF('3a+c+n'!$Q85="N",'3a+c+n'!B85,0))</f>
        <v>0</v>
      </c>
      <c r="C85" s="24">
        <f>IF($C$4="Neattiecināmās izmaksas",IF('3a+c+n'!$Q85="N",'3a+c+n'!C85,0))</f>
        <v>0</v>
      </c>
      <c r="D85" s="24">
        <f>IF($C$4="Neattiecināmās izmaksas",IF('3a+c+n'!$Q85="N",'3a+c+n'!D85,0))</f>
        <v>0</v>
      </c>
      <c r="E85" s="46"/>
      <c r="F85" s="65"/>
      <c r="G85" s="118"/>
      <c r="H85" s="118">
        <f>IF($C$4="Neattiecināmās izmaksas",IF('3a+c+n'!$Q85="N",'3a+c+n'!H85,0))</f>
        <v>0</v>
      </c>
      <c r="I85" s="118"/>
      <c r="J85" s="118"/>
      <c r="K85" s="119">
        <f>IF($C$4="Neattiecināmās izmaksas",IF('3a+c+n'!$Q85="N",'3a+c+n'!K85,0))</f>
        <v>0</v>
      </c>
      <c r="L85" s="82">
        <f>IF($C$4="Neattiecināmās izmaksas",IF('3a+c+n'!$Q85="N",'3a+c+n'!L85,0))</f>
        <v>0</v>
      </c>
      <c r="M85" s="118">
        <f>IF($C$4="Neattiecināmās izmaksas",IF('3a+c+n'!$Q85="N",'3a+c+n'!M85,0))</f>
        <v>0</v>
      </c>
      <c r="N85" s="118">
        <f>IF($C$4="Neattiecināmās izmaksas",IF('3a+c+n'!$Q85="N",'3a+c+n'!N85,0))</f>
        <v>0</v>
      </c>
      <c r="O85" s="118">
        <f>IF($C$4="Neattiecināmās izmaksas",IF('3a+c+n'!$Q85="N",'3a+c+n'!O85,0))</f>
        <v>0</v>
      </c>
      <c r="P85" s="119">
        <f>IF($C$4="Neattiecināmās izmaksas",IF('3a+c+n'!$Q85="N",'3a+c+n'!P85,0))</f>
        <v>0</v>
      </c>
    </row>
    <row r="86" spans="1:16" x14ac:dyDescent="0.2">
      <c r="A86" s="51">
        <f>IF(P86=0,0,IF(COUNTBLANK(P86)=1,0,COUNTA($P$14:P86)))</f>
        <v>0</v>
      </c>
      <c r="B86" s="24">
        <f>IF($C$4="Neattiecināmās izmaksas",IF('3a+c+n'!$Q86="N",'3a+c+n'!B86,0))</f>
        <v>0</v>
      </c>
      <c r="C86" s="24">
        <f>IF($C$4="Neattiecināmās izmaksas",IF('3a+c+n'!$Q86="N",'3a+c+n'!C86,0))</f>
        <v>0</v>
      </c>
      <c r="D86" s="24">
        <f>IF($C$4="Neattiecināmās izmaksas",IF('3a+c+n'!$Q86="N",'3a+c+n'!D86,0))</f>
        <v>0</v>
      </c>
      <c r="E86" s="46"/>
      <c r="F86" s="65"/>
      <c r="G86" s="118"/>
      <c r="H86" s="118">
        <f>IF($C$4="Neattiecināmās izmaksas",IF('3a+c+n'!$Q86="N",'3a+c+n'!H86,0))</f>
        <v>0</v>
      </c>
      <c r="I86" s="118"/>
      <c r="J86" s="118"/>
      <c r="K86" s="119">
        <f>IF($C$4="Neattiecināmās izmaksas",IF('3a+c+n'!$Q86="N",'3a+c+n'!K86,0))</f>
        <v>0</v>
      </c>
      <c r="L86" s="82">
        <f>IF($C$4="Neattiecināmās izmaksas",IF('3a+c+n'!$Q86="N",'3a+c+n'!L86,0))</f>
        <v>0</v>
      </c>
      <c r="M86" s="118">
        <f>IF($C$4="Neattiecināmās izmaksas",IF('3a+c+n'!$Q86="N",'3a+c+n'!M86,0))</f>
        <v>0</v>
      </c>
      <c r="N86" s="118">
        <f>IF($C$4="Neattiecināmās izmaksas",IF('3a+c+n'!$Q86="N",'3a+c+n'!N86,0))</f>
        <v>0</v>
      </c>
      <c r="O86" s="118">
        <f>IF($C$4="Neattiecināmās izmaksas",IF('3a+c+n'!$Q86="N",'3a+c+n'!O86,0))</f>
        <v>0</v>
      </c>
      <c r="P86" s="119">
        <f>IF($C$4="Neattiecināmās izmaksas",IF('3a+c+n'!$Q86="N",'3a+c+n'!P86,0))</f>
        <v>0</v>
      </c>
    </row>
    <row r="87" spans="1:16" x14ac:dyDescent="0.2">
      <c r="A87" s="51">
        <f>IF(P87=0,0,IF(COUNTBLANK(P87)=1,0,COUNTA($P$14:P87)))</f>
        <v>0</v>
      </c>
      <c r="B87" s="24">
        <f>IF($C$4="Neattiecināmās izmaksas",IF('3a+c+n'!$Q87="N",'3a+c+n'!B87,0))</f>
        <v>0</v>
      </c>
      <c r="C87" s="24">
        <f>IF($C$4="Neattiecināmās izmaksas",IF('3a+c+n'!$Q87="N",'3a+c+n'!C87,0))</f>
        <v>0</v>
      </c>
      <c r="D87" s="24">
        <f>IF($C$4="Neattiecināmās izmaksas",IF('3a+c+n'!$Q87="N",'3a+c+n'!D87,0))</f>
        <v>0</v>
      </c>
      <c r="E87" s="46"/>
      <c r="F87" s="65"/>
      <c r="G87" s="118"/>
      <c r="H87" s="118">
        <f>IF($C$4="Neattiecināmās izmaksas",IF('3a+c+n'!$Q87="N",'3a+c+n'!H87,0))</f>
        <v>0</v>
      </c>
      <c r="I87" s="118"/>
      <c r="J87" s="118"/>
      <c r="K87" s="119">
        <f>IF($C$4="Neattiecināmās izmaksas",IF('3a+c+n'!$Q87="N",'3a+c+n'!K87,0))</f>
        <v>0</v>
      </c>
      <c r="L87" s="82">
        <f>IF($C$4="Neattiecināmās izmaksas",IF('3a+c+n'!$Q87="N",'3a+c+n'!L87,0))</f>
        <v>0</v>
      </c>
      <c r="M87" s="118">
        <f>IF($C$4="Neattiecināmās izmaksas",IF('3a+c+n'!$Q87="N",'3a+c+n'!M87,0))</f>
        <v>0</v>
      </c>
      <c r="N87" s="118">
        <f>IF($C$4="Neattiecināmās izmaksas",IF('3a+c+n'!$Q87="N",'3a+c+n'!N87,0))</f>
        <v>0</v>
      </c>
      <c r="O87" s="118">
        <f>IF($C$4="Neattiecināmās izmaksas",IF('3a+c+n'!$Q87="N",'3a+c+n'!O87,0))</f>
        <v>0</v>
      </c>
      <c r="P87" s="119">
        <f>IF($C$4="Neattiecināmās izmaksas",IF('3a+c+n'!$Q87="N",'3a+c+n'!P87,0))</f>
        <v>0</v>
      </c>
    </row>
    <row r="88" spans="1:16" x14ac:dyDescent="0.2">
      <c r="A88" s="51">
        <f>IF(P88=0,0,IF(COUNTBLANK(P88)=1,0,COUNTA($P$14:P88)))</f>
        <v>0</v>
      </c>
      <c r="B88" s="24">
        <f>IF($C$4="Neattiecināmās izmaksas",IF('3a+c+n'!$Q88="N",'3a+c+n'!B88,0))</f>
        <v>0</v>
      </c>
      <c r="C88" s="24">
        <f>IF($C$4="Neattiecināmās izmaksas",IF('3a+c+n'!$Q88="N",'3a+c+n'!C88,0))</f>
        <v>0</v>
      </c>
      <c r="D88" s="24">
        <f>IF($C$4="Neattiecināmās izmaksas",IF('3a+c+n'!$Q88="N",'3a+c+n'!D88,0))</f>
        <v>0</v>
      </c>
      <c r="E88" s="46"/>
      <c r="F88" s="65"/>
      <c r="G88" s="118"/>
      <c r="H88" s="118">
        <f>IF($C$4="Neattiecināmās izmaksas",IF('3a+c+n'!$Q88="N",'3a+c+n'!H88,0))</f>
        <v>0</v>
      </c>
      <c r="I88" s="118"/>
      <c r="J88" s="118"/>
      <c r="K88" s="119">
        <f>IF($C$4="Neattiecināmās izmaksas",IF('3a+c+n'!$Q88="N",'3a+c+n'!K88,0))</f>
        <v>0</v>
      </c>
      <c r="L88" s="82">
        <f>IF($C$4="Neattiecināmās izmaksas",IF('3a+c+n'!$Q88="N",'3a+c+n'!L88,0))</f>
        <v>0</v>
      </c>
      <c r="M88" s="118">
        <f>IF($C$4="Neattiecināmās izmaksas",IF('3a+c+n'!$Q88="N",'3a+c+n'!M88,0))</f>
        <v>0</v>
      </c>
      <c r="N88" s="118">
        <f>IF($C$4="Neattiecināmās izmaksas",IF('3a+c+n'!$Q88="N",'3a+c+n'!N88,0))</f>
        <v>0</v>
      </c>
      <c r="O88" s="118">
        <f>IF($C$4="Neattiecināmās izmaksas",IF('3a+c+n'!$Q88="N",'3a+c+n'!O88,0))</f>
        <v>0</v>
      </c>
      <c r="P88" s="119">
        <f>IF($C$4="Neattiecināmās izmaksas",IF('3a+c+n'!$Q88="N",'3a+c+n'!P88,0))</f>
        <v>0</v>
      </c>
    </row>
    <row r="89" spans="1:16" x14ac:dyDescent="0.2">
      <c r="A89" s="51">
        <f>IF(P89=0,0,IF(COUNTBLANK(P89)=1,0,COUNTA($P$14:P89)))</f>
        <v>0</v>
      </c>
      <c r="B89" s="24">
        <f>IF($C$4="Neattiecināmās izmaksas",IF('3a+c+n'!$Q89="N",'3a+c+n'!B89,0))</f>
        <v>0</v>
      </c>
      <c r="C89" s="24">
        <f>IF($C$4="Neattiecināmās izmaksas",IF('3a+c+n'!$Q89="N",'3a+c+n'!C89,0))</f>
        <v>0</v>
      </c>
      <c r="D89" s="24">
        <f>IF($C$4="Neattiecināmās izmaksas",IF('3a+c+n'!$Q89="N",'3a+c+n'!D89,0))</f>
        <v>0</v>
      </c>
      <c r="E89" s="46"/>
      <c r="F89" s="65"/>
      <c r="G89" s="118"/>
      <c r="H89" s="118">
        <f>IF($C$4="Neattiecināmās izmaksas",IF('3a+c+n'!$Q89="N",'3a+c+n'!H89,0))</f>
        <v>0</v>
      </c>
      <c r="I89" s="118"/>
      <c r="J89" s="118"/>
      <c r="K89" s="119">
        <f>IF($C$4="Neattiecināmās izmaksas",IF('3a+c+n'!$Q89="N",'3a+c+n'!K89,0))</f>
        <v>0</v>
      </c>
      <c r="L89" s="82">
        <f>IF($C$4="Neattiecināmās izmaksas",IF('3a+c+n'!$Q89="N",'3a+c+n'!L89,0))</f>
        <v>0</v>
      </c>
      <c r="M89" s="118">
        <f>IF($C$4="Neattiecināmās izmaksas",IF('3a+c+n'!$Q89="N",'3a+c+n'!M89,0))</f>
        <v>0</v>
      </c>
      <c r="N89" s="118">
        <f>IF($C$4="Neattiecināmās izmaksas",IF('3a+c+n'!$Q89="N",'3a+c+n'!N89,0))</f>
        <v>0</v>
      </c>
      <c r="O89" s="118">
        <f>IF($C$4="Neattiecināmās izmaksas",IF('3a+c+n'!$Q89="N",'3a+c+n'!O89,0))</f>
        <v>0</v>
      </c>
      <c r="P89" s="119">
        <f>IF($C$4="Neattiecināmās izmaksas",IF('3a+c+n'!$Q89="N",'3a+c+n'!P89,0))</f>
        <v>0</v>
      </c>
    </row>
    <row r="90" spans="1:16" x14ac:dyDescent="0.2">
      <c r="A90" s="51">
        <f>IF(P90=0,0,IF(COUNTBLANK(P90)=1,0,COUNTA($P$14:P90)))</f>
        <v>0</v>
      </c>
      <c r="B90" s="24">
        <f>IF($C$4="Neattiecināmās izmaksas",IF('3a+c+n'!$Q90="N",'3a+c+n'!B90,0))</f>
        <v>0</v>
      </c>
      <c r="C90" s="24">
        <f>IF($C$4="Neattiecināmās izmaksas",IF('3a+c+n'!$Q90="N",'3a+c+n'!C90,0))</f>
        <v>0</v>
      </c>
      <c r="D90" s="24">
        <f>IF($C$4="Neattiecināmās izmaksas",IF('3a+c+n'!$Q90="N",'3a+c+n'!D90,0))</f>
        <v>0</v>
      </c>
      <c r="E90" s="46"/>
      <c r="F90" s="65"/>
      <c r="G90" s="118"/>
      <c r="H90" s="118">
        <f>IF($C$4="Neattiecināmās izmaksas",IF('3a+c+n'!$Q90="N",'3a+c+n'!H90,0))</f>
        <v>0</v>
      </c>
      <c r="I90" s="118"/>
      <c r="J90" s="118"/>
      <c r="K90" s="119">
        <f>IF($C$4="Neattiecināmās izmaksas",IF('3a+c+n'!$Q90="N",'3a+c+n'!K90,0))</f>
        <v>0</v>
      </c>
      <c r="L90" s="82">
        <f>IF($C$4="Neattiecināmās izmaksas",IF('3a+c+n'!$Q90="N",'3a+c+n'!L90,0))</f>
        <v>0</v>
      </c>
      <c r="M90" s="118">
        <f>IF($C$4="Neattiecināmās izmaksas",IF('3a+c+n'!$Q90="N",'3a+c+n'!M90,0))</f>
        <v>0</v>
      </c>
      <c r="N90" s="118">
        <f>IF($C$4="Neattiecināmās izmaksas",IF('3a+c+n'!$Q90="N",'3a+c+n'!N90,0))</f>
        <v>0</v>
      </c>
      <c r="O90" s="118">
        <f>IF($C$4="Neattiecināmās izmaksas",IF('3a+c+n'!$Q90="N",'3a+c+n'!O90,0))</f>
        <v>0</v>
      </c>
      <c r="P90" s="119">
        <f>IF($C$4="Neattiecināmās izmaksas",IF('3a+c+n'!$Q90="N",'3a+c+n'!P90,0))</f>
        <v>0</v>
      </c>
    </row>
    <row r="91" spans="1:16" x14ac:dyDescent="0.2">
      <c r="A91" s="51">
        <f>IF(P91=0,0,IF(COUNTBLANK(P91)=1,0,COUNTA($P$14:P91)))</f>
        <v>0</v>
      </c>
      <c r="B91" s="24">
        <f>IF($C$4="Neattiecināmās izmaksas",IF('3a+c+n'!$Q91="N",'3a+c+n'!B91,0))</f>
        <v>0</v>
      </c>
      <c r="C91" s="24">
        <f>IF($C$4="Neattiecināmās izmaksas",IF('3a+c+n'!$Q91="N",'3a+c+n'!C91,0))</f>
        <v>0</v>
      </c>
      <c r="D91" s="24">
        <f>IF($C$4="Neattiecināmās izmaksas",IF('3a+c+n'!$Q91="N",'3a+c+n'!D91,0))</f>
        <v>0</v>
      </c>
      <c r="E91" s="46"/>
      <c r="F91" s="65"/>
      <c r="G91" s="118"/>
      <c r="H91" s="118">
        <f>IF($C$4="Neattiecināmās izmaksas",IF('3a+c+n'!$Q91="N",'3a+c+n'!H91,0))</f>
        <v>0</v>
      </c>
      <c r="I91" s="118"/>
      <c r="J91" s="118"/>
      <c r="K91" s="119">
        <f>IF($C$4="Neattiecināmās izmaksas",IF('3a+c+n'!$Q91="N",'3a+c+n'!K91,0))</f>
        <v>0</v>
      </c>
      <c r="L91" s="82">
        <f>IF($C$4="Neattiecināmās izmaksas",IF('3a+c+n'!$Q91="N",'3a+c+n'!L91,0))</f>
        <v>0</v>
      </c>
      <c r="M91" s="118">
        <f>IF($C$4="Neattiecināmās izmaksas",IF('3a+c+n'!$Q91="N",'3a+c+n'!M91,0))</f>
        <v>0</v>
      </c>
      <c r="N91" s="118">
        <f>IF($C$4="Neattiecināmās izmaksas",IF('3a+c+n'!$Q91="N",'3a+c+n'!N91,0))</f>
        <v>0</v>
      </c>
      <c r="O91" s="118">
        <f>IF($C$4="Neattiecināmās izmaksas",IF('3a+c+n'!$Q91="N",'3a+c+n'!O91,0))</f>
        <v>0</v>
      </c>
      <c r="P91" s="119">
        <f>IF($C$4="Neattiecināmās izmaksas",IF('3a+c+n'!$Q91="N",'3a+c+n'!P91,0))</f>
        <v>0</v>
      </c>
    </row>
    <row r="92" spans="1:16" x14ac:dyDescent="0.2">
      <c r="A92" s="51">
        <f>IF(P92=0,0,IF(COUNTBLANK(P92)=1,0,COUNTA($P$14:P92)))</f>
        <v>0</v>
      </c>
      <c r="B92" s="24">
        <f>IF($C$4="Neattiecināmās izmaksas",IF('3a+c+n'!$Q92="N",'3a+c+n'!B92,0))</f>
        <v>0</v>
      </c>
      <c r="C92" s="24">
        <f>IF($C$4="Neattiecināmās izmaksas",IF('3a+c+n'!$Q92="N",'3a+c+n'!C92,0))</f>
        <v>0</v>
      </c>
      <c r="D92" s="24">
        <f>IF($C$4="Neattiecināmās izmaksas",IF('3a+c+n'!$Q92="N",'3a+c+n'!D92,0))</f>
        <v>0</v>
      </c>
      <c r="E92" s="46"/>
      <c r="F92" s="65"/>
      <c r="G92" s="118"/>
      <c r="H92" s="118">
        <f>IF($C$4="Neattiecināmās izmaksas",IF('3a+c+n'!$Q92="N",'3a+c+n'!H92,0))</f>
        <v>0</v>
      </c>
      <c r="I92" s="118"/>
      <c r="J92" s="118"/>
      <c r="K92" s="119">
        <f>IF($C$4="Neattiecināmās izmaksas",IF('3a+c+n'!$Q92="N",'3a+c+n'!K92,0))</f>
        <v>0</v>
      </c>
      <c r="L92" s="82">
        <f>IF($C$4="Neattiecināmās izmaksas",IF('3a+c+n'!$Q92="N",'3a+c+n'!L92,0))</f>
        <v>0</v>
      </c>
      <c r="M92" s="118">
        <f>IF($C$4="Neattiecināmās izmaksas",IF('3a+c+n'!$Q92="N",'3a+c+n'!M92,0))</f>
        <v>0</v>
      </c>
      <c r="N92" s="118">
        <f>IF($C$4="Neattiecināmās izmaksas",IF('3a+c+n'!$Q92="N",'3a+c+n'!N92,0))</f>
        <v>0</v>
      </c>
      <c r="O92" s="118">
        <f>IF($C$4="Neattiecināmās izmaksas",IF('3a+c+n'!$Q92="N",'3a+c+n'!O92,0))</f>
        <v>0</v>
      </c>
      <c r="P92" s="119">
        <f>IF($C$4="Neattiecināmās izmaksas",IF('3a+c+n'!$Q92="N",'3a+c+n'!P92,0))</f>
        <v>0</v>
      </c>
    </row>
    <row r="93" spans="1:16" x14ac:dyDescent="0.2">
      <c r="A93" s="51">
        <f>IF(P93=0,0,IF(COUNTBLANK(P93)=1,0,COUNTA($P$14:P93)))</f>
        <v>0</v>
      </c>
      <c r="B93" s="24">
        <f>IF($C$4="Neattiecināmās izmaksas",IF('3a+c+n'!$Q93="N",'3a+c+n'!B93,0))</f>
        <v>0</v>
      </c>
      <c r="C93" s="24">
        <f>IF($C$4="Neattiecināmās izmaksas",IF('3a+c+n'!$Q93="N",'3a+c+n'!C93,0))</f>
        <v>0</v>
      </c>
      <c r="D93" s="24">
        <f>IF($C$4="Neattiecināmās izmaksas",IF('3a+c+n'!$Q93="N",'3a+c+n'!D93,0))</f>
        <v>0</v>
      </c>
      <c r="E93" s="46"/>
      <c r="F93" s="65"/>
      <c r="G93" s="118"/>
      <c r="H93" s="118">
        <f>IF($C$4="Neattiecināmās izmaksas",IF('3a+c+n'!$Q93="N",'3a+c+n'!H93,0))</f>
        <v>0</v>
      </c>
      <c r="I93" s="118"/>
      <c r="J93" s="118"/>
      <c r="K93" s="119">
        <f>IF($C$4="Neattiecināmās izmaksas",IF('3a+c+n'!$Q93="N",'3a+c+n'!K93,0))</f>
        <v>0</v>
      </c>
      <c r="L93" s="82">
        <f>IF($C$4="Neattiecināmās izmaksas",IF('3a+c+n'!$Q93="N",'3a+c+n'!L93,0))</f>
        <v>0</v>
      </c>
      <c r="M93" s="118">
        <f>IF($C$4="Neattiecināmās izmaksas",IF('3a+c+n'!$Q93="N",'3a+c+n'!M93,0))</f>
        <v>0</v>
      </c>
      <c r="N93" s="118">
        <f>IF($C$4="Neattiecināmās izmaksas",IF('3a+c+n'!$Q93="N",'3a+c+n'!N93,0))</f>
        <v>0</v>
      </c>
      <c r="O93" s="118">
        <f>IF($C$4="Neattiecināmās izmaksas",IF('3a+c+n'!$Q93="N",'3a+c+n'!O93,0))</f>
        <v>0</v>
      </c>
      <c r="P93" s="119">
        <f>IF($C$4="Neattiecināmās izmaksas",IF('3a+c+n'!$Q93="N",'3a+c+n'!P93,0))</f>
        <v>0</v>
      </c>
    </row>
    <row r="94" spans="1:16" x14ac:dyDescent="0.2">
      <c r="A94" s="51">
        <f>IF(P94=0,0,IF(COUNTBLANK(P94)=1,0,COUNTA($P$14:P94)))</f>
        <v>0</v>
      </c>
      <c r="B94" s="24">
        <f>IF($C$4="Neattiecināmās izmaksas",IF('3a+c+n'!$Q94="N",'3a+c+n'!B94,0))</f>
        <v>0</v>
      </c>
      <c r="C94" s="24">
        <f>IF($C$4="Neattiecināmās izmaksas",IF('3a+c+n'!$Q94="N",'3a+c+n'!C94,0))</f>
        <v>0</v>
      </c>
      <c r="D94" s="24">
        <f>IF($C$4="Neattiecināmās izmaksas",IF('3a+c+n'!$Q94="N",'3a+c+n'!D94,0))</f>
        <v>0</v>
      </c>
      <c r="E94" s="46"/>
      <c r="F94" s="65"/>
      <c r="G94" s="118"/>
      <c r="H94" s="118">
        <f>IF($C$4="Neattiecināmās izmaksas",IF('3a+c+n'!$Q94="N",'3a+c+n'!H94,0))</f>
        <v>0</v>
      </c>
      <c r="I94" s="118"/>
      <c r="J94" s="118"/>
      <c r="K94" s="119">
        <f>IF($C$4="Neattiecināmās izmaksas",IF('3a+c+n'!$Q94="N",'3a+c+n'!K94,0))</f>
        <v>0</v>
      </c>
      <c r="L94" s="82">
        <f>IF($C$4="Neattiecināmās izmaksas",IF('3a+c+n'!$Q94="N",'3a+c+n'!L94,0))</f>
        <v>0</v>
      </c>
      <c r="M94" s="118">
        <f>IF($C$4="Neattiecināmās izmaksas",IF('3a+c+n'!$Q94="N",'3a+c+n'!M94,0))</f>
        <v>0</v>
      </c>
      <c r="N94" s="118">
        <f>IF($C$4="Neattiecināmās izmaksas",IF('3a+c+n'!$Q94="N",'3a+c+n'!N94,0))</f>
        <v>0</v>
      </c>
      <c r="O94" s="118">
        <f>IF($C$4="Neattiecināmās izmaksas",IF('3a+c+n'!$Q94="N",'3a+c+n'!O94,0))</f>
        <v>0</v>
      </c>
      <c r="P94" s="119">
        <f>IF($C$4="Neattiecināmās izmaksas",IF('3a+c+n'!$Q94="N",'3a+c+n'!P94,0))</f>
        <v>0</v>
      </c>
    </row>
    <row r="95" spans="1:16" x14ac:dyDescent="0.2">
      <c r="A95" s="51">
        <f>IF(P95=0,0,IF(COUNTBLANK(P95)=1,0,COUNTA($P$14:P95)))</f>
        <v>0</v>
      </c>
      <c r="B95" s="24">
        <f>IF($C$4="Neattiecināmās izmaksas",IF('3a+c+n'!$Q95="N",'3a+c+n'!B95,0))</f>
        <v>0</v>
      </c>
      <c r="C95" s="24">
        <f>IF($C$4="Neattiecināmās izmaksas",IF('3a+c+n'!$Q95="N",'3a+c+n'!C95,0))</f>
        <v>0</v>
      </c>
      <c r="D95" s="24">
        <f>IF($C$4="Neattiecināmās izmaksas",IF('3a+c+n'!$Q95="N",'3a+c+n'!D95,0))</f>
        <v>0</v>
      </c>
      <c r="E95" s="46"/>
      <c r="F95" s="65"/>
      <c r="G95" s="118"/>
      <c r="H95" s="118">
        <f>IF($C$4="Neattiecināmās izmaksas",IF('3a+c+n'!$Q95="N",'3a+c+n'!H95,0))</f>
        <v>0</v>
      </c>
      <c r="I95" s="118"/>
      <c r="J95" s="118"/>
      <c r="K95" s="119">
        <f>IF($C$4="Neattiecināmās izmaksas",IF('3a+c+n'!$Q95="N",'3a+c+n'!K95,0))</f>
        <v>0</v>
      </c>
      <c r="L95" s="82">
        <f>IF($C$4="Neattiecināmās izmaksas",IF('3a+c+n'!$Q95="N",'3a+c+n'!L95,0))</f>
        <v>0</v>
      </c>
      <c r="M95" s="118">
        <f>IF($C$4="Neattiecināmās izmaksas",IF('3a+c+n'!$Q95="N",'3a+c+n'!M95,0))</f>
        <v>0</v>
      </c>
      <c r="N95" s="118">
        <f>IF($C$4="Neattiecināmās izmaksas",IF('3a+c+n'!$Q95="N",'3a+c+n'!N95,0))</f>
        <v>0</v>
      </c>
      <c r="O95" s="118">
        <f>IF($C$4="Neattiecināmās izmaksas",IF('3a+c+n'!$Q95="N",'3a+c+n'!O95,0))</f>
        <v>0</v>
      </c>
      <c r="P95" s="119">
        <f>IF($C$4="Neattiecināmās izmaksas",IF('3a+c+n'!$Q95="N",'3a+c+n'!P95,0))</f>
        <v>0</v>
      </c>
    </row>
    <row r="96" spans="1:16" x14ac:dyDescent="0.2">
      <c r="A96" s="51">
        <f>IF(P96=0,0,IF(COUNTBLANK(P96)=1,0,COUNTA($P$14:P96)))</f>
        <v>0</v>
      </c>
      <c r="B96" s="24">
        <f>IF($C$4="Neattiecināmās izmaksas",IF('3a+c+n'!$Q96="N",'3a+c+n'!B96,0))</f>
        <v>0</v>
      </c>
      <c r="C96" s="24">
        <f>IF($C$4="Neattiecināmās izmaksas",IF('3a+c+n'!$Q96="N",'3a+c+n'!C96,0))</f>
        <v>0</v>
      </c>
      <c r="D96" s="24">
        <f>IF($C$4="Neattiecināmās izmaksas",IF('3a+c+n'!$Q96="N",'3a+c+n'!D96,0))</f>
        <v>0</v>
      </c>
      <c r="E96" s="46"/>
      <c r="F96" s="65"/>
      <c r="G96" s="118"/>
      <c r="H96" s="118">
        <f>IF($C$4="Neattiecināmās izmaksas",IF('3a+c+n'!$Q96="N",'3a+c+n'!H96,0))</f>
        <v>0</v>
      </c>
      <c r="I96" s="118"/>
      <c r="J96" s="118"/>
      <c r="K96" s="119">
        <f>IF($C$4="Neattiecināmās izmaksas",IF('3a+c+n'!$Q96="N",'3a+c+n'!K96,0))</f>
        <v>0</v>
      </c>
      <c r="L96" s="82">
        <f>IF($C$4="Neattiecināmās izmaksas",IF('3a+c+n'!$Q96="N",'3a+c+n'!L96,0))</f>
        <v>0</v>
      </c>
      <c r="M96" s="118">
        <f>IF($C$4="Neattiecināmās izmaksas",IF('3a+c+n'!$Q96="N",'3a+c+n'!M96,0))</f>
        <v>0</v>
      </c>
      <c r="N96" s="118">
        <f>IF($C$4="Neattiecināmās izmaksas",IF('3a+c+n'!$Q96="N",'3a+c+n'!N96,0))</f>
        <v>0</v>
      </c>
      <c r="O96" s="118">
        <f>IF($C$4="Neattiecināmās izmaksas",IF('3a+c+n'!$Q96="N",'3a+c+n'!O96,0))</f>
        <v>0</v>
      </c>
      <c r="P96" s="119">
        <f>IF($C$4="Neattiecināmās izmaksas",IF('3a+c+n'!$Q96="N",'3a+c+n'!P96,0))</f>
        <v>0</v>
      </c>
    </row>
    <row r="97" spans="1:16" x14ac:dyDescent="0.2">
      <c r="A97" s="51">
        <f>IF(P97=0,0,IF(COUNTBLANK(P97)=1,0,COUNTA($P$14:P97)))</f>
        <v>0</v>
      </c>
      <c r="B97" s="24">
        <f>IF($C$4="Neattiecināmās izmaksas",IF('3a+c+n'!$Q97="N",'3a+c+n'!B97,0))</f>
        <v>0</v>
      </c>
      <c r="C97" s="24">
        <f>IF($C$4="Neattiecināmās izmaksas",IF('3a+c+n'!$Q97="N",'3a+c+n'!C97,0))</f>
        <v>0</v>
      </c>
      <c r="D97" s="24">
        <f>IF($C$4="Neattiecināmās izmaksas",IF('3a+c+n'!$Q97="N",'3a+c+n'!D97,0))</f>
        <v>0</v>
      </c>
      <c r="E97" s="46"/>
      <c r="F97" s="65"/>
      <c r="G97" s="118"/>
      <c r="H97" s="118">
        <f>IF($C$4="Neattiecināmās izmaksas",IF('3a+c+n'!$Q97="N",'3a+c+n'!H97,0))</f>
        <v>0</v>
      </c>
      <c r="I97" s="118"/>
      <c r="J97" s="118"/>
      <c r="K97" s="119">
        <f>IF($C$4="Neattiecināmās izmaksas",IF('3a+c+n'!$Q97="N",'3a+c+n'!K97,0))</f>
        <v>0</v>
      </c>
      <c r="L97" s="82">
        <f>IF($C$4="Neattiecināmās izmaksas",IF('3a+c+n'!$Q97="N",'3a+c+n'!L97,0))</f>
        <v>0</v>
      </c>
      <c r="M97" s="118">
        <f>IF($C$4="Neattiecināmās izmaksas",IF('3a+c+n'!$Q97="N",'3a+c+n'!M97,0))</f>
        <v>0</v>
      </c>
      <c r="N97" s="118">
        <f>IF($C$4="Neattiecināmās izmaksas",IF('3a+c+n'!$Q97="N",'3a+c+n'!N97,0))</f>
        <v>0</v>
      </c>
      <c r="O97" s="118">
        <f>IF($C$4="Neattiecināmās izmaksas",IF('3a+c+n'!$Q97="N",'3a+c+n'!O97,0))</f>
        <v>0</v>
      </c>
      <c r="P97" s="119">
        <f>IF($C$4="Neattiecināmās izmaksas",IF('3a+c+n'!$Q97="N",'3a+c+n'!P97,0))</f>
        <v>0</v>
      </c>
    </row>
    <row r="98" spans="1:16" x14ac:dyDescent="0.2">
      <c r="A98" s="51">
        <f>IF(P98=0,0,IF(COUNTBLANK(P98)=1,0,COUNTA($P$14:P98)))</f>
        <v>0</v>
      </c>
      <c r="B98" s="24">
        <f>IF($C$4="Neattiecināmās izmaksas",IF('3a+c+n'!$Q98="N",'3a+c+n'!B98,0))</f>
        <v>0</v>
      </c>
      <c r="C98" s="24">
        <f>IF($C$4="Neattiecināmās izmaksas",IF('3a+c+n'!$Q98="N",'3a+c+n'!C98,0))</f>
        <v>0</v>
      </c>
      <c r="D98" s="24">
        <f>IF($C$4="Neattiecināmās izmaksas",IF('3a+c+n'!$Q98="N",'3a+c+n'!D98,0))</f>
        <v>0</v>
      </c>
      <c r="E98" s="46"/>
      <c r="F98" s="65"/>
      <c r="G98" s="118"/>
      <c r="H98" s="118">
        <f>IF($C$4="Neattiecināmās izmaksas",IF('3a+c+n'!$Q98="N",'3a+c+n'!H98,0))</f>
        <v>0</v>
      </c>
      <c r="I98" s="118"/>
      <c r="J98" s="118"/>
      <c r="K98" s="119">
        <f>IF($C$4="Neattiecināmās izmaksas",IF('3a+c+n'!$Q98="N",'3a+c+n'!K98,0))</f>
        <v>0</v>
      </c>
      <c r="L98" s="82">
        <f>IF($C$4="Neattiecināmās izmaksas",IF('3a+c+n'!$Q98="N",'3a+c+n'!L98,0))</f>
        <v>0</v>
      </c>
      <c r="M98" s="118">
        <f>IF($C$4="Neattiecināmās izmaksas",IF('3a+c+n'!$Q98="N",'3a+c+n'!M98,0))</f>
        <v>0</v>
      </c>
      <c r="N98" s="118">
        <f>IF($C$4="Neattiecināmās izmaksas",IF('3a+c+n'!$Q98="N",'3a+c+n'!N98,0))</f>
        <v>0</v>
      </c>
      <c r="O98" s="118">
        <f>IF($C$4="Neattiecināmās izmaksas",IF('3a+c+n'!$Q98="N",'3a+c+n'!O98,0))</f>
        <v>0</v>
      </c>
      <c r="P98" s="119">
        <f>IF($C$4="Neattiecināmās izmaksas",IF('3a+c+n'!$Q98="N",'3a+c+n'!P98,0))</f>
        <v>0</v>
      </c>
    </row>
    <row r="99" spans="1:16" x14ac:dyDescent="0.2">
      <c r="A99" s="51">
        <f>IF(P99=0,0,IF(COUNTBLANK(P99)=1,0,COUNTA($P$14:P99)))</f>
        <v>0</v>
      </c>
      <c r="B99" s="24">
        <f>IF($C$4="Neattiecināmās izmaksas",IF('3a+c+n'!$Q99="N",'3a+c+n'!B99,0))</f>
        <v>0</v>
      </c>
      <c r="C99" s="24">
        <f>IF($C$4="Neattiecināmās izmaksas",IF('3a+c+n'!$Q99="N",'3a+c+n'!C99,0))</f>
        <v>0</v>
      </c>
      <c r="D99" s="24">
        <f>IF($C$4="Neattiecināmās izmaksas",IF('3a+c+n'!$Q99="N",'3a+c+n'!D99,0))</f>
        <v>0</v>
      </c>
      <c r="E99" s="46"/>
      <c r="F99" s="65"/>
      <c r="G99" s="118"/>
      <c r="H99" s="118">
        <f>IF($C$4="Neattiecināmās izmaksas",IF('3a+c+n'!$Q99="N",'3a+c+n'!H99,0))</f>
        <v>0</v>
      </c>
      <c r="I99" s="118"/>
      <c r="J99" s="118"/>
      <c r="K99" s="119">
        <f>IF($C$4="Neattiecināmās izmaksas",IF('3a+c+n'!$Q99="N",'3a+c+n'!K99,0))</f>
        <v>0</v>
      </c>
      <c r="L99" s="82">
        <f>IF($C$4="Neattiecināmās izmaksas",IF('3a+c+n'!$Q99="N",'3a+c+n'!L99,0))</f>
        <v>0</v>
      </c>
      <c r="M99" s="118">
        <f>IF($C$4="Neattiecināmās izmaksas",IF('3a+c+n'!$Q99="N",'3a+c+n'!M99,0))</f>
        <v>0</v>
      </c>
      <c r="N99" s="118">
        <f>IF($C$4="Neattiecināmās izmaksas",IF('3a+c+n'!$Q99="N",'3a+c+n'!N99,0))</f>
        <v>0</v>
      </c>
      <c r="O99" s="118">
        <f>IF($C$4="Neattiecināmās izmaksas",IF('3a+c+n'!$Q99="N",'3a+c+n'!O99,0))</f>
        <v>0</v>
      </c>
      <c r="P99" s="119">
        <f>IF($C$4="Neattiecināmās izmaksas",IF('3a+c+n'!$Q99="N",'3a+c+n'!P99,0))</f>
        <v>0</v>
      </c>
    </row>
    <row r="100" spans="1:16" x14ac:dyDescent="0.2">
      <c r="A100" s="51">
        <f>IF(P100=0,0,IF(COUNTBLANK(P100)=1,0,COUNTA($P$14:P100)))</f>
        <v>0</v>
      </c>
      <c r="B100" s="24">
        <f>IF($C$4="Neattiecināmās izmaksas",IF('3a+c+n'!$Q100="N",'3a+c+n'!B100,0))</f>
        <v>0</v>
      </c>
      <c r="C100" s="24">
        <f>IF($C$4="Neattiecināmās izmaksas",IF('3a+c+n'!$Q100="N",'3a+c+n'!C100,0))</f>
        <v>0</v>
      </c>
      <c r="D100" s="24">
        <f>IF($C$4="Neattiecināmās izmaksas",IF('3a+c+n'!$Q100="N",'3a+c+n'!D100,0))</f>
        <v>0</v>
      </c>
      <c r="E100" s="46"/>
      <c r="F100" s="65"/>
      <c r="G100" s="118"/>
      <c r="H100" s="118">
        <f>IF($C$4="Neattiecināmās izmaksas",IF('3a+c+n'!$Q100="N",'3a+c+n'!H100,0))</f>
        <v>0</v>
      </c>
      <c r="I100" s="118"/>
      <c r="J100" s="118"/>
      <c r="K100" s="119">
        <f>IF($C$4="Neattiecināmās izmaksas",IF('3a+c+n'!$Q100="N",'3a+c+n'!K100,0))</f>
        <v>0</v>
      </c>
      <c r="L100" s="82">
        <f>IF($C$4="Neattiecināmās izmaksas",IF('3a+c+n'!$Q100="N",'3a+c+n'!L100,0))</f>
        <v>0</v>
      </c>
      <c r="M100" s="118">
        <f>IF($C$4="Neattiecināmās izmaksas",IF('3a+c+n'!$Q100="N",'3a+c+n'!M100,0))</f>
        <v>0</v>
      </c>
      <c r="N100" s="118">
        <f>IF($C$4="Neattiecināmās izmaksas",IF('3a+c+n'!$Q100="N",'3a+c+n'!N100,0))</f>
        <v>0</v>
      </c>
      <c r="O100" s="118">
        <f>IF($C$4="Neattiecināmās izmaksas",IF('3a+c+n'!$Q100="N",'3a+c+n'!O100,0))</f>
        <v>0</v>
      </c>
      <c r="P100" s="119">
        <f>IF($C$4="Neattiecināmās izmaksas",IF('3a+c+n'!$Q100="N",'3a+c+n'!P100,0))</f>
        <v>0</v>
      </c>
    </row>
    <row r="101" spans="1:16" x14ac:dyDescent="0.2">
      <c r="A101" s="51">
        <f>IF(P101=0,0,IF(COUNTBLANK(P101)=1,0,COUNTA($P$14:P101)))</f>
        <v>0</v>
      </c>
      <c r="B101" s="24">
        <f>IF($C$4="Neattiecināmās izmaksas",IF('3a+c+n'!$Q101="N",'3a+c+n'!B101,0))</f>
        <v>0</v>
      </c>
      <c r="C101" s="24">
        <f>IF($C$4="Neattiecināmās izmaksas",IF('3a+c+n'!$Q101="N",'3a+c+n'!C101,0))</f>
        <v>0</v>
      </c>
      <c r="D101" s="24">
        <f>IF($C$4="Neattiecināmās izmaksas",IF('3a+c+n'!$Q101="N",'3a+c+n'!D101,0))</f>
        <v>0</v>
      </c>
      <c r="E101" s="46"/>
      <c r="F101" s="65"/>
      <c r="G101" s="118"/>
      <c r="H101" s="118">
        <f>IF($C$4="Neattiecināmās izmaksas",IF('3a+c+n'!$Q101="N",'3a+c+n'!H101,0))</f>
        <v>0</v>
      </c>
      <c r="I101" s="118"/>
      <c r="J101" s="118"/>
      <c r="K101" s="119">
        <f>IF($C$4="Neattiecināmās izmaksas",IF('3a+c+n'!$Q101="N",'3a+c+n'!K101,0))</f>
        <v>0</v>
      </c>
      <c r="L101" s="82">
        <f>IF($C$4="Neattiecināmās izmaksas",IF('3a+c+n'!$Q101="N",'3a+c+n'!L101,0))</f>
        <v>0</v>
      </c>
      <c r="M101" s="118">
        <f>IF($C$4="Neattiecināmās izmaksas",IF('3a+c+n'!$Q101="N",'3a+c+n'!M101,0))</f>
        <v>0</v>
      </c>
      <c r="N101" s="118">
        <f>IF($C$4="Neattiecināmās izmaksas",IF('3a+c+n'!$Q101="N",'3a+c+n'!N101,0))</f>
        <v>0</v>
      </c>
      <c r="O101" s="118">
        <f>IF($C$4="Neattiecināmās izmaksas",IF('3a+c+n'!$Q101="N",'3a+c+n'!O101,0))</f>
        <v>0</v>
      </c>
      <c r="P101" s="119">
        <f>IF($C$4="Neattiecināmās izmaksas",IF('3a+c+n'!$Q101="N",'3a+c+n'!P101,0))</f>
        <v>0</v>
      </c>
    </row>
    <row r="102" spans="1:16" x14ac:dyDescent="0.2">
      <c r="A102" s="51">
        <f>IF(P102=0,0,IF(COUNTBLANK(P102)=1,0,COUNTA($P$14:P102)))</f>
        <v>0</v>
      </c>
      <c r="B102" s="24">
        <f>IF($C$4="Neattiecināmās izmaksas",IF('3a+c+n'!$Q102="N",'3a+c+n'!B102,0))</f>
        <v>0</v>
      </c>
      <c r="C102" s="24">
        <f>IF($C$4="Neattiecināmās izmaksas",IF('3a+c+n'!$Q102="N",'3a+c+n'!C102,0))</f>
        <v>0</v>
      </c>
      <c r="D102" s="24">
        <f>IF($C$4="Neattiecināmās izmaksas",IF('3a+c+n'!$Q102="N",'3a+c+n'!D102,0))</f>
        <v>0</v>
      </c>
      <c r="E102" s="46"/>
      <c r="F102" s="65"/>
      <c r="G102" s="118"/>
      <c r="H102" s="118">
        <f>IF($C$4="Neattiecināmās izmaksas",IF('3a+c+n'!$Q102="N",'3a+c+n'!H102,0))</f>
        <v>0</v>
      </c>
      <c r="I102" s="118"/>
      <c r="J102" s="118"/>
      <c r="K102" s="119">
        <f>IF($C$4="Neattiecināmās izmaksas",IF('3a+c+n'!$Q102="N",'3a+c+n'!K102,0))</f>
        <v>0</v>
      </c>
      <c r="L102" s="82">
        <f>IF($C$4="Neattiecināmās izmaksas",IF('3a+c+n'!$Q102="N",'3a+c+n'!L102,0))</f>
        <v>0</v>
      </c>
      <c r="M102" s="118">
        <f>IF($C$4="Neattiecināmās izmaksas",IF('3a+c+n'!$Q102="N",'3a+c+n'!M102,0))</f>
        <v>0</v>
      </c>
      <c r="N102" s="118">
        <f>IF($C$4="Neattiecināmās izmaksas",IF('3a+c+n'!$Q102="N",'3a+c+n'!N102,0))</f>
        <v>0</v>
      </c>
      <c r="O102" s="118">
        <f>IF($C$4="Neattiecināmās izmaksas",IF('3a+c+n'!$Q102="N",'3a+c+n'!O102,0))</f>
        <v>0</v>
      </c>
      <c r="P102" s="119">
        <f>IF($C$4="Neattiecināmās izmaksas",IF('3a+c+n'!$Q102="N",'3a+c+n'!P102,0))</f>
        <v>0</v>
      </c>
    </row>
    <row r="103" spans="1:16" x14ac:dyDescent="0.2">
      <c r="A103" s="51">
        <f>IF(P103=0,0,IF(COUNTBLANK(P103)=1,0,COUNTA($P$14:P103)))</f>
        <v>0</v>
      </c>
      <c r="B103" s="24">
        <f>IF($C$4="Neattiecināmās izmaksas",IF('3a+c+n'!$Q103="N",'3a+c+n'!B103,0))</f>
        <v>0</v>
      </c>
      <c r="C103" s="24">
        <f>IF($C$4="Neattiecināmās izmaksas",IF('3a+c+n'!$Q103="N",'3a+c+n'!C103,0))</f>
        <v>0</v>
      </c>
      <c r="D103" s="24">
        <f>IF($C$4="Neattiecināmās izmaksas",IF('3a+c+n'!$Q103="N",'3a+c+n'!D103,0))</f>
        <v>0</v>
      </c>
      <c r="E103" s="46"/>
      <c r="F103" s="65"/>
      <c r="G103" s="118"/>
      <c r="H103" s="118">
        <f>IF($C$4="Neattiecināmās izmaksas",IF('3a+c+n'!$Q103="N",'3a+c+n'!H103,0))</f>
        <v>0</v>
      </c>
      <c r="I103" s="118"/>
      <c r="J103" s="118"/>
      <c r="K103" s="119">
        <f>IF($C$4="Neattiecināmās izmaksas",IF('3a+c+n'!$Q103="N",'3a+c+n'!K103,0))</f>
        <v>0</v>
      </c>
      <c r="L103" s="82">
        <f>IF($C$4="Neattiecināmās izmaksas",IF('3a+c+n'!$Q103="N",'3a+c+n'!L103,0))</f>
        <v>0</v>
      </c>
      <c r="M103" s="118">
        <f>IF($C$4="Neattiecināmās izmaksas",IF('3a+c+n'!$Q103="N",'3a+c+n'!M103,0))</f>
        <v>0</v>
      </c>
      <c r="N103" s="118">
        <f>IF($C$4="Neattiecināmās izmaksas",IF('3a+c+n'!$Q103="N",'3a+c+n'!N103,0))</f>
        <v>0</v>
      </c>
      <c r="O103" s="118">
        <f>IF($C$4="Neattiecināmās izmaksas",IF('3a+c+n'!$Q103="N",'3a+c+n'!O103,0))</f>
        <v>0</v>
      </c>
      <c r="P103" s="119">
        <f>IF($C$4="Neattiecināmās izmaksas",IF('3a+c+n'!$Q103="N",'3a+c+n'!P103,0))</f>
        <v>0</v>
      </c>
    </row>
    <row r="104" spans="1:16" x14ac:dyDescent="0.2">
      <c r="A104" s="51">
        <f>IF(P104=0,0,IF(COUNTBLANK(P104)=1,0,COUNTA($P$14:P104)))</f>
        <v>0</v>
      </c>
      <c r="B104" s="24">
        <f>IF($C$4="Neattiecināmās izmaksas",IF('3a+c+n'!$Q104="N",'3a+c+n'!B104,0))</f>
        <v>0</v>
      </c>
      <c r="C104" s="24">
        <f>IF($C$4="Neattiecināmās izmaksas",IF('3a+c+n'!$Q104="N",'3a+c+n'!C104,0))</f>
        <v>0</v>
      </c>
      <c r="D104" s="24">
        <f>IF($C$4="Neattiecināmās izmaksas",IF('3a+c+n'!$Q104="N",'3a+c+n'!D104,0))</f>
        <v>0</v>
      </c>
      <c r="E104" s="46"/>
      <c r="F104" s="65"/>
      <c r="G104" s="118"/>
      <c r="H104" s="118">
        <f>IF($C$4="Neattiecināmās izmaksas",IF('3a+c+n'!$Q104="N",'3a+c+n'!H104,0))</f>
        <v>0</v>
      </c>
      <c r="I104" s="118"/>
      <c r="J104" s="118"/>
      <c r="K104" s="119">
        <f>IF($C$4="Neattiecināmās izmaksas",IF('3a+c+n'!$Q104="N",'3a+c+n'!K104,0))</f>
        <v>0</v>
      </c>
      <c r="L104" s="82">
        <f>IF($C$4="Neattiecināmās izmaksas",IF('3a+c+n'!$Q104="N",'3a+c+n'!L104,0))</f>
        <v>0</v>
      </c>
      <c r="M104" s="118">
        <f>IF($C$4="Neattiecināmās izmaksas",IF('3a+c+n'!$Q104="N",'3a+c+n'!M104,0))</f>
        <v>0</v>
      </c>
      <c r="N104" s="118">
        <f>IF($C$4="Neattiecināmās izmaksas",IF('3a+c+n'!$Q104="N",'3a+c+n'!N104,0))</f>
        <v>0</v>
      </c>
      <c r="O104" s="118">
        <f>IF($C$4="Neattiecināmās izmaksas",IF('3a+c+n'!$Q104="N",'3a+c+n'!O104,0))</f>
        <v>0</v>
      </c>
      <c r="P104" s="119">
        <f>IF($C$4="Neattiecināmās izmaksas",IF('3a+c+n'!$Q104="N",'3a+c+n'!P104,0))</f>
        <v>0</v>
      </c>
    </row>
    <row r="105" spans="1:16" x14ac:dyDescent="0.2">
      <c r="A105" s="51">
        <f>IF(P105=0,0,IF(COUNTBLANK(P105)=1,0,COUNTA($P$14:P105)))</f>
        <v>0</v>
      </c>
      <c r="B105" s="24">
        <f>IF($C$4="Neattiecināmās izmaksas",IF('3a+c+n'!$Q105="N",'3a+c+n'!B105,0))</f>
        <v>0</v>
      </c>
      <c r="C105" s="24">
        <f>IF($C$4="Neattiecināmās izmaksas",IF('3a+c+n'!$Q105="N",'3a+c+n'!C105,0))</f>
        <v>0</v>
      </c>
      <c r="D105" s="24">
        <f>IF($C$4="Neattiecināmās izmaksas",IF('3a+c+n'!$Q105="N",'3a+c+n'!D105,0))</f>
        <v>0</v>
      </c>
      <c r="E105" s="46"/>
      <c r="F105" s="65"/>
      <c r="G105" s="118"/>
      <c r="H105" s="118">
        <f>IF($C$4="Neattiecināmās izmaksas",IF('3a+c+n'!$Q105="N",'3a+c+n'!H105,0))</f>
        <v>0</v>
      </c>
      <c r="I105" s="118"/>
      <c r="J105" s="118"/>
      <c r="K105" s="119">
        <f>IF($C$4="Neattiecināmās izmaksas",IF('3a+c+n'!$Q105="N",'3a+c+n'!K105,0))</f>
        <v>0</v>
      </c>
      <c r="L105" s="82">
        <f>IF($C$4="Neattiecināmās izmaksas",IF('3a+c+n'!$Q105="N",'3a+c+n'!L105,0))</f>
        <v>0</v>
      </c>
      <c r="M105" s="118">
        <f>IF($C$4="Neattiecināmās izmaksas",IF('3a+c+n'!$Q105="N",'3a+c+n'!M105,0))</f>
        <v>0</v>
      </c>
      <c r="N105" s="118">
        <f>IF($C$4="Neattiecināmās izmaksas",IF('3a+c+n'!$Q105="N",'3a+c+n'!N105,0))</f>
        <v>0</v>
      </c>
      <c r="O105" s="118">
        <f>IF($C$4="Neattiecināmās izmaksas",IF('3a+c+n'!$Q105="N",'3a+c+n'!O105,0))</f>
        <v>0</v>
      </c>
      <c r="P105" s="119">
        <f>IF($C$4="Neattiecināmās izmaksas",IF('3a+c+n'!$Q105="N",'3a+c+n'!P105,0))</f>
        <v>0</v>
      </c>
    </row>
    <row r="106" spans="1:16" x14ac:dyDescent="0.2">
      <c r="A106" s="51">
        <f>IF(P106=0,0,IF(COUNTBLANK(P106)=1,0,COUNTA($P$14:P106)))</f>
        <v>0</v>
      </c>
      <c r="B106" s="24">
        <f>IF($C$4="Neattiecināmās izmaksas",IF('3a+c+n'!$Q106="N",'3a+c+n'!B106,0))</f>
        <v>0</v>
      </c>
      <c r="C106" s="24">
        <f>IF($C$4="Neattiecināmās izmaksas",IF('3a+c+n'!$Q106="N",'3a+c+n'!C106,0))</f>
        <v>0</v>
      </c>
      <c r="D106" s="24">
        <f>IF($C$4="Neattiecināmās izmaksas",IF('3a+c+n'!$Q106="N",'3a+c+n'!D106,0))</f>
        <v>0</v>
      </c>
      <c r="E106" s="46"/>
      <c r="F106" s="65"/>
      <c r="G106" s="118"/>
      <c r="H106" s="118">
        <f>IF($C$4="Neattiecināmās izmaksas",IF('3a+c+n'!$Q106="N",'3a+c+n'!H106,0))</f>
        <v>0</v>
      </c>
      <c r="I106" s="118"/>
      <c r="J106" s="118"/>
      <c r="K106" s="119">
        <f>IF($C$4="Neattiecināmās izmaksas",IF('3a+c+n'!$Q106="N",'3a+c+n'!K106,0))</f>
        <v>0</v>
      </c>
      <c r="L106" s="82">
        <f>IF($C$4="Neattiecināmās izmaksas",IF('3a+c+n'!$Q106="N",'3a+c+n'!L106,0))</f>
        <v>0</v>
      </c>
      <c r="M106" s="118">
        <f>IF($C$4="Neattiecināmās izmaksas",IF('3a+c+n'!$Q106="N",'3a+c+n'!M106,0))</f>
        <v>0</v>
      </c>
      <c r="N106" s="118">
        <f>IF($C$4="Neattiecināmās izmaksas",IF('3a+c+n'!$Q106="N",'3a+c+n'!N106,0))</f>
        <v>0</v>
      </c>
      <c r="O106" s="118">
        <f>IF($C$4="Neattiecināmās izmaksas",IF('3a+c+n'!$Q106="N",'3a+c+n'!O106,0))</f>
        <v>0</v>
      </c>
      <c r="P106" s="119">
        <f>IF($C$4="Neattiecināmās izmaksas",IF('3a+c+n'!$Q106="N",'3a+c+n'!P106,0))</f>
        <v>0</v>
      </c>
    </row>
    <row r="107" spans="1:16" x14ac:dyDescent="0.2">
      <c r="A107" s="51">
        <f>IF(P107=0,0,IF(COUNTBLANK(P107)=1,0,COUNTA($P$14:P107)))</f>
        <v>0</v>
      </c>
      <c r="B107" s="24">
        <f>IF($C$4="Neattiecināmās izmaksas",IF('3a+c+n'!$Q107="N",'3a+c+n'!B107,0))</f>
        <v>0</v>
      </c>
      <c r="C107" s="24">
        <f>IF($C$4="Neattiecināmās izmaksas",IF('3a+c+n'!$Q107="N",'3a+c+n'!C107,0))</f>
        <v>0</v>
      </c>
      <c r="D107" s="24">
        <f>IF($C$4="Neattiecināmās izmaksas",IF('3a+c+n'!$Q107="N",'3a+c+n'!D107,0))</f>
        <v>0</v>
      </c>
      <c r="E107" s="46"/>
      <c r="F107" s="65"/>
      <c r="G107" s="118"/>
      <c r="H107" s="118">
        <f>IF($C$4="Neattiecināmās izmaksas",IF('3a+c+n'!$Q107="N",'3a+c+n'!H107,0))</f>
        <v>0</v>
      </c>
      <c r="I107" s="118"/>
      <c r="J107" s="118"/>
      <c r="K107" s="119">
        <f>IF($C$4="Neattiecināmās izmaksas",IF('3a+c+n'!$Q107="N",'3a+c+n'!K107,0))</f>
        <v>0</v>
      </c>
      <c r="L107" s="82">
        <f>IF($C$4="Neattiecināmās izmaksas",IF('3a+c+n'!$Q107="N",'3a+c+n'!L107,0))</f>
        <v>0</v>
      </c>
      <c r="M107" s="118">
        <f>IF($C$4="Neattiecināmās izmaksas",IF('3a+c+n'!$Q107="N",'3a+c+n'!M107,0))</f>
        <v>0</v>
      </c>
      <c r="N107" s="118">
        <f>IF($C$4="Neattiecināmās izmaksas",IF('3a+c+n'!$Q107="N",'3a+c+n'!N107,0))</f>
        <v>0</v>
      </c>
      <c r="O107" s="118">
        <f>IF($C$4="Neattiecināmās izmaksas",IF('3a+c+n'!$Q107="N",'3a+c+n'!O107,0))</f>
        <v>0</v>
      </c>
      <c r="P107" s="119">
        <f>IF($C$4="Neattiecināmās izmaksas",IF('3a+c+n'!$Q107="N",'3a+c+n'!P107,0))</f>
        <v>0</v>
      </c>
    </row>
    <row r="108" spans="1:16" x14ac:dyDescent="0.2">
      <c r="A108" s="51">
        <f>IF(P108=0,0,IF(COUNTBLANK(P108)=1,0,COUNTA($P$14:P108)))</f>
        <v>0</v>
      </c>
      <c r="B108" s="24">
        <f>IF($C$4="Neattiecināmās izmaksas",IF('3a+c+n'!$Q108="N",'3a+c+n'!B108,0))</f>
        <v>0</v>
      </c>
      <c r="C108" s="24">
        <f>IF($C$4="Neattiecināmās izmaksas",IF('3a+c+n'!$Q108="N",'3a+c+n'!C108,0))</f>
        <v>0</v>
      </c>
      <c r="D108" s="24">
        <f>IF($C$4="Neattiecināmās izmaksas",IF('3a+c+n'!$Q108="N",'3a+c+n'!D108,0))</f>
        <v>0</v>
      </c>
      <c r="E108" s="46"/>
      <c r="F108" s="65"/>
      <c r="G108" s="118"/>
      <c r="H108" s="118">
        <f>IF($C$4="Neattiecināmās izmaksas",IF('3a+c+n'!$Q108="N",'3a+c+n'!H108,0))</f>
        <v>0</v>
      </c>
      <c r="I108" s="118"/>
      <c r="J108" s="118"/>
      <c r="K108" s="119">
        <f>IF($C$4="Neattiecināmās izmaksas",IF('3a+c+n'!$Q108="N",'3a+c+n'!K108,0))</f>
        <v>0</v>
      </c>
      <c r="L108" s="82">
        <f>IF($C$4="Neattiecināmās izmaksas",IF('3a+c+n'!$Q108="N",'3a+c+n'!L108,0))</f>
        <v>0</v>
      </c>
      <c r="M108" s="118">
        <f>IF($C$4="Neattiecināmās izmaksas",IF('3a+c+n'!$Q108="N",'3a+c+n'!M108,0))</f>
        <v>0</v>
      </c>
      <c r="N108" s="118">
        <f>IF($C$4="Neattiecināmās izmaksas",IF('3a+c+n'!$Q108="N",'3a+c+n'!N108,0))</f>
        <v>0</v>
      </c>
      <c r="O108" s="118">
        <f>IF($C$4="Neattiecināmās izmaksas",IF('3a+c+n'!$Q108="N",'3a+c+n'!O108,0))</f>
        <v>0</v>
      </c>
      <c r="P108" s="119">
        <f>IF($C$4="Neattiecināmās izmaksas",IF('3a+c+n'!$Q108="N",'3a+c+n'!P108,0))</f>
        <v>0</v>
      </c>
    </row>
    <row r="109" spans="1:16" x14ac:dyDescent="0.2">
      <c r="A109" s="51">
        <f>IF(P109=0,0,IF(COUNTBLANK(P109)=1,0,COUNTA($P$14:P109)))</f>
        <v>0</v>
      </c>
      <c r="B109" s="24">
        <f>IF($C$4="Neattiecināmās izmaksas",IF('3a+c+n'!$Q109="N",'3a+c+n'!B109,0))</f>
        <v>0</v>
      </c>
      <c r="C109" s="24">
        <f>IF($C$4="Neattiecināmās izmaksas",IF('3a+c+n'!$Q109="N",'3a+c+n'!C109,0))</f>
        <v>0</v>
      </c>
      <c r="D109" s="24">
        <f>IF($C$4="Neattiecināmās izmaksas",IF('3a+c+n'!$Q109="N",'3a+c+n'!D109,0))</f>
        <v>0</v>
      </c>
      <c r="E109" s="46"/>
      <c r="F109" s="65"/>
      <c r="G109" s="118"/>
      <c r="H109" s="118">
        <f>IF($C$4="Neattiecināmās izmaksas",IF('3a+c+n'!$Q109="N",'3a+c+n'!H109,0))</f>
        <v>0</v>
      </c>
      <c r="I109" s="118"/>
      <c r="J109" s="118"/>
      <c r="K109" s="119">
        <f>IF($C$4="Neattiecināmās izmaksas",IF('3a+c+n'!$Q109="N",'3a+c+n'!K109,0))</f>
        <v>0</v>
      </c>
      <c r="L109" s="82">
        <f>IF($C$4="Neattiecināmās izmaksas",IF('3a+c+n'!$Q109="N",'3a+c+n'!L109,0))</f>
        <v>0</v>
      </c>
      <c r="M109" s="118">
        <f>IF($C$4="Neattiecināmās izmaksas",IF('3a+c+n'!$Q109="N",'3a+c+n'!M109,0))</f>
        <v>0</v>
      </c>
      <c r="N109" s="118">
        <f>IF($C$4="Neattiecināmās izmaksas",IF('3a+c+n'!$Q109="N",'3a+c+n'!N109,0))</f>
        <v>0</v>
      </c>
      <c r="O109" s="118">
        <f>IF($C$4="Neattiecināmās izmaksas",IF('3a+c+n'!$Q109="N",'3a+c+n'!O109,0))</f>
        <v>0</v>
      </c>
      <c r="P109" s="119">
        <f>IF($C$4="Neattiecināmās izmaksas",IF('3a+c+n'!$Q109="N",'3a+c+n'!P109,0))</f>
        <v>0</v>
      </c>
    </row>
    <row r="110" spans="1:16" x14ac:dyDescent="0.2">
      <c r="A110" s="51">
        <f>IF(P110=0,0,IF(COUNTBLANK(P110)=1,0,COUNTA($P$14:P110)))</f>
        <v>0</v>
      </c>
      <c r="B110" s="24">
        <f>IF($C$4="Neattiecināmās izmaksas",IF('3a+c+n'!$Q110="N",'3a+c+n'!B110,0))</f>
        <v>0</v>
      </c>
      <c r="C110" s="24">
        <f>IF($C$4="Neattiecināmās izmaksas",IF('3a+c+n'!$Q110="N",'3a+c+n'!C110,0))</f>
        <v>0</v>
      </c>
      <c r="D110" s="24">
        <f>IF($C$4="Neattiecināmās izmaksas",IF('3a+c+n'!$Q110="N",'3a+c+n'!D110,0))</f>
        <v>0</v>
      </c>
      <c r="E110" s="46"/>
      <c r="F110" s="65"/>
      <c r="G110" s="118"/>
      <c r="H110" s="118">
        <f>IF($C$4="Neattiecināmās izmaksas",IF('3a+c+n'!$Q110="N",'3a+c+n'!H110,0))</f>
        <v>0</v>
      </c>
      <c r="I110" s="118"/>
      <c r="J110" s="118"/>
      <c r="K110" s="119">
        <f>IF($C$4="Neattiecināmās izmaksas",IF('3a+c+n'!$Q110="N",'3a+c+n'!K110,0))</f>
        <v>0</v>
      </c>
      <c r="L110" s="82">
        <f>IF($C$4="Neattiecināmās izmaksas",IF('3a+c+n'!$Q110="N",'3a+c+n'!L110,0))</f>
        <v>0</v>
      </c>
      <c r="M110" s="118">
        <f>IF($C$4="Neattiecināmās izmaksas",IF('3a+c+n'!$Q110="N",'3a+c+n'!M110,0))</f>
        <v>0</v>
      </c>
      <c r="N110" s="118">
        <f>IF($C$4="Neattiecināmās izmaksas",IF('3a+c+n'!$Q110="N",'3a+c+n'!N110,0))</f>
        <v>0</v>
      </c>
      <c r="O110" s="118">
        <f>IF($C$4="Neattiecināmās izmaksas",IF('3a+c+n'!$Q110="N",'3a+c+n'!O110,0))</f>
        <v>0</v>
      </c>
      <c r="P110" s="119">
        <f>IF($C$4="Neattiecināmās izmaksas",IF('3a+c+n'!$Q110="N",'3a+c+n'!P110,0))</f>
        <v>0</v>
      </c>
    </row>
    <row r="111" spans="1:16" x14ac:dyDescent="0.2">
      <c r="A111" s="51">
        <f>IF(P111=0,0,IF(COUNTBLANK(P111)=1,0,COUNTA($P$14:P111)))</f>
        <v>0</v>
      </c>
      <c r="B111" s="24">
        <f>IF($C$4="Neattiecināmās izmaksas",IF('3a+c+n'!$Q111="N",'3a+c+n'!B111,0))</f>
        <v>0</v>
      </c>
      <c r="C111" s="24">
        <f>IF($C$4="Neattiecināmās izmaksas",IF('3a+c+n'!$Q111="N",'3a+c+n'!C111,0))</f>
        <v>0</v>
      </c>
      <c r="D111" s="24">
        <f>IF($C$4="Neattiecināmās izmaksas",IF('3a+c+n'!$Q111="N",'3a+c+n'!D111,0))</f>
        <v>0</v>
      </c>
      <c r="E111" s="46"/>
      <c r="F111" s="65"/>
      <c r="G111" s="118"/>
      <c r="H111" s="118">
        <f>IF($C$4="Neattiecināmās izmaksas",IF('3a+c+n'!$Q111="N",'3a+c+n'!H111,0))</f>
        <v>0</v>
      </c>
      <c r="I111" s="118"/>
      <c r="J111" s="118"/>
      <c r="K111" s="119">
        <f>IF($C$4="Neattiecināmās izmaksas",IF('3a+c+n'!$Q111="N",'3a+c+n'!K111,0))</f>
        <v>0</v>
      </c>
      <c r="L111" s="82">
        <f>IF($C$4="Neattiecināmās izmaksas",IF('3a+c+n'!$Q111="N",'3a+c+n'!L111,0))</f>
        <v>0</v>
      </c>
      <c r="M111" s="118">
        <f>IF($C$4="Neattiecināmās izmaksas",IF('3a+c+n'!$Q111="N",'3a+c+n'!M111,0))</f>
        <v>0</v>
      </c>
      <c r="N111" s="118">
        <f>IF($C$4="Neattiecināmās izmaksas",IF('3a+c+n'!$Q111="N",'3a+c+n'!N111,0))</f>
        <v>0</v>
      </c>
      <c r="O111" s="118">
        <f>IF($C$4="Neattiecināmās izmaksas",IF('3a+c+n'!$Q111="N",'3a+c+n'!O111,0))</f>
        <v>0</v>
      </c>
      <c r="P111" s="119">
        <f>IF($C$4="Neattiecināmās izmaksas",IF('3a+c+n'!$Q111="N",'3a+c+n'!P111,0))</f>
        <v>0</v>
      </c>
    </row>
    <row r="112" spans="1:16" x14ac:dyDescent="0.2">
      <c r="A112" s="51">
        <f>IF(P112=0,0,IF(COUNTBLANK(P112)=1,0,COUNTA($P$14:P112)))</f>
        <v>0</v>
      </c>
      <c r="B112" s="24">
        <f>IF($C$4="Neattiecināmās izmaksas",IF('3a+c+n'!$Q112="N",'3a+c+n'!B112,0))</f>
        <v>0</v>
      </c>
      <c r="C112" s="24">
        <f>IF($C$4="Neattiecināmās izmaksas",IF('3a+c+n'!$Q112="N",'3a+c+n'!C112,0))</f>
        <v>0</v>
      </c>
      <c r="D112" s="24">
        <f>IF($C$4="Neattiecināmās izmaksas",IF('3a+c+n'!$Q112="N",'3a+c+n'!D112,0))</f>
        <v>0</v>
      </c>
      <c r="E112" s="46"/>
      <c r="F112" s="65"/>
      <c r="G112" s="118"/>
      <c r="H112" s="118">
        <f>IF($C$4="Neattiecināmās izmaksas",IF('3a+c+n'!$Q112="N",'3a+c+n'!H112,0))</f>
        <v>0</v>
      </c>
      <c r="I112" s="118"/>
      <c r="J112" s="118"/>
      <c r="K112" s="119">
        <f>IF($C$4="Neattiecināmās izmaksas",IF('3a+c+n'!$Q112="N",'3a+c+n'!K112,0))</f>
        <v>0</v>
      </c>
      <c r="L112" s="82">
        <f>IF($C$4="Neattiecināmās izmaksas",IF('3a+c+n'!$Q112="N",'3a+c+n'!L112,0))</f>
        <v>0</v>
      </c>
      <c r="M112" s="118">
        <f>IF($C$4="Neattiecināmās izmaksas",IF('3a+c+n'!$Q112="N",'3a+c+n'!M112,0))</f>
        <v>0</v>
      </c>
      <c r="N112" s="118">
        <f>IF($C$4="Neattiecināmās izmaksas",IF('3a+c+n'!$Q112="N",'3a+c+n'!N112,0))</f>
        <v>0</v>
      </c>
      <c r="O112" s="118">
        <f>IF($C$4="Neattiecināmās izmaksas",IF('3a+c+n'!$Q112="N",'3a+c+n'!O112,0))</f>
        <v>0</v>
      </c>
      <c r="P112" s="119">
        <f>IF($C$4="Neattiecināmās izmaksas",IF('3a+c+n'!$Q112="N",'3a+c+n'!P112,0))</f>
        <v>0</v>
      </c>
    </row>
    <row r="113" spans="1:16" x14ac:dyDescent="0.2">
      <c r="A113" s="51">
        <f>IF(P113=0,0,IF(COUNTBLANK(P113)=1,0,COUNTA($P$14:P113)))</f>
        <v>0</v>
      </c>
      <c r="B113" s="24">
        <f>IF($C$4="Neattiecināmās izmaksas",IF('3a+c+n'!$Q113="N",'3a+c+n'!B113,0))</f>
        <v>0</v>
      </c>
      <c r="C113" s="24">
        <f>IF($C$4="Neattiecināmās izmaksas",IF('3a+c+n'!$Q113="N",'3a+c+n'!C113,0))</f>
        <v>0</v>
      </c>
      <c r="D113" s="24">
        <f>IF($C$4="Neattiecināmās izmaksas",IF('3a+c+n'!$Q113="N",'3a+c+n'!D113,0))</f>
        <v>0</v>
      </c>
      <c r="E113" s="46"/>
      <c r="F113" s="65"/>
      <c r="G113" s="118"/>
      <c r="H113" s="118">
        <f>IF($C$4="Neattiecināmās izmaksas",IF('3a+c+n'!$Q113="N",'3a+c+n'!H113,0))</f>
        <v>0</v>
      </c>
      <c r="I113" s="118"/>
      <c r="J113" s="118"/>
      <c r="K113" s="119">
        <f>IF($C$4="Neattiecināmās izmaksas",IF('3a+c+n'!$Q113="N",'3a+c+n'!K113,0))</f>
        <v>0</v>
      </c>
      <c r="L113" s="82">
        <f>IF($C$4="Neattiecināmās izmaksas",IF('3a+c+n'!$Q113="N",'3a+c+n'!L113,0))</f>
        <v>0</v>
      </c>
      <c r="M113" s="118">
        <f>IF($C$4="Neattiecināmās izmaksas",IF('3a+c+n'!$Q113="N",'3a+c+n'!M113,0))</f>
        <v>0</v>
      </c>
      <c r="N113" s="118">
        <f>IF($C$4="Neattiecināmās izmaksas",IF('3a+c+n'!$Q113="N",'3a+c+n'!N113,0))</f>
        <v>0</v>
      </c>
      <c r="O113" s="118">
        <f>IF($C$4="Neattiecināmās izmaksas",IF('3a+c+n'!$Q113="N",'3a+c+n'!O113,0))</f>
        <v>0</v>
      </c>
      <c r="P113" s="119">
        <f>IF($C$4="Neattiecināmās izmaksas",IF('3a+c+n'!$Q113="N",'3a+c+n'!P113,0))</f>
        <v>0</v>
      </c>
    </row>
    <row r="114" spans="1:16" x14ac:dyDescent="0.2">
      <c r="A114" s="51">
        <f>IF(P114=0,0,IF(COUNTBLANK(P114)=1,0,COUNTA($P$14:P114)))</f>
        <v>0</v>
      </c>
      <c r="B114" s="24">
        <f>IF($C$4="Neattiecināmās izmaksas",IF('3a+c+n'!$Q114="N",'3a+c+n'!B114,0))</f>
        <v>0</v>
      </c>
      <c r="C114" s="24">
        <f>IF($C$4="Neattiecināmās izmaksas",IF('3a+c+n'!$Q114="N",'3a+c+n'!C114,0))</f>
        <v>0</v>
      </c>
      <c r="D114" s="24">
        <f>IF($C$4="Neattiecināmās izmaksas",IF('3a+c+n'!$Q114="N",'3a+c+n'!D114,0))</f>
        <v>0</v>
      </c>
      <c r="E114" s="46"/>
      <c r="F114" s="65"/>
      <c r="G114" s="118"/>
      <c r="H114" s="118">
        <f>IF($C$4="Neattiecināmās izmaksas",IF('3a+c+n'!$Q114="N",'3a+c+n'!H114,0))</f>
        <v>0</v>
      </c>
      <c r="I114" s="118"/>
      <c r="J114" s="118"/>
      <c r="K114" s="119">
        <f>IF($C$4="Neattiecināmās izmaksas",IF('3a+c+n'!$Q114="N",'3a+c+n'!K114,0))</f>
        <v>0</v>
      </c>
      <c r="L114" s="82">
        <f>IF($C$4="Neattiecināmās izmaksas",IF('3a+c+n'!$Q114="N",'3a+c+n'!L114,0))</f>
        <v>0</v>
      </c>
      <c r="M114" s="118">
        <f>IF($C$4="Neattiecināmās izmaksas",IF('3a+c+n'!$Q114="N",'3a+c+n'!M114,0))</f>
        <v>0</v>
      </c>
      <c r="N114" s="118">
        <f>IF($C$4="Neattiecināmās izmaksas",IF('3a+c+n'!$Q114="N",'3a+c+n'!N114,0))</f>
        <v>0</v>
      </c>
      <c r="O114" s="118">
        <f>IF($C$4="Neattiecināmās izmaksas",IF('3a+c+n'!$Q114="N",'3a+c+n'!O114,0))</f>
        <v>0</v>
      </c>
      <c r="P114" s="119">
        <f>IF($C$4="Neattiecināmās izmaksas",IF('3a+c+n'!$Q114="N",'3a+c+n'!P114,0))</f>
        <v>0</v>
      </c>
    </row>
    <row r="115" spans="1:16" x14ac:dyDescent="0.2">
      <c r="A115" s="51">
        <f>IF(P115=0,0,IF(COUNTBLANK(P115)=1,0,COUNTA($P$14:P115)))</f>
        <v>0</v>
      </c>
      <c r="B115" s="24">
        <f>IF($C$4="Neattiecināmās izmaksas",IF('3a+c+n'!$Q115="N",'3a+c+n'!B115,0))</f>
        <v>0</v>
      </c>
      <c r="C115" s="24">
        <f>IF($C$4="Neattiecināmās izmaksas",IF('3a+c+n'!$Q115="N",'3a+c+n'!C115,0))</f>
        <v>0</v>
      </c>
      <c r="D115" s="24">
        <f>IF($C$4="Neattiecināmās izmaksas",IF('3a+c+n'!$Q115="N",'3a+c+n'!D115,0))</f>
        <v>0</v>
      </c>
      <c r="E115" s="46"/>
      <c r="F115" s="65"/>
      <c r="G115" s="118"/>
      <c r="H115" s="118">
        <f>IF($C$4="Neattiecināmās izmaksas",IF('3a+c+n'!$Q115="N",'3a+c+n'!H115,0))</f>
        <v>0</v>
      </c>
      <c r="I115" s="118"/>
      <c r="J115" s="118"/>
      <c r="K115" s="119">
        <f>IF($C$4="Neattiecināmās izmaksas",IF('3a+c+n'!$Q115="N",'3a+c+n'!K115,0))</f>
        <v>0</v>
      </c>
      <c r="L115" s="82">
        <f>IF($C$4="Neattiecināmās izmaksas",IF('3a+c+n'!$Q115="N",'3a+c+n'!L115,0))</f>
        <v>0</v>
      </c>
      <c r="M115" s="118">
        <f>IF($C$4="Neattiecināmās izmaksas",IF('3a+c+n'!$Q115="N",'3a+c+n'!M115,0))</f>
        <v>0</v>
      </c>
      <c r="N115" s="118">
        <f>IF($C$4="Neattiecināmās izmaksas",IF('3a+c+n'!$Q115="N",'3a+c+n'!N115,0))</f>
        <v>0</v>
      </c>
      <c r="O115" s="118">
        <f>IF($C$4="Neattiecināmās izmaksas",IF('3a+c+n'!$Q115="N",'3a+c+n'!O115,0))</f>
        <v>0</v>
      </c>
      <c r="P115" s="119">
        <f>IF($C$4="Neattiecināmās izmaksas",IF('3a+c+n'!$Q115="N",'3a+c+n'!P115,0))</f>
        <v>0</v>
      </c>
    </row>
    <row r="116" spans="1:16" x14ac:dyDescent="0.2">
      <c r="A116" s="51">
        <f>IF(P116=0,0,IF(COUNTBLANK(P116)=1,0,COUNTA($P$14:P116)))</f>
        <v>0</v>
      </c>
      <c r="B116" s="24">
        <f>IF($C$4="Neattiecināmās izmaksas",IF('3a+c+n'!$Q116="N",'3a+c+n'!B116,0))</f>
        <v>0</v>
      </c>
      <c r="C116" s="24">
        <f>IF($C$4="Neattiecināmās izmaksas",IF('3a+c+n'!$Q116="N",'3a+c+n'!C116,0))</f>
        <v>0</v>
      </c>
      <c r="D116" s="24">
        <f>IF($C$4="Neattiecināmās izmaksas",IF('3a+c+n'!$Q116="N",'3a+c+n'!D116,0))</f>
        <v>0</v>
      </c>
      <c r="E116" s="46"/>
      <c r="F116" s="65"/>
      <c r="G116" s="118"/>
      <c r="H116" s="118">
        <f>IF($C$4="Neattiecināmās izmaksas",IF('3a+c+n'!$Q116="N",'3a+c+n'!H116,0))</f>
        <v>0</v>
      </c>
      <c r="I116" s="118"/>
      <c r="J116" s="118"/>
      <c r="K116" s="119">
        <f>IF($C$4="Neattiecināmās izmaksas",IF('3a+c+n'!$Q116="N",'3a+c+n'!K116,0))</f>
        <v>0</v>
      </c>
      <c r="L116" s="82">
        <f>IF($C$4="Neattiecināmās izmaksas",IF('3a+c+n'!$Q116="N",'3a+c+n'!L116,0))</f>
        <v>0</v>
      </c>
      <c r="M116" s="118">
        <f>IF($C$4="Neattiecināmās izmaksas",IF('3a+c+n'!$Q116="N",'3a+c+n'!M116,0))</f>
        <v>0</v>
      </c>
      <c r="N116" s="118">
        <f>IF($C$4="Neattiecināmās izmaksas",IF('3a+c+n'!$Q116="N",'3a+c+n'!N116,0))</f>
        <v>0</v>
      </c>
      <c r="O116" s="118">
        <f>IF($C$4="Neattiecināmās izmaksas",IF('3a+c+n'!$Q116="N",'3a+c+n'!O116,0))</f>
        <v>0</v>
      </c>
      <c r="P116" s="119">
        <f>IF($C$4="Neattiecināmās izmaksas",IF('3a+c+n'!$Q116="N",'3a+c+n'!P116,0))</f>
        <v>0</v>
      </c>
    </row>
    <row r="117" spans="1:16" x14ac:dyDescent="0.2">
      <c r="A117" s="51">
        <f>IF(P117=0,0,IF(COUNTBLANK(P117)=1,0,COUNTA($P$14:P117)))</f>
        <v>0</v>
      </c>
      <c r="B117" s="24">
        <f>IF($C$4="Neattiecināmās izmaksas",IF('3a+c+n'!$Q117="N",'3a+c+n'!B117,0))</f>
        <v>0</v>
      </c>
      <c r="C117" s="24">
        <f>IF($C$4="Neattiecināmās izmaksas",IF('3a+c+n'!$Q117="N",'3a+c+n'!C117,0))</f>
        <v>0</v>
      </c>
      <c r="D117" s="24">
        <f>IF($C$4="Neattiecināmās izmaksas",IF('3a+c+n'!$Q117="N",'3a+c+n'!D117,0))</f>
        <v>0</v>
      </c>
      <c r="E117" s="46"/>
      <c r="F117" s="65"/>
      <c r="G117" s="118"/>
      <c r="H117" s="118">
        <f>IF($C$4="Neattiecināmās izmaksas",IF('3a+c+n'!$Q117="N",'3a+c+n'!H117,0))</f>
        <v>0</v>
      </c>
      <c r="I117" s="118"/>
      <c r="J117" s="118"/>
      <c r="K117" s="119">
        <f>IF($C$4="Neattiecināmās izmaksas",IF('3a+c+n'!$Q117="N",'3a+c+n'!K117,0))</f>
        <v>0</v>
      </c>
      <c r="L117" s="82">
        <f>IF($C$4="Neattiecināmās izmaksas",IF('3a+c+n'!$Q117="N",'3a+c+n'!L117,0))</f>
        <v>0</v>
      </c>
      <c r="M117" s="118">
        <f>IF($C$4="Neattiecināmās izmaksas",IF('3a+c+n'!$Q117="N",'3a+c+n'!M117,0))</f>
        <v>0</v>
      </c>
      <c r="N117" s="118">
        <f>IF($C$4="Neattiecināmās izmaksas",IF('3a+c+n'!$Q117="N",'3a+c+n'!N117,0))</f>
        <v>0</v>
      </c>
      <c r="O117" s="118">
        <f>IF($C$4="Neattiecināmās izmaksas",IF('3a+c+n'!$Q117="N",'3a+c+n'!O117,0))</f>
        <v>0</v>
      </c>
      <c r="P117" s="119">
        <f>IF($C$4="Neattiecināmās izmaksas",IF('3a+c+n'!$Q117="N",'3a+c+n'!P117,0))</f>
        <v>0</v>
      </c>
    </row>
    <row r="118" spans="1:16" x14ac:dyDescent="0.2">
      <c r="A118" s="51">
        <f>IF(P118=0,0,IF(COUNTBLANK(P118)=1,0,COUNTA($P$14:P118)))</f>
        <v>0</v>
      </c>
      <c r="B118" s="24">
        <f>IF($C$4="Neattiecināmās izmaksas",IF('3a+c+n'!$Q118="N",'3a+c+n'!B118,0))</f>
        <v>0</v>
      </c>
      <c r="C118" s="24">
        <f>IF($C$4="Neattiecināmās izmaksas",IF('3a+c+n'!$Q118="N",'3a+c+n'!C118,0))</f>
        <v>0</v>
      </c>
      <c r="D118" s="24">
        <f>IF($C$4="Neattiecināmās izmaksas",IF('3a+c+n'!$Q118="N",'3a+c+n'!D118,0))</f>
        <v>0</v>
      </c>
      <c r="E118" s="46"/>
      <c r="F118" s="65"/>
      <c r="G118" s="118"/>
      <c r="H118" s="118">
        <f>IF($C$4="Neattiecināmās izmaksas",IF('3a+c+n'!$Q118="N",'3a+c+n'!H118,0))</f>
        <v>0</v>
      </c>
      <c r="I118" s="118"/>
      <c r="J118" s="118"/>
      <c r="K118" s="119">
        <f>IF($C$4="Neattiecināmās izmaksas",IF('3a+c+n'!$Q118="N",'3a+c+n'!K118,0))</f>
        <v>0</v>
      </c>
      <c r="L118" s="82">
        <f>IF($C$4="Neattiecināmās izmaksas",IF('3a+c+n'!$Q118="N",'3a+c+n'!L118,0))</f>
        <v>0</v>
      </c>
      <c r="M118" s="118">
        <f>IF($C$4="Neattiecināmās izmaksas",IF('3a+c+n'!$Q118="N",'3a+c+n'!M118,0))</f>
        <v>0</v>
      </c>
      <c r="N118" s="118">
        <f>IF($C$4="Neattiecināmās izmaksas",IF('3a+c+n'!$Q118="N",'3a+c+n'!N118,0))</f>
        <v>0</v>
      </c>
      <c r="O118" s="118">
        <f>IF($C$4="Neattiecināmās izmaksas",IF('3a+c+n'!$Q118="N",'3a+c+n'!O118,0))</f>
        <v>0</v>
      </c>
      <c r="P118" s="119">
        <f>IF($C$4="Neattiecināmās izmaksas",IF('3a+c+n'!$Q118="N",'3a+c+n'!P118,0))</f>
        <v>0</v>
      </c>
    </row>
    <row r="119" spans="1:16" x14ac:dyDescent="0.2">
      <c r="A119" s="51">
        <f>IF(P119=0,0,IF(COUNTBLANK(P119)=1,0,COUNTA($P$14:P119)))</f>
        <v>0</v>
      </c>
      <c r="B119" s="24">
        <f>IF($C$4="Neattiecināmās izmaksas",IF('3a+c+n'!$Q119="N",'3a+c+n'!B119,0))</f>
        <v>0</v>
      </c>
      <c r="C119" s="24">
        <f>IF($C$4="Neattiecināmās izmaksas",IF('3a+c+n'!$Q119="N",'3a+c+n'!C119,0))</f>
        <v>0</v>
      </c>
      <c r="D119" s="24">
        <f>IF($C$4="Neattiecināmās izmaksas",IF('3a+c+n'!$Q119="N",'3a+c+n'!D119,0))</f>
        <v>0</v>
      </c>
      <c r="E119" s="46"/>
      <c r="F119" s="65"/>
      <c r="G119" s="118"/>
      <c r="H119" s="118">
        <f>IF($C$4="Neattiecināmās izmaksas",IF('3a+c+n'!$Q119="N",'3a+c+n'!H119,0))</f>
        <v>0</v>
      </c>
      <c r="I119" s="118"/>
      <c r="J119" s="118"/>
      <c r="K119" s="119">
        <f>IF($C$4="Neattiecināmās izmaksas",IF('3a+c+n'!$Q119="N",'3a+c+n'!K119,0))</f>
        <v>0</v>
      </c>
      <c r="L119" s="82">
        <f>IF($C$4="Neattiecināmās izmaksas",IF('3a+c+n'!$Q119="N",'3a+c+n'!L119,0))</f>
        <v>0</v>
      </c>
      <c r="M119" s="118">
        <f>IF($C$4="Neattiecināmās izmaksas",IF('3a+c+n'!$Q119="N",'3a+c+n'!M119,0))</f>
        <v>0</v>
      </c>
      <c r="N119" s="118">
        <f>IF($C$4="Neattiecināmās izmaksas",IF('3a+c+n'!$Q119="N",'3a+c+n'!N119,0))</f>
        <v>0</v>
      </c>
      <c r="O119" s="118">
        <f>IF($C$4="Neattiecināmās izmaksas",IF('3a+c+n'!$Q119="N",'3a+c+n'!O119,0))</f>
        <v>0</v>
      </c>
      <c r="P119" s="119">
        <f>IF($C$4="Neattiecināmās izmaksas",IF('3a+c+n'!$Q119="N",'3a+c+n'!P119,0))</f>
        <v>0</v>
      </c>
    </row>
    <row r="120" spans="1:16" x14ac:dyDescent="0.2">
      <c r="A120" s="51">
        <f>IF(P120=0,0,IF(COUNTBLANK(P120)=1,0,COUNTA($P$14:P120)))</f>
        <v>0</v>
      </c>
      <c r="B120" s="24">
        <f>IF($C$4="Neattiecināmās izmaksas",IF('3a+c+n'!$Q120="N",'3a+c+n'!B120,0))</f>
        <v>0</v>
      </c>
      <c r="C120" s="24">
        <f>IF($C$4="Neattiecināmās izmaksas",IF('3a+c+n'!$Q120="N",'3a+c+n'!C120,0))</f>
        <v>0</v>
      </c>
      <c r="D120" s="24">
        <f>IF($C$4="Neattiecināmās izmaksas",IF('3a+c+n'!$Q120="N",'3a+c+n'!D120,0))</f>
        <v>0</v>
      </c>
      <c r="E120" s="46"/>
      <c r="F120" s="65"/>
      <c r="G120" s="118"/>
      <c r="H120" s="118">
        <f>IF($C$4="Neattiecināmās izmaksas",IF('3a+c+n'!$Q120="N",'3a+c+n'!H120,0))</f>
        <v>0</v>
      </c>
      <c r="I120" s="118"/>
      <c r="J120" s="118"/>
      <c r="K120" s="119">
        <f>IF($C$4="Neattiecināmās izmaksas",IF('3a+c+n'!$Q120="N",'3a+c+n'!K120,0))</f>
        <v>0</v>
      </c>
      <c r="L120" s="82">
        <f>IF($C$4="Neattiecināmās izmaksas",IF('3a+c+n'!$Q120="N",'3a+c+n'!L120,0))</f>
        <v>0</v>
      </c>
      <c r="M120" s="118">
        <f>IF($C$4="Neattiecināmās izmaksas",IF('3a+c+n'!$Q120="N",'3a+c+n'!M120,0))</f>
        <v>0</v>
      </c>
      <c r="N120" s="118">
        <f>IF($C$4="Neattiecināmās izmaksas",IF('3a+c+n'!$Q120="N",'3a+c+n'!N120,0))</f>
        <v>0</v>
      </c>
      <c r="O120" s="118">
        <f>IF($C$4="Neattiecināmās izmaksas",IF('3a+c+n'!$Q120="N",'3a+c+n'!O120,0))</f>
        <v>0</v>
      </c>
      <c r="P120" s="119">
        <f>IF($C$4="Neattiecināmās izmaksas",IF('3a+c+n'!$Q120="N",'3a+c+n'!P120,0))</f>
        <v>0</v>
      </c>
    </row>
    <row r="121" spans="1:16" x14ac:dyDescent="0.2">
      <c r="A121" s="51">
        <f>IF(P121=0,0,IF(COUNTBLANK(P121)=1,0,COUNTA($P$14:P121)))</f>
        <v>0</v>
      </c>
      <c r="B121" s="24">
        <f>IF($C$4="Neattiecināmās izmaksas",IF('3a+c+n'!$Q121="N",'3a+c+n'!B121,0))</f>
        <v>0</v>
      </c>
      <c r="C121" s="24">
        <f>IF($C$4="Neattiecināmās izmaksas",IF('3a+c+n'!$Q121="N",'3a+c+n'!C121,0))</f>
        <v>0</v>
      </c>
      <c r="D121" s="24">
        <f>IF($C$4="Neattiecināmās izmaksas",IF('3a+c+n'!$Q121="N",'3a+c+n'!D121,0))</f>
        <v>0</v>
      </c>
      <c r="E121" s="46"/>
      <c r="F121" s="65"/>
      <c r="G121" s="118"/>
      <c r="H121" s="118">
        <f>IF($C$4="Neattiecināmās izmaksas",IF('3a+c+n'!$Q121="N",'3a+c+n'!H121,0))</f>
        <v>0</v>
      </c>
      <c r="I121" s="118"/>
      <c r="J121" s="118"/>
      <c r="K121" s="119">
        <f>IF($C$4="Neattiecināmās izmaksas",IF('3a+c+n'!$Q121="N",'3a+c+n'!K121,0))</f>
        <v>0</v>
      </c>
      <c r="L121" s="82">
        <f>IF($C$4="Neattiecināmās izmaksas",IF('3a+c+n'!$Q121="N",'3a+c+n'!L121,0))</f>
        <v>0</v>
      </c>
      <c r="M121" s="118">
        <f>IF($C$4="Neattiecināmās izmaksas",IF('3a+c+n'!$Q121="N",'3a+c+n'!M121,0))</f>
        <v>0</v>
      </c>
      <c r="N121" s="118">
        <f>IF($C$4="Neattiecināmās izmaksas",IF('3a+c+n'!$Q121="N",'3a+c+n'!N121,0))</f>
        <v>0</v>
      </c>
      <c r="O121" s="118">
        <f>IF($C$4="Neattiecināmās izmaksas",IF('3a+c+n'!$Q121="N",'3a+c+n'!O121,0))</f>
        <v>0</v>
      </c>
      <c r="P121" s="119">
        <f>IF($C$4="Neattiecināmās izmaksas",IF('3a+c+n'!$Q121="N",'3a+c+n'!P121,0))</f>
        <v>0</v>
      </c>
    </row>
    <row r="122" spans="1:16" x14ac:dyDescent="0.2">
      <c r="A122" s="51">
        <f>IF(P122=0,0,IF(COUNTBLANK(P122)=1,0,COUNTA($P$14:P122)))</f>
        <v>0</v>
      </c>
      <c r="B122" s="24">
        <f>IF($C$4="Neattiecināmās izmaksas",IF('3a+c+n'!$Q122="N",'3a+c+n'!B122,0))</f>
        <v>0</v>
      </c>
      <c r="C122" s="24">
        <f>IF($C$4="Neattiecināmās izmaksas",IF('3a+c+n'!$Q122="N",'3a+c+n'!C122,0))</f>
        <v>0</v>
      </c>
      <c r="D122" s="24">
        <f>IF($C$4="Neattiecināmās izmaksas",IF('3a+c+n'!$Q122="N",'3a+c+n'!D122,0))</f>
        <v>0</v>
      </c>
      <c r="E122" s="46"/>
      <c r="F122" s="65"/>
      <c r="G122" s="118"/>
      <c r="H122" s="118">
        <f>IF($C$4="Neattiecināmās izmaksas",IF('3a+c+n'!$Q122="N",'3a+c+n'!H122,0))</f>
        <v>0</v>
      </c>
      <c r="I122" s="118"/>
      <c r="J122" s="118"/>
      <c r="K122" s="119">
        <f>IF($C$4="Neattiecināmās izmaksas",IF('3a+c+n'!$Q122="N",'3a+c+n'!K122,0))</f>
        <v>0</v>
      </c>
      <c r="L122" s="82">
        <f>IF($C$4="Neattiecināmās izmaksas",IF('3a+c+n'!$Q122="N",'3a+c+n'!L122,0))</f>
        <v>0</v>
      </c>
      <c r="M122" s="118">
        <f>IF($C$4="Neattiecināmās izmaksas",IF('3a+c+n'!$Q122="N",'3a+c+n'!M122,0))</f>
        <v>0</v>
      </c>
      <c r="N122" s="118">
        <f>IF($C$4="Neattiecināmās izmaksas",IF('3a+c+n'!$Q122="N",'3a+c+n'!N122,0))</f>
        <v>0</v>
      </c>
      <c r="O122" s="118">
        <f>IF($C$4="Neattiecināmās izmaksas",IF('3a+c+n'!$Q122="N",'3a+c+n'!O122,0))</f>
        <v>0</v>
      </c>
      <c r="P122" s="119">
        <f>IF($C$4="Neattiecināmās izmaksas",IF('3a+c+n'!$Q122="N",'3a+c+n'!P122,0))</f>
        <v>0</v>
      </c>
    </row>
    <row r="123" spans="1:16" x14ac:dyDescent="0.2">
      <c r="A123" s="51">
        <f>IF(P123=0,0,IF(COUNTBLANK(P123)=1,0,COUNTA($P$14:P123)))</f>
        <v>0</v>
      </c>
      <c r="B123" s="24">
        <f>IF($C$4="Neattiecināmās izmaksas",IF('3a+c+n'!$Q123="N",'3a+c+n'!B123,0))</f>
        <v>0</v>
      </c>
      <c r="C123" s="24">
        <f>IF($C$4="Neattiecināmās izmaksas",IF('3a+c+n'!$Q123="N",'3a+c+n'!C123,0))</f>
        <v>0</v>
      </c>
      <c r="D123" s="24">
        <f>IF($C$4="Neattiecināmās izmaksas",IF('3a+c+n'!$Q123="N",'3a+c+n'!D123,0))</f>
        <v>0</v>
      </c>
      <c r="E123" s="46"/>
      <c r="F123" s="65"/>
      <c r="G123" s="118"/>
      <c r="H123" s="118">
        <f>IF($C$4="Neattiecināmās izmaksas",IF('3a+c+n'!$Q123="N",'3a+c+n'!H123,0))</f>
        <v>0</v>
      </c>
      <c r="I123" s="118"/>
      <c r="J123" s="118"/>
      <c r="K123" s="119">
        <f>IF($C$4="Neattiecināmās izmaksas",IF('3a+c+n'!$Q123="N",'3a+c+n'!K123,0))</f>
        <v>0</v>
      </c>
      <c r="L123" s="82">
        <f>IF($C$4="Neattiecināmās izmaksas",IF('3a+c+n'!$Q123="N",'3a+c+n'!L123,0))</f>
        <v>0</v>
      </c>
      <c r="M123" s="118">
        <f>IF($C$4="Neattiecināmās izmaksas",IF('3a+c+n'!$Q123="N",'3a+c+n'!M123,0))</f>
        <v>0</v>
      </c>
      <c r="N123" s="118">
        <f>IF($C$4="Neattiecināmās izmaksas",IF('3a+c+n'!$Q123="N",'3a+c+n'!N123,0))</f>
        <v>0</v>
      </c>
      <c r="O123" s="118">
        <f>IF($C$4="Neattiecināmās izmaksas",IF('3a+c+n'!$Q123="N",'3a+c+n'!O123,0))</f>
        <v>0</v>
      </c>
      <c r="P123" s="119">
        <f>IF($C$4="Neattiecināmās izmaksas",IF('3a+c+n'!$Q123="N",'3a+c+n'!P123,0))</f>
        <v>0</v>
      </c>
    </row>
    <row r="124" spans="1:16" x14ac:dyDescent="0.2">
      <c r="A124" s="51">
        <f>IF(P124=0,0,IF(COUNTBLANK(P124)=1,0,COUNTA($P$14:P124)))</f>
        <v>0</v>
      </c>
      <c r="B124" s="24">
        <f>IF($C$4="Neattiecināmās izmaksas",IF('3a+c+n'!$Q124="N",'3a+c+n'!B124,0))</f>
        <v>0</v>
      </c>
      <c r="C124" s="24">
        <f>IF($C$4="Neattiecināmās izmaksas",IF('3a+c+n'!$Q124="N",'3a+c+n'!C124,0))</f>
        <v>0</v>
      </c>
      <c r="D124" s="24">
        <f>IF($C$4="Neattiecināmās izmaksas",IF('3a+c+n'!$Q124="N",'3a+c+n'!D124,0))</f>
        <v>0</v>
      </c>
      <c r="E124" s="46"/>
      <c r="F124" s="65"/>
      <c r="G124" s="118"/>
      <c r="H124" s="118">
        <f>IF($C$4="Neattiecināmās izmaksas",IF('3a+c+n'!$Q124="N",'3a+c+n'!H124,0))</f>
        <v>0</v>
      </c>
      <c r="I124" s="118"/>
      <c r="J124" s="118"/>
      <c r="K124" s="119">
        <f>IF($C$4="Neattiecināmās izmaksas",IF('3a+c+n'!$Q124="N",'3a+c+n'!K124,0))</f>
        <v>0</v>
      </c>
      <c r="L124" s="82">
        <f>IF($C$4="Neattiecināmās izmaksas",IF('3a+c+n'!$Q124="N",'3a+c+n'!L124,0))</f>
        <v>0</v>
      </c>
      <c r="M124" s="118">
        <f>IF($C$4="Neattiecināmās izmaksas",IF('3a+c+n'!$Q124="N",'3a+c+n'!M124,0))</f>
        <v>0</v>
      </c>
      <c r="N124" s="118">
        <f>IF($C$4="Neattiecināmās izmaksas",IF('3a+c+n'!$Q124="N",'3a+c+n'!N124,0))</f>
        <v>0</v>
      </c>
      <c r="O124" s="118">
        <f>IF($C$4="Neattiecināmās izmaksas",IF('3a+c+n'!$Q124="N",'3a+c+n'!O124,0))</f>
        <v>0</v>
      </c>
      <c r="P124" s="119">
        <f>IF($C$4="Neattiecināmās izmaksas",IF('3a+c+n'!$Q124="N",'3a+c+n'!P124,0))</f>
        <v>0</v>
      </c>
    </row>
    <row r="125" spans="1:16" x14ac:dyDescent="0.2">
      <c r="A125" s="51">
        <f>IF(P125=0,0,IF(COUNTBLANK(P125)=1,0,COUNTA($P$14:P125)))</f>
        <v>0</v>
      </c>
      <c r="B125" s="24">
        <f>IF($C$4="Neattiecināmās izmaksas",IF('3a+c+n'!$Q125="N",'3a+c+n'!B125,0))</f>
        <v>0</v>
      </c>
      <c r="C125" s="24">
        <f>IF($C$4="Neattiecināmās izmaksas",IF('3a+c+n'!$Q125="N",'3a+c+n'!C125,0))</f>
        <v>0</v>
      </c>
      <c r="D125" s="24">
        <f>IF($C$4="Neattiecināmās izmaksas",IF('3a+c+n'!$Q125="N",'3a+c+n'!D125,0))</f>
        <v>0</v>
      </c>
      <c r="E125" s="46"/>
      <c r="F125" s="65"/>
      <c r="G125" s="118"/>
      <c r="H125" s="118">
        <f>IF($C$4="Neattiecināmās izmaksas",IF('3a+c+n'!$Q125="N",'3a+c+n'!H125,0))</f>
        <v>0</v>
      </c>
      <c r="I125" s="118"/>
      <c r="J125" s="118"/>
      <c r="K125" s="119">
        <f>IF($C$4="Neattiecināmās izmaksas",IF('3a+c+n'!$Q125="N",'3a+c+n'!K125,0))</f>
        <v>0</v>
      </c>
      <c r="L125" s="82">
        <f>IF($C$4="Neattiecināmās izmaksas",IF('3a+c+n'!$Q125="N",'3a+c+n'!L125,0))</f>
        <v>0</v>
      </c>
      <c r="M125" s="118">
        <f>IF($C$4="Neattiecināmās izmaksas",IF('3a+c+n'!$Q125="N",'3a+c+n'!M125,0))</f>
        <v>0</v>
      </c>
      <c r="N125" s="118">
        <f>IF($C$4="Neattiecināmās izmaksas",IF('3a+c+n'!$Q125="N",'3a+c+n'!N125,0))</f>
        <v>0</v>
      </c>
      <c r="O125" s="118">
        <f>IF($C$4="Neattiecināmās izmaksas",IF('3a+c+n'!$Q125="N",'3a+c+n'!O125,0))</f>
        <v>0</v>
      </c>
      <c r="P125" s="119">
        <f>IF($C$4="Neattiecināmās izmaksas",IF('3a+c+n'!$Q125="N",'3a+c+n'!P125,0))</f>
        <v>0</v>
      </c>
    </row>
    <row r="126" spans="1:16" x14ac:dyDescent="0.2">
      <c r="A126" s="51">
        <f>IF(P126=0,0,IF(COUNTBLANK(P126)=1,0,COUNTA($P$14:P126)))</f>
        <v>0</v>
      </c>
      <c r="B126" s="24">
        <f>IF($C$4="Neattiecināmās izmaksas",IF('3a+c+n'!$Q126="N",'3a+c+n'!B126,0))</f>
        <v>0</v>
      </c>
      <c r="C126" s="24">
        <f>IF($C$4="Neattiecināmās izmaksas",IF('3a+c+n'!$Q126="N",'3a+c+n'!C126,0))</f>
        <v>0</v>
      </c>
      <c r="D126" s="24">
        <f>IF($C$4="Neattiecināmās izmaksas",IF('3a+c+n'!$Q126="N",'3a+c+n'!D126,0))</f>
        <v>0</v>
      </c>
      <c r="E126" s="46"/>
      <c r="F126" s="65"/>
      <c r="G126" s="118"/>
      <c r="H126" s="118">
        <f>IF($C$4="Neattiecināmās izmaksas",IF('3a+c+n'!$Q126="N",'3a+c+n'!H126,0))</f>
        <v>0</v>
      </c>
      <c r="I126" s="118"/>
      <c r="J126" s="118"/>
      <c r="K126" s="119">
        <f>IF($C$4="Neattiecināmās izmaksas",IF('3a+c+n'!$Q126="N",'3a+c+n'!K126,0))</f>
        <v>0</v>
      </c>
      <c r="L126" s="82">
        <f>IF($C$4="Neattiecināmās izmaksas",IF('3a+c+n'!$Q126="N",'3a+c+n'!L126,0))</f>
        <v>0</v>
      </c>
      <c r="M126" s="118">
        <f>IF($C$4="Neattiecināmās izmaksas",IF('3a+c+n'!$Q126="N",'3a+c+n'!M126,0))</f>
        <v>0</v>
      </c>
      <c r="N126" s="118">
        <f>IF($C$4="Neattiecināmās izmaksas",IF('3a+c+n'!$Q126="N",'3a+c+n'!N126,0))</f>
        <v>0</v>
      </c>
      <c r="O126" s="118">
        <f>IF($C$4="Neattiecināmās izmaksas",IF('3a+c+n'!$Q126="N",'3a+c+n'!O126,0))</f>
        <v>0</v>
      </c>
      <c r="P126" s="119">
        <f>IF($C$4="Neattiecināmās izmaksas",IF('3a+c+n'!$Q126="N",'3a+c+n'!P126,0))</f>
        <v>0</v>
      </c>
    </row>
    <row r="127" spans="1:16" x14ac:dyDescent="0.2">
      <c r="A127" s="51">
        <f>IF(P127=0,0,IF(COUNTBLANK(P127)=1,0,COUNTA($P$14:P127)))</f>
        <v>0</v>
      </c>
      <c r="B127" s="24">
        <f>IF($C$4="Neattiecināmās izmaksas",IF('3a+c+n'!$Q127="N",'3a+c+n'!B127,0))</f>
        <v>0</v>
      </c>
      <c r="C127" s="24">
        <f>IF($C$4="Neattiecināmās izmaksas",IF('3a+c+n'!$Q127="N",'3a+c+n'!C127,0))</f>
        <v>0</v>
      </c>
      <c r="D127" s="24">
        <f>IF($C$4="Neattiecināmās izmaksas",IF('3a+c+n'!$Q127="N",'3a+c+n'!D127,0))</f>
        <v>0</v>
      </c>
      <c r="E127" s="46"/>
      <c r="F127" s="65"/>
      <c r="G127" s="118"/>
      <c r="H127" s="118">
        <f>IF($C$4="Neattiecināmās izmaksas",IF('3a+c+n'!$Q127="N",'3a+c+n'!H127,0))</f>
        <v>0</v>
      </c>
      <c r="I127" s="118"/>
      <c r="J127" s="118"/>
      <c r="K127" s="119">
        <f>IF($C$4="Neattiecināmās izmaksas",IF('3a+c+n'!$Q127="N",'3a+c+n'!K127,0))</f>
        <v>0</v>
      </c>
      <c r="L127" s="82">
        <f>IF($C$4="Neattiecināmās izmaksas",IF('3a+c+n'!$Q127="N",'3a+c+n'!L127,0))</f>
        <v>0</v>
      </c>
      <c r="M127" s="118">
        <f>IF($C$4="Neattiecināmās izmaksas",IF('3a+c+n'!$Q127="N",'3a+c+n'!M127,0))</f>
        <v>0</v>
      </c>
      <c r="N127" s="118">
        <f>IF($C$4="Neattiecināmās izmaksas",IF('3a+c+n'!$Q127="N",'3a+c+n'!N127,0))</f>
        <v>0</v>
      </c>
      <c r="O127" s="118">
        <f>IF($C$4="Neattiecināmās izmaksas",IF('3a+c+n'!$Q127="N",'3a+c+n'!O127,0))</f>
        <v>0</v>
      </c>
      <c r="P127" s="119">
        <f>IF($C$4="Neattiecināmās izmaksas",IF('3a+c+n'!$Q127="N",'3a+c+n'!P127,0))</f>
        <v>0</v>
      </c>
    </row>
    <row r="128" spans="1:16" x14ac:dyDescent="0.2">
      <c r="A128" s="51">
        <f>IF(P128=0,0,IF(COUNTBLANK(P128)=1,0,COUNTA($P$14:P128)))</f>
        <v>0</v>
      </c>
      <c r="B128" s="24">
        <f>IF($C$4="Neattiecināmās izmaksas",IF('3a+c+n'!$Q128="N",'3a+c+n'!B128,0))</f>
        <v>0</v>
      </c>
      <c r="C128" s="24">
        <f>IF($C$4="Neattiecināmās izmaksas",IF('3a+c+n'!$Q128="N",'3a+c+n'!C128,0))</f>
        <v>0</v>
      </c>
      <c r="D128" s="24">
        <f>IF($C$4="Neattiecināmās izmaksas",IF('3a+c+n'!$Q128="N",'3a+c+n'!D128,0))</f>
        <v>0</v>
      </c>
      <c r="E128" s="46"/>
      <c r="F128" s="65"/>
      <c r="G128" s="118"/>
      <c r="H128" s="118">
        <f>IF($C$4="Neattiecināmās izmaksas",IF('3a+c+n'!$Q128="N",'3a+c+n'!H128,0))</f>
        <v>0</v>
      </c>
      <c r="I128" s="118"/>
      <c r="J128" s="118"/>
      <c r="K128" s="119">
        <f>IF($C$4="Neattiecināmās izmaksas",IF('3a+c+n'!$Q128="N",'3a+c+n'!K128,0))</f>
        <v>0</v>
      </c>
      <c r="L128" s="82">
        <f>IF($C$4="Neattiecināmās izmaksas",IF('3a+c+n'!$Q128="N",'3a+c+n'!L128,0))</f>
        <v>0</v>
      </c>
      <c r="M128" s="118">
        <f>IF($C$4="Neattiecināmās izmaksas",IF('3a+c+n'!$Q128="N",'3a+c+n'!M128,0))</f>
        <v>0</v>
      </c>
      <c r="N128" s="118">
        <f>IF($C$4="Neattiecināmās izmaksas",IF('3a+c+n'!$Q128="N",'3a+c+n'!N128,0))</f>
        <v>0</v>
      </c>
      <c r="O128" s="118">
        <f>IF($C$4="Neattiecināmās izmaksas",IF('3a+c+n'!$Q128="N",'3a+c+n'!O128,0))</f>
        <v>0</v>
      </c>
      <c r="P128" s="119">
        <f>IF($C$4="Neattiecināmās izmaksas",IF('3a+c+n'!$Q128="N",'3a+c+n'!P128,0))</f>
        <v>0</v>
      </c>
    </row>
    <row r="129" spans="1:16" x14ac:dyDescent="0.2">
      <c r="A129" s="51">
        <f>IF(P129=0,0,IF(COUNTBLANK(P129)=1,0,COUNTA($P$14:P129)))</f>
        <v>0</v>
      </c>
      <c r="B129" s="24">
        <f>IF($C$4="Neattiecināmās izmaksas",IF('3a+c+n'!$Q129="N",'3a+c+n'!B129,0))</f>
        <v>0</v>
      </c>
      <c r="C129" s="24">
        <f>IF($C$4="Neattiecināmās izmaksas",IF('3a+c+n'!$Q129="N",'3a+c+n'!C129,0))</f>
        <v>0</v>
      </c>
      <c r="D129" s="24">
        <f>IF($C$4="Neattiecināmās izmaksas",IF('3a+c+n'!$Q129="N",'3a+c+n'!D129,0))</f>
        <v>0</v>
      </c>
      <c r="E129" s="46"/>
      <c r="F129" s="65"/>
      <c r="G129" s="118"/>
      <c r="H129" s="118">
        <f>IF($C$4="Neattiecināmās izmaksas",IF('3a+c+n'!$Q129="N",'3a+c+n'!H129,0))</f>
        <v>0</v>
      </c>
      <c r="I129" s="118"/>
      <c r="J129" s="118"/>
      <c r="K129" s="119">
        <f>IF($C$4="Neattiecināmās izmaksas",IF('3a+c+n'!$Q129="N",'3a+c+n'!K129,0))</f>
        <v>0</v>
      </c>
      <c r="L129" s="82">
        <f>IF($C$4="Neattiecināmās izmaksas",IF('3a+c+n'!$Q129="N",'3a+c+n'!L129,0))</f>
        <v>0</v>
      </c>
      <c r="M129" s="118">
        <f>IF($C$4="Neattiecināmās izmaksas",IF('3a+c+n'!$Q129="N",'3a+c+n'!M129,0))</f>
        <v>0</v>
      </c>
      <c r="N129" s="118">
        <f>IF($C$4="Neattiecināmās izmaksas",IF('3a+c+n'!$Q129="N",'3a+c+n'!N129,0))</f>
        <v>0</v>
      </c>
      <c r="O129" s="118">
        <f>IF($C$4="Neattiecināmās izmaksas",IF('3a+c+n'!$Q129="N",'3a+c+n'!O129,0))</f>
        <v>0</v>
      </c>
      <c r="P129" s="119">
        <f>IF($C$4="Neattiecināmās izmaksas",IF('3a+c+n'!$Q129="N",'3a+c+n'!P129,0))</f>
        <v>0</v>
      </c>
    </row>
    <row r="130" spans="1:16" x14ac:dyDescent="0.2">
      <c r="A130" s="51">
        <f>IF(P130=0,0,IF(COUNTBLANK(P130)=1,0,COUNTA($P$14:P130)))</f>
        <v>0</v>
      </c>
      <c r="B130" s="24">
        <f>IF($C$4="Neattiecināmās izmaksas",IF('3a+c+n'!$Q130="N",'3a+c+n'!B130,0))</f>
        <v>0</v>
      </c>
      <c r="C130" s="24">
        <f>IF($C$4="Neattiecināmās izmaksas",IF('3a+c+n'!$Q130="N",'3a+c+n'!C130,0))</f>
        <v>0</v>
      </c>
      <c r="D130" s="24">
        <f>IF($C$4="Neattiecināmās izmaksas",IF('3a+c+n'!$Q130="N",'3a+c+n'!D130,0))</f>
        <v>0</v>
      </c>
      <c r="E130" s="46"/>
      <c r="F130" s="65"/>
      <c r="G130" s="118"/>
      <c r="H130" s="118">
        <f>IF($C$4="Neattiecināmās izmaksas",IF('3a+c+n'!$Q130="N",'3a+c+n'!H130,0))</f>
        <v>0</v>
      </c>
      <c r="I130" s="118"/>
      <c r="J130" s="118"/>
      <c r="K130" s="119">
        <f>IF($C$4="Neattiecināmās izmaksas",IF('3a+c+n'!$Q130="N",'3a+c+n'!K130,0))</f>
        <v>0</v>
      </c>
      <c r="L130" s="82">
        <f>IF($C$4="Neattiecināmās izmaksas",IF('3a+c+n'!$Q130="N",'3a+c+n'!L130,0))</f>
        <v>0</v>
      </c>
      <c r="M130" s="118">
        <f>IF($C$4="Neattiecināmās izmaksas",IF('3a+c+n'!$Q130="N",'3a+c+n'!M130,0))</f>
        <v>0</v>
      </c>
      <c r="N130" s="118">
        <f>IF($C$4="Neattiecināmās izmaksas",IF('3a+c+n'!$Q130="N",'3a+c+n'!N130,0))</f>
        <v>0</v>
      </c>
      <c r="O130" s="118">
        <f>IF($C$4="Neattiecināmās izmaksas",IF('3a+c+n'!$Q130="N",'3a+c+n'!O130,0))</f>
        <v>0</v>
      </c>
      <c r="P130" s="119">
        <f>IF($C$4="Neattiecināmās izmaksas",IF('3a+c+n'!$Q130="N",'3a+c+n'!P130,0))</f>
        <v>0</v>
      </c>
    </row>
    <row r="131" spans="1:16" x14ac:dyDescent="0.2">
      <c r="A131" s="51">
        <f>IF(P131=0,0,IF(COUNTBLANK(P131)=1,0,COUNTA($P$14:P131)))</f>
        <v>0</v>
      </c>
      <c r="B131" s="24">
        <f>IF($C$4="Neattiecināmās izmaksas",IF('3a+c+n'!$Q131="N",'3a+c+n'!B131,0))</f>
        <v>0</v>
      </c>
      <c r="C131" s="24">
        <f>IF($C$4="Neattiecināmās izmaksas",IF('3a+c+n'!$Q131="N",'3a+c+n'!C131,0))</f>
        <v>0</v>
      </c>
      <c r="D131" s="24">
        <f>IF($C$4="Neattiecināmās izmaksas",IF('3a+c+n'!$Q131="N",'3a+c+n'!D131,0))</f>
        <v>0</v>
      </c>
      <c r="E131" s="46"/>
      <c r="F131" s="65"/>
      <c r="G131" s="118"/>
      <c r="H131" s="118">
        <f>IF($C$4="Neattiecināmās izmaksas",IF('3a+c+n'!$Q131="N",'3a+c+n'!H131,0))</f>
        <v>0</v>
      </c>
      <c r="I131" s="118"/>
      <c r="J131" s="118"/>
      <c r="K131" s="119">
        <f>IF($C$4="Neattiecināmās izmaksas",IF('3a+c+n'!$Q131="N",'3a+c+n'!K131,0))</f>
        <v>0</v>
      </c>
      <c r="L131" s="82">
        <f>IF($C$4="Neattiecināmās izmaksas",IF('3a+c+n'!$Q131="N",'3a+c+n'!L131,0))</f>
        <v>0</v>
      </c>
      <c r="M131" s="118">
        <f>IF($C$4="Neattiecināmās izmaksas",IF('3a+c+n'!$Q131="N",'3a+c+n'!M131,0))</f>
        <v>0</v>
      </c>
      <c r="N131" s="118">
        <f>IF($C$4="Neattiecināmās izmaksas",IF('3a+c+n'!$Q131="N",'3a+c+n'!N131,0))</f>
        <v>0</v>
      </c>
      <c r="O131" s="118">
        <f>IF($C$4="Neattiecināmās izmaksas",IF('3a+c+n'!$Q131="N",'3a+c+n'!O131,0))</f>
        <v>0</v>
      </c>
      <c r="P131" s="119">
        <f>IF($C$4="Neattiecināmās izmaksas",IF('3a+c+n'!$Q131="N",'3a+c+n'!P131,0))</f>
        <v>0</v>
      </c>
    </row>
    <row r="132" spans="1:16" x14ac:dyDescent="0.2">
      <c r="A132" s="51">
        <f>IF(P132=0,0,IF(COUNTBLANK(P132)=1,0,COUNTA($P$14:P132)))</f>
        <v>0</v>
      </c>
      <c r="B132" s="24">
        <f>IF($C$4="Neattiecināmās izmaksas",IF('3a+c+n'!$Q132="N",'3a+c+n'!B132,0))</f>
        <v>0</v>
      </c>
      <c r="C132" s="24">
        <f>IF($C$4="Neattiecināmās izmaksas",IF('3a+c+n'!$Q132="N",'3a+c+n'!C132,0))</f>
        <v>0</v>
      </c>
      <c r="D132" s="24">
        <f>IF($C$4="Neattiecināmās izmaksas",IF('3a+c+n'!$Q132="N",'3a+c+n'!D132,0))</f>
        <v>0</v>
      </c>
      <c r="E132" s="46"/>
      <c r="F132" s="65"/>
      <c r="G132" s="118"/>
      <c r="H132" s="118">
        <f>IF($C$4="Neattiecināmās izmaksas",IF('3a+c+n'!$Q132="N",'3a+c+n'!H132,0))</f>
        <v>0</v>
      </c>
      <c r="I132" s="118"/>
      <c r="J132" s="118"/>
      <c r="K132" s="119">
        <f>IF($C$4="Neattiecināmās izmaksas",IF('3a+c+n'!$Q132="N",'3a+c+n'!K132,0))</f>
        <v>0</v>
      </c>
      <c r="L132" s="82">
        <f>IF($C$4="Neattiecināmās izmaksas",IF('3a+c+n'!$Q132="N",'3a+c+n'!L132,0))</f>
        <v>0</v>
      </c>
      <c r="M132" s="118">
        <f>IF($C$4="Neattiecināmās izmaksas",IF('3a+c+n'!$Q132="N",'3a+c+n'!M132,0))</f>
        <v>0</v>
      </c>
      <c r="N132" s="118">
        <f>IF($C$4="Neattiecināmās izmaksas",IF('3a+c+n'!$Q132="N",'3a+c+n'!N132,0))</f>
        <v>0</v>
      </c>
      <c r="O132" s="118">
        <f>IF($C$4="Neattiecināmās izmaksas",IF('3a+c+n'!$Q132="N",'3a+c+n'!O132,0))</f>
        <v>0</v>
      </c>
      <c r="P132" s="119">
        <f>IF($C$4="Neattiecināmās izmaksas",IF('3a+c+n'!$Q132="N",'3a+c+n'!P132,0))</f>
        <v>0</v>
      </c>
    </row>
    <row r="133" spans="1:16" x14ac:dyDescent="0.2">
      <c r="A133" s="51">
        <f>IF(P133=0,0,IF(COUNTBLANK(P133)=1,0,COUNTA($P$14:P133)))</f>
        <v>0</v>
      </c>
      <c r="B133" s="24">
        <f>IF($C$4="Neattiecināmās izmaksas",IF('3a+c+n'!$Q133="N",'3a+c+n'!B133,0))</f>
        <v>0</v>
      </c>
      <c r="C133" s="24">
        <f>IF($C$4="Neattiecināmās izmaksas",IF('3a+c+n'!$Q133="N",'3a+c+n'!C133,0))</f>
        <v>0</v>
      </c>
      <c r="D133" s="24">
        <f>IF($C$4="Neattiecināmās izmaksas",IF('3a+c+n'!$Q133="N",'3a+c+n'!D133,0))</f>
        <v>0</v>
      </c>
      <c r="E133" s="46"/>
      <c r="F133" s="65"/>
      <c r="G133" s="118"/>
      <c r="H133" s="118">
        <f>IF($C$4="Neattiecināmās izmaksas",IF('3a+c+n'!$Q133="N",'3a+c+n'!H133,0))</f>
        <v>0</v>
      </c>
      <c r="I133" s="118"/>
      <c r="J133" s="118"/>
      <c r="K133" s="119">
        <f>IF($C$4="Neattiecināmās izmaksas",IF('3a+c+n'!$Q133="N",'3a+c+n'!K133,0))</f>
        <v>0</v>
      </c>
      <c r="L133" s="82">
        <f>IF($C$4="Neattiecināmās izmaksas",IF('3a+c+n'!$Q133="N",'3a+c+n'!L133,0))</f>
        <v>0</v>
      </c>
      <c r="M133" s="118">
        <f>IF($C$4="Neattiecināmās izmaksas",IF('3a+c+n'!$Q133="N",'3a+c+n'!M133,0))</f>
        <v>0</v>
      </c>
      <c r="N133" s="118">
        <f>IF($C$4="Neattiecināmās izmaksas",IF('3a+c+n'!$Q133="N",'3a+c+n'!N133,0))</f>
        <v>0</v>
      </c>
      <c r="O133" s="118">
        <f>IF($C$4="Neattiecināmās izmaksas",IF('3a+c+n'!$Q133="N",'3a+c+n'!O133,0))</f>
        <v>0</v>
      </c>
      <c r="P133" s="119">
        <f>IF($C$4="Neattiecināmās izmaksas",IF('3a+c+n'!$Q133="N",'3a+c+n'!P133,0))</f>
        <v>0</v>
      </c>
    </row>
    <row r="134" spans="1:16" x14ac:dyDescent="0.2">
      <c r="A134" s="51">
        <f>IF(P134=0,0,IF(COUNTBLANK(P134)=1,0,COUNTA($P$14:P134)))</f>
        <v>0</v>
      </c>
      <c r="B134" s="24">
        <f>IF($C$4="Neattiecināmās izmaksas",IF('3a+c+n'!$Q134="N",'3a+c+n'!B134,0))</f>
        <v>0</v>
      </c>
      <c r="C134" s="24">
        <f>IF($C$4="Neattiecināmās izmaksas",IF('3a+c+n'!$Q134="N",'3a+c+n'!C134,0))</f>
        <v>0</v>
      </c>
      <c r="D134" s="24">
        <f>IF($C$4="Neattiecināmās izmaksas",IF('3a+c+n'!$Q134="N",'3a+c+n'!D134,0))</f>
        <v>0</v>
      </c>
      <c r="E134" s="46"/>
      <c r="F134" s="65"/>
      <c r="G134" s="118"/>
      <c r="H134" s="118">
        <f>IF($C$4="Neattiecināmās izmaksas",IF('3a+c+n'!$Q134="N",'3a+c+n'!H134,0))</f>
        <v>0</v>
      </c>
      <c r="I134" s="118"/>
      <c r="J134" s="118"/>
      <c r="K134" s="119">
        <f>IF($C$4="Neattiecināmās izmaksas",IF('3a+c+n'!$Q134="N",'3a+c+n'!K134,0))</f>
        <v>0</v>
      </c>
      <c r="L134" s="82">
        <f>IF($C$4="Neattiecināmās izmaksas",IF('3a+c+n'!$Q134="N",'3a+c+n'!L134,0))</f>
        <v>0</v>
      </c>
      <c r="M134" s="118">
        <f>IF($C$4="Neattiecināmās izmaksas",IF('3a+c+n'!$Q134="N",'3a+c+n'!M134,0))</f>
        <v>0</v>
      </c>
      <c r="N134" s="118">
        <f>IF($C$4="Neattiecināmās izmaksas",IF('3a+c+n'!$Q134="N",'3a+c+n'!N134,0))</f>
        <v>0</v>
      </c>
      <c r="O134" s="118">
        <f>IF($C$4="Neattiecināmās izmaksas",IF('3a+c+n'!$Q134="N",'3a+c+n'!O134,0))</f>
        <v>0</v>
      </c>
      <c r="P134" s="119">
        <f>IF($C$4="Neattiecināmās izmaksas",IF('3a+c+n'!$Q134="N",'3a+c+n'!P134,0))</f>
        <v>0</v>
      </c>
    </row>
    <row r="135" spans="1:16" x14ac:dyDescent="0.2">
      <c r="A135" s="51">
        <f>IF(P135=0,0,IF(COUNTBLANK(P135)=1,0,COUNTA($P$14:P135)))</f>
        <v>0</v>
      </c>
      <c r="B135" s="24">
        <f>IF($C$4="Neattiecināmās izmaksas",IF('3a+c+n'!$Q135="N",'3a+c+n'!B135,0))</f>
        <v>0</v>
      </c>
      <c r="C135" s="24">
        <f>IF($C$4="Neattiecināmās izmaksas",IF('3a+c+n'!$Q135="N",'3a+c+n'!C135,0))</f>
        <v>0</v>
      </c>
      <c r="D135" s="24">
        <f>IF($C$4="Neattiecināmās izmaksas",IF('3a+c+n'!$Q135="N",'3a+c+n'!D135,0))</f>
        <v>0</v>
      </c>
      <c r="E135" s="46"/>
      <c r="F135" s="65"/>
      <c r="G135" s="118"/>
      <c r="H135" s="118">
        <f>IF($C$4="Neattiecināmās izmaksas",IF('3a+c+n'!$Q135="N",'3a+c+n'!H135,0))</f>
        <v>0</v>
      </c>
      <c r="I135" s="118"/>
      <c r="J135" s="118"/>
      <c r="K135" s="119">
        <f>IF($C$4="Neattiecināmās izmaksas",IF('3a+c+n'!$Q135="N",'3a+c+n'!K135,0))</f>
        <v>0</v>
      </c>
      <c r="L135" s="82">
        <f>IF($C$4="Neattiecināmās izmaksas",IF('3a+c+n'!$Q135="N",'3a+c+n'!L135,0))</f>
        <v>0</v>
      </c>
      <c r="M135" s="118">
        <f>IF($C$4="Neattiecināmās izmaksas",IF('3a+c+n'!$Q135="N",'3a+c+n'!M135,0))</f>
        <v>0</v>
      </c>
      <c r="N135" s="118">
        <f>IF($C$4="Neattiecināmās izmaksas",IF('3a+c+n'!$Q135="N",'3a+c+n'!N135,0))</f>
        <v>0</v>
      </c>
      <c r="O135" s="118">
        <f>IF($C$4="Neattiecināmās izmaksas",IF('3a+c+n'!$Q135="N",'3a+c+n'!O135,0))</f>
        <v>0</v>
      </c>
      <c r="P135" s="119">
        <f>IF($C$4="Neattiecināmās izmaksas",IF('3a+c+n'!$Q135="N",'3a+c+n'!P135,0))</f>
        <v>0</v>
      </c>
    </row>
    <row r="136" spans="1:16" x14ac:dyDescent="0.2">
      <c r="A136" s="51">
        <f>IF(P136=0,0,IF(COUNTBLANK(P136)=1,0,COUNTA($P$14:P136)))</f>
        <v>0</v>
      </c>
      <c r="B136" s="24">
        <f>IF($C$4="Neattiecināmās izmaksas",IF('3a+c+n'!$Q136="N",'3a+c+n'!B136,0))</f>
        <v>0</v>
      </c>
      <c r="C136" s="24">
        <f>IF($C$4="Neattiecināmās izmaksas",IF('3a+c+n'!$Q136="N",'3a+c+n'!C136,0))</f>
        <v>0</v>
      </c>
      <c r="D136" s="24">
        <f>IF($C$4="Neattiecināmās izmaksas",IF('3a+c+n'!$Q136="N",'3a+c+n'!D136,0))</f>
        <v>0</v>
      </c>
      <c r="E136" s="46"/>
      <c r="F136" s="65"/>
      <c r="G136" s="118"/>
      <c r="H136" s="118">
        <f>IF($C$4="Neattiecināmās izmaksas",IF('3a+c+n'!$Q136="N",'3a+c+n'!H136,0))</f>
        <v>0</v>
      </c>
      <c r="I136" s="118"/>
      <c r="J136" s="118"/>
      <c r="K136" s="119">
        <f>IF($C$4="Neattiecināmās izmaksas",IF('3a+c+n'!$Q136="N",'3a+c+n'!K136,0))</f>
        <v>0</v>
      </c>
      <c r="L136" s="82">
        <f>IF($C$4="Neattiecināmās izmaksas",IF('3a+c+n'!$Q136="N",'3a+c+n'!L136,0))</f>
        <v>0</v>
      </c>
      <c r="M136" s="118">
        <f>IF($C$4="Neattiecināmās izmaksas",IF('3a+c+n'!$Q136="N",'3a+c+n'!M136,0))</f>
        <v>0</v>
      </c>
      <c r="N136" s="118">
        <f>IF($C$4="Neattiecināmās izmaksas",IF('3a+c+n'!$Q136="N",'3a+c+n'!N136,0))</f>
        <v>0</v>
      </c>
      <c r="O136" s="118">
        <f>IF($C$4="Neattiecināmās izmaksas",IF('3a+c+n'!$Q136="N",'3a+c+n'!O136,0))</f>
        <v>0</v>
      </c>
      <c r="P136" s="119">
        <f>IF($C$4="Neattiecināmās izmaksas",IF('3a+c+n'!$Q136="N",'3a+c+n'!P136,0))</f>
        <v>0</v>
      </c>
    </row>
    <row r="137" spans="1:16" x14ac:dyDescent="0.2">
      <c r="A137" s="51">
        <f>IF(P137=0,0,IF(COUNTBLANK(P137)=1,0,COUNTA($P$14:P137)))</f>
        <v>0</v>
      </c>
      <c r="B137" s="24">
        <f>IF($C$4="Neattiecināmās izmaksas",IF('3a+c+n'!$Q137="N",'3a+c+n'!B137,0))</f>
        <v>0</v>
      </c>
      <c r="C137" s="24">
        <f>IF($C$4="Neattiecināmās izmaksas",IF('3a+c+n'!$Q137="N",'3a+c+n'!C137,0))</f>
        <v>0</v>
      </c>
      <c r="D137" s="24">
        <f>IF($C$4="Neattiecināmās izmaksas",IF('3a+c+n'!$Q137="N",'3a+c+n'!D137,0))</f>
        <v>0</v>
      </c>
      <c r="E137" s="46"/>
      <c r="F137" s="65"/>
      <c r="G137" s="118"/>
      <c r="H137" s="118">
        <f>IF($C$4="Neattiecināmās izmaksas",IF('3a+c+n'!$Q137="N",'3a+c+n'!H137,0))</f>
        <v>0</v>
      </c>
      <c r="I137" s="118"/>
      <c r="J137" s="118"/>
      <c r="K137" s="119">
        <f>IF($C$4="Neattiecināmās izmaksas",IF('3a+c+n'!$Q137="N",'3a+c+n'!K137,0))</f>
        <v>0</v>
      </c>
      <c r="L137" s="82">
        <f>IF($C$4="Neattiecināmās izmaksas",IF('3a+c+n'!$Q137="N",'3a+c+n'!L137,0))</f>
        <v>0</v>
      </c>
      <c r="M137" s="118">
        <f>IF($C$4="Neattiecināmās izmaksas",IF('3a+c+n'!$Q137="N",'3a+c+n'!M137,0))</f>
        <v>0</v>
      </c>
      <c r="N137" s="118">
        <f>IF($C$4="Neattiecināmās izmaksas",IF('3a+c+n'!$Q137="N",'3a+c+n'!N137,0))</f>
        <v>0</v>
      </c>
      <c r="O137" s="118">
        <f>IF($C$4="Neattiecināmās izmaksas",IF('3a+c+n'!$Q137="N",'3a+c+n'!O137,0))</f>
        <v>0</v>
      </c>
      <c r="P137" s="119">
        <f>IF($C$4="Neattiecināmās izmaksas",IF('3a+c+n'!$Q137="N",'3a+c+n'!P137,0))</f>
        <v>0</v>
      </c>
    </row>
    <row r="138" spans="1:16" ht="10.8" thickBot="1" x14ac:dyDescent="0.25">
      <c r="A138" s="51">
        <f>IF(P138=0,0,IF(COUNTBLANK(P138)=1,0,COUNTA($P$14:P138)))</f>
        <v>0</v>
      </c>
      <c r="B138" s="24">
        <f>IF($C$4="Neattiecināmās izmaksas",IF('3a+c+n'!$Q138="N",'3a+c+n'!B138,0))</f>
        <v>0</v>
      </c>
      <c r="C138" s="24">
        <f>IF($C$4="Neattiecināmās izmaksas",IF('3a+c+n'!$Q138="N",'3a+c+n'!C138,0))</f>
        <v>0</v>
      </c>
      <c r="D138" s="24">
        <f>IF($C$4="Neattiecināmās izmaksas",IF('3a+c+n'!$Q138="N",'3a+c+n'!D138,0))</f>
        <v>0</v>
      </c>
      <c r="E138" s="46"/>
      <c r="F138" s="65"/>
      <c r="G138" s="118"/>
      <c r="H138" s="118">
        <f>IF($C$4="Neattiecināmās izmaksas",IF('3a+c+n'!$Q138="N",'3a+c+n'!H138,0))</f>
        <v>0</v>
      </c>
      <c r="I138" s="118"/>
      <c r="J138" s="118"/>
      <c r="K138" s="119">
        <f>IF($C$4="Neattiecināmās izmaksas",IF('3a+c+n'!$Q138="N",'3a+c+n'!K138,0))</f>
        <v>0</v>
      </c>
      <c r="L138" s="82">
        <f>IF($C$4="Neattiecināmās izmaksas",IF('3a+c+n'!$Q138="N",'3a+c+n'!L138,0))</f>
        <v>0</v>
      </c>
      <c r="M138" s="118">
        <f>IF($C$4="Neattiecināmās izmaksas",IF('3a+c+n'!$Q138="N",'3a+c+n'!M138,0))</f>
        <v>0</v>
      </c>
      <c r="N138" s="118">
        <f>IF($C$4="Neattiecināmās izmaksas",IF('3a+c+n'!$Q138="N",'3a+c+n'!N138,0))</f>
        <v>0</v>
      </c>
      <c r="O138" s="118">
        <f>IF($C$4="Neattiecināmās izmaksas",IF('3a+c+n'!$Q138="N",'3a+c+n'!O138,0))</f>
        <v>0</v>
      </c>
      <c r="P138" s="119">
        <f>IF($C$4="Neattiecināmās izmaksas",IF('3a+c+n'!$Q138="N",'3a+c+n'!P138,0))</f>
        <v>0</v>
      </c>
    </row>
    <row r="139" spans="1:16" ht="12" customHeight="1" thickBot="1" x14ac:dyDescent="0.25">
      <c r="A139" s="315" t="s">
        <v>62</v>
      </c>
      <c r="B139" s="316"/>
      <c r="C139" s="316"/>
      <c r="D139" s="316"/>
      <c r="E139" s="316"/>
      <c r="F139" s="316"/>
      <c r="G139" s="316"/>
      <c r="H139" s="316"/>
      <c r="I139" s="316"/>
      <c r="J139" s="316"/>
      <c r="K139" s="317"/>
      <c r="L139" s="132">
        <f>SUM(L14:L138)</f>
        <v>0</v>
      </c>
      <c r="M139" s="133">
        <f>SUM(M14:M138)</f>
        <v>0</v>
      </c>
      <c r="N139" s="133">
        <f>SUM(N14:N138)</f>
        <v>0</v>
      </c>
      <c r="O139" s="133">
        <f>SUM(O14:O138)</f>
        <v>0</v>
      </c>
      <c r="P139" s="134">
        <f>SUM(P14:P138)</f>
        <v>0</v>
      </c>
    </row>
    <row r="140" spans="1:16" x14ac:dyDescent="0.2">
      <c r="A140" s="16"/>
      <c r="B140" s="16"/>
      <c r="C140" s="16"/>
      <c r="D140" s="16"/>
      <c r="E140" s="16"/>
      <c r="F140" s="16"/>
      <c r="G140" s="16"/>
      <c r="H140" s="16"/>
      <c r="I140" s="16"/>
      <c r="J140" s="16"/>
      <c r="K140" s="16"/>
      <c r="L140" s="16"/>
      <c r="M140" s="16"/>
      <c r="N140" s="16"/>
      <c r="O140" s="16"/>
      <c r="P140" s="16"/>
    </row>
    <row r="141" spans="1:16" x14ac:dyDescent="0.2">
      <c r="A141" s="16"/>
      <c r="B141" s="16"/>
      <c r="C141" s="16"/>
      <c r="D141" s="16"/>
      <c r="E141" s="16"/>
      <c r="F141" s="16"/>
      <c r="G141" s="16"/>
      <c r="H141" s="16"/>
      <c r="I141" s="16"/>
      <c r="J141" s="16"/>
      <c r="K141" s="16"/>
      <c r="L141" s="16"/>
      <c r="M141" s="16"/>
      <c r="N141" s="16"/>
      <c r="O141" s="16"/>
      <c r="P141" s="16"/>
    </row>
    <row r="142" spans="1:16" x14ac:dyDescent="0.2">
      <c r="A142" s="1" t="s">
        <v>14</v>
      </c>
      <c r="B142" s="16"/>
      <c r="C142" s="318" t="str">
        <f>'Kops n'!C35:H35</f>
        <v>Gundega Ābelīte 14.05.2024</v>
      </c>
      <c r="D142" s="318"/>
      <c r="E142" s="318"/>
      <c r="F142" s="318"/>
      <c r="G142" s="318"/>
      <c r="H142" s="318"/>
      <c r="I142" s="16"/>
      <c r="J142" s="16"/>
      <c r="K142" s="16"/>
      <c r="L142" s="16"/>
      <c r="M142" s="16"/>
      <c r="N142" s="16"/>
      <c r="O142" s="16"/>
      <c r="P142" s="16"/>
    </row>
    <row r="143" spans="1:16" x14ac:dyDescent="0.2">
      <c r="A143" s="16"/>
      <c r="B143" s="16"/>
      <c r="C143" s="244" t="s">
        <v>15</v>
      </c>
      <c r="D143" s="244"/>
      <c r="E143" s="244"/>
      <c r="F143" s="244"/>
      <c r="G143" s="244"/>
      <c r="H143" s="244"/>
      <c r="I143" s="16"/>
      <c r="J143" s="16"/>
      <c r="K143" s="16"/>
      <c r="L143" s="16"/>
      <c r="M143" s="16"/>
      <c r="N143" s="16"/>
      <c r="O143" s="16"/>
      <c r="P143" s="16"/>
    </row>
    <row r="144" spans="1:16" x14ac:dyDescent="0.2">
      <c r="A144" s="16"/>
      <c r="B144" s="16"/>
      <c r="C144" s="16"/>
      <c r="D144" s="16"/>
      <c r="E144" s="16"/>
      <c r="F144" s="16"/>
      <c r="G144" s="16"/>
      <c r="H144" s="16"/>
      <c r="I144" s="16"/>
      <c r="J144" s="16"/>
      <c r="K144" s="16"/>
      <c r="L144" s="16"/>
      <c r="M144" s="16"/>
      <c r="N144" s="16"/>
      <c r="O144" s="16"/>
      <c r="P144" s="16"/>
    </row>
    <row r="145" spans="1:16" x14ac:dyDescent="0.2">
      <c r="A145" s="260" t="str">
        <f>'Kops n'!A38:D38</f>
        <v>Tāme sastādīta 2024. gada 14. maijā</v>
      </c>
      <c r="B145" s="261"/>
      <c r="C145" s="261"/>
      <c r="D145" s="261"/>
      <c r="E145" s="16"/>
      <c r="F145" s="16"/>
      <c r="G145" s="16"/>
      <c r="H145" s="16"/>
      <c r="I145" s="16"/>
      <c r="J145" s="16"/>
      <c r="K145" s="16"/>
      <c r="L145" s="16"/>
      <c r="M145" s="16"/>
      <c r="N145" s="16"/>
      <c r="O145" s="16"/>
      <c r="P145" s="16"/>
    </row>
    <row r="146" spans="1:16" x14ac:dyDescent="0.2">
      <c r="A146" s="16"/>
      <c r="B146" s="16"/>
      <c r="C146" s="16"/>
      <c r="D146" s="16"/>
      <c r="E146" s="16"/>
      <c r="F146" s="16"/>
      <c r="G146" s="16"/>
      <c r="H146" s="16"/>
      <c r="I146" s="16"/>
      <c r="J146" s="16"/>
      <c r="K146" s="16"/>
      <c r="L146" s="16"/>
      <c r="M146" s="16"/>
      <c r="N146" s="16"/>
      <c r="O146" s="16"/>
      <c r="P146" s="16"/>
    </row>
    <row r="147" spans="1:16" x14ac:dyDescent="0.2">
      <c r="A147" s="1" t="s">
        <v>41</v>
      </c>
      <c r="B147" s="16"/>
      <c r="C147" s="318" t="str">
        <f>'Kops n'!C40:H40</f>
        <v>Gundega Ābelīte 14.05.2024</v>
      </c>
      <c r="D147" s="318"/>
      <c r="E147" s="318"/>
      <c r="F147" s="318"/>
      <c r="G147" s="318"/>
      <c r="H147" s="318"/>
      <c r="I147" s="16"/>
      <c r="J147" s="16"/>
      <c r="K147" s="16"/>
      <c r="L147" s="16"/>
      <c r="M147" s="16"/>
      <c r="N147" s="16"/>
      <c r="O147" s="16"/>
      <c r="P147" s="16"/>
    </row>
    <row r="148" spans="1:16" x14ac:dyDescent="0.2">
      <c r="A148" s="16"/>
      <c r="B148" s="16"/>
      <c r="C148" s="244" t="s">
        <v>15</v>
      </c>
      <c r="D148" s="244"/>
      <c r="E148" s="244"/>
      <c r="F148" s="244"/>
      <c r="G148" s="244"/>
      <c r="H148" s="244"/>
      <c r="I148" s="16"/>
      <c r="J148" s="16"/>
      <c r="K148" s="16"/>
      <c r="L148" s="16"/>
      <c r="M148" s="16"/>
      <c r="N148" s="16"/>
      <c r="O148" s="16"/>
      <c r="P148" s="16"/>
    </row>
    <row r="149" spans="1:16" x14ac:dyDescent="0.2">
      <c r="A149" s="16"/>
      <c r="B149" s="16"/>
      <c r="C149" s="16"/>
      <c r="D149" s="16"/>
      <c r="E149" s="16"/>
      <c r="F149" s="16"/>
      <c r="G149" s="16"/>
      <c r="H149" s="16"/>
      <c r="I149" s="16"/>
      <c r="J149" s="16"/>
      <c r="K149" s="16"/>
      <c r="L149" s="16"/>
      <c r="M149" s="16"/>
      <c r="N149" s="16"/>
      <c r="O149" s="16"/>
      <c r="P149" s="16"/>
    </row>
    <row r="150" spans="1:16" x14ac:dyDescent="0.2">
      <c r="A150" s="78" t="s">
        <v>16</v>
      </c>
      <c r="B150" s="42"/>
      <c r="C150" s="85" t="str">
        <f>'Kops n'!C43</f>
        <v>1-00180</v>
      </c>
      <c r="D150" s="42"/>
      <c r="E150" s="16"/>
      <c r="F150" s="16"/>
      <c r="G150" s="16"/>
      <c r="H150" s="16"/>
      <c r="I150" s="16"/>
      <c r="J150" s="16"/>
      <c r="K150" s="16"/>
      <c r="L150" s="16"/>
      <c r="M150" s="16"/>
      <c r="N150" s="16"/>
      <c r="O150" s="16"/>
      <c r="P150" s="16"/>
    </row>
    <row r="151" spans="1:16" x14ac:dyDescent="0.2">
      <c r="A151" s="16"/>
      <c r="B151" s="16"/>
      <c r="C151" s="16"/>
      <c r="D151" s="16"/>
      <c r="E151" s="16"/>
      <c r="F151" s="16"/>
      <c r="G151" s="16"/>
      <c r="H151" s="16"/>
      <c r="I151" s="16"/>
      <c r="J151" s="16"/>
      <c r="K151" s="16"/>
      <c r="L151" s="16"/>
      <c r="M151" s="16"/>
      <c r="N151" s="16"/>
      <c r="O151" s="16"/>
      <c r="P151" s="16"/>
    </row>
  </sheetData>
  <mergeCells count="23">
    <mergeCell ref="C2:I2"/>
    <mergeCell ref="C3:I3"/>
    <mergeCell ref="C4:I4"/>
    <mergeCell ref="D5:L5"/>
    <mergeCell ref="D6:L6"/>
    <mergeCell ref="D8:L8"/>
    <mergeCell ref="A9:F9"/>
    <mergeCell ref="J9:M9"/>
    <mergeCell ref="N9:O9"/>
    <mergeCell ref="D7:L7"/>
    <mergeCell ref="C148:H148"/>
    <mergeCell ref="L12:P12"/>
    <mergeCell ref="A139:K139"/>
    <mergeCell ref="C142:H142"/>
    <mergeCell ref="C143:H143"/>
    <mergeCell ref="A145:D145"/>
    <mergeCell ref="C147:H147"/>
    <mergeCell ref="A12:A13"/>
    <mergeCell ref="B12:B13"/>
    <mergeCell ref="C12:C13"/>
    <mergeCell ref="D12:D13"/>
    <mergeCell ref="E12:E13"/>
    <mergeCell ref="F12:K12"/>
  </mergeCells>
  <conditionalFormatting sqref="A139:K139">
    <cfRule type="containsText" dxfId="367" priority="3" operator="containsText" text="Tiešās izmaksas kopā, t. sk. darba devēja sociālais nodoklis __.__% ">
      <formula>NOT(ISERROR(SEARCH("Tiešās izmaksas kopā, t. sk. darba devēja sociālais nodoklis __.__% ",A139)))</formula>
    </cfRule>
  </conditionalFormatting>
  <conditionalFormatting sqref="N9:O9 D5:L8 C2:I2 B14:P138 L139:P139 C142:H142 C147:H147 C150">
    <cfRule type="cellIs" dxfId="366" priority="2" operator="equal">
      <formula>0</formula>
    </cfRule>
  </conditionalFormatting>
  <conditionalFormatting sqref="A14:A138">
    <cfRule type="cellIs" dxfId="365" priority="1"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Q51"/>
  <sheetViews>
    <sheetView zoomScaleNormal="100" workbookViewId="0">
      <selection activeCell="I15" sqref="I15:J3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4</v>
      </c>
      <c r="E1" s="22"/>
      <c r="F1" s="22"/>
      <c r="G1" s="22"/>
      <c r="H1" s="22"/>
      <c r="I1" s="22"/>
      <c r="J1" s="22"/>
      <c r="N1" s="26"/>
      <c r="O1" s="27"/>
      <c r="P1" s="28"/>
    </row>
    <row r="2" spans="1:17" x14ac:dyDescent="0.2">
      <c r="A2" s="29"/>
      <c r="B2" s="29"/>
      <c r="C2" s="330" t="s">
        <v>443</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459</v>
      </c>
      <c r="B9" s="327"/>
      <c r="C9" s="327"/>
      <c r="D9" s="327"/>
      <c r="E9" s="327"/>
      <c r="F9" s="327"/>
      <c r="G9" s="31"/>
      <c r="H9" s="31"/>
      <c r="I9" s="31"/>
      <c r="J9" s="328" t="s">
        <v>45</v>
      </c>
      <c r="K9" s="328"/>
      <c r="L9" s="328"/>
      <c r="M9" s="328"/>
      <c r="N9" s="329">
        <f>P39</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43" t="s">
        <v>191</v>
      </c>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s="168" customFormat="1" ht="30.6" x14ac:dyDescent="0.2">
      <c r="A15" s="147">
        <v>1</v>
      </c>
      <c r="B15" s="148" t="s">
        <v>96</v>
      </c>
      <c r="C15" s="155" t="s">
        <v>192</v>
      </c>
      <c r="D15" s="156" t="s">
        <v>66</v>
      </c>
      <c r="E15" s="208">
        <v>1264.24</v>
      </c>
      <c r="F15" s="157"/>
      <c r="G15" s="158"/>
      <c r="H15" s="158">
        <f>F15*G15</f>
        <v>0</v>
      </c>
      <c r="I15" s="158"/>
      <c r="J15" s="158"/>
      <c r="K15" s="210">
        <f t="shared" ref="K15:K38" si="0">SUM(H15:J15)</f>
        <v>0</v>
      </c>
      <c r="L15" s="157">
        <f t="shared" ref="L15:L38" si="1">E15*F15</f>
        <v>0</v>
      </c>
      <c r="M15" s="158">
        <f t="shared" ref="M15:M38" si="2">H15*E15</f>
        <v>0</v>
      </c>
      <c r="N15" s="158">
        <f t="shared" ref="N15:N38" si="3">I15*E15</f>
        <v>0</v>
      </c>
      <c r="O15" s="158">
        <f t="shared" ref="O15:O38" si="4">J15*E15</f>
        <v>0</v>
      </c>
      <c r="P15" s="211">
        <f t="shared" ref="P15:P38" si="5">SUM(M15:O15)</f>
        <v>0</v>
      </c>
      <c r="Q15" s="167" t="s">
        <v>46</v>
      </c>
    </row>
    <row r="16" spans="1:17" s="168" customFormat="1" ht="40.799999999999997" x14ac:dyDescent="0.2">
      <c r="A16" s="147">
        <v>2</v>
      </c>
      <c r="B16" s="148" t="s">
        <v>96</v>
      </c>
      <c r="C16" s="155" t="s">
        <v>193</v>
      </c>
      <c r="D16" s="156" t="s">
        <v>194</v>
      </c>
      <c r="E16" s="221">
        <v>14</v>
      </c>
      <c r="F16" s="157"/>
      <c r="G16" s="158"/>
      <c r="H16" s="158">
        <f t="shared" ref="H16:H38" si="6">F16*G16</f>
        <v>0</v>
      </c>
      <c r="I16" s="158"/>
      <c r="J16" s="158"/>
      <c r="K16" s="210">
        <f t="shared" si="0"/>
        <v>0</v>
      </c>
      <c r="L16" s="157">
        <f t="shared" si="1"/>
        <v>0</v>
      </c>
      <c r="M16" s="158">
        <f t="shared" si="2"/>
        <v>0</v>
      </c>
      <c r="N16" s="158">
        <f t="shared" si="3"/>
        <v>0</v>
      </c>
      <c r="O16" s="158">
        <f t="shared" si="4"/>
        <v>0</v>
      </c>
      <c r="P16" s="211">
        <f t="shared" si="5"/>
        <v>0</v>
      </c>
      <c r="Q16" s="167" t="s">
        <v>46</v>
      </c>
    </row>
    <row r="17" spans="1:17" s="168" customFormat="1" ht="40.799999999999997" x14ac:dyDescent="0.2">
      <c r="A17" s="147">
        <v>3</v>
      </c>
      <c r="B17" s="148" t="s">
        <v>96</v>
      </c>
      <c r="C17" s="155" t="s">
        <v>195</v>
      </c>
      <c r="D17" s="156" t="s">
        <v>194</v>
      </c>
      <c r="E17" s="221">
        <v>8</v>
      </c>
      <c r="F17" s="157"/>
      <c r="G17" s="158"/>
      <c r="H17" s="158">
        <f t="shared" si="6"/>
        <v>0</v>
      </c>
      <c r="I17" s="158"/>
      <c r="J17" s="158"/>
      <c r="K17" s="210">
        <f t="shared" si="0"/>
        <v>0</v>
      </c>
      <c r="L17" s="157">
        <f t="shared" si="1"/>
        <v>0</v>
      </c>
      <c r="M17" s="158">
        <f t="shared" si="2"/>
        <v>0</v>
      </c>
      <c r="N17" s="158">
        <f t="shared" si="3"/>
        <v>0</v>
      </c>
      <c r="O17" s="158">
        <f t="shared" si="4"/>
        <v>0</v>
      </c>
      <c r="P17" s="211">
        <f t="shared" si="5"/>
        <v>0</v>
      </c>
      <c r="Q17" s="167" t="s">
        <v>46</v>
      </c>
    </row>
    <row r="18" spans="1:17" s="168" customFormat="1" ht="40.799999999999997" x14ac:dyDescent="0.2">
      <c r="A18" s="147">
        <v>4</v>
      </c>
      <c r="B18" s="148" t="s">
        <v>96</v>
      </c>
      <c r="C18" s="155" t="s">
        <v>196</v>
      </c>
      <c r="D18" s="156" t="s">
        <v>194</v>
      </c>
      <c r="E18" s="221">
        <v>2</v>
      </c>
      <c r="F18" s="157"/>
      <c r="G18" s="158"/>
      <c r="H18" s="158">
        <f t="shared" si="6"/>
        <v>0</v>
      </c>
      <c r="I18" s="158"/>
      <c r="J18" s="158"/>
      <c r="K18" s="210">
        <f t="shared" si="0"/>
        <v>0</v>
      </c>
      <c r="L18" s="157">
        <f t="shared" si="1"/>
        <v>0</v>
      </c>
      <c r="M18" s="158">
        <f t="shared" si="2"/>
        <v>0</v>
      </c>
      <c r="N18" s="158">
        <f t="shared" si="3"/>
        <v>0</v>
      </c>
      <c r="O18" s="158">
        <f t="shared" si="4"/>
        <v>0</v>
      </c>
      <c r="P18" s="211">
        <f t="shared" si="5"/>
        <v>0</v>
      </c>
      <c r="Q18" s="167" t="s">
        <v>46</v>
      </c>
    </row>
    <row r="19" spans="1:17" s="168" customFormat="1" ht="40.799999999999997" x14ac:dyDescent="0.2">
      <c r="A19" s="147">
        <v>5</v>
      </c>
      <c r="B19" s="148" t="s">
        <v>96</v>
      </c>
      <c r="C19" s="155" t="s">
        <v>197</v>
      </c>
      <c r="D19" s="156" t="s">
        <v>194</v>
      </c>
      <c r="E19" s="221">
        <v>1</v>
      </c>
      <c r="F19" s="157"/>
      <c r="G19" s="158"/>
      <c r="H19" s="158">
        <f t="shared" si="6"/>
        <v>0</v>
      </c>
      <c r="I19" s="158"/>
      <c r="J19" s="158"/>
      <c r="K19" s="210">
        <f t="shared" si="0"/>
        <v>0</v>
      </c>
      <c r="L19" s="157">
        <f t="shared" si="1"/>
        <v>0</v>
      </c>
      <c r="M19" s="158">
        <f t="shared" si="2"/>
        <v>0</v>
      </c>
      <c r="N19" s="158">
        <f t="shared" si="3"/>
        <v>0</v>
      </c>
      <c r="O19" s="158">
        <f t="shared" si="4"/>
        <v>0</v>
      </c>
      <c r="P19" s="211">
        <f t="shared" si="5"/>
        <v>0</v>
      </c>
      <c r="Q19" s="167" t="s">
        <v>46</v>
      </c>
    </row>
    <row r="20" spans="1:17" s="168" customFormat="1" ht="40.799999999999997" x14ac:dyDescent="0.2">
      <c r="A20" s="147">
        <v>6</v>
      </c>
      <c r="B20" s="148" t="s">
        <v>96</v>
      </c>
      <c r="C20" s="155" t="s">
        <v>198</v>
      </c>
      <c r="D20" s="156" t="s">
        <v>194</v>
      </c>
      <c r="E20" s="221">
        <v>3</v>
      </c>
      <c r="F20" s="157"/>
      <c r="G20" s="158"/>
      <c r="H20" s="158">
        <f t="shared" si="6"/>
        <v>0</v>
      </c>
      <c r="I20" s="158"/>
      <c r="J20" s="158"/>
      <c r="K20" s="210">
        <f t="shared" si="0"/>
        <v>0</v>
      </c>
      <c r="L20" s="157">
        <f t="shared" si="1"/>
        <v>0</v>
      </c>
      <c r="M20" s="158">
        <f t="shared" si="2"/>
        <v>0</v>
      </c>
      <c r="N20" s="158">
        <f t="shared" si="3"/>
        <v>0</v>
      </c>
      <c r="O20" s="158">
        <f t="shared" si="4"/>
        <v>0</v>
      </c>
      <c r="P20" s="211">
        <f t="shared" si="5"/>
        <v>0</v>
      </c>
      <c r="Q20" s="167" t="s">
        <v>46</v>
      </c>
    </row>
    <row r="21" spans="1:17" s="168" customFormat="1" ht="40.799999999999997" x14ac:dyDescent="0.2">
      <c r="A21" s="147">
        <v>7</v>
      </c>
      <c r="B21" s="148" t="s">
        <v>96</v>
      </c>
      <c r="C21" s="155" t="s">
        <v>199</v>
      </c>
      <c r="D21" s="156" t="s">
        <v>194</v>
      </c>
      <c r="E21" s="221">
        <v>9</v>
      </c>
      <c r="F21" s="157"/>
      <c r="G21" s="158"/>
      <c r="H21" s="158">
        <f t="shared" si="6"/>
        <v>0</v>
      </c>
      <c r="I21" s="158"/>
      <c r="J21" s="158"/>
      <c r="K21" s="210">
        <f t="shared" si="0"/>
        <v>0</v>
      </c>
      <c r="L21" s="157">
        <f t="shared" si="1"/>
        <v>0</v>
      </c>
      <c r="M21" s="158">
        <f t="shared" si="2"/>
        <v>0</v>
      </c>
      <c r="N21" s="158">
        <f t="shared" si="3"/>
        <v>0</v>
      </c>
      <c r="O21" s="158">
        <f t="shared" si="4"/>
        <v>0</v>
      </c>
      <c r="P21" s="211">
        <f t="shared" si="5"/>
        <v>0</v>
      </c>
      <c r="Q21" s="167" t="s">
        <v>46</v>
      </c>
    </row>
    <row r="22" spans="1:17" s="168" customFormat="1" ht="40.799999999999997" x14ac:dyDescent="0.2">
      <c r="A22" s="147">
        <v>8</v>
      </c>
      <c r="B22" s="148" t="s">
        <v>96</v>
      </c>
      <c r="C22" s="155" t="s">
        <v>200</v>
      </c>
      <c r="D22" s="156" t="s">
        <v>194</v>
      </c>
      <c r="E22" s="221">
        <v>4</v>
      </c>
      <c r="F22" s="157"/>
      <c r="G22" s="158"/>
      <c r="H22" s="158">
        <f t="shared" si="6"/>
        <v>0</v>
      </c>
      <c r="I22" s="158"/>
      <c r="J22" s="158"/>
      <c r="K22" s="210">
        <f t="shared" si="0"/>
        <v>0</v>
      </c>
      <c r="L22" s="157">
        <f t="shared" si="1"/>
        <v>0</v>
      </c>
      <c r="M22" s="158">
        <f t="shared" si="2"/>
        <v>0</v>
      </c>
      <c r="N22" s="158">
        <f t="shared" si="3"/>
        <v>0</v>
      </c>
      <c r="O22" s="158">
        <f t="shared" si="4"/>
        <v>0</v>
      </c>
      <c r="P22" s="211">
        <f t="shared" si="5"/>
        <v>0</v>
      </c>
      <c r="Q22" s="167" t="s">
        <v>46</v>
      </c>
    </row>
    <row r="23" spans="1:17" s="168" customFormat="1" ht="20.399999999999999" x14ac:dyDescent="0.2">
      <c r="A23" s="147">
        <v>9</v>
      </c>
      <c r="B23" s="148" t="s">
        <v>96</v>
      </c>
      <c r="C23" s="159" t="s">
        <v>201</v>
      </c>
      <c r="D23" s="156" t="s">
        <v>194</v>
      </c>
      <c r="E23" s="221">
        <v>176</v>
      </c>
      <c r="F23" s="157"/>
      <c r="G23" s="158"/>
      <c r="H23" s="158">
        <f t="shared" si="6"/>
        <v>0</v>
      </c>
      <c r="I23" s="158"/>
      <c r="J23" s="158"/>
      <c r="K23" s="210">
        <f t="shared" si="0"/>
        <v>0</v>
      </c>
      <c r="L23" s="157">
        <f t="shared" si="1"/>
        <v>0</v>
      </c>
      <c r="M23" s="158">
        <f t="shared" si="2"/>
        <v>0</v>
      </c>
      <c r="N23" s="158">
        <f t="shared" si="3"/>
        <v>0</v>
      </c>
      <c r="O23" s="158">
        <f t="shared" si="4"/>
        <v>0</v>
      </c>
      <c r="P23" s="211">
        <f t="shared" si="5"/>
        <v>0</v>
      </c>
      <c r="Q23" s="167" t="s">
        <v>46</v>
      </c>
    </row>
    <row r="24" spans="1:17" s="168" customFormat="1" x14ac:dyDescent="0.2">
      <c r="A24" s="147">
        <v>10</v>
      </c>
      <c r="B24" s="160"/>
      <c r="C24" s="161" t="s">
        <v>202</v>
      </c>
      <c r="D24" s="148"/>
      <c r="E24" s="162"/>
      <c r="F24" s="157"/>
      <c r="G24" s="158"/>
      <c r="H24" s="158">
        <f t="shared" si="6"/>
        <v>0</v>
      </c>
      <c r="I24" s="158"/>
      <c r="J24" s="158"/>
      <c r="K24" s="210">
        <f t="shared" si="0"/>
        <v>0</v>
      </c>
      <c r="L24" s="157">
        <f t="shared" si="1"/>
        <v>0</v>
      </c>
      <c r="M24" s="158">
        <f t="shared" si="2"/>
        <v>0</v>
      </c>
      <c r="N24" s="158">
        <f t="shared" si="3"/>
        <v>0</v>
      </c>
      <c r="O24" s="158">
        <f t="shared" si="4"/>
        <v>0</v>
      </c>
      <c r="P24" s="211">
        <f t="shared" si="5"/>
        <v>0</v>
      </c>
      <c r="Q24" s="167"/>
    </row>
    <row r="25" spans="1:17" s="168" customFormat="1" ht="40.799999999999997" x14ac:dyDescent="0.2">
      <c r="A25" s="147">
        <v>11</v>
      </c>
      <c r="B25" s="148" t="s">
        <v>96</v>
      </c>
      <c r="C25" s="155" t="s">
        <v>203</v>
      </c>
      <c r="D25" s="156" t="s">
        <v>194</v>
      </c>
      <c r="E25" s="222">
        <v>4</v>
      </c>
      <c r="F25" s="157"/>
      <c r="G25" s="158"/>
      <c r="H25" s="158">
        <f t="shared" si="6"/>
        <v>0</v>
      </c>
      <c r="I25" s="158"/>
      <c r="J25" s="158"/>
      <c r="K25" s="210">
        <f t="shared" si="0"/>
        <v>0</v>
      </c>
      <c r="L25" s="157">
        <f t="shared" si="1"/>
        <v>0</v>
      </c>
      <c r="M25" s="158">
        <f t="shared" si="2"/>
        <v>0</v>
      </c>
      <c r="N25" s="158">
        <f t="shared" si="3"/>
        <v>0</v>
      </c>
      <c r="O25" s="158">
        <f t="shared" si="4"/>
        <v>0</v>
      </c>
      <c r="P25" s="211">
        <f t="shared" si="5"/>
        <v>0</v>
      </c>
      <c r="Q25" s="167" t="s">
        <v>46</v>
      </c>
    </row>
    <row r="26" spans="1:17" s="168" customFormat="1" ht="40.799999999999997" x14ac:dyDescent="0.2">
      <c r="A26" s="147">
        <v>12</v>
      </c>
      <c r="B26" s="148" t="s">
        <v>96</v>
      </c>
      <c r="C26" s="155" t="s">
        <v>204</v>
      </c>
      <c r="D26" s="156" t="s">
        <v>194</v>
      </c>
      <c r="E26" s="222">
        <v>4</v>
      </c>
      <c r="F26" s="157"/>
      <c r="G26" s="158"/>
      <c r="H26" s="158">
        <f t="shared" si="6"/>
        <v>0</v>
      </c>
      <c r="I26" s="158"/>
      <c r="J26" s="158"/>
      <c r="K26" s="210">
        <f t="shared" si="0"/>
        <v>0</v>
      </c>
      <c r="L26" s="157">
        <f t="shared" si="1"/>
        <v>0</v>
      </c>
      <c r="M26" s="158">
        <f t="shared" si="2"/>
        <v>0</v>
      </c>
      <c r="N26" s="158">
        <f t="shared" si="3"/>
        <v>0</v>
      </c>
      <c r="O26" s="158">
        <f t="shared" si="4"/>
        <v>0</v>
      </c>
      <c r="P26" s="211">
        <f t="shared" si="5"/>
        <v>0</v>
      </c>
      <c r="Q26" s="167" t="s">
        <v>46</v>
      </c>
    </row>
    <row r="27" spans="1:17" s="168" customFormat="1" ht="40.799999999999997" x14ac:dyDescent="0.2">
      <c r="A27" s="147">
        <v>13</v>
      </c>
      <c r="B27" s="148" t="s">
        <v>96</v>
      </c>
      <c r="C27" s="155" t="s">
        <v>205</v>
      </c>
      <c r="D27" s="156" t="s">
        <v>194</v>
      </c>
      <c r="E27" s="222">
        <v>8</v>
      </c>
      <c r="F27" s="157"/>
      <c r="G27" s="158"/>
      <c r="H27" s="158">
        <f t="shared" si="6"/>
        <v>0</v>
      </c>
      <c r="I27" s="158"/>
      <c r="J27" s="158"/>
      <c r="K27" s="210">
        <f t="shared" si="0"/>
        <v>0</v>
      </c>
      <c r="L27" s="157">
        <f t="shared" si="1"/>
        <v>0</v>
      </c>
      <c r="M27" s="158">
        <f t="shared" si="2"/>
        <v>0</v>
      </c>
      <c r="N27" s="158">
        <f t="shared" si="3"/>
        <v>0</v>
      </c>
      <c r="O27" s="158">
        <f t="shared" si="4"/>
        <v>0</v>
      </c>
      <c r="P27" s="211">
        <f t="shared" si="5"/>
        <v>0</v>
      </c>
      <c r="Q27" s="167" t="s">
        <v>46</v>
      </c>
    </row>
    <row r="28" spans="1:17" s="168" customFormat="1" ht="20.399999999999999" x14ac:dyDescent="0.2">
      <c r="A28" s="147">
        <v>14</v>
      </c>
      <c r="B28" s="148" t="s">
        <v>96</v>
      </c>
      <c r="C28" s="155" t="s">
        <v>206</v>
      </c>
      <c r="D28" s="156" t="s">
        <v>194</v>
      </c>
      <c r="E28" s="216">
        <v>4</v>
      </c>
      <c r="F28" s="157"/>
      <c r="G28" s="158"/>
      <c r="H28" s="158">
        <f t="shared" si="6"/>
        <v>0</v>
      </c>
      <c r="I28" s="158"/>
      <c r="J28" s="158"/>
      <c r="K28" s="210">
        <f t="shared" si="0"/>
        <v>0</v>
      </c>
      <c r="L28" s="157">
        <f t="shared" si="1"/>
        <v>0</v>
      </c>
      <c r="M28" s="158">
        <f t="shared" si="2"/>
        <v>0</v>
      </c>
      <c r="N28" s="158">
        <f t="shared" si="3"/>
        <v>0</v>
      </c>
      <c r="O28" s="158">
        <f t="shared" si="4"/>
        <v>0</v>
      </c>
      <c r="P28" s="211">
        <f t="shared" si="5"/>
        <v>0</v>
      </c>
      <c r="Q28" s="167" t="s">
        <v>47</v>
      </c>
    </row>
    <row r="29" spans="1:17" s="168" customFormat="1" ht="20.399999999999999" x14ac:dyDescent="0.2">
      <c r="A29" s="147">
        <v>15</v>
      </c>
      <c r="B29" s="148" t="s">
        <v>96</v>
      </c>
      <c r="C29" s="155" t="s">
        <v>207</v>
      </c>
      <c r="D29" s="156" t="s">
        <v>194</v>
      </c>
      <c r="E29" s="216">
        <v>8</v>
      </c>
      <c r="F29" s="157"/>
      <c r="G29" s="158"/>
      <c r="H29" s="158">
        <f t="shared" si="6"/>
        <v>0</v>
      </c>
      <c r="I29" s="158"/>
      <c r="J29" s="158"/>
      <c r="K29" s="210">
        <f t="shared" si="0"/>
        <v>0</v>
      </c>
      <c r="L29" s="157">
        <f t="shared" si="1"/>
        <v>0</v>
      </c>
      <c r="M29" s="158">
        <f t="shared" si="2"/>
        <v>0</v>
      </c>
      <c r="N29" s="158">
        <f t="shared" si="3"/>
        <v>0</v>
      </c>
      <c r="O29" s="158">
        <f t="shared" si="4"/>
        <v>0</v>
      </c>
      <c r="P29" s="211">
        <f t="shared" si="5"/>
        <v>0</v>
      </c>
      <c r="Q29" s="167" t="s">
        <v>47</v>
      </c>
    </row>
    <row r="30" spans="1:17" s="168" customFormat="1" ht="20.399999999999999" x14ac:dyDescent="0.2">
      <c r="A30" s="147">
        <v>16</v>
      </c>
      <c r="B30" s="148" t="s">
        <v>96</v>
      </c>
      <c r="C30" s="155" t="s">
        <v>208</v>
      </c>
      <c r="D30" s="156" t="s">
        <v>194</v>
      </c>
      <c r="E30" s="216">
        <v>4</v>
      </c>
      <c r="F30" s="157"/>
      <c r="G30" s="158"/>
      <c r="H30" s="158">
        <f t="shared" si="6"/>
        <v>0</v>
      </c>
      <c r="I30" s="158"/>
      <c r="J30" s="158"/>
      <c r="K30" s="210">
        <f t="shared" si="0"/>
        <v>0</v>
      </c>
      <c r="L30" s="157">
        <f t="shared" si="1"/>
        <v>0</v>
      </c>
      <c r="M30" s="158">
        <f t="shared" si="2"/>
        <v>0</v>
      </c>
      <c r="N30" s="158">
        <f t="shared" si="3"/>
        <v>0</v>
      </c>
      <c r="O30" s="158">
        <f t="shared" si="4"/>
        <v>0</v>
      </c>
      <c r="P30" s="211">
        <f t="shared" si="5"/>
        <v>0</v>
      </c>
      <c r="Q30" s="167" t="s">
        <v>47</v>
      </c>
    </row>
    <row r="31" spans="1:17" s="168" customFormat="1" x14ac:dyDescent="0.2">
      <c r="A31" s="147">
        <v>17</v>
      </c>
      <c r="B31" s="160"/>
      <c r="C31" s="161" t="s">
        <v>209</v>
      </c>
      <c r="D31" s="148"/>
      <c r="E31" s="162"/>
      <c r="F31" s="157"/>
      <c r="G31" s="158"/>
      <c r="H31" s="158">
        <f t="shared" si="6"/>
        <v>0</v>
      </c>
      <c r="I31" s="158"/>
      <c r="J31" s="158"/>
      <c r="K31" s="210">
        <f t="shared" si="0"/>
        <v>0</v>
      </c>
      <c r="L31" s="157">
        <f t="shared" si="1"/>
        <v>0</v>
      </c>
      <c r="M31" s="158">
        <f t="shared" si="2"/>
        <v>0</v>
      </c>
      <c r="N31" s="158">
        <f t="shared" si="3"/>
        <v>0</v>
      </c>
      <c r="O31" s="158">
        <f t="shared" si="4"/>
        <v>0</v>
      </c>
      <c r="P31" s="211">
        <f t="shared" si="5"/>
        <v>0</v>
      </c>
      <c r="Q31" s="167"/>
    </row>
    <row r="32" spans="1:17" s="168" customFormat="1" ht="20.399999999999999" x14ac:dyDescent="0.2">
      <c r="A32" s="147">
        <v>18</v>
      </c>
      <c r="B32" s="148" t="s">
        <v>96</v>
      </c>
      <c r="C32" s="159" t="s">
        <v>210</v>
      </c>
      <c r="D32" s="163" t="s">
        <v>66</v>
      </c>
      <c r="E32" s="223">
        <v>236.56</v>
      </c>
      <c r="F32" s="157"/>
      <c r="G32" s="158"/>
      <c r="H32" s="158">
        <f t="shared" si="6"/>
        <v>0</v>
      </c>
      <c r="I32" s="158"/>
      <c r="J32" s="158"/>
      <c r="K32" s="210">
        <f t="shared" si="0"/>
        <v>0</v>
      </c>
      <c r="L32" s="157">
        <f t="shared" si="1"/>
        <v>0</v>
      </c>
      <c r="M32" s="158">
        <f t="shared" si="2"/>
        <v>0</v>
      </c>
      <c r="N32" s="158">
        <f t="shared" si="3"/>
        <v>0</v>
      </c>
      <c r="O32" s="158">
        <f t="shared" si="4"/>
        <v>0</v>
      </c>
      <c r="P32" s="211">
        <f t="shared" si="5"/>
        <v>0</v>
      </c>
      <c r="Q32" s="167" t="s">
        <v>46</v>
      </c>
    </row>
    <row r="33" spans="1:17" s="168" customFormat="1" ht="40.799999999999997" x14ac:dyDescent="0.2">
      <c r="A33" s="147">
        <v>19</v>
      </c>
      <c r="B33" s="148" t="s">
        <v>96</v>
      </c>
      <c r="C33" s="166" t="s">
        <v>211</v>
      </c>
      <c r="D33" s="163" t="s">
        <v>68</v>
      </c>
      <c r="E33" s="223">
        <v>41</v>
      </c>
      <c r="F33" s="157"/>
      <c r="G33" s="158"/>
      <c r="H33" s="158">
        <f t="shared" si="6"/>
        <v>0</v>
      </c>
      <c r="I33" s="158"/>
      <c r="J33" s="158"/>
      <c r="K33" s="210">
        <f t="shared" si="0"/>
        <v>0</v>
      </c>
      <c r="L33" s="157">
        <f t="shared" si="1"/>
        <v>0</v>
      </c>
      <c r="M33" s="158">
        <f t="shared" si="2"/>
        <v>0</v>
      </c>
      <c r="N33" s="158">
        <f t="shared" si="3"/>
        <v>0</v>
      </c>
      <c r="O33" s="158">
        <f t="shared" si="4"/>
        <v>0</v>
      </c>
      <c r="P33" s="211">
        <f t="shared" si="5"/>
        <v>0</v>
      </c>
      <c r="Q33" s="167" t="s">
        <v>46</v>
      </c>
    </row>
    <row r="34" spans="1:17" s="168" customFormat="1" x14ac:dyDescent="0.2">
      <c r="A34" s="147">
        <v>20</v>
      </c>
      <c r="B34" s="160"/>
      <c r="C34" s="161" t="s">
        <v>212</v>
      </c>
      <c r="D34" s="148"/>
      <c r="E34" s="162"/>
      <c r="F34" s="157"/>
      <c r="G34" s="158"/>
      <c r="H34" s="158">
        <f t="shared" si="6"/>
        <v>0</v>
      </c>
      <c r="I34" s="158"/>
      <c r="J34" s="158"/>
      <c r="K34" s="210">
        <f t="shared" si="0"/>
        <v>0</v>
      </c>
      <c r="L34" s="157">
        <f t="shared" si="1"/>
        <v>0</v>
      </c>
      <c r="M34" s="158">
        <f t="shared" si="2"/>
        <v>0</v>
      </c>
      <c r="N34" s="158">
        <f t="shared" si="3"/>
        <v>0</v>
      </c>
      <c r="O34" s="158">
        <f t="shared" si="4"/>
        <v>0</v>
      </c>
      <c r="P34" s="211">
        <f t="shared" si="5"/>
        <v>0</v>
      </c>
      <c r="Q34" s="167"/>
    </row>
    <row r="35" spans="1:17" s="168" customFormat="1" ht="20.399999999999999" x14ac:dyDescent="0.2">
      <c r="A35" s="147">
        <v>21</v>
      </c>
      <c r="B35" s="148" t="s">
        <v>96</v>
      </c>
      <c r="C35" s="166" t="s">
        <v>213</v>
      </c>
      <c r="D35" s="156" t="s">
        <v>194</v>
      </c>
      <c r="E35" s="223">
        <v>56</v>
      </c>
      <c r="F35" s="224"/>
      <c r="G35" s="225"/>
      <c r="H35" s="158">
        <f t="shared" si="6"/>
        <v>0</v>
      </c>
      <c r="I35" s="225"/>
      <c r="J35" s="225"/>
      <c r="K35" s="210">
        <f t="shared" si="0"/>
        <v>0</v>
      </c>
      <c r="L35" s="157">
        <f t="shared" si="1"/>
        <v>0</v>
      </c>
      <c r="M35" s="158">
        <f t="shared" si="2"/>
        <v>0</v>
      </c>
      <c r="N35" s="158">
        <f t="shared" si="3"/>
        <v>0</v>
      </c>
      <c r="O35" s="158">
        <f t="shared" si="4"/>
        <v>0</v>
      </c>
      <c r="P35" s="211">
        <f t="shared" si="5"/>
        <v>0</v>
      </c>
      <c r="Q35" s="167" t="s">
        <v>46</v>
      </c>
    </row>
    <row r="36" spans="1:17" s="168" customFormat="1" ht="20.399999999999999" x14ac:dyDescent="0.2">
      <c r="A36" s="147">
        <v>22</v>
      </c>
      <c r="B36" s="148" t="s">
        <v>96</v>
      </c>
      <c r="C36" s="166" t="s">
        <v>214</v>
      </c>
      <c r="D36" s="156" t="s">
        <v>194</v>
      </c>
      <c r="E36" s="223">
        <v>16</v>
      </c>
      <c r="F36" s="157"/>
      <c r="G36" s="158"/>
      <c r="H36" s="158">
        <f t="shared" si="6"/>
        <v>0</v>
      </c>
      <c r="I36" s="158"/>
      <c r="J36" s="158"/>
      <c r="K36" s="210">
        <f t="shared" si="0"/>
        <v>0</v>
      </c>
      <c r="L36" s="157">
        <f t="shared" si="1"/>
        <v>0</v>
      </c>
      <c r="M36" s="158">
        <f t="shared" si="2"/>
        <v>0</v>
      </c>
      <c r="N36" s="158">
        <f t="shared" si="3"/>
        <v>0</v>
      </c>
      <c r="O36" s="158">
        <f t="shared" si="4"/>
        <v>0</v>
      </c>
      <c r="P36" s="211">
        <f t="shared" si="5"/>
        <v>0</v>
      </c>
      <c r="Q36" s="167" t="s">
        <v>46</v>
      </c>
    </row>
    <row r="37" spans="1:17" s="168" customFormat="1" ht="20.399999999999999" x14ac:dyDescent="0.2">
      <c r="A37" s="147">
        <v>23</v>
      </c>
      <c r="B37" s="148" t="s">
        <v>96</v>
      </c>
      <c r="C37" s="166" t="s">
        <v>215</v>
      </c>
      <c r="D37" s="156" t="s">
        <v>68</v>
      </c>
      <c r="E37" s="223">
        <v>16</v>
      </c>
      <c r="F37" s="157"/>
      <c r="G37" s="158"/>
      <c r="H37" s="158">
        <f t="shared" si="6"/>
        <v>0</v>
      </c>
      <c r="I37" s="158"/>
      <c r="J37" s="158"/>
      <c r="K37" s="210">
        <f t="shared" si="0"/>
        <v>0</v>
      </c>
      <c r="L37" s="157">
        <f t="shared" si="1"/>
        <v>0</v>
      </c>
      <c r="M37" s="158">
        <f t="shared" si="2"/>
        <v>0</v>
      </c>
      <c r="N37" s="158">
        <f t="shared" si="3"/>
        <v>0</v>
      </c>
      <c r="O37" s="158">
        <f t="shared" si="4"/>
        <v>0</v>
      </c>
      <c r="P37" s="211">
        <f t="shared" si="5"/>
        <v>0</v>
      </c>
      <c r="Q37" s="167" t="s">
        <v>46</v>
      </c>
    </row>
    <row r="38" spans="1:17" s="168" customFormat="1" ht="30.6" x14ac:dyDescent="0.2">
      <c r="A38" s="147">
        <v>24</v>
      </c>
      <c r="B38" s="148" t="s">
        <v>96</v>
      </c>
      <c r="C38" s="166" t="s">
        <v>216</v>
      </c>
      <c r="D38" s="156" t="s">
        <v>194</v>
      </c>
      <c r="E38" s="223">
        <v>6</v>
      </c>
      <c r="F38" s="157"/>
      <c r="G38" s="158"/>
      <c r="H38" s="158">
        <f t="shared" si="6"/>
        <v>0</v>
      </c>
      <c r="I38" s="158"/>
      <c r="J38" s="158"/>
      <c r="K38" s="210">
        <f t="shared" si="0"/>
        <v>0</v>
      </c>
      <c r="L38" s="157">
        <f t="shared" si="1"/>
        <v>0</v>
      </c>
      <c r="M38" s="158">
        <f t="shared" si="2"/>
        <v>0</v>
      </c>
      <c r="N38" s="158">
        <f t="shared" si="3"/>
        <v>0</v>
      </c>
      <c r="O38" s="158">
        <f t="shared" si="4"/>
        <v>0</v>
      </c>
      <c r="P38" s="211">
        <f t="shared" si="5"/>
        <v>0</v>
      </c>
      <c r="Q38" s="167" t="s">
        <v>46</v>
      </c>
    </row>
    <row r="39" spans="1:17" ht="12" customHeight="1" thickBot="1" x14ac:dyDescent="0.25">
      <c r="A39" s="315" t="s">
        <v>62</v>
      </c>
      <c r="B39" s="316"/>
      <c r="C39" s="316"/>
      <c r="D39" s="316"/>
      <c r="E39" s="316"/>
      <c r="F39" s="316"/>
      <c r="G39" s="316"/>
      <c r="H39" s="316"/>
      <c r="I39" s="316"/>
      <c r="J39" s="316"/>
      <c r="K39" s="317"/>
      <c r="L39" s="129">
        <f>SUM(L14:L38)</f>
        <v>0</v>
      </c>
      <c r="M39" s="130">
        <f>SUM(M14:M38)</f>
        <v>0</v>
      </c>
      <c r="N39" s="130">
        <f>SUM(N14:N38)</f>
        <v>0</v>
      </c>
      <c r="O39" s="130">
        <f>SUM(O14:O38)</f>
        <v>0</v>
      </c>
      <c r="P39" s="131">
        <f>SUM(P14:P38)</f>
        <v>0</v>
      </c>
    </row>
    <row r="40" spans="1:17" x14ac:dyDescent="0.2">
      <c r="A40" s="16"/>
      <c r="B40" s="16"/>
      <c r="C40" s="16"/>
      <c r="D40" s="16"/>
      <c r="E40" s="16"/>
      <c r="F40" s="16"/>
      <c r="G40" s="16"/>
      <c r="H40" s="16"/>
      <c r="I40" s="16"/>
      <c r="J40" s="16"/>
      <c r="K40" s="16"/>
      <c r="L40" s="16"/>
      <c r="M40" s="16"/>
      <c r="N40" s="16"/>
      <c r="O40" s="16"/>
      <c r="P40" s="16"/>
    </row>
    <row r="41" spans="1:17" x14ac:dyDescent="0.2">
      <c r="A41" s="16"/>
      <c r="B41" s="16"/>
      <c r="C41" s="16"/>
      <c r="D41" s="16"/>
      <c r="E41" s="16"/>
      <c r="F41" s="16"/>
      <c r="G41" s="16"/>
      <c r="H41" s="16"/>
      <c r="I41" s="16"/>
      <c r="J41" s="16"/>
      <c r="K41" s="16"/>
      <c r="L41" s="16"/>
      <c r="M41" s="16"/>
      <c r="N41" s="16"/>
      <c r="O41" s="16"/>
      <c r="P41" s="16"/>
    </row>
    <row r="42" spans="1:17" x14ac:dyDescent="0.2">
      <c r="A42" s="1" t="s">
        <v>14</v>
      </c>
      <c r="B42" s="16"/>
      <c r="C42" s="318" t="str">
        <f>'Kops n'!C35:H35</f>
        <v>Gundega Ābelīte 14.05.2024</v>
      </c>
      <c r="D42" s="318"/>
      <c r="E42" s="318"/>
      <c r="F42" s="318"/>
      <c r="G42" s="318"/>
      <c r="H42" s="318"/>
      <c r="I42" s="16"/>
      <c r="J42" s="16"/>
      <c r="K42" s="16"/>
      <c r="L42" s="16"/>
      <c r="M42" s="16"/>
      <c r="N42" s="16"/>
      <c r="O42" s="16"/>
      <c r="P42" s="16"/>
    </row>
    <row r="43" spans="1:17" x14ac:dyDescent="0.2">
      <c r="A43" s="16"/>
      <c r="B43" s="16"/>
      <c r="C43" s="244" t="s">
        <v>15</v>
      </c>
      <c r="D43" s="244"/>
      <c r="E43" s="244"/>
      <c r="F43" s="244"/>
      <c r="G43" s="244"/>
      <c r="H43" s="244"/>
      <c r="I43" s="16"/>
      <c r="J43" s="16"/>
      <c r="K43" s="16"/>
      <c r="L43" s="16"/>
      <c r="M43" s="16"/>
      <c r="N43" s="16"/>
      <c r="O43" s="16"/>
      <c r="P43" s="16"/>
    </row>
    <row r="44" spans="1:17" x14ac:dyDescent="0.2">
      <c r="A44" s="16"/>
      <c r="B44" s="16"/>
      <c r="C44" s="16"/>
      <c r="D44" s="16"/>
      <c r="E44" s="16"/>
      <c r="F44" s="16"/>
      <c r="G44" s="16"/>
      <c r="H44" s="16"/>
      <c r="I44" s="16"/>
      <c r="J44" s="16"/>
      <c r="K44" s="16"/>
      <c r="L44" s="16"/>
      <c r="M44" s="16"/>
      <c r="N44" s="16"/>
      <c r="O44" s="16"/>
      <c r="P44" s="16"/>
    </row>
    <row r="45" spans="1:17" x14ac:dyDescent="0.2">
      <c r="A45" s="260" t="str">
        <f>'Kops n'!A38:D38</f>
        <v>Tāme sastādīta 2024. gada 14. maijā</v>
      </c>
      <c r="B45" s="261"/>
      <c r="C45" s="261"/>
      <c r="D45" s="261"/>
      <c r="E45" s="16"/>
      <c r="F45" s="16"/>
      <c r="G45" s="16"/>
      <c r="H45" s="16"/>
      <c r="I45" s="16"/>
      <c r="J45" s="16"/>
      <c r="K45" s="16"/>
      <c r="L45" s="16"/>
      <c r="M45" s="16"/>
      <c r="N45" s="16"/>
      <c r="O45" s="16"/>
      <c r="P45" s="16"/>
    </row>
    <row r="46" spans="1:17" x14ac:dyDescent="0.2">
      <c r="A46" s="16"/>
      <c r="B46" s="16"/>
      <c r="C46" s="16"/>
      <c r="D46" s="16"/>
      <c r="E46" s="16"/>
      <c r="F46" s="16"/>
      <c r="G46" s="16"/>
      <c r="H46" s="16"/>
      <c r="I46" s="16"/>
      <c r="J46" s="16"/>
      <c r="K46" s="16"/>
      <c r="L46" s="16"/>
      <c r="M46" s="16"/>
      <c r="N46" s="16"/>
      <c r="O46" s="16"/>
      <c r="P46" s="16"/>
    </row>
    <row r="47" spans="1:17" x14ac:dyDescent="0.2">
      <c r="A47" s="1" t="s">
        <v>41</v>
      </c>
      <c r="B47" s="16"/>
      <c r="C47" s="318" t="str">
        <f>'Kops n'!C40:H40</f>
        <v>Gundega Ābelīte 14.05.2024</v>
      </c>
      <c r="D47" s="318"/>
      <c r="E47" s="318"/>
      <c r="F47" s="318"/>
      <c r="G47" s="318"/>
      <c r="H47" s="318"/>
      <c r="I47" s="16"/>
      <c r="J47" s="16"/>
      <c r="K47" s="16"/>
      <c r="L47" s="16"/>
      <c r="M47" s="16"/>
      <c r="N47" s="16"/>
      <c r="O47" s="16"/>
      <c r="P47" s="16"/>
    </row>
    <row r="48" spans="1:17" x14ac:dyDescent="0.2">
      <c r="A48" s="16"/>
      <c r="B48" s="16"/>
      <c r="C48" s="244" t="s">
        <v>15</v>
      </c>
      <c r="D48" s="244"/>
      <c r="E48" s="244"/>
      <c r="F48" s="244"/>
      <c r="G48" s="244"/>
      <c r="H48" s="244"/>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5" t="str">
        <f>'Kops n'!C43</f>
        <v>1-00180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C4:I4"/>
    <mergeCell ref="D5:L5"/>
    <mergeCell ref="D6:L6"/>
    <mergeCell ref="D8:L8"/>
    <mergeCell ref="A9:F9"/>
    <mergeCell ref="J9:M9"/>
    <mergeCell ref="N9:O9"/>
    <mergeCell ref="D7:L7"/>
    <mergeCell ref="C48:H48"/>
    <mergeCell ref="L12:P12"/>
    <mergeCell ref="A39:K39"/>
    <mergeCell ref="C42:H42"/>
    <mergeCell ref="C43:H43"/>
    <mergeCell ref="A45:D45"/>
    <mergeCell ref="C47:H47"/>
    <mergeCell ref="A12:A13"/>
    <mergeCell ref="B12:B13"/>
    <mergeCell ref="C12:C13"/>
    <mergeCell ref="D12:D13"/>
    <mergeCell ref="E12:E13"/>
    <mergeCell ref="F12:K12"/>
  </mergeCells>
  <conditionalFormatting sqref="N9:O9">
    <cfRule type="cellIs" dxfId="364" priority="38" operator="equal">
      <formula>0</formula>
    </cfRule>
  </conditionalFormatting>
  <conditionalFormatting sqref="A9:F9">
    <cfRule type="containsText" dxfId="363" priority="3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2" priority="36" operator="equal">
      <formula>0</formula>
    </cfRule>
  </conditionalFormatting>
  <conditionalFormatting sqref="C47:H47">
    <cfRule type="cellIs" dxfId="361" priority="31" operator="equal">
      <formula>0</formula>
    </cfRule>
  </conditionalFormatting>
  <conditionalFormatting sqref="C42:H42">
    <cfRule type="cellIs" dxfId="360" priority="30" operator="equal">
      <formula>0</formula>
    </cfRule>
  </conditionalFormatting>
  <conditionalFormatting sqref="K14:K38 L39:P39 P14:P38">
    <cfRule type="cellIs" dxfId="359" priority="29" operator="equal">
      <formula>0</formula>
    </cfRule>
  </conditionalFormatting>
  <conditionalFormatting sqref="C4:I4">
    <cfRule type="cellIs" dxfId="358" priority="28" operator="equal">
      <formula>0</formula>
    </cfRule>
  </conditionalFormatting>
  <conditionalFormatting sqref="D5:L8">
    <cfRule type="cellIs" dxfId="357" priority="26" operator="equal">
      <formula>0</formula>
    </cfRule>
  </conditionalFormatting>
  <conditionalFormatting sqref="D1">
    <cfRule type="cellIs" dxfId="356" priority="25" operator="equal">
      <formula>0</formula>
    </cfRule>
  </conditionalFormatting>
  <conditionalFormatting sqref="A39:K39">
    <cfRule type="containsText" dxfId="355" priority="23" operator="containsText" text="Tiešās izmaksas kopā, t. sk. darba devēja sociālais nodoklis __.__% ">
      <formula>NOT(ISERROR(SEARCH("Tiešās izmaksas kopā, t. sk. darba devēja sociālais nodoklis __.__% ",A39)))</formula>
    </cfRule>
  </conditionalFormatting>
  <conditionalFormatting sqref="H14:H38">
    <cfRule type="cellIs" dxfId="354" priority="21" operator="equal">
      <formula>0</formula>
    </cfRule>
  </conditionalFormatting>
  <conditionalFormatting sqref="L14:O38">
    <cfRule type="cellIs" dxfId="353" priority="20" operator="equal">
      <formula>0</formula>
    </cfRule>
  </conditionalFormatting>
  <conditionalFormatting sqref="Q14">
    <cfRule type="cellIs" dxfId="352" priority="19" operator="equal">
      <formula>0</formula>
    </cfRule>
  </conditionalFormatting>
  <conditionalFormatting sqref="A14:G15 B28:G34 B36:G36 B16:G25 A16:A38">
    <cfRule type="cellIs" dxfId="351" priority="18" operator="equal">
      <formula>0</formula>
    </cfRule>
  </conditionalFormatting>
  <conditionalFormatting sqref="B26:G26">
    <cfRule type="cellIs" dxfId="350" priority="17" operator="equal">
      <formula>0</formula>
    </cfRule>
  </conditionalFormatting>
  <conditionalFormatting sqref="B27:G27">
    <cfRule type="cellIs" dxfId="349" priority="16" operator="equal">
      <formula>0</formula>
    </cfRule>
  </conditionalFormatting>
  <conditionalFormatting sqref="B35:G35">
    <cfRule type="cellIs" dxfId="348" priority="15" operator="equal">
      <formula>0</formula>
    </cfRule>
  </conditionalFormatting>
  <conditionalFormatting sqref="B37:G37">
    <cfRule type="cellIs" dxfId="347" priority="14" operator="equal">
      <formula>0</formula>
    </cfRule>
  </conditionalFormatting>
  <conditionalFormatting sqref="B38:G38">
    <cfRule type="cellIs" dxfId="346" priority="13" operator="equal">
      <formula>0</formula>
    </cfRule>
  </conditionalFormatting>
  <conditionalFormatting sqref="I14:J25 I28:J34 I36:J36">
    <cfRule type="cellIs" dxfId="345" priority="12" operator="equal">
      <formula>0</formula>
    </cfRule>
  </conditionalFormatting>
  <conditionalFormatting sqref="I26:J26">
    <cfRule type="cellIs" dxfId="344" priority="11" operator="equal">
      <formula>0</formula>
    </cfRule>
  </conditionalFormatting>
  <conditionalFormatting sqref="I27:J27">
    <cfRule type="cellIs" dxfId="343" priority="10" operator="equal">
      <formula>0</formula>
    </cfRule>
  </conditionalFormatting>
  <conditionalFormatting sqref="I35:J35">
    <cfRule type="cellIs" dxfId="342" priority="9" operator="equal">
      <formula>0</formula>
    </cfRule>
  </conditionalFormatting>
  <conditionalFormatting sqref="I37:J37">
    <cfRule type="cellIs" dxfId="341" priority="8" operator="equal">
      <formula>0</formula>
    </cfRule>
  </conditionalFormatting>
  <conditionalFormatting sqref="I38:J38">
    <cfRule type="cellIs" dxfId="340" priority="7" operator="equal">
      <formula>0</formula>
    </cfRule>
  </conditionalFormatting>
  <conditionalFormatting sqref="Q15:Q25 Q28:Q34 Q36">
    <cfRule type="cellIs" dxfId="339" priority="6" operator="equal">
      <formula>0</formula>
    </cfRule>
  </conditionalFormatting>
  <conditionalFormatting sqref="Q26">
    <cfRule type="cellIs" dxfId="338" priority="5" operator="equal">
      <formula>0</formula>
    </cfRule>
  </conditionalFormatting>
  <conditionalFormatting sqref="Q27">
    <cfRule type="cellIs" dxfId="337" priority="4" operator="equal">
      <formula>0</formula>
    </cfRule>
  </conditionalFormatting>
  <conditionalFormatting sqref="Q35">
    <cfRule type="cellIs" dxfId="336" priority="3" operator="equal">
      <formula>0</formula>
    </cfRule>
  </conditionalFormatting>
  <conditionalFormatting sqref="Q37">
    <cfRule type="cellIs" dxfId="335" priority="2" operator="equal">
      <formula>0</formula>
    </cfRule>
  </conditionalFormatting>
  <conditionalFormatting sqref="Q38">
    <cfRule type="cellIs" dxfId="334" priority="1" operator="equal">
      <formula>0</formula>
    </cfRule>
  </conditionalFormatting>
  <dataValidations count="1">
    <dataValidation type="list" allowBlank="1" showInputMessage="1" showErrorMessage="1" sqref="Q14:Q38">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3" operator="containsText" id="{7AFE1358-F0C6-4B02-90B5-EC3498E5DD2A}">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32" operator="containsText" id="{35435533-1B4F-4789-B7B2-252E4C407158}">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P51"/>
  <sheetViews>
    <sheetView topLeftCell="A27" workbookViewId="0">
      <selection activeCell="A39" sqref="A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'4a+c+n'!D1</f>
        <v>4</v>
      </c>
      <c r="E1" s="22"/>
      <c r="F1" s="22"/>
      <c r="G1" s="22"/>
      <c r="H1" s="22"/>
      <c r="I1" s="22"/>
      <c r="J1" s="22"/>
      <c r="N1" s="26"/>
      <c r="O1" s="27"/>
      <c r="P1" s="28"/>
    </row>
    <row r="2" spans="1:16" x14ac:dyDescent="0.2">
      <c r="A2" s="29"/>
      <c r="B2" s="29"/>
      <c r="C2" s="330" t="str">
        <f>'4a+c+n'!C2:I2</f>
        <v>Logi un durvis</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'4a+c+n'!A9</f>
        <v>Tāme sastādīta  2024. gada tirgus cenās, pamatojoties uz AR daļas rasējumiem</v>
      </c>
      <c r="B9" s="327"/>
      <c r="C9" s="327"/>
      <c r="D9" s="327"/>
      <c r="E9" s="327"/>
      <c r="F9" s="327"/>
      <c r="G9" s="31"/>
      <c r="H9" s="31"/>
      <c r="I9" s="31"/>
      <c r="J9" s="328" t="s">
        <v>45</v>
      </c>
      <c r="K9" s="328"/>
      <c r="L9" s="328"/>
      <c r="M9" s="328"/>
      <c r="N9" s="329">
        <f>P39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izmaksas",IF('4a+c+n'!$Q14="A",'4a+c+n'!B14,0),0)</f>
        <v>0</v>
      </c>
      <c r="C14" s="23">
        <f>IF($C$4="Attiecināmās izmaksas",IF('4a+c+n'!$Q14="A",'4a+c+n'!C14,0),0)</f>
        <v>0</v>
      </c>
      <c r="D14" s="23">
        <f>IF($C$4="Attiecināmās izmaksas",IF('4a+c+n'!$Q14="A",'4a+c+n'!D14,0),0)</f>
        <v>0</v>
      </c>
      <c r="E14" s="45"/>
      <c r="F14" s="63"/>
      <c r="G14" s="116"/>
      <c r="H14" s="116">
        <f>IF($C$4="Attiecināmās izmaksas",IF('4a+c+n'!$Q14="A",'4a+c+n'!H14,0),0)</f>
        <v>0</v>
      </c>
      <c r="I14" s="116"/>
      <c r="J14" s="116"/>
      <c r="K14" s="117">
        <f>IF($C$4="Attiecināmās izmaksas",IF('4a+c+n'!$Q14="A",'4a+c+n'!K14,0),0)</f>
        <v>0</v>
      </c>
      <c r="L14" s="63">
        <f>IF($C$4="Attiecināmās izmaksas",IF('4a+c+n'!$Q14="A",'4a+c+n'!L14,0),0)</f>
        <v>0</v>
      </c>
      <c r="M14" s="116">
        <f>IF($C$4="Attiecināmās izmaksas",IF('4a+c+n'!$Q14="A",'4a+c+n'!M14,0),0)</f>
        <v>0</v>
      </c>
      <c r="N14" s="116">
        <f>IF($C$4="Attiecināmās izmaksas",IF('4a+c+n'!$Q14="A",'4a+c+n'!N14,0),0)</f>
        <v>0</v>
      </c>
      <c r="O14" s="116">
        <f>IF($C$4="Attiecināmās izmaksas",IF('4a+c+n'!$Q14="A",'4a+c+n'!O14,0),0)</f>
        <v>0</v>
      </c>
      <c r="P14" s="117">
        <f>IF($C$4="Attiecināmās izmaksas",IF('4a+c+n'!$Q14="A",'4a+c+n'!P14,0),0)</f>
        <v>0</v>
      </c>
    </row>
    <row r="15" spans="1:16" ht="30.6" x14ac:dyDescent="0.2">
      <c r="A15" s="51">
        <f>IF(P15=0,0,IF(COUNTBLANK(P15)=1,0,COUNTA($P$14:P15)))</f>
        <v>0</v>
      </c>
      <c r="B15" s="24" t="str">
        <f>IF($C$4="Attiecināmās izmaksas",IF('4a+c+n'!$Q15="A",'4a+c+n'!B15,0),0)</f>
        <v>13-00000</v>
      </c>
      <c r="C15" s="24" t="str">
        <f>IF($C$4="Attiecināmās izmaksas",IF('4a+c+n'!$Q15="A",'4a+c+n'!C15,0),0)</f>
        <v>Hidroizolējošas lentas CONTEGA Exo vai ekvivalentas iestrāde pa logu un lodžiju stiklojuma perimetru (visiem logiem un lodžījam fasādē)</v>
      </c>
      <c r="D15" s="24" t="str">
        <f>IF($C$4="Attiecināmās izmaksas",IF('4a+c+n'!$Q15="A",'4a+c+n'!D15,0),0)</f>
        <v>tm</v>
      </c>
      <c r="E15" s="46"/>
      <c r="F15" s="65"/>
      <c r="G15" s="118"/>
      <c r="H15" s="118">
        <f>IF($C$4="Attiecināmās izmaksas",IF('4a+c+n'!$Q15="A",'4a+c+n'!H15,0),0)</f>
        <v>0</v>
      </c>
      <c r="I15" s="118"/>
      <c r="J15" s="118"/>
      <c r="K15" s="119">
        <f>IF($C$4="Attiecināmās izmaksas",IF('4a+c+n'!$Q15="A",'4a+c+n'!K15,0),0)</f>
        <v>0</v>
      </c>
      <c r="L15" s="65">
        <f>IF($C$4="Attiecināmās izmaksas",IF('4a+c+n'!$Q15="A",'4a+c+n'!L15,0),0)</f>
        <v>0</v>
      </c>
      <c r="M15" s="118">
        <f>IF($C$4="Attiecināmās izmaksas",IF('4a+c+n'!$Q15="A",'4a+c+n'!M15,0),0)</f>
        <v>0</v>
      </c>
      <c r="N15" s="118">
        <f>IF($C$4="Attiecināmās izmaksas",IF('4a+c+n'!$Q15="A",'4a+c+n'!N15,0),0)</f>
        <v>0</v>
      </c>
      <c r="O15" s="118">
        <f>IF($C$4="Attiecināmās izmaksas",IF('4a+c+n'!$Q15="A",'4a+c+n'!O15,0),0)</f>
        <v>0</v>
      </c>
      <c r="P15" s="119">
        <f>IF($C$4="Attiecināmās izmaksas",IF('4a+c+n'!$Q15="A",'4a+c+n'!P15,0),0)</f>
        <v>0</v>
      </c>
    </row>
    <row r="16" spans="1:16" ht="40.799999999999997" x14ac:dyDescent="0.2">
      <c r="A16" s="51">
        <f>IF(P16=0,0,IF(COUNTBLANK(P16)=1,0,COUNTA($P$14:P16)))</f>
        <v>0</v>
      </c>
      <c r="B16" s="24" t="str">
        <f>IF($C$4="Attiecināmās izmaksas",IF('4a+c+n'!$Q16="A",'4a+c+n'!B16,0),0)</f>
        <v>13-00000</v>
      </c>
      <c r="C16" s="24" t="str">
        <f>IF($C$4="Attiecināmās izmaksas",IF('4a+c+n'!$Q16="A",'4a+c+n'!C16,0),0)</f>
        <v>Jaunu trīs stikla pakešu PVC logu bloku uzstādīšana ( U≤1,1 (W/m2 K). Rāmja profilā paredzēt Temix tipa distanceri. Krāsa atbilstoši krāsu pasai, iekšpuse balta. L01 logu bloks (1250x1450), t.sk, furnitūra</v>
      </c>
      <c r="D16" s="24" t="str">
        <f>IF($C$4="Attiecināmās izmaksas",IF('4a+c+n'!$Q16="A",'4a+c+n'!D16,0),0)</f>
        <v>gab.</v>
      </c>
      <c r="E16" s="46"/>
      <c r="F16" s="65"/>
      <c r="G16" s="118"/>
      <c r="H16" s="118">
        <f>IF($C$4="Attiecināmās izmaksas",IF('4a+c+n'!$Q16="A",'4a+c+n'!H16,0),0)</f>
        <v>0</v>
      </c>
      <c r="I16" s="118"/>
      <c r="J16" s="118"/>
      <c r="K16" s="119">
        <f>IF($C$4="Attiecināmās izmaksas",IF('4a+c+n'!$Q16="A",'4a+c+n'!K16,0),0)</f>
        <v>0</v>
      </c>
      <c r="L16" s="65">
        <f>IF($C$4="Attiecināmās izmaksas",IF('4a+c+n'!$Q16="A",'4a+c+n'!L16,0),0)</f>
        <v>0</v>
      </c>
      <c r="M16" s="118">
        <f>IF($C$4="Attiecināmās izmaksas",IF('4a+c+n'!$Q16="A",'4a+c+n'!M16,0),0)</f>
        <v>0</v>
      </c>
      <c r="N16" s="118">
        <f>IF($C$4="Attiecināmās izmaksas",IF('4a+c+n'!$Q16="A",'4a+c+n'!N16,0),0)</f>
        <v>0</v>
      </c>
      <c r="O16" s="118">
        <f>IF($C$4="Attiecināmās izmaksas",IF('4a+c+n'!$Q16="A",'4a+c+n'!O16,0),0)</f>
        <v>0</v>
      </c>
      <c r="P16" s="119">
        <f>IF($C$4="Attiecināmās izmaksas",IF('4a+c+n'!$Q16="A",'4a+c+n'!P16,0),0)</f>
        <v>0</v>
      </c>
    </row>
    <row r="17" spans="1:16" ht="40.799999999999997" x14ac:dyDescent="0.2">
      <c r="A17" s="51">
        <f>IF(P17=0,0,IF(COUNTBLANK(P17)=1,0,COUNTA($P$14:P17)))</f>
        <v>0</v>
      </c>
      <c r="B17" s="24" t="str">
        <f>IF($C$4="Attiecināmās izmaksas",IF('4a+c+n'!$Q17="A",'4a+c+n'!B17,0),0)</f>
        <v>13-00000</v>
      </c>
      <c r="C17" s="24" t="str">
        <f>IF($C$4="Attiecināmās izmaksas",IF('4a+c+n'!$Q17="A",'4a+c+n'!C17,0),0)</f>
        <v>Jaunu trīs stikla pakešu PVC logu bloku uzstādīšana ( U≤1,1 (W/m2 K). Rāmja profilā paredzēt Temix tipa distanceri. Krāsa atbilstoši krāsu pasai, iekšpuse balta. L02 logu bloks (1700x1450;690x2160), t.sk, furnitūra</v>
      </c>
      <c r="D17" s="24" t="str">
        <f>IF($C$4="Attiecināmās izmaksas",IF('4a+c+n'!$Q17="A",'4a+c+n'!D17,0),0)</f>
        <v>gab.</v>
      </c>
      <c r="E17" s="46"/>
      <c r="F17" s="65"/>
      <c r="G17" s="118"/>
      <c r="H17" s="118">
        <f>IF($C$4="Attiecināmās izmaksas",IF('4a+c+n'!$Q17="A",'4a+c+n'!H17,0),0)</f>
        <v>0</v>
      </c>
      <c r="I17" s="118"/>
      <c r="J17" s="118"/>
      <c r="K17" s="119">
        <f>IF($C$4="Attiecināmās izmaksas",IF('4a+c+n'!$Q17="A",'4a+c+n'!K17,0),0)</f>
        <v>0</v>
      </c>
      <c r="L17" s="65">
        <f>IF($C$4="Attiecināmās izmaksas",IF('4a+c+n'!$Q17="A",'4a+c+n'!L17,0),0)</f>
        <v>0</v>
      </c>
      <c r="M17" s="118">
        <f>IF($C$4="Attiecināmās izmaksas",IF('4a+c+n'!$Q17="A",'4a+c+n'!M17,0),0)</f>
        <v>0</v>
      </c>
      <c r="N17" s="118">
        <f>IF($C$4="Attiecināmās izmaksas",IF('4a+c+n'!$Q17="A",'4a+c+n'!N17,0),0)</f>
        <v>0</v>
      </c>
      <c r="O17" s="118">
        <f>IF($C$4="Attiecināmās izmaksas",IF('4a+c+n'!$Q17="A",'4a+c+n'!O17,0),0)</f>
        <v>0</v>
      </c>
      <c r="P17" s="119">
        <f>IF($C$4="Attiecināmās izmaksas",IF('4a+c+n'!$Q17="A",'4a+c+n'!P17,0),0)</f>
        <v>0</v>
      </c>
    </row>
    <row r="18" spans="1:16" ht="40.799999999999997" x14ac:dyDescent="0.2">
      <c r="A18" s="51">
        <f>IF(P18=0,0,IF(COUNTBLANK(P18)=1,0,COUNTA($P$14:P18)))</f>
        <v>0</v>
      </c>
      <c r="B18" s="24" t="str">
        <f>IF($C$4="Attiecināmās izmaksas",IF('4a+c+n'!$Q18="A",'4a+c+n'!B18,0),0)</f>
        <v>13-00000</v>
      </c>
      <c r="C18" s="24" t="str">
        <f>IF($C$4="Attiecināmās izmaksas",IF('4a+c+n'!$Q18="A",'4a+c+n'!C18,0),0)</f>
        <v>Jaunu trīs stikla pakešu PVC logu bloku uzstādīšana ( U≤1,1 (W/m2 K). Rāmja profilā paredzēt Temix tipa distanceri. Krāsa atbilstoši krāsu pasai, iekšpuse balta. L03 logu bloks (1400x1450), t.sk, furnitūra</v>
      </c>
      <c r="D18" s="24" t="str">
        <f>IF($C$4="Attiecināmās izmaksas",IF('4a+c+n'!$Q18="A",'4a+c+n'!D18,0),0)</f>
        <v>gab.</v>
      </c>
      <c r="E18" s="46"/>
      <c r="F18" s="65"/>
      <c r="G18" s="118"/>
      <c r="H18" s="118">
        <f>IF($C$4="Attiecināmās izmaksas",IF('4a+c+n'!$Q18="A",'4a+c+n'!H18,0),0)</f>
        <v>0</v>
      </c>
      <c r="I18" s="118"/>
      <c r="J18" s="118"/>
      <c r="K18" s="119">
        <f>IF($C$4="Attiecināmās izmaksas",IF('4a+c+n'!$Q18="A",'4a+c+n'!K18,0),0)</f>
        <v>0</v>
      </c>
      <c r="L18" s="65">
        <f>IF($C$4="Attiecināmās izmaksas",IF('4a+c+n'!$Q18="A",'4a+c+n'!L18,0),0)</f>
        <v>0</v>
      </c>
      <c r="M18" s="118">
        <f>IF($C$4="Attiecināmās izmaksas",IF('4a+c+n'!$Q18="A",'4a+c+n'!M18,0),0)</f>
        <v>0</v>
      </c>
      <c r="N18" s="118">
        <f>IF($C$4="Attiecināmās izmaksas",IF('4a+c+n'!$Q18="A",'4a+c+n'!N18,0),0)</f>
        <v>0</v>
      </c>
      <c r="O18" s="118">
        <f>IF($C$4="Attiecināmās izmaksas",IF('4a+c+n'!$Q18="A",'4a+c+n'!O18,0),0)</f>
        <v>0</v>
      </c>
      <c r="P18" s="119">
        <f>IF($C$4="Attiecināmās izmaksas",IF('4a+c+n'!$Q18="A",'4a+c+n'!P18,0),0)</f>
        <v>0</v>
      </c>
    </row>
    <row r="19" spans="1:16" ht="40.799999999999997" x14ac:dyDescent="0.2">
      <c r="A19" s="51">
        <f>IF(P19=0,0,IF(COUNTBLANK(P19)=1,0,COUNTA($P$14:P19)))</f>
        <v>0</v>
      </c>
      <c r="B19" s="24" t="str">
        <f>IF($C$4="Attiecināmās izmaksas",IF('4a+c+n'!$Q19="A",'4a+c+n'!B19,0),0)</f>
        <v>13-00000</v>
      </c>
      <c r="C19" s="24" t="str">
        <f>IF($C$4="Attiecināmās izmaksas",IF('4a+c+n'!$Q19="A",'4a+c+n'!C19,0),0)</f>
        <v>Jaunu trīs stikla pakešu PVC logu bloku uzstādīšana ( U≤1,1 (W/m2 K). Rāmja profilā paredzēt Temix tipa distanceri. Krāsa atbilstoši krāsu pasai, iekšpuse balta. L04 logu bloks (1200x1450), t.sk, furnitūra</v>
      </c>
      <c r="D19" s="24" t="str">
        <f>IF($C$4="Attiecināmās izmaksas",IF('4a+c+n'!$Q19="A",'4a+c+n'!D19,0),0)</f>
        <v>gab.</v>
      </c>
      <c r="E19" s="46"/>
      <c r="F19" s="65"/>
      <c r="G19" s="118"/>
      <c r="H19" s="118">
        <f>IF($C$4="Attiecināmās izmaksas",IF('4a+c+n'!$Q19="A",'4a+c+n'!H19,0),0)</f>
        <v>0</v>
      </c>
      <c r="I19" s="118"/>
      <c r="J19" s="118"/>
      <c r="K19" s="119">
        <f>IF($C$4="Attiecināmās izmaksas",IF('4a+c+n'!$Q19="A",'4a+c+n'!K19,0),0)</f>
        <v>0</v>
      </c>
      <c r="L19" s="65">
        <f>IF($C$4="Attiecināmās izmaksas",IF('4a+c+n'!$Q19="A",'4a+c+n'!L19,0),0)</f>
        <v>0</v>
      </c>
      <c r="M19" s="118">
        <f>IF($C$4="Attiecināmās izmaksas",IF('4a+c+n'!$Q19="A",'4a+c+n'!M19,0),0)</f>
        <v>0</v>
      </c>
      <c r="N19" s="118">
        <f>IF($C$4="Attiecināmās izmaksas",IF('4a+c+n'!$Q19="A",'4a+c+n'!N19,0),0)</f>
        <v>0</v>
      </c>
      <c r="O19" s="118">
        <f>IF($C$4="Attiecināmās izmaksas",IF('4a+c+n'!$Q19="A",'4a+c+n'!O19,0),0)</f>
        <v>0</v>
      </c>
      <c r="P19" s="119">
        <f>IF($C$4="Attiecināmās izmaksas",IF('4a+c+n'!$Q19="A",'4a+c+n'!P19,0),0)</f>
        <v>0</v>
      </c>
    </row>
    <row r="20" spans="1:16" ht="40.799999999999997" x14ac:dyDescent="0.2">
      <c r="A20" s="51">
        <f>IF(P20=0,0,IF(COUNTBLANK(P20)=1,0,COUNTA($P$14:P20)))</f>
        <v>0</v>
      </c>
      <c r="B20" s="24" t="str">
        <f>IF($C$4="Attiecināmās izmaksas",IF('4a+c+n'!$Q20="A",'4a+c+n'!B20,0),0)</f>
        <v>13-00000</v>
      </c>
      <c r="C20" s="24" t="str">
        <f>IF($C$4="Attiecināmās izmaksas",IF('4a+c+n'!$Q20="A",'4a+c+n'!C20,0),0)</f>
        <v>Jaunu trīs stikla pakešu PVC logu bloku uzstādīšana ( U≤1,1 (W/m2 K). Rāmja profilā paredzēt Temix tipa distanceri. Krāsa atbilstoši krāsu pasai, iekšpuse balta. L05 logu bloks (1550x1450), t.sk, furnitūra</v>
      </c>
      <c r="D20" s="24" t="str">
        <f>IF($C$4="Attiecināmās izmaksas",IF('4a+c+n'!$Q20="A",'4a+c+n'!D20,0),0)</f>
        <v>gab.</v>
      </c>
      <c r="E20" s="46"/>
      <c r="F20" s="65"/>
      <c r="G20" s="118"/>
      <c r="H20" s="118">
        <f>IF($C$4="Attiecināmās izmaksas",IF('4a+c+n'!$Q20="A",'4a+c+n'!H20,0),0)</f>
        <v>0</v>
      </c>
      <c r="I20" s="118"/>
      <c r="J20" s="118"/>
      <c r="K20" s="119">
        <f>IF($C$4="Attiecināmās izmaksas",IF('4a+c+n'!$Q20="A",'4a+c+n'!K20,0),0)</f>
        <v>0</v>
      </c>
      <c r="L20" s="65">
        <f>IF($C$4="Attiecināmās izmaksas",IF('4a+c+n'!$Q20="A",'4a+c+n'!L20,0),0)</f>
        <v>0</v>
      </c>
      <c r="M20" s="118">
        <f>IF($C$4="Attiecināmās izmaksas",IF('4a+c+n'!$Q20="A",'4a+c+n'!M20,0),0)</f>
        <v>0</v>
      </c>
      <c r="N20" s="118">
        <f>IF($C$4="Attiecināmās izmaksas",IF('4a+c+n'!$Q20="A",'4a+c+n'!N20,0),0)</f>
        <v>0</v>
      </c>
      <c r="O20" s="118">
        <f>IF($C$4="Attiecināmās izmaksas",IF('4a+c+n'!$Q20="A",'4a+c+n'!O20,0),0)</f>
        <v>0</v>
      </c>
      <c r="P20" s="119">
        <f>IF($C$4="Attiecināmās izmaksas",IF('4a+c+n'!$Q20="A",'4a+c+n'!P20,0),0)</f>
        <v>0</v>
      </c>
    </row>
    <row r="21" spans="1:16" ht="40.799999999999997" x14ac:dyDescent="0.2">
      <c r="A21" s="51">
        <f>IF(P21=0,0,IF(COUNTBLANK(P21)=1,0,COUNTA($P$14:P21)))</f>
        <v>0</v>
      </c>
      <c r="B21" s="24" t="str">
        <f>IF($C$4="Attiecināmās izmaksas",IF('4a+c+n'!$Q21="A",'4a+c+n'!B21,0),0)</f>
        <v>13-00000</v>
      </c>
      <c r="C21" s="24" t="str">
        <f>IF($C$4="Attiecināmās izmaksas",IF('4a+c+n'!$Q21="A",'4a+c+n'!C21,0),0)</f>
        <v>Jaunu trīs stikla pakešu PVC logu bloku uzstādīšana ( U≤1,1 (W/m2 K). Rāmja profilā paredzēt Temix tipa distanceri. Krāsa atbilstoši krāsu pasai, iekšpuse balta. L06 logu bloks (1200x1450;690x2160), t.sk, furnitūra</v>
      </c>
      <c r="D21" s="24" t="str">
        <f>IF($C$4="Attiecināmās izmaksas",IF('4a+c+n'!$Q21="A",'4a+c+n'!D21,0),0)</f>
        <v>gab.</v>
      </c>
      <c r="E21" s="46"/>
      <c r="F21" s="65"/>
      <c r="G21" s="118"/>
      <c r="H21" s="118">
        <f>IF($C$4="Attiecināmās izmaksas",IF('4a+c+n'!$Q21="A",'4a+c+n'!H21,0),0)</f>
        <v>0</v>
      </c>
      <c r="I21" s="118"/>
      <c r="J21" s="118"/>
      <c r="K21" s="119">
        <f>IF($C$4="Attiecināmās izmaksas",IF('4a+c+n'!$Q21="A",'4a+c+n'!K21,0),0)</f>
        <v>0</v>
      </c>
      <c r="L21" s="65">
        <f>IF($C$4="Attiecināmās izmaksas",IF('4a+c+n'!$Q21="A",'4a+c+n'!L21,0),0)</f>
        <v>0</v>
      </c>
      <c r="M21" s="118">
        <f>IF($C$4="Attiecināmās izmaksas",IF('4a+c+n'!$Q21="A",'4a+c+n'!M21,0),0)</f>
        <v>0</v>
      </c>
      <c r="N21" s="118">
        <f>IF($C$4="Attiecināmās izmaksas",IF('4a+c+n'!$Q21="A",'4a+c+n'!N21,0),0)</f>
        <v>0</v>
      </c>
      <c r="O21" s="118">
        <f>IF($C$4="Attiecināmās izmaksas",IF('4a+c+n'!$Q21="A",'4a+c+n'!O21,0),0)</f>
        <v>0</v>
      </c>
      <c r="P21" s="119">
        <f>IF($C$4="Attiecināmās izmaksas",IF('4a+c+n'!$Q21="A",'4a+c+n'!P21,0),0)</f>
        <v>0</v>
      </c>
    </row>
    <row r="22" spans="1:16" ht="40.799999999999997" x14ac:dyDescent="0.2">
      <c r="A22" s="51">
        <f>IF(P22=0,0,IF(COUNTBLANK(P22)=1,0,COUNTA($P$14:P22)))</f>
        <v>0</v>
      </c>
      <c r="B22" s="24" t="str">
        <f>IF($C$4="Attiecināmās izmaksas",IF('4a+c+n'!$Q22="A",'4a+c+n'!B22,0),0)</f>
        <v>13-00000</v>
      </c>
      <c r="C22" s="24" t="str">
        <f>IF($C$4="Attiecināmās izmaksas",IF('4a+c+n'!$Q22="A",'4a+c+n'!C22,0),0)</f>
        <v>Jaunu trīs stikla pakešu PVC logu bloku uzstādīšana ( U≤1,1 (W/m2 K). Rāmja profilā paredzēt Temix tipa distanceri. Krāsa atbilstoši krāsu pasai, iekšpuse balta. L07 logu bloks (2250x970), t.sk, furnitūra</v>
      </c>
      <c r="D22" s="24" t="str">
        <f>IF($C$4="Attiecināmās izmaksas",IF('4a+c+n'!$Q22="A",'4a+c+n'!D22,0),0)</f>
        <v>gab.</v>
      </c>
      <c r="E22" s="46"/>
      <c r="F22" s="65"/>
      <c r="G22" s="118"/>
      <c r="H22" s="118">
        <f>IF($C$4="Attiecināmās izmaksas",IF('4a+c+n'!$Q22="A",'4a+c+n'!H22,0),0)</f>
        <v>0</v>
      </c>
      <c r="I22" s="118"/>
      <c r="J22" s="118"/>
      <c r="K22" s="119">
        <f>IF($C$4="Attiecināmās izmaksas",IF('4a+c+n'!$Q22="A",'4a+c+n'!K22,0),0)</f>
        <v>0</v>
      </c>
      <c r="L22" s="65">
        <f>IF($C$4="Attiecināmās izmaksas",IF('4a+c+n'!$Q22="A",'4a+c+n'!L22,0),0)</f>
        <v>0</v>
      </c>
      <c r="M22" s="118">
        <f>IF($C$4="Attiecināmās izmaksas",IF('4a+c+n'!$Q22="A",'4a+c+n'!M22,0),0)</f>
        <v>0</v>
      </c>
      <c r="N22" s="118">
        <f>IF($C$4="Attiecināmās izmaksas",IF('4a+c+n'!$Q22="A",'4a+c+n'!N22,0),0)</f>
        <v>0</v>
      </c>
      <c r="O22" s="118">
        <f>IF($C$4="Attiecināmās izmaksas",IF('4a+c+n'!$Q22="A",'4a+c+n'!O22,0),0)</f>
        <v>0</v>
      </c>
      <c r="P22" s="119">
        <f>IF($C$4="Attiecināmās izmaksas",IF('4a+c+n'!$Q22="A",'4a+c+n'!P22,0),0)</f>
        <v>0</v>
      </c>
    </row>
    <row r="23" spans="1:16" ht="20.399999999999999" x14ac:dyDescent="0.2">
      <c r="A23" s="51">
        <f>IF(P23=0,0,IF(COUNTBLANK(P23)=1,0,COUNTA($P$14:P23)))</f>
        <v>0</v>
      </c>
      <c r="B23" s="24" t="str">
        <f>IF($C$4="Attiecināmās izmaksas",IF('4a+c+n'!$Q23="A",'4a+c+n'!B23,0),0)</f>
        <v>13-00000</v>
      </c>
      <c r="C23" s="24" t="str">
        <f>IF($C$4="Attiecināmās izmaksas",IF('4a+c+n'!$Q23="A",'4a+c+n'!C23,0),0)</f>
        <v>Esošo un maināmo logu aprīkošana ar ventilācijas iekārtu VentSys vai ekvivalentu</v>
      </c>
      <c r="D23" s="24" t="str">
        <f>IF($C$4="Attiecināmās izmaksas",IF('4a+c+n'!$Q23="A",'4a+c+n'!D23,0),0)</f>
        <v>gab.</v>
      </c>
      <c r="E23" s="46"/>
      <c r="F23" s="65"/>
      <c r="G23" s="118"/>
      <c r="H23" s="118">
        <f>IF($C$4="Attiecināmās izmaksas",IF('4a+c+n'!$Q23="A",'4a+c+n'!H23,0),0)</f>
        <v>0</v>
      </c>
      <c r="I23" s="118"/>
      <c r="J23" s="118"/>
      <c r="K23" s="119">
        <f>IF($C$4="Attiecināmās izmaksas",IF('4a+c+n'!$Q23="A",'4a+c+n'!K23,0),0)</f>
        <v>0</v>
      </c>
      <c r="L23" s="65">
        <f>IF($C$4="Attiecināmās izmaksas",IF('4a+c+n'!$Q23="A",'4a+c+n'!L23,0),0)</f>
        <v>0</v>
      </c>
      <c r="M23" s="118">
        <f>IF($C$4="Attiecināmās izmaksas",IF('4a+c+n'!$Q23="A",'4a+c+n'!M23,0),0)</f>
        <v>0</v>
      </c>
      <c r="N23" s="118">
        <f>IF($C$4="Attiecināmās izmaksas",IF('4a+c+n'!$Q23="A",'4a+c+n'!N23,0),0)</f>
        <v>0</v>
      </c>
      <c r="O23" s="118">
        <f>IF($C$4="Attiecināmās izmaksas",IF('4a+c+n'!$Q23="A",'4a+c+n'!O23,0),0)</f>
        <v>0</v>
      </c>
      <c r="P23" s="119">
        <f>IF($C$4="Attiecināmās izmaksas",IF('4a+c+n'!$Q23="A",'4a+c+n'!P23,0),0)</f>
        <v>0</v>
      </c>
    </row>
    <row r="24" spans="1:16" x14ac:dyDescent="0.2">
      <c r="A24" s="51">
        <f>IF(P24=0,0,IF(COUNTBLANK(P24)=1,0,COUNTA($P$14:P24)))</f>
        <v>0</v>
      </c>
      <c r="B24" s="24">
        <f>IF($C$4="Attiecināmās izmaksas",IF('4a+c+n'!$Q24="A",'4a+c+n'!B24,0),0)</f>
        <v>0</v>
      </c>
      <c r="C24" s="24">
        <f>IF($C$4="Attiecināmās izmaksas",IF('4a+c+n'!$Q24="A",'4a+c+n'!C24,0),0)</f>
        <v>0</v>
      </c>
      <c r="D24" s="24">
        <f>IF($C$4="Attiecināmās izmaksas",IF('4a+c+n'!$Q24="A",'4a+c+n'!D24,0),0)</f>
        <v>0</v>
      </c>
      <c r="E24" s="46"/>
      <c r="F24" s="65"/>
      <c r="G24" s="118"/>
      <c r="H24" s="118">
        <f>IF($C$4="Attiecināmās izmaksas",IF('4a+c+n'!$Q24="A",'4a+c+n'!H24,0),0)</f>
        <v>0</v>
      </c>
      <c r="I24" s="118"/>
      <c r="J24" s="118"/>
      <c r="K24" s="119">
        <f>IF($C$4="Attiecināmās izmaksas",IF('4a+c+n'!$Q24="A",'4a+c+n'!K24,0),0)</f>
        <v>0</v>
      </c>
      <c r="L24" s="65">
        <f>IF($C$4="Attiecināmās izmaksas",IF('4a+c+n'!$Q24="A",'4a+c+n'!L24,0),0)</f>
        <v>0</v>
      </c>
      <c r="M24" s="118">
        <f>IF($C$4="Attiecināmās izmaksas",IF('4a+c+n'!$Q24="A",'4a+c+n'!M24,0),0)</f>
        <v>0</v>
      </c>
      <c r="N24" s="118">
        <f>IF($C$4="Attiecināmās izmaksas",IF('4a+c+n'!$Q24="A",'4a+c+n'!N24,0),0)</f>
        <v>0</v>
      </c>
      <c r="O24" s="118">
        <f>IF($C$4="Attiecināmās izmaksas",IF('4a+c+n'!$Q24="A",'4a+c+n'!O24,0),0)</f>
        <v>0</v>
      </c>
      <c r="P24" s="119">
        <f>IF($C$4="Attiecināmās izmaksas",IF('4a+c+n'!$Q24="A",'4a+c+n'!P24,0),0)</f>
        <v>0</v>
      </c>
    </row>
    <row r="25" spans="1:16" ht="40.799999999999997" x14ac:dyDescent="0.2">
      <c r="A25" s="51">
        <f>IF(P25=0,0,IF(COUNTBLANK(P25)=1,0,COUNTA($P$14:P25)))</f>
        <v>0</v>
      </c>
      <c r="B25" s="24" t="str">
        <f>IF($C$4="Attiecināmās izmaksas",IF('4a+c+n'!$Q25="A",'4a+c+n'!B25,0),0)</f>
        <v>13-00000</v>
      </c>
      <c r="C25" s="24" t="str">
        <f>IF($C$4="Attiecināmās izmaksas",IF('4a+c+n'!$Q25="A",'4a+c+n'!C25,0),0)</f>
        <v>Jaunu metāla durvju bloka uzstādīšana (U≤1,6 (W/m2 K), t.sk. iekšējā apdare, ārējā hidroizolējošā lenta, iekšējā difūzijas lenta. Krāsa atbilstoši krāsu pasei.  D01 metāla durvju bloks  (1000x2100), t.sk, furnitūra.</v>
      </c>
      <c r="D25" s="24" t="str">
        <f>IF($C$4="Attiecināmās izmaksas",IF('4a+c+n'!$Q25="A",'4a+c+n'!D25,0),0)</f>
        <v>gab.</v>
      </c>
      <c r="E25" s="46"/>
      <c r="F25" s="65"/>
      <c r="G25" s="118"/>
      <c r="H25" s="118">
        <f>IF($C$4="Attiecināmās izmaksas",IF('4a+c+n'!$Q25="A",'4a+c+n'!H25,0),0)</f>
        <v>0</v>
      </c>
      <c r="I25" s="118"/>
      <c r="J25" s="118"/>
      <c r="K25" s="119">
        <f>IF($C$4="Attiecināmās izmaksas",IF('4a+c+n'!$Q25="A",'4a+c+n'!K25,0),0)</f>
        <v>0</v>
      </c>
      <c r="L25" s="65">
        <f>IF($C$4="Attiecināmās izmaksas",IF('4a+c+n'!$Q25="A",'4a+c+n'!L25,0),0)</f>
        <v>0</v>
      </c>
      <c r="M25" s="118">
        <f>IF($C$4="Attiecināmās izmaksas",IF('4a+c+n'!$Q25="A",'4a+c+n'!M25,0),0)</f>
        <v>0</v>
      </c>
      <c r="N25" s="118">
        <f>IF($C$4="Attiecināmās izmaksas",IF('4a+c+n'!$Q25="A",'4a+c+n'!N25,0),0)</f>
        <v>0</v>
      </c>
      <c r="O25" s="118">
        <f>IF($C$4="Attiecināmās izmaksas",IF('4a+c+n'!$Q25="A",'4a+c+n'!O25,0),0)</f>
        <v>0</v>
      </c>
      <c r="P25" s="119">
        <f>IF($C$4="Attiecināmās izmaksas",IF('4a+c+n'!$Q25="A",'4a+c+n'!P25,0),0)</f>
        <v>0</v>
      </c>
    </row>
    <row r="26" spans="1:16" ht="40.799999999999997" x14ac:dyDescent="0.2">
      <c r="A26" s="51">
        <f>IF(P26=0,0,IF(COUNTBLANK(P26)=1,0,COUNTA($P$14:P26)))</f>
        <v>0</v>
      </c>
      <c r="B26" s="24" t="str">
        <f>IF($C$4="Attiecināmās izmaksas",IF('4a+c+n'!$Q26="A",'4a+c+n'!B26,0),0)</f>
        <v>13-00000</v>
      </c>
      <c r="C26" s="24" t="str">
        <f>IF($C$4="Attiecināmās izmaksas",IF('4a+c+n'!$Q26="A",'4a+c+n'!C26,0),0)</f>
        <v>Jaunu metāla durvju bloka uzstādīšana (U≤1,6 (W/m2 K), t.sk. iekšējā apdare, ārējā hidroizolējošā lenta, iekšējā difūzijas lenta. Krāsa atbilstoši krāsu pasei.  D02 metāla durvju bloks  (1050x2150), t.sk, furnitūra.</v>
      </c>
      <c r="D26" s="24" t="str">
        <f>IF($C$4="Attiecināmās izmaksas",IF('4a+c+n'!$Q26="A",'4a+c+n'!D26,0),0)</f>
        <v>gab.</v>
      </c>
      <c r="E26" s="46"/>
      <c r="F26" s="65"/>
      <c r="G26" s="118"/>
      <c r="H26" s="118">
        <f>IF($C$4="Attiecināmās izmaksas",IF('4a+c+n'!$Q26="A",'4a+c+n'!H26,0),0)</f>
        <v>0</v>
      </c>
      <c r="I26" s="118"/>
      <c r="J26" s="118"/>
      <c r="K26" s="119">
        <f>IF($C$4="Attiecināmās izmaksas",IF('4a+c+n'!$Q26="A",'4a+c+n'!K26,0),0)</f>
        <v>0</v>
      </c>
      <c r="L26" s="65">
        <f>IF($C$4="Attiecināmās izmaksas",IF('4a+c+n'!$Q26="A",'4a+c+n'!L26,0),0)</f>
        <v>0</v>
      </c>
      <c r="M26" s="118">
        <f>IF($C$4="Attiecināmās izmaksas",IF('4a+c+n'!$Q26="A",'4a+c+n'!M26,0),0)</f>
        <v>0</v>
      </c>
      <c r="N26" s="118">
        <f>IF($C$4="Attiecināmās izmaksas",IF('4a+c+n'!$Q26="A",'4a+c+n'!N26,0),0)</f>
        <v>0</v>
      </c>
      <c r="O26" s="118">
        <f>IF($C$4="Attiecināmās izmaksas",IF('4a+c+n'!$Q26="A",'4a+c+n'!O26,0),0)</f>
        <v>0</v>
      </c>
      <c r="P26" s="119">
        <f>IF($C$4="Attiecināmās izmaksas",IF('4a+c+n'!$Q26="A",'4a+c+n'!P26,0),0)</f>
        <v>0</v>
      </c>
    </row>
    <row r="27" spans="1:16" ht="40.799999999999997" x14ac:dyDescent="0.2">
      <c r="A27" s="51">
        <f>IF(P27=0,0,IF(COUNTBLANK(P27)=1,0,COUNTA($P$14:P27)))</f>
        <v>0</v>
      </c>
      <c r="B27" s="24" t="str">
        <f>IF($C$4="Attiecināmās izmaksas",IF('4a+c+n'!$Q27="A",'4a+c+n'!B27,0),0)</f>
        <v>13-00000</v>
      </c>
      <c r="C27" s="24" t="str">
        <f>IF($C$4="Attiecināmās izmaksas",IF('4a+c+n'!$Q27="A",'4a+c+n'!C27,0),0)</f>
        <v>PVC durvju bloka uzstādīšana (U≤1,1 (W/m2 K), t.sk. iekšējā apdare, ārējā hidroizolējošā lenta, iekšējā difūzijas lenta. Krāsa atbilstoši krāsu pasei.  D03 metāla durvju bloks  (690x2100), t.sk, furnitūra.</v>
      </c>
      <c r="D27" s="24" t="str">
        <f>IF($C$4="Attiecināmās izmaksas",IF('4a+c+n'!$Q27="A",'4a+c+n'!D27,0),0)</f>
        <v>gab.</v>
      </c>
      <c r="E27" s="46"/>
      <c r="F27" s="65"/>
      <c r="G27" s="118"/>
      <c r="H27" s="118">
        <f>IF($C$4="Attiecināmās izmaksas",IF('4a+c+n'!$Q27="A",'4a+c+n'!H27,0),0)</f>
        <v>0</v>
      </c>
      <c r="I27" s="118"/>
      <c r="J27" s="118"/>
      <c r="K27" s="119">
        <f>IF($C$4="Attiecināmās izmaksas",IF('4a+c+n'!$Q27="A",'4a+c+n'!K27,0),0)</f>
        <v>0</v>
      </c>
      <c r="L27" s="65">
        <f>IF($C$4="Attiecināmās izmaksas",IF('4a+c+n'!$Q27="A",'4a+c+n'!L27,0),0)</f>
        <v>0</v>
      </c>
      <c r="M27" s="118">
        <f>IF($C$4="Attiecināmās izmaksas",IF('4a+c+n'!$Q27="A",'4a+c+n'!M27,0),0)</f>
        <v>0</v>
      </c>
      <c r="N27" s="118">
        <f>IF($C$4="Attiecināmās izmaksas",IF('4a+c+n'!$Q27="A",'4a+c+n'!N27,0),0)</f>
        <v>0</v>
      </c>
      <c r="O27" s="118">
        <f>IF($C$4="Attiecināmās izmaksas",IF('4a+c+n'!$Q27="A",'4a+c+n'!O27,0),0)</f>
        <v>0</v>
      </c>
      <c r="P27" s="119">
        <f>IF($C$4="Attiecināmās izmaksas",IF('4a+c+n'!$Q27="A",'4a+c+n'!P27,0),0)</f>
        <v>0</v>
      </c>
    </row>
    <row r="28" spans="1:16" x14ac:dyDescent="0.2">
      <c r="A28" s="51">
        <f>IF(P28=0,0,IF(COUNTBLANK(P28)=1,0,COUNTA($P$14:P28)))</f>
        <v>0</v>
      </c>
      <c r="B28" s="24">
        <f>IF($C$4="Attiecināmās izmaksas",IF('4a+c+n'!$Q28="A",'4a+c+n'!B28,0),0)</f>
        <v>0</v>
      </c>
      <c r="C28" s="24">
        <f>IF($C$4="Attiecināmās izmaksas",IF('4a+c+n'!$Q28="A",'4a+c+n'!C28,0),0)</f>
        <v>0</v>
      </c>
      <c r="D28" s="24">
        <f>IF($C$4="Attiecināmās izmaksas",IF('4a+c+n'!$Q28="A",'4a+c+n'!D28,0),0)</f>
        <v>0</v>
      </c>
      <c r="E28" s="46"/>
      <c r="F28" s="65"/>
      <c r="G28" s="118"/>
      <c r="H28" s="118">
        <f>IF($C$4="Attiecināmās izmaksas",IF('4a+c+n'!$Q28="A",'4a+c+n'!H28,0),0)</f>
        <v>0</v>
      </c>
      <c r="I28" s="118"/>
      <c r="J28" s="118"/>
      <c r="K28" s="119">
        <f>IF($C$4="Attiecināmās izmaksas",IF('4a+c+n'!$Q28="A",'4a+c+n'!K28,0),0)</f>
        <v>0</v>
      </c>
      <c r="L28" s="65">
        <f>IF($C$4="Attiecināmās izmaksas",IF('4a+c+n'!$Q28="A",'4a+c+n'!L28,0),0)</f>
        <v>0</v>
      </c>
      <c r="M28" s="118">
        <f>IF($C$4="Attiecināmās izmaksas",IF('4a+c+n'!$Q28="A",'4a+c+n'!M28,0),0)</f>
        <v>0</v>
      </c>
      <c r="N28" s="118">
        <f>IF($C$4="Attiecināmās izmaksas",IF('4a+c+n'!$Q28="A",'4a+c+n'!N28,0),0)</f>
        <v>0</v>
      </c>
      <c r="O28" s="118">
        <f>IF($C$4="Attiecināmās izmaksas",IF('4a+c+n'!$Q28="A",'4a+c+n'!O28,0),0)</f>
        <v>0</v>
      </c>
      <c r="P28" s="119">
        <f>IF($C$4="Attiecināmās izmaksas",IF('4a+c+n'!$Q28="A",'4a+c+n'!P28,0),0)</f>
        <v>0</v>
      </c>
    </row>
    <row r="29" spans="1:16" x14ac:dyDescent="0.2">
      <c r="A29" s="51">
        <f>IF(P29=0,0,IF(COUNTBLANK(P29)=1,0,COUNTA($P$14:P29)))</f>
        <v>0</v>
      </c>
      <c r="B29" s="24">
        <f>IF($C$4="Attiecināmās izmaksas",IF('4a+c+n'!$Q29="A",'4a+c+n'!B29,0),0)</f>
        <v>0</v>
      </c>
      <c r="C29" s="24">
        <f>IF($C$4="Attiecināmās izmaksas",IF('4a+c+n'!$Q29="A",'4a+c+n'!C29,0),0)</f>
        <v>0</v>
      </c>
      <c r="D29" s="24">
        <f>IF($C$4="Attiecināmās izmaksas",IF('4a+c+n'!$Q29="A",'4a+c+n'!D29,0),0)</f>
        <v>0</v>
      </c>
      <c r="E29" s="46"/>
      <c r="F29" s="65"/>
      <c r="G29" s="118"/>
      <c r="H29" s="118">
        <f>IF($C$4="Attiecināmās izmaksas",IF('4a+c+n'!$Q29="A",'4a+c+n'!H29,0),0)</f>
        <v>0</v>
      </c>
      <c r="I29" s="118"/>
      <c r="J29" s="118"/>
      <c r="K29" s="119">
        <f>IF($C$4="Attiecināmās izmaksas",IF('4a+c+n'!$Q29="A",'4a+c+n'!K29,0),0)</f>
        <v>0</v>
      </c>
      <c r="L29" s="65">
        <f>IF($C$4="Attiecināmās izmaksas",IF('4a+c+n'!$Q29="A",'4a+c+n'!L29,0),0)</f>
        <v>0</v>
      </c>
      <c r="M29" s="118">
        <f>IF($C$4="Attiecināmās izmaksas",IF('4a+c+n'!$Q29="A",'4a+c+n'!M29,0),0)</f>
        <v>0</v>
      </c>
      <c r="N29" s="118">
        <f>IF($C$4="Attiecināmās izmaksas",IF('4a+c+n'!$Q29="A",'4a+c+n'!N29,0),0)</f>
        <v>0</v>
      </c>
      <c r="O29" s="118">
        <f>IF($C$4="Attiecināmās izmaksas",IF('4a+c+n'!$Q29="A",'4a+c+n'!O29,0),0)</f>
        <v>0</v>
      </c>
      <c r="P29" s="119">
        <f>IF($C$4="Attiecināmās izmaksas",IF('4a+c+n'!$Q29="A",'4a+c+n'!P29,0),0)</f>
        <v>0</v>
      </c>
    </row>
    <row r="30" spans="1:16" x14ac:dyDescent="0.2">
      <c r="A30" s="51">
        <f>IF(P30=0,0,IF(COUNTBLANK(P30)=1,0,COUNTA($P$14:P30)))</f>
        <v>0</v>
      </c>
      <c r="B30" s="24">
        <f>IF($C$4="Attiecināmās izmaksas",IF('4a+c+n'!$Q30="A",'4a+c+n'!B30,0),0)</f>
        <v>0</v>
      </c>
      <c r="C30" s="24">
        <f>IF($C$4="Attiecināmās izmaksas",IF('4a+c+n'!$Q30="A",'4a+c+n'!C30,0),0)</f>
        <v>0</v>
      </c>
      <c r="D30" s="24">
        <f>IF($C$4="Attiecināmās izmaksas",IF('4a+c+n'!$Q30="A",'4a+c+n'!D30,0),0)</f>
        <v>0</v>
      </c>
      <c r="E30" s="46"/>
      <c r="F30" s="65"/>
      <c r="G30" s="118"/>
      <c r="H30" s="118">
        <f>IF($C$4="Attiecināmās izmaksas",IF('4a+c+n'!$Q30="A",'4a+c+n'!H30,0),0)</f>
        <v>0</v>
      </c>
      <c r="I30" s="118"/>
      <c r="J30" s="118"/>
      <c r="K30" s="119">
        <f>IF($C$4="Attiecināmās izmaksas",IF('4a+c+n'!$Q30="A",'4a+c+n'!K30,0),0)</f>
        <v>0</v>
      </c>
      <c r="L30" s="65">
        <f>IF($C$4="Attiecināmās izmaksas",IF('4a+c+n'!$Q30="A",'4a+c+n'!L30,0),0)</f>
        <v>0</v>
      </c>
      <c r="M30" s="118">
        <f>IF($C$4="Attiecināmās izmaksas",IF('4a+c+n'!$Q30="A",'4a+c+n'!M30,0),0)</f>
        <v>0</v>
      </c>
      <c r="N30" s="118">
        <f>IF($C$4="Attiecināmās izmaksas",IF('4a+c+n'!$Q30="A",'4a+c+n'!N30,0),0)</f>
        <v>0</v>
      </c>
      <c r="O30" s="118">
        <f>IF($C$4="Attiecināmās izmaksas",IF('4a+c+n'!$Q30="A",'4a+c+n'!O30,0),0)</f>
        <v>0</v>
      </c>
      <c r="P30" s="119">
        <f>IF($C$4="Attiecināmās izmaksas",IF('4a+c+n'!$Q30="A",'4a+c+n'!P30,0),0)</f>
        <v>0</v>
      </c>
    </row>
    <row r="31" spans="1:16" x14ac:dyDescent="0.2">
      <c r="A31" s="51">
        <f>IF(P31=0,0,IF(COUNTBLANK(P31)=1,0,COUNTA($P$14:P31)))</f>
        <v>0</v>
      </c>
      <c r="B31" s="24">
        <f>IF($C$4="Attiecināmās izmaksas",IF('4a+c+n'!$Q31="A",'4a+c+n'!B31,0),0)</f>
        <v>0</v>
      </c>
      <c r="C31" s="24">
        <f>IF($C$4="Attiecināmās izmaksas",IF('4a+c+n'!$Q31="A",'4a+c+n'!C31,0),0)</f>
        <v>0</v>
      </c>
      <c r="D31" s="24">
        <f>IF($C$4="Attiecināmās izmaksas",IF('4a+c+n'!$Q31="A",'4a+c+n'!D31,0),0)</f>
        <v>0</v>
      </c>
      <c r="E31" s="46"/>
      <c r="F31" s="65"/>
      <c r="G31" s="118"/>
      <c r="H31" s="118">
        <f>IF($C$4="Attiecināmās izmaksas",IF('4a+c+n'!$Q31="A",'4a+c+n'!H31,0),0)</f>
        <v>0</v>
      </c>
      <c r="I31" s="118"/>
      <c r="J31" s="118"/>
      <c r="K31" s="119">
        <f>IF($C$4="Attiecināmās izmaksas",IF('4a+c+n'!$Q31="A",'4a+c+n'!K31,0),0)</f>
        <v>0</v>
      </c>
      <c r="L31" s="65">
        <f>IF($C$4="Attiecināmās izmaksas",IF('4a+c+n'!$Q31="A",'4a+c+n'!L31,0),0)</f>
        <v>0</v>
      </c>
      <c r="M31" s="118">
        <f>IF($C$4="Attiecināmās izmaksas",IF('4a+c+n'!$Q31="A",'4a+c+n'!M31,0),0)</f>
        <v>0</v>
      </c>
      <c r="N31" s="118">
        <f>IF($C$4="Attiecināmās izmaksas",IF('4a+c+n'!$Q31="A",'4a+c+n'!N31,0),0)</f>
        <v>0</v>
      </c>
      <c r="O31" s="118">
        <f>IF($C$4="Attiecināmās izmaksas",IF('4a+c+n'!$Q31="A",'4a+c+n'!O31,0),0)</f>
        <v>0</v>
      </c>
      <c r="P31" s="119">
        <f>IF($C$4="Attiecināmās izmaksas",IF('4a+c+n'!$Q31="A",'4a+c+n'!P31,0),0)</f>
        <v>0</v>
      </c>
    </row>
    <row r="32" spans="1:16" ht="20.399999999999999" x14ac:dyDescent="0.2">
      <c r="A32" s="51">
        <f>IF(P32=0,0,IF(COUNTBLANK(P32)=1,0,COUNTA($P$14:P32)))</f>
        <v>0</v>
      </c>
      <c r="B32" s="24" t="str">
        <f>IF($C$4="Attiecināmās izmaksas",IF('4a+c+n'!$Q32="A",'4a+c+n'!B32,0),0)</f>
        <v>13-00000</v>
      </c>
      <c r="C32" s="24" t="str">
        <f>IF($C$4="Attiecināmās izmaksas",IF('4a+c+n'!$Q32="A",'4a+c+n'!C32,0),0)</f>
        <v>Difūzijas lentas CONTEGA SL vai ekvivalentas iestrāde pa perimetru maināmajiem logiem</v>
      </c>
      <c r="D32" s="24" t="str">
        <f>IF($C$4="Attiecināmās izmaksas",IF('4a+c+n'!$Q32="A",'4a+c+n'!D32,0),0)</f>
        <v>tm</v>
      </c>
      <c r="E32" s="46"/>
      <c r="F32" s="65"/>
      <c r="G32" s="118"/>
      <c r="H32" s="118">
        <f>IF($C$4="Attiecināmās izmaksas",IF('4a+c+n'!$Q32="A",'4a+c+n'!H32,0),0)</f>
        <v>0</v>
      </c>
      <c r="I32" s="118"/>
      <c r="J32" s="118"/>
      <c r="K32" s="119">
        <f>IF($C$4="Attiecināmās izmaksas",IF('4a+c+n'!$Q32="A",'4a+c+n'!K32,0),0)</f>
        <v>0</v>
      </c>
      <c r="L32" s="65">
        <f>IF($C$4="Attiecināmās izmaksas",IF('4a+c+n'!$Q32="A",'4a+c+n'!L32,0),0)</f>
        <v>0</v>
      </c>
      <c r="M32" s="118">
        <f>IF($C$4="Attiecināmās izmaksas",IF('4a+c+n'!$Q32="A",'4a+c+n'!M32,0),0)</f>
        <v>0</v>
      </c>
      <c r="N32" s="118">
        <f>IF($C$4="Attiecināmās izmaksas",IF('4a+c+n'!$Q32="A",'4a+c+n'!N32,0),0)</f>
        <v>0</v>
      </c>
      <c r="O32" s="118">
        <f>IF($C$4="Attiecināmās izmaksas",IF('4a+c+n'!$Q32="A",'4a+c+n'!O32,0),0)</f>
        <v>0</v>
      </c>
      <c r="P32" s="119">
        <f>IF($C$4="Attiecināmās izmaksas",IF('4a+c+n'!$Q32="A",'4a+c+n'!P32,0),0)</f>
        <v>0</v>
      </c>
    </row>
    <row r="33" spans="1:16" ht="40.799999999999997" x14ac:dyDescent="0.2">
      <c r="A33" s="51">
        <f>IF(P33=0,0,IF(COUNTBLANK(P33)=1,0,COUNTA($P$14:P33)))</f>
        <v>0</v>
      </c>
      <c r="B33" s="24" t="str">
        <f>IF($C$4="Attiecināmās izmaksas",IF('4a+c+n'!$Q33="A",'4a+c+n'!B33,0),0)</f>
        <v>13-00000</v>
      </c>
      <c r="C33" s="24" t="str">
        <f>IF($C$4="Attiecināmās izmaksas",IF('4a+c+n'!$Q33="A",'4a+c+n'!C33,0),0)</f>
        <v>Maināmo logu iekšējā apdare, t.sk. PVC palodze (balta), riģipša plāksnes apšūšanai, kā arī špaktele  virsmas sagatavošanai, kā arī krāsošana toni saskaņojot ar Pasūtāju.</v>
      </c>
      <c r="D33" s="24" t="str">
        <f>IF($C$4="Attiecināmās izmaksas",IF('4a+c+n'!$Q33="A",'4a+c+n'!D33,0),0)</f>
        <v>kompl</v>
      </c>
      <c r="E33" s="46"/>
      <c r="F33" s="65"/>
      <c r="G33" s="118"/>
      <c r="H33" s="118">
        <f>IF($C$4="Attiecināmās izmaksas",IF('4a+c+n'!$Q33="A",'4a+c+n'!H33,0),0)</f>
        <v>0</v>
      </c>
      <c r="I33" s="118"/>
      <c r="J33" s="118"/>
      <c r="K33" s="119">
        <f>IF($C$4="Attiecināmās izmaksas",IF('4a+c+n'!$Q33="A",'4a+c+n'!K33,0),0)</f>
        <v>0</v>
      </c>
      <c r="L33" s="65">
        <f>IF($C$4="Attiecināmās izmaksas",IF('4a+c+n'!$Q33="A",'4a+c+n'!L33,0),0)</f>
        <v>0</v>
      </c>
      <c r="M33" s="118">
        <f>IF($C$4="Attiecināmās izmaksas",IF('4a+c+n'!$Q33="A",'4a+c+n'!M33,0),0)</f>
        <v>0</v>
      </c>
      <c r="N33" s="118">
        <f>IF($C$4="Attiecināmās izmaksas",IF('4a+c+n'!$Q33="A",'4a+c+n'!N33,0),0)</f>
        <v>0</v>
      </c>
      <c r="O33" s="118">
        <f>IF($C$4="Attiecināmās izmaksas",IF('4a+c+n'!$Q33="A",'4a+c+n'!O33,0),0)</f>
        <v>0</v>
      </c>
      <c r="P33" s="119">
        <f>IF($C$4="Attiecināmās izmaksas",IF('4a+c+n'!$Q33="A",'4a+c+n'!P33,0),0)</f>
        <v>0</v>
      </c>
    </row>
    <row r="34" spans="1:16" x14ac:dyDescent="0.2">
      <c r="A34" s="51">
        <f>IF(P34=0,0,IF(COUNTBLANK(P34)=1,0,COUNTA($P$14:P34)))</f>
        <v>0</v>
      </c>
      <c r="B34" s="24">
        <f>IF($C$4="Attiecināmās izmaksas",IF('4a+c+n'!$Q34="A",'4a+c+n'!B34,0),0)</f>
        <v>0</v>
      </c>
      <c r="C34" s="24">
        <f>IF($C$4="Attiecināmās izmaksas",IF('4a+c+n'!$Q34="A",'4a+c+n'!C34,0),0)</f>
        <v>0</v>
      </c>
      <c r="D34" s="24">
        <f>IF($C$4="Attiecināmās izmaksas",IF('4a+c+n'!$Q34="A",'4a+c+n'!D34,0),0)</f>
        <v>0</v>
      </c>
      <c r="E34" s="46"/>
      <c r="F34" s="65"/>
      <c r="G34" s="118"/>
      <c r="H34" s="118">
        <f>IF($C$4="Attiecināmās izmaksas",IF('4a+c+n'!$Q34="A",'4a+c+n'!H34,0),0)</f>
        <v>0</v>
      </c>
      <c r="I34" s="118"/>
      <c r="J34" s="118"/>
      <c r="K34" s="119">
        <f>IF($C$4="Attiecināmās izmaksas",IF('4a+c+n'!$Q34="A",'4a+c+n'!K34,0),0)</f>
        <v>0</v>
      </c>
      <c r="L34" s="65">
        <f>IF($C$4="Attiecināmās izmaksas",IF('4a+c+n'!$Q34="A",'4a+c+n'!L34,0),0)</f>
        <v>0</v>
      </c>
      <c r="M34" s="118">
        <f>IF($C$4="Attiecināmās izmaksas",IF('4a+c+n'!$Q34="A",'4a+c+n'!M34,0),0)</f>
        <v>0</v>
      </c>
      <c r="N34" s="118">
        <f>IF($C$4="Attiecināmās izmaksas",IF('4a+c+n'!$Q34="A",'4a+c+n'!N34,0),0)</f>
        <v>0</v>
      </c>
      <c r="O34" s="118">
        <f>IF($C$4="Attiecināmās izmaksas",IF('4a+c+n'!$Q34="A",'4a+c+n'!O34,0),0)</f>
        <v>0</v>
      </c>
      <c r="P34" s="119">
        <f>IF($C$4="Attiecināmās izmaksas",IF('4a+c+n'!$Q34="A",'4a+c+n'!P34,0),0)</f>
        <v>0</v>
      </c>
    </row>
    <row r="35" spans="1:16" ht="20.399999999999999" x14ac:dyDescent="0.2">
      <c r="A35" s="51">
        <f>IF(P35=0,0,IF(COUNTBLANK(P35)=1,0,COUNTA($P$14:P35)))</f>
        <v>0</v>
      </c>
      <c r="B35" s="24" t="str">
        <f>IF($C$4="Attiecināmās izmaksas",IF('4a+c+n'!$Q35="A",'4a+c+n'!B35,0),0)</f>
        <v>13-00000</v>
      </c>
      <c r="C35" s="24" t="str">
        <f>IF($C$4="Attiecināmās izmaksas",IF('4a+c+n'!$Q35="A",'4a+c+n'!C35,0),0)</f>
        <v>Gaisa kanāla VTK-100 iebūve, t.sk. atvēruma izkalšana/samzināšana, armēšanas java un siets.</v>
      </c>
      <c r="D35" s="24" t="str">
        <f>IF($C$4="Attiecināmās izmaksas",IF('4a+c+n'!$Q35="A",'4a+c+n'!D35,0),0)</f>
        <v>gab.</v>
      </c>
      <c r="E35" s="46"/>
      <c r="F35" s="65"/>
      <c r="G35" s="118"/>
      <c r="H35" s="118">
        <f>IF($C$4="Attiecināmās izmaksas",IF('4a+c+n'!$Q35="A",'4a+c+n'!H35,0),0)</f>
        <v>0</v>
      </c>
      <c r="I35" s="118"/>
      <c r="J35" s="118"/>
      <c r="K35" s="119">
        <f>IF($C$4="Attiecināmās izmaksas",IF('4a+c+n'!$Q35="A",'4a+c+n'!K35,0),0)</f>
        <v>0</v>
      </c>
      <c r="L35" s="65">
        <f>IF($C$4="Attiecināmās izmaksas",IF('4a+c+n'!$Q35="A",'4a+c+n'!L35,0),0)</f>
        <v>0</v>
      </c>
      <c r="M35" s="118">
        <f>IF($C$4="Attiecināmās izmaksas",IF('4a+c+n'!$Q35="A",'4a+c+n'!M35,0),0)</f>
        <v>0</v>
      </c>
      <c r="N35" s="118">
        <f>IF($C$4="Attiecināmās izmaksas",IF('4a+c+n'!$Q35="A",'4a+c+n'!N35,0),0)</f>
        <v>0</v>
      </c>
      <c r="O35" s="118">
        <f>IF($C$4="Attiecināmās izmaksas",IF('4a+c+n'!$Q35="A",'4a+c+n'!O35,0),0)</f>
        <v>0</v>
      </c>
      <c r="P35" s="119">
        <f>IF($C$4="Attiecināmās izmaksas",IF('4a+c+n'!$Q35="A",'4a+c+n'!P35,0),0)</f>
        <v>0</v>
      </c>
    </row>
    <row r="36" spans="1:16" ht="20.399999999999999" x14ac:dyDescent="0.2">
      <c r="A36" s="51">
        <f>IF(P36=0,0,IF(COUNTBLANK(P36)=1,0,COUNTA($P$14:P36)))</f>
        <v>0</v>
      </c>
      <c r="B36" s="24" t="str">
        <f>IF($C$4="Attiecināmās izmaksas",IF('4a+c+n'!$Q36="A",'4a+c+n'!B36,0),0)</f>
        <v>13-00000</v>
      </c>
      <c r="C36" s="24" t="str">
        <f>IF($C$4="Attiecināmās izmaksas",IF('4a+c+n'!$Q36="A",'4a+c+n'!C36,0),0)</f>
        <v xml:space="preserve">PVC ventilācijas reste R02 500x200 mm montāža, t.sk. stiprinājumi,insektu siets. Krāsa atbilstoši krāsu pasei. </v>
      </c>
      <c r="D36" s="24" t="str">
        <f>IF($C$4="Attiecināmās izmaksas",IF('4a+c+n'!$Q36="A",'4a+c+n'!D36,0),0)</f>
        <v>gab.</v>
      </c>
      <c r="E36" s="46"/>
      <c r="F36" s="65"/>
      <c r="G36" s="118"/>
      <c r="H36" s="118">
        <f>IF($C$4="Attiecināmās izmaksas",IF('4a+c+n'!$Q36="A",'4a+c+n'!H36,0),0)</f>
        <v>0</v>
      </c>
      <c r="I36" s="118"/>
      <c r="J36" s="118"/>
      <c r="K36" s="119">
        <f>IF($C$4="Attiecināmās izmaksas",IF('4a+c+n'!$Q36="A",'4a+c+n'!K36,0),0)</f>
        <v>0</v>
      </c>
      <c r="L36" s="65">
        <f>IF($C$4="Attiecināmās izmaksas",IF('4a+c+n'!$Q36="A",'4a+c+n'!L36,0),0)</f>
        <v>0</v>
      </c>
      <c r="M36" s="118">
        <f>IF($C$4="Attiecināmās izmaksas",IF('4a+c+n'!$Q36="A",'4a+c+n'!M36,0),0)</f>
        <v>0</v>
      </c>
      <c r="N36" s="118">
        <f>IF($C$4="Attiecināmās izmaksas",IF('4a+c+n'!$Q36="A",'4a+c+n'!N36,0),0)</f>
        <v>0</v>
      </c>
      <c r="O36" s="118">
        <f>IF($C$4="Attiecināmās izmaksas",IF('4a+c+n'!$Q36="A",'4a+c+n'!O36,0),0)</f>
        <v>0</v>
      </c>
      <c r="P36" s="119">
        <f>IF($C$4="Attiecināmās izmaksas",IF('4a+c+n'!$Q36="A",'4a+c+n'!P36,0),0)</f>
        <v>0</v>
      </c>
    </row>
    <row r="37" spans="1:16" ht="20.399999999999999" x14ac:dyDescent="0.2">
      <c r="A37" s="51">
        <f>IF(P37=0,0,IF(COUNTBLANK(P37)=1,0,COUNTA($P$14:P37)))</f>
        <v>0</v>
      </c>
      <c r="B37" s="24" t="str">
        <f>IF($C$4="Attiecināmās izmaksas",IF('4a+c+n'!$Q37="A",'4a+c+n'!B37,0),0)</f>
        <v>13-00000</v>
      </c>
      <c r="C37" s="24" t="str">
        <f>IF($C$4="Attiecināmās izmaksas",IF('4a+c+n'!$Q37="A",'4a+c+n'!C37,0),0)</f>
        <v>Atvērumu izkalšana ventilācijas restei R02</v>
      </c>
      <c r="D37" s="24" t="str">
        <f>IF($C$4="Attiecināmās izmaksas",IF('4a+c+n'!$Q37="A",'4a+c+n'!D37,0),0)</f>
        <v>kompl</v>
      </c>
      <c r="E37" s="46"/>
      <c r="F37" s="65"/>
      <c r="G37" s="118"/>
      <c r="H37" s="118">
        <f>IF($C$4="Attiecināmās izmaksas",IF('4a+c+n'!$Q37="A",'4a+c+n'!H37,0),0)</f>
        <v>0</v>
      </c>
      <c r="I37" s="118"/>
      <c r="J37" s="118"/>
      <c r="K37" s="119">
        <f>IF($C$4="Attiecināmās izmaksas",IF('4a+c+n'!$Q37="A",'4a+c+n'!K37,0),0)</f>
        <v>0</v>
      </c>
      <c r="L37" s="65">
        <f>IF($C$4="Attiecināmās izmaksas",IF('4a+c+n'!$Q37="A",'4a+c+n'!L37,0),0)</f>
        <v>0</v>
      </c>
      <c r="M37" s="118">
        <f>IF($C$4="Attiecināmās izmaksas",IF('4a+c+n'!$Q37="A",'4a+c+n'!M37,0),0)</f>
        <v>0</v>
      </c>
      <c r="N37" s="118">
        <f>IF($C$4="Attiecināmās izmaksas",IF('4a+c+n'!$Q37="A",'4a+c+n'!N37,0),0)</f>
        <v>0</v>
      </c>
      <c r="O37" s="118">
        <f>IF($C$4="Attiecināmās izmaksas",IF('4a+c+n'!$Q37="A",'4a+c+n'!O37,0),0)</f>
        <v>0</v>
      </c>
      <c r="P37" s="119">
        <f>IF($C$4="Attiecināmās izmaksas",IF('4a+c+n'!$Q37="A",'4a+c+n'!P37,0),0)</f>
        <v>0</v>
      </c>
    </row>
    <row r="38" spans="1:16" ht="30.6" x14ac:dyDescent="0.2">
      <c r="A38" s="51">
        <f>IF(P38=0,0,IF(COUNTBLANK(P38)=1,0,COUNTA($P$14:P38)))</f>
        <v>0</v>
      </c>
      <c r="B38" s="24" t="str">
        <f>IF($C$4="Attiecināmās izmaksas",IF('4a+c+n'!$Q38="A",'4a+c+n'!B38,0),0)</f>
        <v>13-00000</v>
      </c>
      <c r="C38" s="24" t="str">
        <f>IF($C$4="Attiecināmās izmaksas",IF('4a+c+n'!$Q38="A",'4a+c+n'!C38,0),0)</f>
        <v xml:space="preserve">Metāla ventilācijas reste R03 200x300 mm montāža, t.sk. stiprinājumi,insektu siets. Krāsa atbilstoši krāsu pasei. </v>
      </c>
      <c r="D38" s="24" t="str">
        <f>IF($C$4="Attiecināmās izmaksas",IF('4a+c+n'!$Q38="A",'4a+c+n'!D38,0),0)</f>
        <v>gab.</v>
      </c>
      <c r="E38" s="46"/>
      <c r="F38" s="65"/>
      <c r="G38" s="118"/>
      <c r="H38" s="118">
        <f>IF($C$4="Attiecināmās izmaksas",IF('4a+c+n'!$Q38="A",'4a+c+n'!H38,0),0)</f>
        <v>0</v>
      </c>
      <c r="I38" s="118"/>
      <c r="J38" s="118"/>
      <c r="K38" s="119">
        <f>IF($C$4="Attiecināmās izmaksas",IF('4a+c+n'!$Q38="A",'4a+c+n'!K38,0),0)</f>
        <v>0</v>
      </c>
      <c r="L38" s="65">
        <f>IF($C$4="Attiecināmās izmaksas",IF('4a+c+n'!$Q38="A",'4a+c+n'!L38,0),0)</f>
        <v>0</v>
      </c>
      <c r="M38" s="118">
        <f>IF($C$4="Attiecināmās izmaksas",IF('4a+c+n'!$Q38="A",'4a+c+n'!M38,0),0)</f>
        <v>0</v>
      </c>
      <c r="N38" s="118">
        <f>IF($C$4="Attiecināmās izmaksas",IF('4a+c+n'!$Q38="A",'4a+c+n'!N38,0),0)</f>
        <v>0</v>
      </c>
      <c r="O38" s="118">
        <f>IF($C$4="Attiecināmās izmaksas",IF('4a+c+n'!$Q38="A",'4a+c+n'!O38,0),0)</f>
        <v>0</v>
      </c>
      <c r="P38" s="119">
        <f>IF($C$4="Attiecināmās izmaksas",IF('4a+c+n'!$Q38="A",'4a+c+n'!P38,0),0)</f>
        <v>0</v>
      </c>
    </row>
    <row r="39" spans="1:16" ht="12" customHeight="1" thickBot="1" x14ac:dyDescent="0.25">
      <c r="A39" s="315" t="s">
        <v>62</v>
      </c>
      <c r="B39" s="316"/>
      <c r="C39" s="316"/>
      <c r="D39" s="316"/>
      <c r="E39" s="316"/>
      <c r="F39" s="316"/>
      <c r="G39" s="316"/>
      <c r="H39" s="316"/>
      <c r="I39" s="316"/>
      <c r="J39" s="316"/>
      <c r="K39" s="317"/>
      <c r="L39" s="129">
        <f>SUM(L14:L38)</f>
        <v>0</v>
      </c>
      <c r="M39" s="130">
        <f>SUM(M14:M38)</f>
        <v>0</v>
      </c>
      <c r="N39" s="130">
        <f>SUM(N14:N38)</f>
        <v>0</v>
      </c>
      <c r="O39" s="130">
        <f>SUM(O14:O38)</f>
        <v>0</v>
      </c>
      <c r="P39" s="131">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318" t="str">
        <f>'Kops n'!C35:H35</f>
        <v>Gundega Ābelīte 14.05.2024</v>
      </c>
      <c r="D42" s="318"/>
      <c r="E42" s="318"/>
      <c r="F42" s="318"/>
      <c r="G42" s="318"/>
      <c r="H42" s="318"/>
      <c r="I42" s="16"/>
      <c r="J42" s="16"/>
      <c r="K42" s="16"/>
      <c r="L42" s="16"/>
      <c r="M42" s="16"/>
      <c r="N42" s="16"/>
      <c r="O42" s="16"/>
      <c r="P42" s="16"/>
    </row>
    <row r="43" spans="1:16" x14ac:dyDescent="0.2">
      <c r="A43" s="16"/>
      <c r="B43" s="16"/>
      <c r="C43" s="244" t="s">
        <v>15</v>
      </c>
      <c r="D43" s="244"/>
      <c r="E43" s="244"/>
      <c r="F43" s="244"/>
      <c r="G43" s="244"/>
      <c r="H43" s="244"/>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260" t="str">
        <f>'Kops n'!A38:D38</f>
        <v>Tāme sastādīta 2024. gada 14. maijā</v>
      </c>
      <c r="B45" s="261"/>
      <c r="C45" s="261"/>
      <c r="D45" s="261"/>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318" t="str">
        <f>'Kops n'!C40:H40</f>
        <v>Gundega Ābelīte 14.05.2024</v>
      </c>
      <c r="D47" s="318"/>
      <c r="E47" s="318"/>
      <c r="F47" s="318"/>
      <c r="G47" s="318"/>
      <c r="H47" s="318"/>
      <c r="I47" s="16"/>
      <c r="J47" s="16"/>
      <c r="K47" s="16"/>
      <c r="L47" s="16"/>
      <c r="M47" s="16"/>
      <c r="N47" s="16"/>
      <c r="O47" s="16"/>
      <c r="P47" s="16"/>
    </row>
    <row r="48" spans="1:16" x14ac:dyDescent="0.2">
      <c r="A48" s="16"/>
      <c r="B48" s="16"/>
      <c r="C48" s="244" t="s">
        <v>15</v>
      </c>
      <c r="D48" s="244"/>
      <c r="E48" s="244"/>
      <c r="F48" s="244"/>
      <c r="G48" s="244"/>
      <c r="H48" s="244"/>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5" t="str">
        <f>'Kops n'!C43</f>
        <v>1-00180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8:H48"/>
    <mergeCell ref="C4:I4"/>
    <mergeCell ref="F12:K12"/>
    <mergeCell ref="A9:F9"/>
    <mergeCell ref="J9:M9"/>
    <mergeCell ref="D8:L8"/>
    <mergeCell ref="A39:K39"/>
    <mergeCell ref="C42:H42"/>
    <mergeCell ref="C43:H43"/>
    <mergeCell ref="A45:D45"/>
    <mergeCell ref="C47:H47"/>
  </mergeCells>
  <conditionalFormatting sqref="A39:K39">
    <cfRule type="containsText" dxfId="331" priority="3" operator="containsText" text="Tiešās izmaksas kopā, t. sk. darba devēja sociālais nodoklis __.__% ">
      <formula>NOT(ISERROR(SEARCH("Tiešās izmaksas kopā, t. sk. darba devēja sociālais nodoklis __.__% ",A39)))</formula>
    </cfRule>
  </conditionalFormatting>
  <conditionalFormatting sqref="C2:I2 D5:L8 N9:O9 B14:P38 L39:P39 C42:H42 C47:H47 C50">
    <cfRule type="cellIs" dxfId="330" priority="2" operator="equal">
      <formula>0</formula>
    </cfRule>
  </conditionalFormatting>
  <conditionalFormatting sqref="A14:A38">
    <cfRule type="cellIs" dxfId="329" priority="1"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1"/>
  <sheetViews>
    <sheetView topLeftCell="A17" workbookViewId="0">
      <selection activeCell="A39" sqref="A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'4a+c+n'!D1</f>
        <v>4</v>
      </c>
      <c r="E1" s="22"/>
      <c r="F1" s="22"/>
      <c r="G1" s="22"/>
      <c r="H1" s="22"/>
      <c r="I1" s="22"/>
      <c r="J1" s="22"/>
      <c r="N1" s="26"/>
      <c r="O1" s="27"/>
      <c r="P1" s="28"/>
    </row>
    <row r="2" spans="1:16" x14ac:dyDescent="0.2">
      <c r="A2" s="29"/>
      <c r="B2" s="29"/>
      <c r="C2" s="330" t="str">
        <f>'4a+c+n'!C2:I2</f>
        <v>Logi un durvis</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'4a+c+n'!A9</f>
        <v>Tāme sastādīta  2024. gada tirgus cenās, pamatojoties uz AR daļas rasējumiem</v>
      </c>
      <c r="B9" s="327"/>
      <c r="C9" s="327"/>
      <c r="D9" s="327"/>
      <c r="E9" s="327"/>
      <c r="F9" s="327"/>
      <c r="G9" s="31"/>
      <c r="H9" s="31"/>
      <c r="I9" s="31"/>
      <c r="J9" s="328" t="s">
        <v>45</v>
      </c>
      <c r="K9" s="328"/>
      <c r="L9" s="328"/>
      <c r="M9" s="328"/>
      <c r="N9" s="329">
        <f>P39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izmaksas",IF('4a+c+n'!$Q14="C",'4a+c+n'!B14,0))</f>
        <v>0</v>
      </c>
      <c r="C14" s="23">
        <f>IF($C$4="citu pasākumu izmaksas",IF('4a+c+n'!$Q14="C",'4a+c+n'!C14,0))</f>
        <v>0</v>
      </c>
      <c r="D14" s="23">
        <f>IF($C$4="citu pasākumu izmaksas",IF('4a+c+n'!$Q14="C",'4a+c+n'!D14,0))</f>
        <v>0</v>
      </c>
      <c r="E14" s="45"/>
      <c r="F14" s="63"/>
      <c r="G14" s="116"/>
      <c r="H14" s="116">
        <f>IF($C$4="citu pasākumu izmaksas",IF('4a+c+n'!$Q14="C",'4a+c+n'!H14,0))</f>
        <v>0</v>
      </c>
      <c r="I14" s="116"/>
      <c r="J14" s="116"/>
      <c r="K14" s="117">
        <f>IF($C$4="citu pasākumu izmaksas",IF('4a+c+n'!$Q14="C",'4a+c+n'!K14,0))</f>
        <v>0</v>
      </c>
      <c r="L14" s="81">
        <f>IF($C$4="citu pasākumu izmaksas",IF('4a+c+n'!$Q14="C",'4a+c+n'!L14,0))</f>
        <v>0</v>
      </c>
      <c r="M14" s="116">
        <f>IF($C$4="citu pasākumu izmaksas",IF('4a+c+n'!$Q14="C",'4a+c+n'!M14,0))</f>
        <v>0</v>
      </c>
      <c r="N14" s="116">
        <f>IF($C$4="citu pasākumu izmaksas",IF('4a+c+n'!$Q14="C",'4a+c+n'!N14,0))</f>
        <v>0</v>
      </c>
      <c r="O14" s="116">
        <f>IF($C$4="citu pasākumu izmaksas",IF('4a+c+n'!$Q14="C",'4a+c+n'!O14,0))</f>
        <v>0</v>
      </c>
      <c r="P14" s="117">
        <f>IF($C$4="citu pasākumu izmaksas",IF('4a+c+n'!$Q14="C",'4a+c+n'!P14,0))</f>
        <v>0</v>
      </c>
    </row>
    <row r="15" spans="1:16" x14ac:dyDescent="0.2">
      <c r="A15" s="51">
        <f>IF(P15=0,0,IF(COUNTBLANK(P15)=1,0,COUNTA($P$14:P15)))</f>
        <v>0</v>
      </c>
      <c r="B15" s="24">
        <f>IF($C$4="citu pasākumu izmaksas",IF('4a+c+n'!$Q15="C",'4a+c+n'!B15,0))</f>
        <v>0</v>
      </c>
      <c r="C15" s="24">
        <f>IF($C$4="citu pasākumu izmaksas",IF('4a+c+n'!$Q15="C",'4a+c+n'!C15,0))</f>
        <v>0</v>
      </c>
      <c r="D15" s="24">
        <f>IF($C$4="citu pasākumu izmaksas",IF('4a+c+n'!$Q15="C",'4a+c+n'!D15,0))</f>
        <v>0</v>
      </c>
      <c r="E15" s="46"/>
      <c r="F15" s="65"/>
      <c r="G15" s="118"/>
      <c r="H15" s="118">
        <f>IF($C$4="citu pasākumu izmaksas",IF('4a+c+n'!$Q15="C",'4a+c+n'!H15,0))</f>
        <v>0</v>
      </c>
      <c r="I15" s="118"/>
      <c r="J15" s="118"/>
      <c r="K15" s="119">
        <f>IF($C$4="citu pasākumu izmaksas",IF('4a+c+n'!$Q15="C",'4a+c+n'!K15,0))</f>
        <v>0</v>
      </c>
      <c r="L15" s="82">
        <f>IF($C$4="citu pasākumu izmaksas",IF('4a+c+n'!$Q15="C",'4a+c+n'!L15,0))</f>
        <v>0</v>
      </c>
      <c r="M15" s="118">
        <f>IF($C$4="citu pasākumu izmaksas",IF('4a+c+n'!$Q15="C",'4a+c+n'!M15,0))</f>
        <v>0</v>
      </c>
      <c r="N15" s="118">
        <f>IF($C$4="citu pasākumu izmaksas",IF('4a+c+n'!$Q15="C",'4a+c+n'!N15,0))</f>
        <v>0</v>
      </c>
      <c r="O15" s="118">
        <f>IF($C$4="citu pasākumu izmaksas",IF('4a+c+n'!$Q15="C",'4a+c+n'!O15,0))</f>
        <v>0</v>
      </c>
      <c r="P15" s="119">
        <f>IF($C$4="citu pasākumu izmaksas",IF('4a+c+n'!$Q15="C",'4a+c+n'!P15,0))</f>
        <v>0</v>
      </c>
    </row>
    <row r="16" spans="1:16" x14ac:dyDescent="0.2">
      <c r="A16" s="51">
        <f>IF(P16=0,0,IF(COUNTBLANK(P16)=1,0,COUNTA($P$14:P16)))</f>
        <v>0</v>
      </c>
      <c r="B16" s="24">
        <f>IF($C$4="citu pasākumu izmaksas",IF('4a+c+n'!$Q16="C",'4a+c+n'!B16,0))</f>
        <v>0</v>
      </c>
      <c r="C16" s="24">
        <f>IF($C$4="citu pasākumu izmaksas",IF('4a+c+n'!$Q16="C",'4a+c+n'!C16,0))</f>
        <v>0</v>
      </c>
      <c r="D16" s="24">
        <f>IF($C$4="citu pasākumu izmaksas",IF('4a+c+n'!$Q16="C",'4a+c+n'!D16,0))</f>
        <v>0</v>
      </c>
      <c r="E16" s="46"/>
      <c r="F16" s="65"/>
      <c r="G16" s="118"/>
      <c r="H16" s="118">
        <f>IF($C$4="citu pasākumu izmaksas",IF('4a+c+n'!$Q16="C",'4a+c+n'!H16,0))</f>
        <v>0</v>
      </c>
      <c r="I16" s="118"/>
      <c r="J16" s="118"/>
      <c r="K16" s="119">
        <f>IF($C$4="citu pasākumu izmaksas",IF('4a+c+n'!$Q16="C",'4a+c+n'!K16,0))</f>
        <v>0</v>
      </c>
      <c r="L16" s="82">
        <f>IF($C$4="citu pasākumu izmaksas",IF('4a+c+n'!$Q16="C",'4a+c+n'!L16,0))</f>
        <v>0</v>
      </c>
      <c r="M16" s="118">
        <f>IF($C$4="citu pasākumu izmaksas",IF('4a+c+n'!$Q16="C",'4a+c+n'!M16,0))</f>
        <v>0</v>
      </c>
      <c r="N16" s="118">
        <f>IF($C$4="citu pasākumu izmaksas",IF('4a+c+n'!$Q16="C",'4a+c+n'!N16,0))</f>
        <v>0</v>
      </c>
      <c r="O16" s="118">
        <f>IF($C$4="citu pasākumu izmaksas",IF('4a+c+n'!$Q16="C",'4a+c+n'!O16,0))</f>
        <v>0</v>
      </c>
      <c r="P16" s="119">
        <f>IF($C$4="citu pasākumu izmaksas",IF('4a+c+n'!$Q16="C",'4a+c+n'!P16,0))</f>
        <v>0</v>
      </c>
    </row>
    <row r="17" spans="1:16" x14ac:dyDescent="0.2">
      <c r="A17" s="51">
        <f>IF(P17=0,0,IF(COUNTBLANK(P17)=1,0,COUNTA($P$14:P17)))</f>
        <v>0</v>
      </c>
      <c r="B17" s="24">
        <f>IF($C$4="citu pasākumu izmaksas",IF('4a+c+n'!$Q17="C",'4a+c+n'!B17,0))</f>
        <v>0</v>
      </c>
      <c r="C17" s="24">
        <f>IF($C$4="citu pasākumu izmaksas",IF('4a+c+n'!$Q17="C",'4a+c+n'!C17,0))</f>
        <v>0</v>
      </c>
      <c r="D17" s="24">
        <f>IF($C$4="citu pasākumu izmaksas",IF('4a+c+n'!$Q17="C",'4a+c+n'!D17,0))</f>
        <v>0</v>
      </c>
      <c r="E17" s="46"/>
      <c r="F17" s="65"/>
      <c r="G17" s="118"/>
      <c r="H17" s="118">
        <f>IF($C$4="citu pasākumu izmaksas",IF('4a+c+n'!$Q17="C",'4a+c+n'!H17,0))</f>
        <v>0</v>
      </c>
      <c r="I17" s="118"/>
      <c r="J17" s="118"/>
      <c r="K17" s="119">
        <f>IF($C$4="citu pasākumu izmaksas",IF('4a+c+n'!$Q17="C",'4a+c+n'!K17,0))</f>
        <v>0</v>
      </c>
      <c r="L17" s="82">
        <f>IF($C$4="citu pasākumu izmaksas",IF('4a+c+n'!$Q17="C",'4a+c+n'!L17,0))</f>
        <v>0</v>
      </c>
      <c r="M17" s="118">
        <f>IF($C$4="citu pasākumu izmaksas",IF('4a+c+n'!$Q17="C",'4a+c+n'!M17,0))</f>
        <v>0</v>
      </c>
      <c r="N17" s="118">
        <f>IF($C$4="citu pasākumu izmaksas",IF('4a+c+n'!$Q17="C",'4a+c+n'!N17,0))</f>
        <v>0</v>
      </c>
      <c r="O17" s="118">
        <f>IF($C$4="citu pasākumu izmaksas",IF('4a+c+n'!$Q17="C",'4a+c+n'!O17,0))</f>
        <v>0</v>
      </c>
      <c r="P17" s="119">
        <f>IF($C$4="citu pasākumu izmaksas",IF('4a+c+n'!$Q17="C",'4a+c+n'!P17,0))</f>
        <v>0</v>
      </c>
    </row>
    <row r="18" spans="1:16" x14ac:dyDescent="0.2">
      <c r="A18" s="51">
        <f>IF(P18=0,0,IF(COUNTBLANK(P18)=1,0,COUNTA($P$14:P18)))</f>
        <v>0</v>
      </c>
      <c r="B18" s="24">
        <f>IF($C$4="citu pasākumu izmaksas",IF('4a+c+n'!$Q18="C",'4a+c+n'!B18,0))</f>
        <v>0</v>
      </c>
      <c r="C18" s="24">
        <f>IF($C$4="citu pasākumu izmaksas",IF('4a+c+n'!$Q18="C",'4a+c+n'!C18,0))</f>
        <v>0</v>
      </c>
      <c r="D18" s="24">
        <f>IF($C$4="citu pasākumu izmaksas",IF('4a+c+n'!$Q18="C",'4a+c+n'!D18,0))</f>
        <v>0</v>
      </c>
      <c r="E18" s="46"/>
      <c r="F18" s="65"/>
      <c r="G18" s="118"/>
      <c r="H18" s="118">
        <f>IF($C$4="citu pasākumu izmaksas",IF('4a+c+n'!$Q18="C",'4a+c+n'!H18,0))</f>
        <v>0</v>
      </c>
      <c r="I18" s="118"/>
      <c r="J18" s="118"/>
      <c r="K18" s="119">
        <f>IF($C$4="citu pasākumu izmaksas",IF('4a+c+n'!$Q18="C",'4a+c+n'!K18,0))</f>
        <v>0</v>
      </c>
      <c r="L18" s="82">
        <f>IF($C$4="citu pasākumu izmaksas",IF('4a+c+n'!$Q18="C",'4a+c+n'!L18,0))</f>
        <v>0</v>
      </c>
      <c r="M18" s="118">
        <f>IF($C$4="citu pasākumu izmaksas",IF('4a+c+n'!$Q18="C",'4a+c+n'!M18,0))</f>
        <v>0</v>
      </c>
      <c r="N18" s="118">
        <f>IF($C$4="citu pasākumu izmaksas",IF('4a+c+n'!$Q18="C",'4a+c+n'!N18,0))</f>
        <v>0</v>
      </c>
      <c r="O18" s="118">
        <f>IF($C$4="citu pasākumu izmaksas",IF('4a+c+n'!$Q18="C",'4a+c+n'!O18,0))</f>
        <v>0</v>
      </c>
      <c r="P18" s="119">
        <f>IF($C$4="citu pasākumu izmaksas",IF('4a+c+n'!$Q18="C",'4a+c+n'!P18,0))</f>
        <v>0</v>
      </c>
    </row>
    <row r="19" spans="1:16" x14ac:dyDescent="0.2">
      <c r="A19" s="51">
        <f>IF(P19=0,0,IF(COUNTBLANK(P19)=1,0,COUNTA($P$14:P19)))</f>
        <v>0</v>
      </c>
      <c r="B19" s="24">
        <f>IF($C$4="citu pasākumu izmaksas",IF('4a+c+n'!$Q19="C",'4a+c+n'!B19,0))</f>
        <v>0</v>
      </c>
      <c r="C19" s="24">
        <f>IF($C$4="citu pasākumu izmaksas",IF('4a+c+n'!$Q19="C",'4a+c+n'!C19,0))</f>
        <v>0</v>
      </c>
      <c r="D19" s="24">
        <f>IF($C$4="citu pasākumu izmaksas",IF('4a+c+n'!$Q19="C",'4a+c+n'!D19,0))</f>
        <v>0</v>
      </c>
      <c r="E19" s="46"/>
      <c r="F19" s="65"/>
      <c r="G19" s="118"/>
      <c r="H19" s="118">
        <f>IF($C$4="citu pasākumu izmaksas",IF('4a+c+n'!$Q19="C",'4a+c+n'!H19,0))</f>
        <v>0</v>
      </c>
      <c r="I19" s="118"/>
      <c r="J19" s="118"/>
      <c r="K19" s="119">
        <f>IF($C$4="citu pasākumu izmaksas",IF('4a+c+n'!$Q19="C",'4a+c+n'!K19,0))</f>
        <v>0</v>
      </c>
      <c r="L19" s="82">
        <f>IF($C$4="citu pasākumu izmaksas",IF('4a+c+n'!$Q19="C",'4a+c+n'!L19,0))</f>
        <v>0</v>
      </c>
      <c r="M19" s="118">
        <f>IF($C$4="citu pasākumu izmaksas",IF('4a+c+n'!$Q19="C",'4a+c+n'!M19,0))</f>
        <v>0</v>
      </c>
      <c r="N19" s="118">
        <f>IF($C$4="citu pasākumu izmaksas",IF('4a+c+n'!$Q19="C",'4a+c+n'!N19,0))</f>
        <v>0</v>
      </c>
      <c r="O19" s="118">
        <f>IF($C$4="citu pasākumu izmaksas",IF('4a+c+n'!$Q19="C",'4a+c+n'!O19,0))</f>
        <v>0</v>
      </c>
      <c r="P19" s="119">
        <f>IF($C$4="citu pasākumu izmaksas",IF('4a+c+n'!$Q19="C",'4a+c+n'!P19,0))</f>
        <v>0</v>
      </c>
    </row>
    <row r="20" spans="1:16" x14ac:dyDescent="0.2">
      <c r="A20" s="51">
        <f>IF(P20=0,0,IF(COUNTBLANK(P20)=1,0,COUNTA($P$14:P20)))</f>
        <v>0</v>
      </c>
      <c r="B20" s="24">
        <f>IF($C$4="citu pasākumu izmaksas",IF('4a+c+n'!$Q20="C",'4a+c+n'!B20,0))</f>
        <v>0</v>
      </c>
      <c r="C20" s="24">
        <f>IF($C$4="citu pasākumu izmaksas",IF('4a+c+n'!$Q20="C",'4a+c+n'!C20,0))</f>
        <v>0</v>
      </c>
      <c r="D20" s="24">
        <f>IF($C$4="citu pasākumu izmaksas",IF('4a+c+n'!$Q20="C",'4a+c+n'!D20,0))</f>
        <v>0</v>
      </c>
      <c r="E20" s="46"/>
      <c r="F20" s="65"/>
      <c r="G20" s="118"/>
      <c r="H20" s="118">
        <f>IF($C$4="citu pasākumu izmaksas",IF('4a+c+n'!$Q20="C",'4a+c+n'!H20,0))</f>
        <v>0</v>
      </c>
      <c r="I20" s="118"/>
      <c r="J20" s="118"/>
      <c r="K20" s="119">
        <f>IF($C$4="citu pasākumu izmaksas",IF('4a+c+n'!$Q20="C",'4a+c+n'!K20,0))</f>
        <v>0</v>
      </c>
      <c r="L20" s="82">
        <f>IF($C$4="citu pasākumu izmaksas",IF('4a+c+n'!$Q20="C",'4a+c+n'!L20,0))</f>
        <v>0</v>
      </c>
      <c r="M20" s="118">
        <f>IF($C$4="citu pasākumu izmaksas",IF('4a+c+n'!$Q20="C",'4a+c+n'!M20,0))</f>
        <v>0</v>
      </c>
      <c r="N20" s="118">
        <f>IF($C$4="citu pasākumu izmaksas",IF('4a+c+n'!$Q20="C",'4a+c+n'!N20,0))</f>
        <v>0</v>
      </c>
      <c r="O20" s="118">
        <f>IF($C$4="citu pasākumu izmaksas",IF('4a+c+n'!$Q20="C",'4a+c+n'!O20,0))</f>
        <v>0</v>
      </c>
      <c r="P20" s="119">
        <f>IF($C$4="citu pasākumu izmaksas",IF('4a+c+n'!$Q20="C",'4a+c+n'!P20,0))</f>
        <v>0</v>
      </c>
    </row>
    <row r="21" spans="1:16" x14ac:dyDescent="0.2">
      <c r="A21" s="51">
        <f>IF(P21=0,0,IF(COUNTBLANK(P21)=1,0,COUNTA($P$14:P21)))</f>
        <v>0</v>
      </c>
      <c r="B21" s="24">
        <f>IF($C$4="citu pasākumu izmaksas",IF('4a+c+n'!$Q21="C",'4a+c+n'!B21,0))</f>
        <v>0</v>
      </c>
      <c r="C21" s="24">
        <f>IF($C$4="citu pasākumu izmaksas",IF('4a+c+n'!$Q21="C",'4a+c+n'!C21,0))</f>
        <v>0</v>
      </c>
      <c r="D21" s="24">
        <f>IF($C$4="citu pasākumu izmaksas",IF('4a+c+n'!$Q21="C",'4a+c+n'!D21,0))</f>
        <v>0</v>
      </c>
      <c r="E21" s="46"/>
      <c r="F21" s="65"/>
      <c r="G21" s="118"/>
      <c r="H21" s="118">
        <f>IF($C$4="citu pasākumu izmaksas",IF('4a+c+n'!$Q21="C",'4a+c+n'!H21,0))</f>
        <v>0</v>
      </c>
      <c r="I21" s="118"/>
      <c r="J21" s="118"/>
      <c r="K21" s="119">
        <f>IF($C$4="citu pasākumu izmaksas",IF('4a+c+n'!$Q21="C",'4a+c+n'!K21,0))</f>
        <v>0</v>
      </c>
      <c r="L21" s="82">
        <f>IF($C$4="citu pasākumu izmaksas",IF('4a+c+n'!$Q21="C",'4a+c+n'!L21,0))</f>
        <v>0</v>
      </c>
      <c r="M21" s="118">
        <f>IF($C$4="citu pasākumu izmaksas",IF('4a+c+n'!$Q21="C",'4a+c+n'!M21,0))</f>
        <v>0</v>
      </c>
      <c r="N21" s="118">
        <f>IF($C$4="citu pasākumu izmaksas",IF('4a+c+n'!$Q21="C",'4a+c+n'!N21,0))</f>
        <v>0</v>
      </c>
      <c r="O21" s="118">
        <f>IF($C$4="citu pasākumu izmaksas",IF('4a+c+n'!$Q21="C",'4a+c+n'!O21,0))</f>
        <v>0</v>
      </c>
      <c r="P21" s="119">
        <f>IF($C$4="citu pasākumu izmaksas",IF('4a+c+n'!$Q21="C",'4a+c+n'!P21,0))</f>
        <v>0</v>
      </c>
    </row>
    <row r="22" spans="1:16" x14ac:dyDescent="0.2">
      <c r="A22" s="51">
        <f>IF(P22=0,0,IF(COUNTBLANK(P22)=1,0,COUNTA($P$14:P22)))</f>
        <v>0</v>
      </c>
      <c r="B22" s="24">
        <f>IF($C$4="citu pasākumu izmaksas",IF('4a+c+n'!$Q22="C",'4a+c+n'!B22,0))</f>
        <v>0</v>
      </c>
      <c r="C22" s="24">
        <f>IF($C$4="citu pasākumu izmaksas",IF('4a+c+n'!$Q22="C",'4a+c+n'!C22,0))</f>
        <v>0</v>
      </c>
      <c r="D22" s="24">
        <f>IF($C$4="citu pasākumu izmaksas",IF('4a+c+n'!$Q22="C",'4a+c+n'!D22,0))</f>
        <v>0</v>
      </c>
      <c r="E22" s="46"/>
      <c r="F22" s="65"/>
      <c r="G22" s="118"/>
      <c r="H22" s="118">
        <f>IF($C$4="citu pasākumu izmaksas",IF('4a+c+n'!$Q22="C",'4a+c+n'!H22,0))</f>
        <v>0</v>
      </c>
      <c r="I22" s="118"/>
      <c r="J22" s="118"/>
      <c r="K22" s="119">
        <f>IF($C$4="citu pasākumu izmaksas",IF('4a+c+n'!$Q22="C",'4a+c+n'!K22,0))</f>
        <v>0</v>
      </c>
      <c r="L22" s="82">
        <f>IF($C$4="citu pasākumu izmaksas",IF('4a+c+n'!$Q22="C",'4a+c+n'!L22,0))</f>
        <v>0</v>
      </c>
      <c r="M22" s="118">
        <f>IF($C$4="citu pasākumu izmaksas",IF('4a+c+n'!$Q22="C",'4a+c+n'!M22,0))</f>
        <v>0</v>
      </c>
      <c r="N22" s="118">
        <f>IF($C$4="citu pasākumu izmaksas",IF('4a+c+n'!$Q22="C",'4a+c+n'!N22,0))</f>
        <v>0</v>
      </c>
      <c r="O22" s="118">
        <f>IF($C$4="citu pasākumu izmaksas",IF('4a+c+n'!$Q22="C",'4a+c+n'!O22,0))</f>
        <v>0</v>
      </c>
      <c r="P22" s="119">
        <f>IF($C$4="citu pasākumu izmaksas",IF('4a+c+n'!$Q22="C",'4a+c+n'!P22,0))</f>
        <v>0</v>
      </c>
    </row>
    <row r="23" spans="1:16" x14ac:dyDescent="0.2">
      <c r="A23" s="51">
        <f>IF(P23=0,0,IF(COUNTBLANK(P23)=1,0,COUNTA($P$14:P23)))</f>
        <v>0</v>
      </c>
      <c r="B23" s="24">
        <f>IF($C$4="citu pasākumu izmaksas",IF('4a+c+n'!$Q23="C",'4a+c+n'!B23,0))</f>
        <v>0</v>
      </c>
      <c r="C23" s="24">
        <f>IF($C$4="citu pasākumu izmaksas",IF('4a+c+n'!$Q23="C",'4a+c+n'!C23,0))</f>
        <v>0</v>
      </c>
      <c r="D23" s="24">
        <f>IF($C$4="citu pasākumu izmaksas",IF('4a+c+n'!$Q23="C",'4a+c+n'!D23,0))</f>
        <v>0</v>
      </c>
      <c r="E23" s="46"/>
      <c r="F23" s="65"/>
      <c r="G23" s="118"/>
      <c r="H23" s="118">
        <f>IF($C$4="citu pasākumu izmaksas",IF('4a+c+n'!$Q23="C",'4a+c+n'!H23,0))</f>
        <v>0</v>
      </c>
      <c r="I23" s="118"/>
      <c r="J23" s="118"/>
      <c r="K23" s="119">
        <f>IF($C$4="citu pasākumu izmaksas",IF('4a+c+n'!$Q23="C",'4a+c+n'!K23,0))</f>
        <v>0</v>
      </c>
      <c r="L23" s="82">
        <f>IF($C$4="citu pasākumu izmaksas",IF('4a+c+n'!$Q23="C",'4a+c+n'!L23,0))</f>
        <v>0</v>
      </c>
      <c r="M23" s="118">
        <f>IF($C$4="citu pasākumu izmaksas",IF('4a+c+n'!$Q23="C",'4a+c+n'!M23,0))</f>
        <v>0</v>
      </c>
      <c r="N23" s="118">
        <f>IF($C$4="citu pasākumu izmaksas",IF('4a+c+n'!$Q23="C",'4a+c+n'!N23,0))</f>
        <v>0</v>
      </c>
      <c r="O23" s="118">
        <f>IF($C$4="citu pasākumu izmaksas",IF('4a+c+n'!$Q23="C",'4a+c+n'!O23,0))</f>
        <v>0</v>
      </c>
      <c r="P23" s="119">
        <f>IF($C$4="citu pasākumu izmaksas",IF('4a+c+n'!$Q23="C",'4a+c+n'!P23,0))</f>
        <v>0</v>
      </c>
    </row>
    <row r="24" spans="1:16" x14ac:dyDescent="0.2">
      <c r="A24" s="51">
        <f>IF(P24=0,0,IF(COUNTBLANK(P24)=1,0,COUNTA($P$14:P24)))</f>
        <v>0</v>
      </c>
      <c r="B24" s="24">
        <f>IF($C$4="citu pasākumu izmaksas",IF('4a+c+n'!$Q24="C",'4a+c+n'!B24,0))</f>
        <v>0</v>
      </c>
      <c r="C24" s="24">
        <f>IF($C$4="citu pasākumu izmaksas",IF('4a+c+n'!$Q24="C",'4a+c+n'!C24,0))</f>
        <v>0</v>
      </c>
      <c r="D24" s="24">
        <f>IF($C$4="citu pasākumu izmaksas",IF('4a+c+n'!$Q24="C",'4a+c+n'!D24,0))</f>
        <v>0</v>
      </c>
      <c r="E24" s="46"/>
      <c r="F24" s="65"/>
      <c r="G24" s="118"/>
      <c r="H24" s="118">
        <f>IF($C$4="citu pasākumu izmaksas",IF('4a+c+n'!$Q24="C",'4a+c+n'!H24,0))</f>
        <v>0</v>
      </c>
      <c r="I24" s="118"/>
      <c r="J24" s="118"/>
      <c r="K24" s="119">
        <f>IF($C$4="citu pasākumu izmaksas",IF('4a+c+n'!$Q24="C",'4a+c+n'!K24,0))</f>
        <v>0</v>
      </c>
      <c r="L24" s="82">
        <f>IF($C$4="citu pasākumu izmaksas",IF('4a+c+n'!$Q24="C",'4a+c+n'!L24,0))</f>
        <v>0</v>
      </c>
      <c r="M24" s="118">
        <f>IF($C$4="citu pasākumu izmaksas",IF('4a+c+n'!$Q24="C",'4a+c+n'!M24,0))</f>
        <v>0</v>
      </c>
      <c r="N24" s="118">
        <f>IF($C$4="citu pasākumu izmaksas",IF('4a+c+n'!$Q24="C",'4a+c+n'!N24,0))</f>
        <v>0</v>
      </c>
      <c r="O24" s="118">
        <f>IF($C$4="citu pasākumu izmaksas",IF('4a+c+n'!$Q24="C",'4a+c+n'!O24,0))</f>
        <v>0</v>
      </c>
      <c r="P24" s="119">
        <f>IF($C$4="citu pasākumu izmaksas",IF('4a+c+n'!$Q24="C",'4a+c+n'!P24,0))</f>
        <v>0</v>
      </c>
    </row>
    <row r="25" spans="1:16" x14ac:dyDescent="0.2">
      <c r="A25" s="51">
        <f>IF(P25=0,0,IF(COUNTBLANK(P25)=1,0,COUNTA($P$14:P25)))</f>
        <v>0</v>
      </c>
      <c r="B25" s="24">
        <f>IF($C$4="citu pasākumu izmaksas",IF('4a+c+n'!$Q25="C",'4a+c+n'!B25,0))</f>
        <v>0</v>
      </c>
      <c r="C25" s="24">
        <f>IF($C$4="citu pasākumu izmaksas",IF('4a+c+n'!$Q25="C",'4a+c+n'!C25,0))</f>
        <v>0</v>
      </c>
      <c r="D25" s="24">
        <f>IF($C$4="citu pasākumu izmaksas",IF('4a+c+n'!$Q25="C",'4a+c+n'!D25,0))</f>
        <v>0</v>
      </c>
      <c r="E25" s="46"/>
      <c r="F25" s="65"/>
      <c r="G25" s="118"/>
      <c r="H25" s="118">
        <f>IF($C$4="citu pasākumu izmaksas",IF('4a+c+n'!$Q25="C",'4a+c+n'!H25,0))</f>
        <v>0</v>
      </c>
      <c r="I25" s="118"/>
      <c r="J25" s="118"/>
      <c r="K25" s="119">
        <f>IF($C$4="citu pasākumu izmaksas",IF('4a+c+n'!$Q25="C",'4a+c+n'!K25,0))</f>
        <v>0</v>
      </c>
      <c r="L25" s="82">
        <f>IF($C$4="citu pasākumu izmaksas",IF('4a+c+n'!$Q25="C",'4a+c+n'!L25,0))</f>
        <v>0</v>
      </c>
      <c r="M25" s="118">
        <f>IF($C$4="citu pasākumu izmaksas",IF('4a+c+n'!$Q25="C",'4a+c+n'!M25,0))</f>
        <v>0</v>
      </c>
      <c r="N25" s="118">
        <f>IF($C$4="citu pasākumu izmaksas",IF('4a+c+n'!$Q25="C",'4a+c+n'!N25,0))</f>
        <v>0</v>
      </c>
      <c r="O25" s="118">
        <f>IF($C$4="citu pasākumu izmaksas",IF('4a+c+n'!$Q25="C",'4a+c+n'!O25,0))</f>
        <v>0</v>
      </c>
      <c r="P25" s="119">
        <f>IF($C$4="citu pasākumu izmaksas",IF('4a+c+n'!$Q25="C",'4a+c+n'!P25,0))</f>
        <v>0</v>
      </c>
    </row>
    <row r="26" spans="1:16" x14ac:dyDescent="0.2">
      <c r="A26" s="51">
        <f>IF(P26=0,0,IF(COUNTBLANK(P26)=1,0,COUNTA($P$14:P26)))</f>
        <v>0</v>
      </c>
      <c r="B26" s="24">
        <f>IF($C$4="citu pasākumu izmaksas",IF('4a+c+n'!$Q26="C",'4a+c+n'!B26,0))</f>
        <v>0</v>
      </c>
      <c r="C26" s="24">
        <f>IF($C$4="citu pasākumu izmaksas",IF('4a+c+n'!$Q26="C",'4a+c+n'!C26,0))</f>
        <v>0</v>
      </c>
      <c r="D26" s="24">
        <f>IF($C$4="citu pasākumu izmaksas",IF('4a+c+n'!$Q26="C",'4a+c+n'!D26,0))</f>
        <v>0</v>
      </c>
      <c r="E26" s="46"/>
      <c r="F26" s="65"/>
      <c r="G26" s="118"/>
      <c r="H26" s="118">
        <f>IF($C$4="citu pasākumu izmaksas",IF('4a+c+n'!$Q26="C",'4a+c+n'!H26,0))</f>
        <v>0</v>
      </c>
      <c r="I26" s="118"/>
      <c r="J26" s="118"/>
      <c r="K26" s="119">
        <f>IF($C$4="citu pasākumu izmaksas",IF('4a+c+n'!$Q26="C",'4a+c+n'!K26,0))</f>
        <v>0</v>
      </c>
      <c r="L26" s="82">
        <f>IF($C$4="citu pasākumu izmaksas",IF('4a+c+n'!$Q26="C",'4a+c+n'!L26,0))</f>
        <v>0</v>
      </c>
      <c r="M26" s="118">
        <f>IF($C$4="citu pasākumu izmaksas",IF('4a+c+n'!$Q26="C",'4a+c+n'!M26,0))</f>
        <v>0</v>
      </c>
      <c r="N26" s="118">
        <f>IF($C$4="citu pasākumu izmaksas",IF('4a+c+n'!$Q26="C",'4a+c+n'!N26,0))</f>
        <v>0</v>
      </c>
      <c r="O26" s="118">
        <f>IF($C$4="citu pasākumu izmaksas",IF('4a+c+n'!$Q26="C",'4a+c+n'!O26,0))</f>
        <v>0</v>
      </c>
      <c r="P26" s="119">
        <f>IF($C$4="citu pasākumu izmaksas",IF('4a+c+n'!$Q26="C",'4a+c+n'!P26,0))</f>
        <v>0</v>
      </c>
    </row>
    <row r="27" spans="1:16" x14ac:dyDescent="0.2">
      <c r="A27" s="51">
        <f>IF(P27=0,0,IF(COUNTBLANK(P27)=1,0,COUNTA($P$14:P27)))</f>
        <v>0</v>
      </c>
      <c r="B27" s="24">
        <f>IF($C$4="citu pasākumu izmaksas",IF('4a+c+n'!$Q27="C",'4a+c+n'!B27,0))</f>
        <v>0</v>
      </c>
      <c r="C27" s="24">
        <f>IF($C$4="citu pasākumu izmaksas",IF('4a+c+n'!$Q27="C",'4a+c+n'!C27,0))</f>
        <v>0</v>
      </c>
      <c r="D27" s="24">
        <f>IF($C$4="citu pasākumu izmaksas",IF('4a+c+n'!$Q27="C",'4a+c+n'!D27,0))</f>
        <v>0</v>
      </c>
      <c r="E27" s="46"/>
      <c r="F27" s="65"/>
      <c r="G27" s="118"/>
      <c r="H27" s="118">
        <f>IF($C$4="citu pasākumu izmaksas",IF('4a+c+n'!$Q27="C",'4a+c+n'!H27,0))</f>
        <v>0</v>
      </c>
      <c r="I27" s="118"/>
      <c r="J27" s="118"/>
      <c r="K27" s="119">
        <f>IF($C$4="citu pasākumu izmaksas",IF('4a+c+n'!$Q27="C",'4a+c+n'!K27,0))</f>
        <v>0</v>
      </c>
      <c r="L27" s="82">
        <f>IF($C$4="citu pasākumu izmaksas",IF('4a+c+n'!$Q27="C",'4a+c+n'!L27,0))</f>
        <v>0</v>
      </c>
      <c r="M27" s="118">
        <f>IF($C$4="citu pasākumu izmaksas",IF('4a+c+n'!$Q27="C",'4a+c+n'!M27,0))</f>
        <v>0</v>
      </c>
      <c r="N27" s="118">
        <f>IF($C$4="citu pasākumu izmaksas",IF('4a+c+n'!$Q27="C",'4a+c+n'!N27,0))</f>
        <v>0</v>
      </c>
      <c r="O27" s="118">
        <f>IF($C$4="citu pasākumu izmaksas",IF('4a+c+n'!$Q27="C",'4a+c+n'!O27,0))</f>
        <v>0</v>
      </c>
      <c r="P27" s="119">
        <f>IF($C$4="citu pasākumu izmaksas",IF('4a+c+n'!$Q27="C",'4a+c+n'!P27,0))</f>
        <v>0</v>
      </c>
    </row>
    <row r="28" spans="1:16" ht="20.399999999999999" x14ac:dyDescent="0.2">
      <c r="A28" s="51">
        <f>IF(P28=0,0,IF(COUNTBLANK(P28)=1,0,COUNTA($P$14:P28)))</f>
        <v>0</v>
      </c>
      <c r="B28" s="24" t="str">
        <f>IF($C$4="citu pasākumu izmaksas",IF('4a+c+n'!$Q28="C",'4a+c+n'!B28,0))</f>
        <v>13-00000</v>
      </c>
      <c r="C28" s="24" t="str">
        <f>IF($C$4="citu pasākumu izmaksas",IF('4a+c+n'!$Q28="C",'4a+c+n'!C28,0))</f>
        <v>Aizvērējmehānismi</v>
      </c>
      <c r="D28" s="24" t="str">
        <f>IF($C$4="citu pasākumu izmaksas",IF('4a+c+n'!$Q28="C",'4a+c+n'!D28,0))</f>
        <v>gab.</v>
      </c>
      <c r="E28" s="46"/>
      <c r="F28" s="65"/>
      <c r="G28" s="118"/>
      <c r="H28" s="118">
        <f>IF($C$4="citu pasākumu izmaksas",IF('4a+c+n'!$Q28="C",'4a+c+n'!H28,0))</f>
        <v>0</v>
      </c>
      <c r="I28" s="118"/>
      <c r="J28" s="118"/>
      <c r="K28" s="119">
        <f>IF($C$4="citu pasākumu izmaksas",IF('4a+c+n'!$Q28="C",'4a+c+n'!K28,0))</f>
        <v>0</v>
      </c>
      <c r="L28" s="82">
        <f>IF($C$4="citu pasākumu izmaksas",IF('4a+c+n'!$Q28="C",'4a+c+n'!L28,0))</f>
        <v>0</v>
      </c>
      <c r="M28" s="118">
        <f>IF($C$4="citu pasākumu izmaksas",IF('4a+c+n'!$Q28="C",'4a+c+n'!M28,0))</f>
        <v>0</v>
      </c>
      <c r="N28" s="118">
        <f>IF($C$4="citu pasākumu izmaksas",IF('4a+c+n'!$Q28="C",'4a+c+n'!N28,0))</f>
        <v>0</v>
      </c>
      <c r="O28" s="118">
        <f>IF($C$4="citu pasākumu izmaksas",IF('4a+c+n'!$Q28="C",'4a+c+n'!O28,0))</f>
        <v>0</v>
      </c>
      <c r="P28" s="119">
        <f>IF($C$4="citu pasākumu izmaksas",IF('4a+c+n'!$Q28="C",'4a+c+n'!P28,0))</f>
        <v>0</v>
      </c>
    </row>
    <row r="29" spans="1:16" ht="20.399999999999999" x14ac:dyDescent="0.2">
      <c r="A29" s="51">
        <f>IF(P29=0,0,IF(COUNTBLANK(P29)=1,0,COUNTA($P$14:P29)))</f>
        <v>0</v>
      </c>
      <c r="B29" s="24" t="str">
        <f>IF($C$4="citu pasākumu izmaksas",IF('4a+c+n'!$Q29="C",'4a+c+n'!B29,0))</f>
        <v>13-00000</v>
      </c>
      <c r="C29" s="24" t="str">
        <f>IF($C$4="citu pasākumu izmaksas",IF('4a+c+n'!$Q29="C",'4a+c+n'!C29,0))</f>
        <v>Durvju atdure</v>
      </c>
      <c r="D29" s="24" t="str">
        <f>IF($C$4="citu pasākumu izmaksas",IF('4a+c+n'!$Q29="C",'4a+c+n'!D29,0))</f>
        <v>gab.</v>
      </c>
      <c r="E29" s="46"/>
      <c r="F29" s="65"/>
      <c r="G29" s="118"/>
      <c r="H29" s="118">
        <f>IF($C$4="citu pasākumu izmaksas",IF('4a+c+n'!$Q29="C",'4a+c+n'!H29,0))</f>
        <v>0</v>
      </c>
      <c r="I29" s="118"/>
      <c r="J29" s="118"/>
      <c r="K29" s="119">
        <f>IF($C$4="citu pasākumu izmaksas",IF('4a+c+n'!$Q29="C",'4a+c+n'!K29,0))</f>
        <v>0</v>
      </c>
      <c r="L29" s="82">
        <f>IF($C$4="citu pasākumu izmaksas",IF('4a+c+n'!$Q29="C",'4a+c+n'!L29,0))</f>
        <v>0</v>
      </c>
      <c r="M29" s="118">
        <f>IF($C$4="citu pasākumu izmaksas",IF('4a+c+n'!$Q29="C",'4a+c+n'!M29,0))</f>
        <v>0</v>
      </c>
      <c r="N29" s="118">
        <f>IF($C$4="citu pasākumu izmaksas",IF('4a+c+n'!$Q29="C",'4a+c+n'!N29,0))</f>
        <v>0</v>
      </c>
      <c r="O29" s="118">
        <f>IF($C$4="citu pasākumu izmaksas",IF('4a+c+n'!$Q29="C",'4a+c+n'!O29,0))</f>
        <v>0</v>
      </c>
      <c r="P29" s="119">
        <f>IF($C$4="citu pasākumu izmaksas",IF('4a+c+n'!$Q29="C",'4a+c+n'!P29,0))</f>
        <v>0</v>
      </c>
    </row>
    <row r="30" spans="1:16" ht="20.399999999999999" x14ac:dyDescent="0.2">
      <c r="A30" s="51">
        <f>IF(P30=0,0,IF(COUNTBLANK(P30)=1,0,COUNTA($P$14:P30)))</f>
        <v>0</v>
      </c>
      <c r="B30" s="24" t="str">
        <f>IF($C$4="citu pasākumu izmaksas",IF('4a+c+n'!$Q30="C",'4a+c+n'!B30,0))</f>
        <v>13-00000</v>
      </c>
      <c r="C30" s="24" t="str">
        <f>IF($C$4="citu pasākumu izmaksas",IF('4a+c+n'!$Q30="C",'4a+c+n'!C30,0))</f>
        <v>Durvju kods ar čipu, t.sk. pieslēgšana un kābeļi</v>
      </c>
      <c r="D30" s="24" t="str">
        <f>IF($C$4="citu pasākumu izmaksas",IF('4a+c+n'!$Q30="C",'4a+c+n'!D30,0))</f>
        <v>gab.</v>
      </c>
      <c r="E30" s="46"/>
      <c r="F30" s="65"/>
      <c r="G30" s="118"/>
      <c r="H30" s="118">
        <f>IF($C$4="citu pasākumu izmaksas",IF('4a+c+n'!$Q30="C",'4a+c+n'!H30,0))</f>
        <v>0</v>
      </c>
      <c r="I30" s="118"/>
      <c r="J30" s="118"/>
      <c r="K30" s="119">
        <f>IF($C$4="citu pasākumu izmaksas",IF('4a+c+n'!$Q30="C",'4a+c+n'!K30,0))</f>
        <v>0</v>
      </c>
      <c r="L30" s="82">
        <f>IF($C$4="citu pasākumu izmaksas",IF('4a+c+n'!$Q30="C",'4a+c+n'!L30,0))</f>
        <v>0</v>
      </c>
      <c r="M30" s="118">
        <f>IF($C$4="citu pasākumu izmaksas",IF('4a+c+n'!$Q30="C",'4a+c+n'!M30,0))</f>
        <v>0</v>
      </c>
      <c r="N30" s="118">
        <f>IF($C$4="citu pasākumu izmaksas",IF('4a+c+n'!$Q30="C",'4a+c+n'!N30,0))</f>
        <v>0</v>
      </c>
      <c r="O30" s="118">
        <f>IF($C$4="citu pasākumu izmaksas",IF('4a+c+n'!$Q30="C",'4a+c+n'!O30,0))</f>
        <v>0</v>
      </c>
      <c r="P30" s="119">
        <f>IF($C$4="citu pasākumu izmaksas",IF('4a+c+n'!$Q30="C",'4a+c+n'!P30,0))</f>
        <v>0</v>
      </c>
    </row>
    <row r="31" spans="1:16" x14ac:dyDescent="0.2">
      <c r="A31" s="51">
        <f>IF(P31=0,0,IF(COUNTBLANK(P31)=1,0,COUNTA($P$14:P31)))</f>
        <v>0</v>
      </c>
      <c r="B31" s="24">
        <f>IF($C$4="citu pasākumu izmaksas",IF('4a+c+n'!$Q31="C",'4a+c+n'!B31,0))</f>
        <v>0</v>
      </c>
      <c r="C31" s="24">
        <f>IF($C$4="citu pasākumu izmaksas",IF('4a+c+n'!$Q31="C",'4a+c+n'!C31,0))</f>
        <v>0</v>
      </c>
      <c r="D31" s="24">
        <f>IF($C$4="citu pasākumu izmaksas",IF('4a+c+n'!$Q31="C",'4a+c+n'!D31,0))</f>
        <v>0</v>
      </c>
      <c r="E31" s="46"/>
      <c r="F31" s="65"/>
      <c r="G31" s="118"/>
      <c r="H31" s="118">
        <f>IF($C$4="citu pasākumu izmaksas",IF('4a+c+n'!$Q31="C",'4a+c+n'!H31,0))</f>
        <v>0</v>
      </c>
      <c r="I31" s="118"/>
      <c r="J31" s="118"/>
      <c r="K31" s="119">
        <f>IF($C$4="citu pasākumu izmaksas",IF('4a+c+n'!$Q31="C",'4a+c+n'!K31,0))</f>
        <v>0</v>
      </c>
      <c r="L31" s="82">
        <f>IF($C$4="citu pasākumu izmaksas",IF('4a+c+n'!$Q31="C",'4a+c+n'!L31,0))</f>
        <v>0</v>
      </c>
      <c r="M31" s="118">
        <f>IF($C$4="citu pasākumu izmaksas",IF('4a+c+n'!$Q31="C",'4a+c+n'!M31,0))</f>
        <v>0</v>
      </c>
      <c r="N31" s="118">
        <f>IF($C$4="citu pasākumu izmaksas",IF('4a+c+n'!$Q31="C",'4a+c+n'!N31,0))</f>
        <v>0</v>
      </c>
      <c r="O31" s="118">
        <f>IF($C$4="citu pasākumu izmaksas",IF('4a+c+n'!$Q31="C",'4a+c+n'!O31,0))</f>
        <v>0</v>
      </c>
      <c r="P31" s="119">
        <f>IF($C$4="citu pasākumu izmaksas",IF('4a+c+n'!$Q31="C",'4a+c+n'!P31,0))</f>
        <v>0</v>
      </c>
    </row>
    <row r="32" spans="1:16" x14ac:dyDescent="0.2">
      <c r="A32" s="51">
        <f>IF(P32=0,0,IF(COUNTBLANK(P32)=1,0,COUNTA($P$14:P32)))</f>
        <v>0</v>
      </c>
      <c r="B32" s="24">
        <f>IF($C$4="citu pasākumu izmaksas",IF('4a+c+n'!$Q32="C",'4a+c+n'!B32,0))</f>
        <v>0</v>
      </c>
      <c r="C32" s="24">
        <f>IF($C$4="citu pasākumu izmaksas",IF('4a+c+n'!$Q32="C",'4a+c+n'!C32,0))</f>
        <v>0</v>
      </c>
      <c r="D32" s="24">
        <f>IF($C$4="citu pasākumu izmaksas",IF('4a+c+n'!$Q32="C",'4a+c+n'!D32,0))</f>
        <v>0</v>
      </c>
      <c r="E32" s="46"/>
      <c r="F32" s="65"/>
      <c r="G32" s="118"/>
      <c r="H32" s="118">
        <f>IF($C$4="citu pasākumu izmaksas",IF('4a+c+n'!$Q32="C",'4a+c+n'!H32,0))</f>
        <v>0</v>
      </c>
      <c r="I32" s="118"/>
      <c r="J32" s="118"/>
      <c r="K32" s="119">
        <f>IF($C$4="citu pasākumu izmaksas",IF('4a+c+n'!$Q32="C",'4a+c+n'!K32,0))</f>
        <v>0</v>
      </c>
      <c r="L32" s="82">
        <f>IF($C$4="citu pasākumu izmaksas",IF('4a+c+n'!$Q32="C",'4a+c+n'!L32,0))</f>
        <v>0</v>
      </c>
      <c r="M32" s="118">
        <f>IF($C$4="citu pasākumu izmaksas",IF('4a+c+n'!$Q32="C",'4a+c+n'!M32,0))</f>
        <v>0</v>
      </c>
      <c r="N32" s="118">
        <f>IF($C$4="citu pasākumu izmaksas",IF('4a+c+n'!$Q32="C",'4a+c+n'!N32,0))</f>
        <v>0</v>
      </c>
      <c r="O32" s="118">
        <f>IF($C$4="citu pasākumu izmaksas",IF('4a+c+n'!$Q32="C",'4a+c+n'!O32,0))</f>
        <v>0</v>
      </c>
      <c r="P32" s="119">
        <f>IF($C$4="citu pasākumu izmaksas",IF('4a+c+n'!$Q32="C",'4a+c+n'!P32,0))</f>
        <v>0</v>
      </c>
    </row>
    <row r="33" spans="1:16" x14ac:dyDescent="0.2">
      <c r="A33" s="51">
        <f>IF(P33=0,0,IF(COUNTBLANK(P33)=1,0,COUNTA($P$14:P33)))</f>
        <v>0</v>
      </c>
      <c r="B33" s="24">
        <f>IF($C$4="citu pasākumu izmaksas",IF('4a+c+n'!$Q33="C",'4a+c+n'!B33,0))</f>
        <v>0</v>
      </c>
      <c r="C33" s="24">
        <f>IF($C$4="citu pasākumu izmaksas",IF('4a+c+n'!$Q33="C",'4a+c+n'!C33,0))</f>
        <v>0</v>
      </c>
      <c r="D33" s="24">
        <f>IF($C$4="citu pasākumu izmaksas",IF('4a+c+n'!$Q33="C",'4a+c+n'!D33,0))</f>
        <v>0</v>
      </c>
      <c r="E33" s="46"/>
      <c r="F33" s="65"/>
      <c r="G33" s="118"/>
      <c r="H33" s="118">
        <f>IF($C$4="citu pasākumu izmaksas",IF('4a+c+n'!$Q33="C",'4a+c+n'!H33,0))</f>
        <v>0</v>
      </c>
      <c r="I33" s="118"/>
      <c r="J33" s="118"/>
      <c r="K33" s="119">
        <f>IF($C$4="citu pasākumu izmaksas",IF('4a+c+n'!$Q33="C",'4a+c+n'!K33,0))</f>
        <v>0</v>
      </c>
      <c r="L33" s="82">
        <f>IF($C$4="citu pasākumu izmaksas",IF('4a+c+n'!$Q33="C",'4a+c+n'!L33,0))</f>
        <v>0</v>
      </c>
      <c r="M33" s="118">
        <f>IF($C$4="citu pasākumu izmaksas",IF('4a+c+n'!$Q33="C",'4a+c+n'!M33,0))</f>
        <v>0</v>
      </c>
      <c r="N33" s="118">
        <f>IF($C$4="citu pasākumu izmaksas",IF('4a+c+n'!$Q33="C",'4a+c+n'!N33,0))</f>
        <v>0</v>
      </c>
      <c r="O33" s="118">
        <f>IF($C$4="citu pasākumu izmaksas",IF('4a+c+n'!$Q33="C",'4a+c+n'!O33,0))</f>
        <v>0</v>
      </c>
      <c r="P33" s="119">
        <f>IF($C$4="citu pasākumu izmaksas",IF('4a+c+n'!$Q33="C",'4a+c+n'!P33,0))</f>
        <v>0</v>
      </c>
    </row>
    <row r="34" spans="1:16" x14ac:dyDescent="0.2">
      <c r="A34" s="51">
        <f>IF(P34=0,0,IF(COUNTBLANK(P34)=1,0,COUNTA($P$14:P34)))</f>
        <v>0</v>
      </c>
      <c r="B34" s="24">
        <f>IF($C$4="citu pasākumu izmaksas",IF('4a+c+n'!$Q34="C",'4a+c+n'!B34,0))</f>
        <v>0</v>
      </c>
      <c r="C34" s="24">
        <f>IF($C$4="citu pasākumu izmaksas",IF('4a+c+n'!$Q34="C",'4a+c+n'!C34,0))</f>
        <v>0</v>
      </c>
      <c r="D34" s="24">
        <f>IF($C$4="citu pasākumu izmaksas",IF('4a+c+n'!$Q34="C",'4a+c+n'!D34,0))</f>
        <v>0</v>
      </c>
      <c r="E34" s="46"/>
      <c r="F34" s="65"/>
      <c r="G34" s="118"/>
      <c r="H34" s="118">
        <f>IF($C$4="citu pasākumu izmaksas",IF('4a+c+n'!$Q34="C",'4a+c+n'!H34,0))</f>
        <v>0</v>
      </c>
      <c r="I34" s="118"/>
      <c r="J34" s="118"/>
      <c r="K34" s="119">
        <f>IF($C$4="citu pasākumu izmaksas",IF('4a+c+n'!$Q34="C",'4a+c+n'!K34,0))</f>
        <v>0</v>
      </c>
      <c r="L34" s="82">
        <f>IF($C$4="citu pasākumu izmaksas",IF('4a+c+n'!$Q34="C",'4a+c+n'!L34,0))</f>
        <v>0</v>
      </c>
      <c r="M34" s="118">
        <f>IF($C$4="citu pasākumu izmaksas",IF('4a+c+n'!$Q34="C",'4a+c+n'!M34,0))</f>
        <v>0</v>
      </c>
      <c r="N34" s="118">
        <f>IF($C$4="citu pasākumu izmaksas",IF('4a+c+n'!$Q34="C",'4a+c+n'!N34,0))</f>
        <v>0</v>
      </c>
      <c r="O34" s="118">
        <f>IF($C$4="citu pasākumu izmaksas",IF('4a+c+n'!$Q34="C",'4a+c+n'!O34,0))</f>
        <v>0</v>
      </c>
      <c r="P34" s="119">
        <f>IF($C$4="citu pasākumu izmaksas",IF('4a+c+n'!$Q34="C",'4a+c+n'!P34,0))</f>
        <v>0</v>
      </c>
    </row>
    <row r="35" spans="1:16" x14ac:dyDescent="0.2">
      <c r="A35" s="51">
        <f>IF(P35=0,0,IF(COUNTBLANK(P35)=1,0,COUNTA($P$14:P35)))</f>
        <v>0</v>
      </c>
      <c r="B35" s="24">
        <f>IF($C$4="citu pasākumu izmaksas",IF('4a+c+n'!$Q35="C",'4a+c+n'!B35,0))</f>
        <v>0</v>
      </c>
      <c r="C35" s="24">
        <f>IF($C$4="citu pasākumu izmaksas",IF('4a+c+n'!$Q35="C",'4a+c+n'!C35,0))</f>
        <v>0</v>
      </c>
      <c r="D35" s="24">
        <f>IF($C$4="citu pasākumu izmaksas",IF('4a+c+n'!$Q35="C",'4a+c+n'!D35,0))</f>
        <v>0</v>
      </c>
      <c r="E35" s="46"/>
      <c r="F35" s="65"/>
      <c r="G35" s="118"/>
      <c r="H35" s="118">
        <f>IF($C$4="citu pasākumu izmaksas",IF('4a+c+n'!$Q35="C",'4a+c+n'!H35,0))</f>
        <v>0</v>
      </c>
      <c r="I35" s="118"/>
      <c r="J35" s="118"/>
      <c r="K35" s="119">
        <f>IF($C$4="citu pasākumu izmaksas",IF('4a+c+n'!$Q35="C",'4a+c+n'!K35,0))</f>
        <v>0</v>
      </c>
      <c r="L35" s="82">
        <f>IF($C$4="citu pasākumu izmaksas",IF('4a+c+n'!$Q35="C",'4a+c+n'!L35,0))</f>
        <v>0</v>
      </c>
      <c r="M35" s="118">
        <f>IF($C$4="citu pasākumu izmaksas",IF('4a+c+n'!$Q35="C",'4a+c+n'!M35,0))</f>
        <v>0</v>
      </c>
      <c r="N35" s="118">
        <f>IF($C$4="citu pasākumu izmaksas",IF('4a+c+n'!$Q35="C",'4a+c+n'!N35,0))</f>
        <v>0</v>
      </c>
      <c r="O35" s="118">
        <f>IF($C$4="citu pasākumu izmaksas",IF('4a+c+n'!$Q35="C",'4a+c+n'!O35,0))</f>
        <v>0</v>
      </c>
      <c r="P35" s="119">
        <f>IF($C$4="citu pasākumu izmaksas",IF('4a+c+n'!$Q35="C",'4a+c+n'!P35,0))</f>
        <v>0</v>
      </c>
    </row>
    <row r="36" spans="1:16" x14ac:dyDescent="0.2">
      <c r="A36" s="51">
        <f>IF(P36=0,0,IF(COUNTBLANK(P36)=1,0,COUNTA($P$14:P36)))</f>
        <v>0</v>
      </c>
      <c r="B36" s="24">
        <f>IF($C$4="citu pasākumu izmaksas",IF('4a+c+n'!$Q36="C",'4a+c+n'!B36,0))</f>
        <v>0</v>
      </c>
      <c r="C36" s="24">
        <f>IF($C$4="citu pasākumu izmaksas",IF('4a+c+n'!$Q36="C",'4a+c+n'!C36,0))</f>
        <v>0</v>
      </c>
      <c r="D36" s="24">
        <f>IF($C$4="citu pasākumu izmaksas",IF('4a+c+n'!$Q36="C",'4a+c+n'!D36,0))</f>
        <v>0</v>
      </c>
      <c r="E36" s="46"/>
      <c r="F36" s="65"/>
      <c r="G36" s="118"/>
      <c r="H36" s="118">
        <f>IF($C$4="citu pasākumu izmaksas",IF('4a+c+n'!$Q36="C",'4a+c+n'!H36,0))</f>
        <v>0</v>
      </c>
      <c r="I36" s="118"/>
      <c r="J36" s="118"/>
      <c r="K36" s="119">
        <f>IF($C$4="citu pasākumu izmaksas",IF('4a+c+n'!$Q36="C",'4a+c+n'!K36,0))</f>
        <v>0</v>
      </c>
      <c r="L36" s="82">
        <f>IF($C$4="citu pasākumu izmaksas",IF('4a+c+n'!$Q36="C",'4a+c+n'!L36,0))</f>
        <v>0</v>
      </c>
      <c r="M36" s="118">
        <f>IF($C$4="citu pasākumu izmaksas",IF('4a+c+n'!$Q36="C",'4a+c+n'!M36,0))</f>
        <v>0</v>
      </c>
      <c r="N36" s="118">
        <f>IF($C$4="citu pasākumu izmaksas",IF('4a+c+n'!$Q36="C",'4a+c+n'!N36,0))</f>
        <v>0</v>
      </c>
      <c r="O36" s="118">
        <f>IF($C$4="citu pasākumu izmaksas",IF('4a+c+n'!$Q36="C",'4a+c+n'!O36,0))</f>
        <v>0</v>
      </c>
      <c r="P36" s="119">
        <f>IF($C$4="citu pasākumu izmaksas",IF('4a+c+n'!$Q36="C",'4a+c+n'!P36,0))</f>
        <v>0</v>
      </c>
    </row>
    <row r="37" spans="1:16" x14ac:dyDescent="0.2">
      <c r="A37" s="51">
        <f>IF(P37=0,0,IF(COUNTBLANK(P37)=1,0,COUNTA($P$14:P37)))</f>
        <v>0</v>
      </c>
      <c r="B37" s="24">
        <f>IF($C$4="citu pasākumu izmaksas",IF('4a+c+n'!$Q37="C",'4a+c+n'!B37,0))</f>
        <v>0</v>
      </c>
      <c r="C37" s="24">
        <f>IF($C$4="citu pasākumu izmaksas",IF('4a+c+n'!$Q37="C",'4a+c+n'!C37,0))</f>
        <v>0</v>
      </c>
      <c r="D37" s="24">
        <f>IF($C$4="citu pasākumu izmaksas",IF('4a+c+n'!$Q37="C",'4a+c+n'!D37,0))</f>
        <v>0</v>
      </c>
      <c r="E37" s="46"/>
      <c r="F37" s="65"/>
      <c r="G37" s="118"/>
      <c r="H37" s="118">
        <f>IF($C$4="citu pasākumu izmaksas",IF('4a+c+n'!$Q37="C",'4a+c+n'!H37,0))</f>
        <v>0</v>
      </c>
      <c r="I37" s="118"/>
      <c r="J37" s="118"/>
      <c r="K37" s="119">
        <f>IF($C$4="citu pasākumu izmaksas",IF('4a+c+n'!$Q37="C",'4a+c+n'!K37,0))</f>
        <v>0</v>
      </c>
      <c r="L37" s="82">
        <f>IF($C$4="citu pasākumu izmaksas",IF('4a+c+n'!$Q37="C",'4a+c+n'!L37,0))</f>
        <v>0</v>
      </c>
      <c r="M37" s="118">
        <f>IF($C$4="citu pasākumu izmaksas",IF('4a+c+n'!$Q37="C",'4a+c+n'!M37,0))</f>
        <v>0</v>
      </c>
      <c r="N37" s="118">
        <f>IF($C$4="citu pasākumu izmaksas",IF('4a+c+n'!$Q37="C",'4a+c+n'!N37,0))</f>
        <v>0</v>
      </c>
      <c r="O37" s="118">
        <f>IF($C$4="citu pasākumu izmaksas",IF('4a+c+n'!$Q37="C",'4a+c+n'!O37,0))</f>
        <v>0</v>
      </c>
      <c r="P37" s="119">
        <f>IF($C$4="citu pasākumu izmaksas",IF('4a+c+n'!$Q37="C",'4a+c+n'!P37,0))</f>
        <v>0</v>
      </c>
    </row>
    <row r="38" spans="1:16" ht="10.8" thickBot="1" x14ac:dyDescent="0.25">
      <c r="A38" s="51">
        <f>IF(P38=0,0,IF(COUNTBLANK(P38)=1,0,COUNTA($P$14:P38)))</f>
        <v>0</v>
      </c>
      <c r="B38" s="24">
        <f>IF($C$4="citu pasākumu izmaksas",IF('4a+c+n'!$Q38="C",'4a+c+n'!B38,0))</f>
        <v>0</v>
      </c>
      <c r="C38" s="24">
        <f>IF($C$4="citu pasākumu izmaksas",IF('4a+c+n'!$Q38="C",'4a+c+n'!C38,0))</f>
        <v>0</v>
      </c>
      <c r="D38" s="24">
        <f>IF($C$4="citu pasākumu izmaksas",IF('4a+c+n'!$Q38="C",'4a+c+n'!D38,0))</f>
        <v>0</v>
      </c>
      <c r="E38" s="46"/>
      <c r="F38" s="65"/>
      <c r="G38" s="118"/>
      <c r="H38" s="118">
        <f>IF($C$4="citu pasākumu izmaksas",IF('4a+c+n'!$Q38="C",'4a+c+n'!H38,0))</f>
        <v>0</v>
      </c>
      <c r="I38" s="118"/>
      <c r="J38" s="118"/>
      <c r="K38" s="119">
        <f>IF($C$4="citu pasākumu izmaksas",IF('4a+c+n'!$Q38="C",'4a+c+n'!K38,0))</f>
        <v>0</v>
      </c>
      <c r="L38" s="82">
        <f>IF($C$4="citu pasākumu izmaksas",IF('4a+c+n'!$Q38="C",'4a+c+n'!L38,0))</f>
        <v>0</v>
      </c>
      <c r="M38" s="118">
        <f>IF($C$4="citu pasākumu izmaksas",IF('4a+c+n'!$Q38="C",'4a+c+n'!M38,0))</f>
        <v>0</v>
      </c>
      <c r="N38" s="118">
        <f>IF($C$4="citu pasākumu izmaksas",IF('4a+c+n'!$Q38="C",'4a+c+n'!N38,0))</f>
        <v>0</v>
      </c>
      <c r="O38" s="118">
        <f>IF($C$4="citu pasākumu izmaksas",IF('4a+c+n'!$Q38="C",'4a+c+n'!O38,0))</f>
        <v>0</v>
      </c>
      <c r="P38" s="119">
        <f>IF($C$4="citu pasākumu izmaksas",IF('4a+c+n'!$Q38="C",'4a+c+n'!P38,0))</f>
        <v>0</v>
      </c>
    </row>
    <row r="39" spans="1:16" ht="12" customHeight="1" thickBot="1" x14ac:dyDescent="0.25">
      <c r="A39" s="315" t="s">
        <v>62</v>
      </c>
      <c r="B39" s="316"/>
      <c r="C39" s="316"/>
      <c r="D39" s="316"/>
      <c r="E39" s="316"/>
      <c r="F39" s="316"/>
      <c r="G39" s="316"/>
      <c r="H39" s="316"/>
      <c r="I39" s="316"/>
      <c r="J39" s="316"/>
      <c r="K39" s="317"/>
      <c r="L39" s="132">
        <f>SUM(L14:L38)</f>
        <v>0</v>
      </c>
      <c r="M39" s="133">
        <f>SUM(M14:M38)</f>
        <v>0</v>
      </c>
      <c r="N39" s="133">
        <f>SUM(N14:N38)</f>
        <v>0</v>
      </c>
      <c r="O39" s="133">
        <f>SUM(O14:O38)</f>
        <v>0</v>
      </c>
      <c r="P39" s="134">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318" t="str">
        <f>'Kops c'!C35:H35</f>
        <v>Gundega Ābelīte 14.05.2024</v>
      </c>
      <c r="D42" s="318"/>
      <c r="E42" s="318"/>
      <c r="F42" s="318"/>
      <c r="G42" s="318"/>
      <c r="H42" s="318"/>
      <c r="I42" s="16"/>
      <c r="J42" s="16"/>
      <c r="K42" s="16"/>
      <c r="L42" s="16"/>
      <c r="M42" s="16"/>
      <c r="N42" s="16"/>
      <c r="O42" s="16"/>
      <c r="P42" s="16"/>
    </row>
    <row r="43" spans="1:16" x14ac:dyDescent="0.2">
      <c r="A43" s="16"/>
      <c r="B43" s="16"/>
      <c r="C43" s="244" t="s">
        <v>15</v>
      </c>
      <c r="D43" s="244"/>
      <c r="E43" s="244"/>
      <c r="F43" s="244"/>
      <c r="G43" s="244"/>
      <c r="H43" s="244"/>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260" t="str">
        <f>'Kops n'!A38:D38</f>
        <v>Tāme sastādīta 2024. gada 14. maijā</v>
      </c>
      <c r="B45" s="261"/>
      <c r="C45" s="261"/>
      <c r="D45" s="261"/>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318" t="str">
        <f>'Kops c'!C40:H40</f>
        <v>Gundega Ābelīte 14.05.2024</v>
      </c>
      <c r="D47" s="318"/>
      <c r="E47" s="318"/>
      <c r="F47" s="318"/>
      <c r="G47" s="318"/>
      <c r="H47" s="318"/>
      <c r="I47" s="16"/>
      <c r="J47" s="16"/>
      <c r="K47" s="16"/>
      <c r="L47" s="16"/>
      <c r="M47" s="16"/>
      <c r="N47" s="16"/>
      <c r="O47" s="16"/>
      <c r="P47" s="16"/>
    </row>
    <row r="48" spans="1:16" x14ac:dyDescent="0.2">
      <c r="A48" s="16"/>
      <c r="B48" s="16"/>
      <c r="C48" s="244" t="s">
        <v>15</v>
      </c>
      <c r="D48" s="244"/>
      <c r="E48" s="244"/>
      <c r="F48" s="244"/>
      <c r="G48" s="244"/>
      <c r="H48" s="244"/>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5" t="str">
        <f>'Kops c'!C43</f>
        <v>1-00180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8:H48"/>
    <mergeCell ref="L12:P12"/>
    <mergeCell ref="A39:K39"/>
    <mergeCell ref="C42:H42"/>
    <mergeCell ref="C43:H43"/>
    <mergeCell ref="A45:D45"/>
    <mergeCell ref="C47:H47"/>
  </mergeCells>
  <conditionalFormatting sqref="A39:K39">
    <cfRule type="containsText" dxfId="328" priority="3" operator="containsText" text="Tiešās izmaksas kopā, t. sk. darba devēja sociālais nodoklis __.__% ">
      <formula>NOT(ISERROR(SEARCH("Tiešās izmaksas kopā, t. sk. darba devēja sociālais nodoklis __.__% ",A39)))</formula>
    </cfRule>
  </conditionalFormatting>
  <conditionalFormatting sqref="C42:H42 C47:H47 C50 L39:P39 B14:P38 D5:L8 N9:O9 C2:I2">
    <cfRule type="cellIs" dxfId="327" priority="2" operator="equal">
      <formula>0</formula>
    </cfRule>
  </conditionalFormatting>
  <conditionalFormatting sqref="A14:A38">
    <cfRule type="cellIs" dxfId="326" priority="1"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P51"/>
  <sheetViews>
    <sheetView topLeftCell="A14" workbookViewId="0">
      <selection activeCell="A39" sqref="A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'4a+c+n'!D1</f>
        <v>4</v>
      </c>
      <c r="E1" s="22"/>
      <c r="F1" s="22"/>
      <c r="G1" s="22"/>
      <c r="H1" s="22"/>
      <c r="I1" s="22"/>
      <c r="J1" s="22"/>
      <c r="N1" s="26"/>
      <c r="O1" s="27"/>
      <c r="P1" s="28"/>
    </row>
    <row r="2" spans="1:16" x14ac:dyDescent="0.2">
      <c r="A2" s="29"/>
      <c r="B2" s="29"/>
      <c r="C2" s="330" t="str">
        <f>'4a+c+n'!C2:I2</f>
        <v>Logi un durvis</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'4a+c+n'!A9</f>
        <v>Tāme sastādīta  2024. gada tirgus cenās, pamatojoties uz AR daļas rasējumiem</v>
      </c>
      <c r="B9" s="327"/>
      <c r="C9" s="327"/>
      <c r="D9" s="327"/>
      <c r="E9" s="327"/>
      <c r="F9" s="327"/>
      <c r="G9" s="31"/>
      <c r="H9" s="31"/>
      <c r="I9" s="31"/>
      <c r="J9" s="328" t="s">
        <v>45</v>
      </c>
      <c r="K9" s="328"/>
      <c r="L9" s="328"/>
      <c r="M9" s="328"/>
      <c r="N9" s="329">
        <f>P39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izmaksas",IF('4a+c+n'!$Q14="N",'4a+c+n'!B14,0))</f>
        <v>0</v>
      </c>
      <c r="C14" s="23">
        <f>IF($C$4="Neattiecināmās izmaksas",IF('4a+c+n'!$Q14="N",'4a+c+n'!C14,0))</f>
        <v>0</v>
      </c>
      <c r="D14" s="23">
        <f>IF($C$4="Neattiecināmās izmaksas",IF('4a+c+n'!$Q14="N",'4a+c+n'!D14,0))</f>
        <v>0</v>
      </c>
      <c r="E14" s="45"/>
      <c r="F14" s="63"/>
      <c r="G14" s="116"/>
      <c r="H14" s="116">
        <f>IF($C$4="Neattiecināmās izmaksas",IF('4a+c+n'!$Q14="N",'4a+c+n'!H14,0))</f>
        <v>0</v>
      </c>
      <c r="I14" s="116"/>
      <c r="J14" s="116"/>
      <c r="K14" s="117">
        <f>IF($C$4="Neattiecināmās izmaksas",IF('4a+c+n'!$Q14="N",'4a+c+n'!K14,0))</f>
        <v>0</v>
      </c>
      <c r="L14" s="81">
        <f>IF($C$4="Neattiecināmās izmaksas",IF('4a+c+n'!$Q14="N",'4a+c+n'!L14,0))</f>
        <v>0</v>
      </c>
      <c r="M14" s="116">
        <f>IF($C$4="Neattiecināmās izmaksas",IF('4a+c+n'!$Q14="N",'4a+c+n'!M14,0))</f>
        <v>0</v>
      </c>
      <c r="N14" s="116">
        <f>IF($C$4="Neattiecināmās izmaksas",IF('4a+c+n'!$Q14="N",'4a+c+n'!N14,0))</f>
        <v>0</v>
      </c>
      <c r="O14" s="116">
        <f>IF($C$4="Neattiecināmās izmaksas",IF('4a+c+n'!$Q14="N",'4a+c+n'!O14,0))</f>
        <v>0</v>
      </c>
      <c r="P14" s="117">
        <f>IF($C$4="Neattiecināmās izmaksas",IF('4a+c+n'!$Q14="N",'4a+c+n'!P14,0))</f>
        <v>0</v>
      </c>
    </row>
    <row r="15" spans="1:16" x14ac:dyDescent="0.2">
      <c r="A15" s="51">
        <f>IF(P15=0,0,IF(COUNTBLANK(P15)=1,0,COUNTA($P$14:P15)))</f>
        <v>0</v>
      </c>
      <c r="B15" s="24">
        <f>IF($C$4="Neattiecināmās izmaksas",IF('4a+c+n'!$Q15="N",'4a+c+n'!B15,0))</f>
        <v>0</v>
      </c>
      <c r="C15" s="24">
        <f>IF($C$4="Neattiecināmās izmaksas",IF('4a+c+n'!$Q15="N",'4a+c+n'!C15,0))</f>
        <v>0</v>
      </c>
      <c r="D15" s="24">
        <f>IF($C$4="Neattiecināmās izmaksas",IF('4a+c+n'!$Q15="N",'4a+c+n'!D15,0))</f>
        <v>0</v>
      </c>
      <c r="E15" s="46"/>
      <c r="F15" s="65"/>
      <c r="G15" s="118"/>
      <c r="H15" s="118">
        <f>IF($C$4="Neattiecināmās izmaksas",IF('4a+c+n'!$Q15="N",'4a+c+n'!H15,0))</f>
        <v>0</v>
      </c>
      <c r="I15" s="118"/>
      <c r="J15" s="118"/>
      <c r="K15" s="119">
        <f>IF($C$4="Neattiecināmās izmaksas",IF('4a+c+n'!$Q15="N",'4a+c+n'!K15,0))</f>
        <v>0</v>
      </c>
      <c r="L15" s="82">
        <f>IF($C$4="Neattiecināmās izmaksas",IF('4a+c+n'!$Q15="N",'4a+c+n'!L15,0))</f>
        <v>0</v>
      </c>
      <c r="M15" s="118">
        <f>IF($C$4="Neattiecināmās izmaksas",IF('4a+c+n'!$Q15="N",'4a+c+n'!M15,0))</f>
        <v>0</v>
      </c>
      <c r="N15" s="118">
        <f>IF($C$4="Neattiecināmās izmaksas",IF('4a+c+n'!$Q15="N",'4a+c+n'!N15,0))</f>
        <v>0</v>
      </c>
      <c r="O15" s="118">
        <f>IF($C$4="Neattiecināmās izmaksas",IF('4a+c+n'!$Q15="N",'4a+c+n'!O15,0))</f>
        <v>0</v>
      </c>
      <c r="P15" s="119">
        <f>IF($C$4="Neattiecināmās izmaksas",IF('4a+c+n'!$Q15="N",'4a+c+n'!P15,0))</f>
        <v>0</v>
      </c>
    </row>
    <row r="16" spans="1:16" x14ac:dyDescent="0.2">
      <c r="A16" s="51">
        <f>IF(P16=0,0,IF(COUNTBLANK(P16)=1,0,COUNTA($P$14:P16)))</f>
        <v>0</v>
      </c>
      <c r="B16" s="24">
        <f>IF($C$4="Neattiecināmās izmaksas",IF('4a+c+n'!$Q16="N",'4a+c+n'!B16,0))</f>
        <v>0</v>
      </c>
      <c r="C16" s="24">
        <f>IF($C$4="Neattiecināmās izmaksas",IF('4a+c+n'!$Q16="N",'4a+c+n'!C16,0))</f>
        <v>0</v>
      </c>
      <c r="D16" s="24">
        <f>IF($C$4="Neattiecināmās izmaksas",IF('4a+c+n'!$Q16="N",'4a+c+n'!D16,0))</f>
        <v>0</v>
      </c>
      <c r="E16" s="46"/>
      <c r="F16" s="65"/>
      <c r="G16" s="118"/>
      <c r="H16" s="118">
        <f>IF($C$4="Neattiecināmās izmaksas",IF('4a+c+n'!$Q16="N",'4a+c+n'!H16,0))</f>
        <v>0</v>
      </c>
      <c r="I16" s="118"/>
      <c r="J16" s="118"/>
      <c r="K16" s="119">
        <f>IF($C$4="Neattiecināmās izmaksas",IF('4a+c+n'!$Q16="N",'4a+c+n'!K16,0))</f>
        <v>0</v>
      </c>
      <c r="L16" s="82">
        <f>IF($C$4="Neattiecināmās izmaksas",IF('4a+c+n'!$Q16="N",'4a+c+n'!L16,0))</f>
        <v>0</v>
      </c>
      <c r="M16" s="118">
        <f>IF($C$4="Neattiecināmās izmaksas",IF('4a+c+n'!$Q16="N",'4a+c+n'!M16,0))</f>
        <v>0</v>
      </c>
      <c r="N16" s="118">
        <f>IF($C$4="Neattiecināmās izmaksas",IF('4a+c+n'!$Q16="N",'4a+c+n'!N16,0))</f>
        <v>0</v>
      </c>
      <c r="O16" s="118">
        <f>IF($C$4="Neattiecināmās izmaksas",IF('4a+c+n'!$Q16="N",'4a+c+n'!O16,0))</f>
        <v>0</v>
      </c>
      <c r="P16" s="119">
        <f>IF($C$4="Neattiecināmās izmaksas",IF('4a+c+n'!$Q16="N",'4a+c+n'!P16,0))</f>
        <v>0</v>
      </c>
    </row>
    <row r="17" spans="1:16" x14ac:dyDescent="0.2">
      <c r="A17" s="51">
        <f>IF(P17=0,0,IF(COUNTBLANK(P17)=1,0,COUNTA($P$14:P17)))</f>
        <v>0</v>
      </c>
      <c r="B17" s="24">
        <f>IF($C$4="Neattiecināmās izmaksas",IF('4a+c+n'!$Q17="N",'4a+c+n'!B17,0))</f>
        <v>0</v>
      </c>
      <c r="C17" s="24">
        <f>IF($C$4="Neattiecināmās izmaksas",IF('4a+c+n'!$Q17="N",'4a+c+n'!C17,0))</f>
        <v>0</v>
      </c>
      <c r="D17" s="24">
        <f>IF($C$4="Neattiecināmās izmaksas",IF('4a+c+n'!$Q17="N",'4a+c+n'!D17,0))</f>
        <v>0</v>
      </c>
      <c r="E17" s="46"/>
      <c r="F17" s="65"/>
      <c r="G17" s="118"/>
      <c r="H17" s="118">
        <f>IF($C$4="Neattiecināmās izmaksas",IF('4a+c+n'!$Q17="N",'4a+c+n'!H17,0))</f>
        <v>0</v>
      </c>
      <c r="I17" s="118"/>
      <c r="J17" s="118"/>
      <c r="K17" s="119">
        <f>IF($C$4="Neattiecināmās izmaksas",IF('4a+c+n'!$Q17="N",'4a+c+n'!K17,0))</f>
        <v>0</v>
      </c>
      <c r="L17" s="82">
        <f>IF($C$4="Neattiecināmās izmaksas",IF('4a+c+n'!$Q17="N",'4a+c+n'!L17,0))</f>
        <v>0</v>
      </c>
      <c r="M17" s="118">
        <f>IF($C$4="Neattiecināmās izmaksas",IF('4a+c+n'!$Q17="N",'4a+c+n'!M17,0))</f>
        <v>0</v>
      </c>
      <c r="N17" s="118">
        <f>IF($C$4="Neattiecināmās izmaksas",IF('4a+c+n'!$Q17="N",'4a+c+n'!N17,0))</f>
        <v>0</v>
      </c>
      <c r="O17" s="118">
        <f>IF($C$4="Neattiecināmās izmaksas",IF('4a+c+n'!$Q17="N",'4a+c+n'!O17,0))</f>
        <v>0</v>
      </c>
      <c r="P17" s="119">
        <f>IF($C$4="Neattiecināmās izmaksas",IF('4a+c+n'!$Q17="N",'4a+c+n'!P17,0))</f>
        <v>0</v>
      </c>
    </row>
    <row r="18" spans="1:16" x14ac:dyDescent="0.2">
      <c r="A18" s="51">
        <f>IF(P18=0,0,IF(COUNTBLANK(P18)=1,0,COUNTA($P$14:P18)))</f>
        <v>0</v>
      </c>
      <c r="B18" s="24">
        <f>IF($C$4="Neattiecināmās izmaksas",IF('4a+c+n'!$Q18="N",'4a+c+n'!B18,0))</f>
        <v>0</v>
      </c>
      <c r="C18" s="24">
        <f>IF($C$4="Neattiecināmās izmaksas",IF('4a+c+n'!$Q18="N",'4a+c+n'!C18,0))</f>
        <v>0</v>
      </c>
      <c r="D18" s="24">
        <f>IF($C$4="Neattiecināmās izmaksas",IF('4a+c+n'!$Q18="N",'4a+c+n'!D18,0))</f>
        <v>0</v>
      </c>
      <c r="E18" s="46"/>
      <c r="F18" s="65"/>
      <c r="G18" s="118"/>
      <c r="H18" s="118">
        <f>IF($C$4="Neattiecināmās izmaksas",IF('4a+c+n'!$Q18="N",'4a+c+n'!H18,0))</f>
        <v>0</v>
      </c>
      <c r="I18" s="118"/>
      <c r="J18" s="118"/>
      <c r="K18" s="119">
        <f>IF($C$4="Neattiecināmās izmaksas",IF('4a+c+n'!$Q18="N",'4a+c+n'!K18,0))</f>
        <v>0</v>
      </c>
      <c r="L18" s="82">
        <f>IF($C$4="Neattiecināmās izmaksas",IF('4a+c+n'!$Q18="N",'4a+c+n'!L18,0))</f>
        <v>0</v>
      </c>
      <c r="M18" s="118">
        <f>IF($C$4="Neattiecināmās izmaksas",IF('4a+c+n'!$Q18="N",'4a+c+n'!M18,0))</f>
        <v>0</v>
      </c>
      <c r="N18" s="118">
        <f>IF($C$4="Neattiecināmās izmaksas",IF('4a+c+n'!$Q18="N",'4a+c+n'!N18,0))</f>
        <v>0</v>
      </c>
      <c r="O18" s="118">
        <f>IF($C$4="Neattiecināmās izmaksas",IF('4a+c+n'!$Q18="N",'4a+c+n'!O18,0))</f>
        <v>0</v>
      </c>
      <c r="P18" s="119">
        <f>IF($C$4="Neattiecināmās izmaksas",IF('4a+c+n'!$Q18="N",'4a+c+n'!P18,0))</f>
        <v>0</v>
      </c>
    </row>
    <row r="19" spans="1:16" x14ac:dyDescent="0.2">
      <c r="A19" s="51">
        <f>IF(P19=0,0,IF(COUNTBLANK(P19)=1,0,COUNTA($P$14:P19)))</f>
        <v>0</v>
      </c>
      <c r="B19" s="24">
        <f>IF($C$4="Neattiecināmās izmaksas",IF('4a+c+n'!$Q19="N",'4a+c+n'!B19,0))</f>
        <v>0</v>
      </c>
      <c r="C19" s="24">
        <f>IF($C$4="Neattiecināmās izmaksas",IF('4a+c+n'!$Q19="N",'4a+c+n'!C19,0))</f>
        <v>0</v>
      </c>
      <c r="D19" s="24">
        <f>IF($C$4="Neattiecināmās izmaksas",IF('4a+c+n'!$Q19="N",'4a+c+n'!D19,0))</f>
        <v>0</v>
      </c>
      <c r="E19" s="46"/>
      <c r="F19" s="65"/>
      <c r="G19" s="118"/>
      <c r="H19" s="118">
        <f>IF($C$4="Neattiecināmās izmaksas",IF('4a+c+n'!$Q19="N",'4a+c+n'!H19,0))</f>
        <v>0</v>
      </c>
      <c r="I19" s="118"/>
      <c r="J19" s="118"/>
      <c r="K19" s="119">
        <f>IF($C$4="Neattiecināmās izmaksas",IF('4a+c+n'!$Q19="N",'4a+c+n'!K19,0))</f>
        <v>0</v>
      </c>
      <c r="L19" s="82">
        <f>IF($C$4="Neattiecināmās izmaksas",IF('4a+c+n'!$Q19="N",'4a+c+n'!L19,0))</f>
        <v>0</v>
      </c>
      <c r="M19" s="118">
        <f>IF($C$4="Neattiecināmās izmaksas",IF('4a+c+n'!$Q19="N",'4a+c+n'!M19,0))</f>
        <v>0</v>
      </c>
      <c r="N19" s="118">
        <f>IF($C$4="Neattiecināmās izmaksas",IF('4a+c+n'!$Q19="N",'4a+c+n'!N19,0))</f>
        <v>0</v>
      </c>
      <c r="O19" s="118">
        <f>IF($C$4="Neattiecināmās izmaksas",IF('4a+c+n'!$Q19="N",'4a+c+n'!O19,0))</f>
        <v>0</v>
      </c>
      <c r="P19" s="119">
        <f>IF($C$4="Neattiecināmās izmaksas",IF('4a+c+n'!$Q19="N",'4a+c+n'!P19,0))</f>
        <v>0</v>
      </c>
    </row>
    <row r="20" spans="1:16" x14ac:dyDescent="0.2">
      <c r="A20" s="51">
        <f>IF(P20=0,0,IF(COUNTBLANK(P20)=1,0,COUNTA($P$14:P20)))</f>
        <v>0</v>
      </c>
      <c r="B20" s="24">
        <f>IF($C$4="Neattiecināmās izmaksas",IF('4a+c+n'!$Q20="N",'4a+c+n'!B20,0))</f>
        <v>0</v>
      </c>
      <c r="C20" s="24">
        <f>IF($C$4="Neattiecināmās izmaksas",IF('4a+c+n'!$Q20="N",'4a+c+n'!C20,0))</f>
        <v>0</v>
      </c>
      <c r="D20" s="24">
        <f>IF($C$4="Neattiecināmās izmaksas",IF('4a+c+n'!$Q20="N",'4a+c+n'!D20,0))</f>
        <v>0</v>
      </c>
      <c r="E20" s="46"/>
      <c r="F20" s="65"/>
      <c r="G20" s="118"/>
      <c r="H20" s="118">
        <f>IF($C$4="Neattiecināmās izmaksas",IF('4a+c+n'!$Q20="N",'4a+c+n'!H20,0))</f>
        <v>0</v>
      </c>
      <c r="I20" s="118"/>
      <c r="J20" s="118"/>
      <c r="K20" s="119">
        <f>IF($C$4="Neattiecināmās izmaksas",IF('4a+c+n'!$Q20="N",'4a+c+n'!K20,0))</f>
        <v>0</v>
      </c>
      <c r="L20" s="82">
        <f>IF($C$4="Neattiecināmās izmaksas",IF('4a+c+n'!$Q20="N",'4a+c+n'!L20,0))</f>
        <v>0</v>
      </c>
      <c r="M20" s="118">
        <f>IF($C$4="Neattiecināmās izmaksas",IF('4a+c+n'!$Q20="N",'4a+c+n'!M20,0))</f>
        <v>0</v>
      </c>
      <c r="N20" s="118">
        <f>IF($C$4="Neattiecināmās izmaksas",IF('4a+c+n'!$Q20="N",'4a+c+n'!N20,0))</f>
        <v>0</v>
      </c>
      <c r="O20" s="118">
        <f>IF($C$4="Neattiecināmās izmaksas",IF('4a+c+n'!$Q20="N",'4a+c+n'!O20,0))</f>
        <v>0</v>
      </c>
      <c r="P20" s="119">
        <f>IF($C$4="Neattiecināmās izmaksas",IF('4a+c+n'!$Q20="N",'4a+c+n'!P20,0))</f>
        <v>0</v>
      </c>
    </row>
    <row r="21" spans="1:16" x14ac:dyDescent="0.2">
      <c r="A21" s="51">
        <f>IF(P21=0,0,IF(COUNTBLANK(P21)=1,0,COUNTA($P$14:P21)))</f>
        <v>0</v>
      </c>
      <c r="B21" s="24">
        <f>IF($C$4="Neattiecināmās izmaksas",IF('4a+c+n'!$Q21="N",'4a+c+n'!B21,0))</f>
        <v>0</v>
      </c>
      <c r="C21" s="24">
        <f>IF($C$4="Neattiecināmās izmaksas",IF('4a+c+n'!$Q21="N",'4a+c+n'!C21,0))</f>
        <v>0</v>
      </c>
      <c r="D21" s="24">
        <f>IF($C$4="Neattiecināmās izmaksas",IF('4a+c+n'!$Q21="N",'4a+c+n'!D21,0))</f>
        <v>0</v>
      </c>
      <c r="E21" s="46"/>
      <c r="F21" s="65"/>
      <c r="G21" s="118"/>
      <c r="H21" s="118">
        <f>IF($C$4="Neattiecināmās izmaksas",IF('4a+c+n'!$Q21="N",'4a+c+n'!H21,0))</f>
        <v>0</v>
      </c>
      <c r="I21" s="118"/>
      <c r="J21" s="118"/>
      <c r="K21" s="119">
        <f>IF($C$4="Neattiecināmās izmaksas",IF('4a+c+n'!$Q21="N",'4a+c+n'!K21,0))</f>
        <v>0</v>
      </c>
      <c r="L21" s="82">
        <f>IF($C$4="Neattiecināmās izmaksas",IF('4a+c+n'!$Q21="N",'4a+c+n'!L21,0))</f>
        <v>0</v>
      </c>
      <c r="M21" s="118">
        <f>IF($C$4="Neattiecināmās izmaksas",IF('4a+c+n'!$Q21="N",'4a+c+n'!M21,0))</f>
        <v>0</v>
      </c>
      <c r="N21" s="118">
        <f>IF($C$4="Neattiecināmās izmaksas",IF('4a+c+n'!$Q21="N",'4a+c+n'!N21,0))</f>
        <v>0</v>
      </c>
      <c r="O21" s="118">
        <f>IF($C$4="Neattiecināmās izmaksas",IF('4a+c+n'!$Q21="N",'4a+c+n'!O21,0))</f>
        <v>0</v>
      </c>
      <c r="P21" s="119">
        <f>IF($C$4="Neattiecināmās izmaksas",IF('4a+c+n'!$Q21="N",'4a+c+n'!P21,0))</f>
        <v>0</v>
      </c>
    </row>
    <row r="22" spans="1:16" x14ac:dyDescent="0.2">
      <c r="A22" s="51">
        <f>IF(P22=0,0,IF(COUNTBLANK(P22)=1,0,COUNTA($P$14:P22)))</f>
        <v>0</v>
      </c>
      <c r="B22" s="24">
        <f>IF($C$4="Neattiecināmās izmaksas",IF('4a+c+n'!$Q22="N",'4a+c+n'!B22,0))</f>
        <v>0</v>
      </c>
      <c r="C22" s="24">
        <f>IF($C$4="Neattiecināmās izmaksas",IF('4a+c+n'!$Q22="N",'4a+c+n'!C22,0))</f>
        <v>0</v>
      </c>
      <c r="D22" s="24">
        <f>IF($C$4="Neattiecināmās izmaksas",IF('4a+c+n'!$Q22="N",'4a+c+n'!D22,0))</f>
        <v>0</v>
      </c>
      <c r="E22" s="46"/>
      <c r="F22" s="65"/>
      <c r="G22" s="118"/>
      <c r="H22" s="118">
        <f>IF($C$4="Neattiecināmās izmaksas",IF('4a+c+n'!$Q22="N",'4a+c+n'!H22,0))</f>
        <v>0</v>
      </c>
      <c r="I22" s="118"/>
      <c r="J22" s="118"/>
      <c r="K22" s="119">
        <f>IF($C$4="Neattiecināmās izmaksas",IF('4a+c+n'!$Q22="N",'4a+c+n'!K22,0))</f>
        <v>0</v>
      </c>
      <c r="L22" s="82">
        <f>IF($C$4="Neattiecināmās izmaksas",IF('4a+c+n'!$Q22="N",'4a+c+n'!L22,0))</f>
        <v>0</v>
      </c>
      <c r="M22" s="118">
        <f>IF($C$4="Neattiecināmās izmaksas",IF('4a+c+n'!$Q22="N",'4a+c+n'!M22,0))</f>
        <v>0</v>
      </c>
      <c r="N22" s="118">
        <f>IF($C$4="Neattiecināmās izmaksas",IF('4a+c+n'!$Q22="N",'4a+c+n'!N22,0))</f>
        <v>0</v>
      </c>
      <c r="O22" s="118">
        <f>IF($C$4="Neattiecināmās izmaksas",IF('4a+c+n'!$Q22="N",'4a+c+n'!O22,0))</f>
        <v>0</v>
      </c>
      <c r="P22" s="119">
        <f>IF($C$4="Neattiecināmās izmaksas",IF('4a+c+n'!$Q22="N",'4a+c+n'!P22,0))</f>
        <v>0</v>
      </c>
    </row>
    <row r="23" spans="1:16" x14ac:dyDescent="0.2">
      <c r="A23" s="51">
        <f>IF(P23=0,0,IF(COUNTBLANK(P23)=1,0,COUNTA($P$14:P23)))</f>
        <v>0</v>
      </c>
      <c r="B23" s="24">
        <f>IF($C$4="Neattiecināmās izmaksas",IF('4a+c+n'!$Q23="N",'4a+c+n'!B23,0))</f>
        <v>0</v>
      </c>
      <c r="C23" s="24">
        <f>IF($C$4="Neattiecināmās izmaksas",IF('4a+c+n'!$Q23="N",'4a+c+n'!C23,0))</f>
        <v>0</v>
      </c>
      <c r="D23" s="24">
        <f>IF($C$4="Neattiecināmās izmaksas",IF('4a+c+n'!$Q23="N",'4a+c+n'!D23,0))</f>
        <v>0</v>
      </c>
      <c r="E23" s="46"/>
      <c r="F23" s="65"/>
      <c r="G23" s="118"/>
      <c r="H23" s="118">
        <f>IF($C$4="Neattiecināmās izmaksas",IF('4a+c+n'!$Q23="N",'4a+c+n'!H23,0))</f>
        <v>0</v>
      </c>
      <c r="I23" s="118"/>
      <c r="J23" s="118"/>
      <c r="K23" s="119">
        <f>IF($C$4="Neattiecināmās izmaksas",IF('4a+c+n'!$Q23="N",'4a+c+n'!K23,0))</f>
        <v>0</v>
      </c>
      <c r="L23" s="82">
        <f>IF($C$4="Neattiecināmās izmaksas",IF('4a+c+n'!$Q23="N",'4a+c+n'!L23,0))</f>
        <v>0</v>
      </c>
      <c r="M23" s="118">
        <f>IF($C$4="Neattiecināmās izmaksas",IF('4a+c+n'!$Q23="N",'4a+c+n'!M23,0))</f>
        <v>0</v>
      </c>
      <c r="N23" s="118">
        <f>IF($C$4="Neattiecināmās izmaksas",IF('4a+c+n'!$Q23="N",'4a+c+n'!N23,0))</f>
        <v>0</v>
      </c>
      <c r="O23" s="118">
        <f>IF($C$4="Neattiecināmās izmaksas",IF('4a+c+n'!$Q23="N",'4a+c+n'!O23,0))</f>
        <v>0</v>
      </c>
      <c r="P23" s="119">
        <f>IF($C$4="Neattiecināmās izmaksas",IF('4a+c+n'!$Q23="N",'4a+c+n'!P23,0))</f>
        <v>0</v>
      </c>
    </row>
    <row r="24" spans="1:16" x14ac:dyDescent="0.2">
      <c r="A24" s="51">
        <f>IF(P24=0,0,IF(COUNTBLANK(P24)=1,0,COUNTA($P$14:P24)))</f>
        <v>0</v>
      </c>
      <c r="B24" s="24">
        <f>IF($C$4="Neattiecināmās izmaksas",IF('4a+c+n'!$Q24="N",'4a+c+n'!B24,0))</f>
        <v>0</v>
      </c>
      <c r="C24" s="24">
        <f>IF($C$4="Neattiecināmās izmaksas",IF('4a+c+n'!$Q24="N",'4a+c+n'!C24,0))</f>
        <v>0</v>
      </c>
      <c r="D24" s="24">
        <f>IF($C$4="Neattiecināmās izmaksas",IF('4a+c+n'!$Q24="N",'4a+c+n'!D24,0))</f>
        <v>0</v>
      </c>
      <c r="E24" s="46"/>
      <c r="F24" s="65"/>
      <c r="G24" s="118"/>
      <c r="H24" s="118">
        <f>IF($C$4="Neattiecināmās izmaksas",IF('4a+c+n'!$Q24="N",'4a+c+n'!H24,0))</f>
        <v>0</v>
      </c>
      <c r="I24" s="118"/>
      <c r="J24" s="118"/>
      <c r="K24" s="119">
        <f>IF($C$4="Neattiecināmās izmaksas",IF('4a+c+n'!$Q24="N",'4a+c+n'!K24,0))</f>
        <v>0</v>
      </c>
      <c r="L24" s="82">
        <f>IF($C$4="Neattiecināmās izmaksas",IF('4a+c+n'!$Q24="N",'4a+c+n'!L24,0))</f>
        <v>0</v>
      </c>
      <c r="M24" s="118">
        <f>IF($C$4="Neattiecināmās izmaksas",IF('4a+c+n'!$Q24="N",'4a+c+n'!M24,0))</f>
        <v>0</v>
      </c>
      <c r="N24" s="118">
        <f>IF($C$4="Neattiecināmās izmaksas",IF('4a+c+n'!$Q24="N",'4a+c+n'!N24,0))</f>
        <v>0</v>
      </c>
      <c r="O24" s="118">
        <f>IF($C$4="Neattiecināmās izmaksas",IF('4a+c+n'!$Q24="N",'4a+c+n'!O24,0))</f>
        <v>0</v>
      </c>
      <c r="P24" s="119">
        <f>IF($C$4="Neattiecināmās izmaksas",IF('4a+c+n'!$Q24="N",'4a+c+n'!P24,0))</f>
        <v>0</v>
      </c>
    </row>
    <row r="25" spans="1:16" x14ac:dyDescent="0.2">
      <c r="A25" s="51">
        <f>IF(P25=0,0,IF(COUNTBLANK(P25)=1,0,COUNTA($P$14:P25)))</f>
        <v>0</v>
      </c>
      <c r="B25" s="24">
        <f>IF($C$4="Neattiecināmās izmaksas",IF('4a+c+n'!$Q25="N",'4a+c+n'!B25,0))</f>
        <v>0</v>
      </c>
      <c r="C25" s="24">
        <f>IF($C$4="Neattiecināmās izmaksas",IF('4a+c+n'!$Q25="N",'4a+c+n'!C25,0))</f>
        <v>0</v>
      </c>
      <c r="D25" s="24">
        <f>IF($C$4="Neattiecināmās izmaksas",IF('4a+c+n'!$Q25="N",'4a+c+n'!D25,0))</f>
        <v>0</v>
      </c>
      <c r="E25" s="46"/>
      <c r="F25" s="65"/>
      <c r="G25" s="118"/>
      <c r="H25" s="118">
        <f>IF($C$4="Neattiecināmās izmaksas",IF('4a+c+n'!$Q25="N",'4a+c+n'!H25,0))</f>
        <v>0</v>
      </c>
      <c r="I25" s="118"/>
      <c r="J25" s="118"/>
      <c r="K25" s="119">
        <f>IF($C$4="Neattiecināmās izmaksas",IF('4a+c+n'!$Q25="N",'4a+c+n'!K25,0))</f>
        <v>0</v>
      </c>
      <c r="L25" s="82">
        <f>IF($C$4="Neattiecināmās izmaksas",IF('4a+c+n'!$Q25="N",'4a+c+n'!L25,0))</f>
        <v>0</v>
      </c>
      <c r="M25" s="118">
        <f>IF($C$4="Neattiecināmās izmaksas",IF('4a+c+n'!$Q25="N",'4a+c+n'!M25,0))</f>
        <v>0</v>
      </c>
      <c r="N25" s="118">
        <f>IF($C$4="Neattiecināmās izmaksas",IF('4a+c+n'!$Q25="N",'4a+c+n'!N25,0))</f>
        <v>0</v>
      </c>
      <c r="O25" s="118">
        <f>IF($C$4="Neattiecināmās izmaksas",IF('4a+c+n'!$Q25="N",'4a+c+n'!O25,0))</f>
        <v>0</v>
      </c>
      <c r="P25" s="119">
        <f>IF($C$4="Neattiecināmās izmaksas",IF('4a+c+n'!$Q25="N",'4a+c+n'!P25,0))</f>
        <v>0</v>
      </c>
    </row>
    <row r="26" spans="1:16" x14ac:dyDescent="0.2">
      <c r="A26" s="51">
        <f>IF(P26=0,0,IF(COUNTBLANK(P26)=1,0,COUNTA($P$14:P26)))</f>
        <v>0</v>
      </c>
      <c r="B26" s="24">
        <f>IF($C$4="Neattiecināmās izmaksas",IF('4a+c+n'!$Q26="N",'4a+c+n'!B26,0))</f>
        <v>0</v>
      </c>
      <c r="C26" s="24">
        <f>IF($C$4="Neattiecināmās izmaksas",IF('4a+c+n'!$Q26="N",'4a+c+n'!C26,0))</f>
        <v>0</v>
      </c>
      <c r="D26" s="24">
        <f>IF($C$4="Neattiecināmās izmaksas",IF('4a+c+n'!$Q26="N",'4a+c+n'!D26,0))</f>
        <v>0</v>
      </c>
      <c r="E26" s="46"/>
      <c r="F26" s="65"/>
      <c r="G26" s="118"/>
      <c r="H26" s="118">
        <f>IF($C$4="Neattiecināmās izmaksas",IF('4a+c+n'!$Q26="N",'4a+c+n'!H26,0))</f>
        <v>0</v>
      </c>
      <c r="I26" s="118"/>
      <c r="J26" s="118"/>
      <c r="K26" s="119">
        <f>IF($C$4="Neattiecināmās izmaksas",IF('4a+c+n'!$Q26="N",'4a+c+n'!K26,0))</f>
        <v>0</v>
      </c>
      <c r="L26" s="82">
        <f>IF($C$4="Neattiecināmās izmaksas",IF('4a+c+n'!$Q26="N",'4a+c+n'!L26,0))</f>
        <v>0</v>
      </c>
      <c r="M26" s="118">
        <f>IF($C$4="Neattiecināmās izmaksas",IF('4a+c+n'!$Q26="N",'4a+c+n'!M26,0))</f>
        <v>0</v>
      </c>
      <c r="N26" s="118">
        <f>IF($C$4="Neattiecināmās izmaksas",IF('4a+c+n'!$Q26="N",'4a+c+n'!N26,0))</f>
        <v>0</v>
      </c>
      <c r="O26" s="118">
        <f>IF($C$4="Neattiecināmās izmaksas",IF('4a+c+n'!$Q26="N",'4a+c+n'!O26,0))</f>
        <v>0</v>
      </c>
      <c r="P26" s="119">
        <f>IF($C$4="Neattiecināmās izmaksas",IF('4a+c+n'!$Q26="N",'4a+c+n'!P26,0))</f>
        <v>0</v>
      </c>
    </row>
    <row r="27" spans="1:16" x14ac:dyDescent="0.2">
      <c r="A27" s="51">
        <f>IF(P27=0,0,IF(COUNTBLANK(P27)=1,0,COUNTA($P$14:P27)))</f>
        <v>0</v>
      </c>
      <c r="B27" s="24">
        <f>IF($C$4="Neattiecināmās izmaksas",IF('4a+c+n'!$Q27="N",'4a+c+n'!B27,0))</f>
        <v>0</v>
      </c>
      <c r="C27" s="24">
        <f>IF($C$4="Neattiecināmās izmaksas",IF('4a+c+n'!$Q27="N",'4a+c+n'!C27,0))</f>
        <v>0</v>
      </c>
      <c r="D27" s="24">
        <f>IF($C$4="Neattiecināmās izmaksas",IF('4a+c+n'!$Q27="N",'4a+c+n'!D27,0))</f>
        <v>0</v>
      </c>
      <c r="E27" s="46"/>
      <c r="F27" s="65"/>
      <c r="G27" s="118"/>
      <c r="H27" s="118">
        <f>IF($C$4="Neattiecināmās izmaksas",IF('4a+c+n'!$Q27="N",'4a+c+n'!H27,0))</f>
        <v>0</v>
      </c>
      <c r="I27" s="118"/>
      <c r="J27" s="118"/>
      <c r="K27" s="119">
        <f>IF($C$4="Neattiecināmās izmaksas",IF('4a+c+n'!$Q27="N",'4a+c+n'!K27,0))</f>
        <v>0</v>
      </c>
      <c r="L27" s="82">
        <f>IF($C$4="Neattiecināmās izmaksas",IF('4a+c+n'!$Q27="N",'4a+c+n'!L27,0))</f>
        <v>0</v>
      </c>
      <c r="M27" s="118">
        <f>IF($C$4="Neattiecināmās izmaksas",IF('4a+c+n'!$Q27="N",'4a+c+n'!M27,0))</f>
        <v>0</v>
      </c>
      <c r="N27" s="118">
        <f>IF($C$4="Neattiecināmās izmaksas",IF('4a+c+n'!$Q27="N",'4a+c+n'!N27,0))</f>
        <v>0</v>
      </c>
      <c r="O27" s="118">
        <f>IF($C$4="Neattiecināmās izmaksas",IF('4a+c+n'!$Q27="N",'4a+c+n'!O27,0))</f>
        <v>0</v>
      </c>
      <c r="P27" s="119">
        <f>IF($C$4="Neattiecināmās izmaksas",IF('4a+c+n'!$Q27="N",'4a+c+n'!P27,0))</f>
        <v>0</v>
      </c>
    </row>
    <row r="28" spans="1:16" x14ac:dyDescent="0.2">
      <c r="A28" s="51">
        <f>IF(P28=0,0,IF(COUNTBLANK(P28)=1,0,COUNTA($P$14:P28)))</f>
        <v>0</v>
      </c>
      <c r="B28" s="24">
        <f>IF($C$4="Neattiecināmās izmaksas",IF('4a+c+n'!$Q28="N",'4a+c+n'!B28,0))</f>
        <v>0</v>
      </c>
      <c r="C28" s="24">
        <f>IF($C$4="Neattiecināmās izmaksas",IF('4a+c+n'!$Q28="N",'4a+c+n'!C28,0))</f>
        <v>0</v>
      </c>
      <c r="D28" s="24">
        <f>IF($C$4="Neattiecināmās izmaksas",IF('4a+c+n'!$Q28="N",'4a+c+n'!D28,0))</f>
        <v>0</v>
      </c>
      <c r="E28" s="46"/>
      <c r="F28" s="65"/>
      <c r="G28" s="118"/>
      <c r="H28" s="118">
        <f>IF($C$4="Neattiecināmās izmaksas",IF('4a+c+n'!$Q28="N",'4a+c+n'!H28,0))</f>
        <v>0</v>
      </c>
      <c r="I28" s="118"/>
      <c r="J28" s="118"/>
      <c r="K28" s="119">
        <f>IF($C$4="Neattiecināmās izmaksas",IF('4a+c+n'!$Q28="N",'4a+c+n'!K28,0))</f>
        <v>0</v>
      </c>
      <c r="L28" s="82">
        <f>IF($C$4="Neattiecināmās izmaksas",IF('4a+c+n'!$Q28="N",'4a+c+n'!L28,0))</f>
        <v>0</v>
      </c>
      <c r="M28" s="118">
        <f>IF($C$4="Neattiecināmās izmaksas",IF('4a+c+n'!$Q28="N",'4a+c+n'!M28,0))</f>
        <v>0</v>
      </c>
      <c r="N28" s="118">
        <f>IF($C$4="Neattiecināmās izmaksas",IF('4a+c+n'!$Q28="N",'4a+c+n'!N28,0))</f>
        <v>0</v>
      </c>
      <c r="O28" s="118">
        <f>IF($C$4="Neattiecināmās izmaksas",IF('4a+c+n'!$Q28="N",'4a+c+n'!O28,0))</f>
        <v>0</v>
      </c>
      <c r="P28" s="119">
        <f>IF($C$4="Neattiecināmās izmaksas",IF('4a+c+n'!$Q28="N",'4a+c+n'!P28,0))</f>
        <v>0</v>
      </c>
    </row>
    <row r="29" spans="1:16" x14ac:dyDescent="0.2">
      <c r="A29" s="51">
        <f>IF(P29=0,0,IF(COUNTBLANK(P29)=1,0,COUNTA($P$14:P29)))</f>
        <v>0</v>
      </c>
      <c r="B29" s="24">
        <f>IF($C$4="Neattiecināmās izmaksas",IF('4a+c+n'!$Q29="N",'4a+c+n'!B29,0))</f>
        <v>0</v>
      </c>
      <c r="C29" s="24">
        <f>IF($C$4="Neattiecināmās izmaksas",IF('4a+c+n'!$Q29="N",'4a+c+n'!C29,0))</f>
        <v>0</v>
      </c>
      <c r="D29" s="24">
        <f>IF($C$4="Neattiecināmās izmaksas",IF('4a+c+n'!$Q29="N",'4a+c+n'!D29,0))</f>
        <v>0</v>
      </c>
      <c r="E29" s="46"/>
      <c r="F29" s="65"/>
      <c r="G29" s="118"/>
      <c r="H29" s="118">
        <f>IF($C$4="Neattiecināmās izmaksas",IF('4a+c+n'!$Q29="N",'4a+c+n'!H29,0))</f>
        <v>0</v>
      </c>
      <c r="I29" s="118"/>
      <c r="J29" s="118"/>
      <c r="K29" s="119">
        <f>IF($C$4="Neattiecināmās izmaksas",IF('4a+c+n'!$Q29="N",'4a+c+n'!K29,0))</f>
        <v>0</v>
      </c>
      <c r="L29" s="82">
        <f>IF($C$4="Neattiecināmās izmaksas",IF('4a+c+n'!$Q29="N",'4a+c+n'!L29,0))</f>
        <v>0</v>
      </c>
      <c r="M29" s="118">
        <f>IF($C$4="Neattiecināmās izmaksas",IF('4a+c+n'!$Q29="N",'4a+c+n'!M29,0))</f>
        <v>0</v>
      </c>
      <c r="N29" s="118">
        <f>IF($C$4="Neattiecināmās izmaksas",IF('4a+c+n'!$Q29="N",'4a+c+n'!N29,0))</f>
        <v>0</v>
      </c>
      <c r="O29" s="118">
        <f>IF($C$4="Neattiecināmās izmaksas",IF('4a+c+n'!$Q29="N",'4a+c+n'!O29,0))</f>
        <v>0</v>
      </c>
      <c r="P29" s="119">
        <f>IF($C$4="Neattiecināmās izmaksas",IF('4a+c+n'!$Q29="N",'4a+c+n'!P29,0))</f>
        <v>0</v>
      </c>
    </row>
    <row r="30" spans="1:16" x14ac:dyDescent="0.2">
      <c r="A30" s="51">
        <f>IF(P30=0,0,IF(COUNTBLANK(P30)=1,0,COUNTA($P$14:P30)))</f>
        <v>0</v>
      </c>
      <c r="B30" s="24">
        <f>IF($C$4="Neattiecināmās izmaksas",IF('4a+c+n'!$Q30="N",'4a+c+n'!B30,0))</f>
        <v>0</v>
      </c>
      <c r="C30" s="24">
        <f>IF($C$4="Neattiecināmās izmaksas",IF('4a+c+n'!$Q30="N",'4a+c+n'!C30,0))</f>
        <v>0</v>
      </c>
      <c r="D30" s="24">
        <f>IF($C$4="Neattiecināmās izmaksas",IF('4a+c+n'!$Q30="N",'4a+c+n'!D30,0))</f>
        <v>0</v>
      </c>
      <c r="E30" s="46"/>
      <c r="F30" s="65"/>
      <c r="G30" s="118"/>
      <c r="H30" s="118">
        <f>IF($C$4="Neattiecināmās izmaksas",IF('4a+c+n'!$Q30="N",'4a+c+n'!H30,0))</f>
        <v>0</v>
      </c>
      <c r="I30" s="118"/>
      <c r="J30" s="118"/>
      <c r="K30" s="119">
        <f>IF($C$4="Neattiecināmās izmaksas",IF('4a+c+n'!$Q30="N",'4a+c+n'!K30,0))</f>
        <v>0</v>
      </c>
      <c r="L30" s="82">
        <f>IF($C$4="Neattiecināmās izmaksas",IF('4a+c+n'!$Q30="N",'4a+c+n'!L30,0))</f>
        <v>0</v>
      </c>
      <c r="M30" s="118">
        <f>IF($C$4="Neattiecināmās izmaksas",IF('4a+c+n'!$Q30="N",'4a+c+n'!M30,0))</f>
        <v>0</v>
      </c>
      <c r="N30" s="118">
        <f>IF($C$4="Neattiecināmās izmaksas",IF('4a+c+n'!$Q30="N",'4a+c+n'!N30,0))</f>
        <v>0</v>
      </c>
      <c r="O30" s="118">
        <f>IF($C$4="Neattiecināmās izmaksas",IF('4a+c+n'!$Q30="N",'4a+c+n'!O30,0))</f>
        <v>0</v>
      </c>
      <c r="P30" s="119">
        <f>IF($C$4="Neattiecināmās izmaksas",IF('4a+c+n'!$Q30="N",'4a+c+n'!P30,0))</f>
        <v>0</v>
      </c>
    </row>
    <row r="31" spans="1:16" x14ac:dyDescent="0.2">
      <c r="A31" s="51">
        <f>IF(P31=0,0,IF(COUNTBLANK(P31)=1,0,COUNTA($P$14:P31)))</f>
        <v>0</v>
      </c>
      <c r="B31" s="24">
        <f>IF($C$4="Neattiecināmās izmaksas",IF('4a+c+n'!$Q31="N",'4a+c+n'!B31,0))</f>
        <v>0</v>
      </c>
      <c r="C31" s="24">
        <f>IF($C$4="Neattiecināmās izmaksas",IF('4a+c+n'!$Q31="N",'4a+c+n'!C31,0))</f>
        <v>0</v>
      </c>
      <c r="D31" s="24">
        <f>IF($C$4="Neattiecināmās izmaksas",IF('4a+c+n'!$Q31="N",'4a+c+n'!D31,0))</f>
        <v>0</v>
      </c>
      <c r="E31" s="46"/>
      <c r="F31" s="65"/>
      <c r="G31" s="118"/>
      <c r="H31" s="118">
        <f>IF($C$4="Neattiecināmās izmaksas",IF('4a+c+n'!$Q31="N",'4a+c+n'!H31,0))</f>
        <v>0</v>
      </c>
      <c r="I31" s="118"/>
      <c r="J31" s="118"/>
      <c r="K31" s="119">
        <f>IF($C$4="Neattiecināmās izmaksas",IF('4a+c+n'!$Q31="N",'4a+c+n'!K31,0))</f>
        <v>0</v>
      </c>
      <c r="L31" s="82">
        <f>IF($C$4="Neattiecināmās izmaksas",IF('4a+c+n'!$Q31="N",'4a+c+n'!L31,0))</f>
        <v>0</v>
      </c>
      <c r="M31" s="118">
        <f>IF($C$4="Neattiecināmās izmaksas",IF('4a+c+n'!$Q31="N",'4a+c+n'!M31,0))</f>
        <v>0</v>
      </c>
      <c r="N31" s="118">
        <f>IF($C$4="Neattiecināmās izmaksas",IF('4a+c+n'!$Q31="N",'4a+c+n'!N31,0))</f>
        <v>0</v>
      </c>
      <c r="O31" s="118">
        <f>IF($C$4="Neattiecināmās izmaksas",IF('4a+c+n'!$Q31="N",'4a+c+n'!O31,0))</f>
        <v>0</v>
      </c>
      <c r="P31" s="119">
        <f>IF($C$4="Neattiecināmās izmaksas",IF('4a+c+n'!$Q31="N",'4a+c+n'!P31,0))</f>
        <v>0</v>
      </c>
    </row>
    <row r="32" spans="1:16" x14ac:dyDescent="0.2">
      <c r="A32" s="51">
        <f>IF(P32=0,0,IF(COUNTBLANK(P32)=1,0,COUNTA($P$14:P32)))</f>
        <v>0</v>
      </c>
      <c r="B32" s="24">
        <f>IF($C$4="Neattiecināmās izmaksas",IF('4a+c+n'!$Q32="N",'4a+c+n'!B32,0))</f>
        <v>0</v>
      </c>
      <c r="C32" s="24">
        <f>IF($C$4="Neattiecināmās izmaksas",IF('4a+c+n'!$Q32="N",'4a+c+n'!C32,0))</f>
        <v>0</v>
      </c>
      <c r="D32" s="24">
        <f>IF($C$4="Neattiecināmās izmaksas",IF('4a+c+n'!$Q32="N",'4a+c+n'!D32,0))</f>
        <v>0</v>
      </c>
      <c r="E32" s="46"/>
      <c r="F32" s="65"/>
      <c r="G32" s="118"/>
      <c r="H32" s="118">
        <f>IF($C$4="Neattiecināmās izmaksas",IF('4a+c+n'!$Q32="N",'4a+c+n'!H32,0))</f>
        <v>0</v>
      </c>
      <c r="I32" s="118"/>
      <c r="J32" s="118"/>
      <c r="K32" s="119">
        <f>IF($C$4="Neattiecināmās izmaksas",IF('4a+c+n'!$Q32="N",'4a+c+n'!K32,0))</f>
        <v>0</v>
      </c>
      <c r="L32" s="82">
        <f>IF($C$4="Neattiecināmās izmaksas",IF('4a+c+n'!$Q32="N",'4a+c+n'!L32,0))</f>
        <v>0</v>
      </c>
      <c r="M32" s="118">
        <f>IF($C$4="Neattiecināmās izmaksas",IF('4a+c+n'!$Q32="N",'4a+c+n'!M32,0))</f>
        <v>0</v>
      </c>
      <c r="N32" s="118">
        <f>IF($C$4="Neattiecināmās izmaksas",IF('4a+c+n'!$Q32="N",'4a+c+n'!N32,0))</f>
        <v>0</v>
      </c>
      <c r="O32" s="118">
        <f>IF($C$4="Neattiecināmās izmaksas",IF('4a+c+n'!$Q32="N",'4a+c+n'!O32,0))</f>
        <v>0</v>
      </c>
      <c r="P32" s="119">
        <f>IF($C$4="Neattiecināmās izmaksas",IF('4a+c+n'!$Q32="N",'4a+c+n'!P32,0))</f>
        <v>0</v>
      </c>
    </row>
    <row r="33" spans="1:16" x14ac:dyDescent="0.2">
      <c r="A33" s="51">
        <f>IF(P33=0,0,IF(COUNTBLANK(P33)=1,0,COUNTA($P$14:P33)))</f>
        <v>0</v>
      </c>
      <c r="B33" s="24">
        <f>IF($C$4="Neattiecināmās izmaksas",IF('4a+c+n'!$Q33="N",'4a+c+n'!B33,0))</f>
        <v>0</v>
      </c>
      <c r="C33" s="24">
        <f>IF($C$4="Neattiecināmās izmaksas",IF('4a+c+n'!$Q33="N",'4a+c+n'!C33,0))</f>
        <v>0</v>
      </c>
      <c r="D33" s="24">
        <f>IF($C$4="Neattiecināmās izmaksas",IF('4a+c+n'!$Q33="N",'4a+c+n'!D33,0))</f>
        <v>0</v>
      </c>
      <c r="E33" s="46"/>
      <c r="F33" s="65"/>
      <c r="G33" s="118"/>
      <c r="H33" s="118">
        <f>IF($C$4="Neattiecināmās izmaksas",IF('4a+c+n'!$Q33="N",'4a+c+n'!H33,0))</f>
        <v>0</v>
      </c>
      <c r="I33" s="118"/>
      <c r="J33" s="118"/>
      <c r="K33" s="119">
        <f>IF($C$4="Neattiecināmās izmaksas",IF('4a+c+n'!$Q33="N",'4a+c+n'!K33,0))</f>
        <v>0</v>
      </c>
      <c r="L33" s="82">
        <f>IF($C$4="Neattiecināmās izmaksas",IF('4a+c+n'!$Q33="N",'4a+c+n'!L33,0))</f>
        <v>0</v>
      </c>
      <c r="M33" s="118">
        <f>IF($C$4="Neattiecināmās izmaksas",IF('4a+c+n'!$Q33="N",'4a+c+n'!M33,0))</f>
        <v>0</v>
      </c>
      <c r="N33" s="118">
        <f>IF($C$4="Neattiecināmās izmaksas",IF('4a+c+n'!$Q33="N",'4a+c+n'!N33,0))</f>
        <v>0</v>
      </c>
      <c r="O33" s="118">
        <f>IF($C$4="Neattiecināmās izmaksas",IF('4a+c+n'!$Q33="N",'4a+c+n'!O33,0))</f>
        <v>0</v>
      </c>
      <c r="P33" s="119">
        <f>IF($C$4="Neattiecināmās izmaksas",IF('4a+c+n'!$Q33="N",'4a+c+n'!P33,0))</f>
        <v>0</v>
      </c>
    </row>
    <row r="34" spans="1:16" x14ac:dyDescent="0.2">
      <c r="A34" s="51">
        <f>IF(P34=0,0,IF(COUNTBLANK(P34)=1,0,COUNTA($P$14:P34)))</f>
        <v>0</v>
      </c>
      <c r="B34" s="24">
        <f>IF($C$4="Neattiecināmās izmaksas",IF('4a+c+n'!$Q34="N",'4a+c+n'!B34,0))</f>
        <v>0</v>
      </c>
      <c r="C34" s="24">
        <f>IF($C$4="Neattiecināmās izmaksas",IF('4a+c+n'!$Q34="N",'4a+c+n'!C34,0))</f>
        <v>0</v>
      </c>
      <c r="D34" s="24">
        <f>IF($C$4="Neattiecināmās izmaksas",IF('4a+c+n'!$Q34="N",'4a+c+n'!D34,0))</f>
        <v>0</v>
      </c>
      <c r="E34" s="46"/>
      <c r="F34" s="65"/>
      <c r="G34" s="118"/>
      <c r="H34" s="118">
        <f>IF($C$4="Neattiecināmās izmaksas",IF('4a+c+n'!$Q34="N",'4a+c+n'!H34,0))</f>
        <v>0</v>
      </c>
      <c r="I34" s="118"/>
      <c r="J34" s="118"/>
      <c r="K34" s="119">
        <f>IF($C$4="Neattiecināmās izmaksas",IF('4a+c+n'!$Q34="N",'4a+c+n'!K34,0))</f>
        <v>0</v>
      </c>
      <c r="L34" s="82">
        <f>IF($C$4="Neattiecināmās izmaksas",IF('4a+c+n'!$Q34="N",'4a+c+n'!L34,0))</f>
        <v>0</v>
      </c>
      <c r="M34" s="118">
        <f>IF($C$4="Neattiecināmās izmaksas",IF('4a+c+n'!$Q34="N",'4a+c+n'!M34,0))</f>
        <v>0</v>
      </c>
      <c r="N34" s="118">
        <f>IF($C$4="Neattiecināmās izmaksas",IF('4a+c+n'!$Q34="N",'4a+c+n'!N34,0))</f>
        <v>0</v>
      </c>
      <c r="O34" s="118">
        <f>IF($C$4="Neattiecināmās izmaksas",IF('4a+c+n'!$Q34="N",'4a+c+n'!O34,0))</f>
        <v>0</v>
      </c>
      <c r="P34" s="119">
        <f>IF($C$4="Neattiecināmās izmaksas",IF('4a+c+n'!$Q34="N",'4a+c+n'!P34,0))</f>
        <v>0</v>
      </c>
    </row>
    <row r="35" spans="1:16" x14ac:dyDescent="0.2">
      <c r="A35" s="51">
        <f>IF(P35=0,0,IF(COUNTBLANK(P35)=1,0,COUNTA($P$14:P35)))</f>
        <v>0</v>
      </c>
      <c r="B35" s="24">
        <f>IF($C$4="Neattiecināmās izmaksas",IF('4a+c+n'!$Q35="N",'4a+c+n'!B35,0))</f>
        <v>0</v>
      </c>
      <c r="C35" s="24">
        <f>IF($C$4="Neattiecināmās izmaksas",IF('4a+c+n'!$Q35="N",'4a+c+n'!C35,0))</f>
        <v>0</v>
      </c>
      <c r="D35" s="24">
        <f>IF($C$4="Neattiecināmās izmaksas",IF('4a+c+n'!$Q35="N",'4a+c+n'!D35,0))</f>
        <v>0</v>
      </c>
      <c r="E35" s="46"/>
      <c r="F35" s="65"/>
      <c r="G35" s="118"/>
      <c r="H35" s="118">
        <f>IF($C$4="Neattiecināmās izmaksas",IF('4a+c+n'!$Q35="N",'4a+c+n'!H35,0))</f>
        <v>0</v>
      </c>
      <c r="I35" s="118"/>
      <c r="J35" s="118"/>
      <c r="K35" s="119">
        <f>IF($C$4="Neattiecināmās izmaksas",IF('4a+c+n'!$Q35="N",'4a+c+n'!K35,0))</f>
        <v>0</v>
      </c>
      <c r="L35" s="82">
        <f>IF($C$4="Neattiecināmās izmaksas",IF('4a+c+n'!$Q35="N",'4a+c+n'!L35,0))</f>
        <v>0</v>
      </c>
      <c r="M35" s="118">
        <f>IF($C$4="Neattiecināmās izmaksas",IF('4a+c+n'!$Q35="N",'4a+c+n'!M35,0))</f>
        <v>0</v>
      </c>
      <c r="N35" s="118">
        <f>IF($C$4="Neattiecināmās izmaksas",IF('4a+c+n'!$Q35="N",'4a+c+n'!N35,0))</f>
        <v>0</v>
      </c>
      <c r="O35" s="118">
        <f>IF($C$4="Neattiecināmās izmaksas",IF('4a+c+n'!$Q35="N",'4a+c+n'!O35,0))</f>
        <v>0</v>
      </c>
      <c r="P35" s="119">
        <f>IF($C$4="Neattiecināmās izmaksas",IF('4a+c+n'!$Q35="N",'4a+c+n'!P35,0))</f>
        <v>0</v>
      </c>
    </row>
    <row r="36" spans="1:16" x14ac:dyDescent="0.2">
      <c r="A36" s="51">
        <f>IF(P36=0,0,IF(COUNTBLANK(P36)=1,0,COUNTA($P$14:P36)))</f>
        <v>0</v>
      </c>
      <c r="B36" s="24">
        <f>IF($C$4="Neattiecināmās izmaksas",IF('4a+c+n'!$Q36="N",'4a+c+n'!B36,0))</f>
        <v>0</v>
      </c>
      <c r="C36" s="24">
        <f>IF($C$4="Neattiecināmās izmaksas",IF('4a+c+n'!$Q36="N",'4a+c+n'!C36,0))</f>
        <v>0</v>
      </c>
      <c r="D36" s="24">
        <f>IF($C$4="Neattiecināmās izmaksas",IF('4a+c+n'!$Q36="N",'4a+c+n'!D36,0))</f>
        <v>0</v>
      </c>
      <c r="E36" s="46"/>
      <c r="F36" s="65"/>
      <c r="G36" s="118"/>
      <c r="H36" s="118">
        <f>IF($C$4="Neattiecināmās izmaksas",IF('4a+c+n'!$Q36="N",'4a+c+n'!H36,0))</f>
        <v>0</v>
      </c>
      <c r="I36" s="118"/>
      <c r="J36" s="118"/>
      <c r="K36" s="119">
        <f>IF($C$4="Neattiecināmās izmaksas",IF('4a+c+n'!$Q36="N",'4a+c+n'!K36,0))</f>
        <v>0</v>
      </c>
      <c r="L36" s="82">
        <f>IF($C$4="Neattiecināmās izmaksas",IF('4a+c+n'!$Q36="N",'4a+c+n'!L36,0))</f>
        <v>0</v>
      </c>
      <c r="M36" s="118">
        <f>IF($C$4="Neattiecināmās izmaksas",IF('4a+c+n'!$Q36="N",'4a+c+n'!M36,0))</f>
        <v>0</v>
      </c>
      <c r="N36" s="118">
        <f>IF($C$4="Neattiecināmās izmaksas",IF('4a+c+n'!$Q36="N",'4a+c+n'!N36,0))</f>
        <v>0</v>
      </c>
      <c r="O36" s="118">
        <f>IF($C$4="Neattiecināmās izmaksas",IF('4a+c+n'!$Q36="N",'4a+c+n'!O36,0))</f>
        <v>0</v>
      </c>
      <c r="P36" s="119">
        <f>IF($C$4="Neattiecināmās izmaksas",IF('4a+c+n'!$Q36="N",'4a+c+n'!P36,0))</f>
        <v>0</v>
      </c>
    </row>
    <row r="37" spans="1:16" x14ac:dyDescent="0.2">
      <c r="A37" s="51">
        <f>IF(P37=0,0,IF(COUNTBLANK(P37)=1,0,COUNTA($P$14:P37)))</f>
        <v>0</v>
      </c>
      <c r="B37" s="24">
        <f>IF($C$4="Neattiecināmās izmaksas",IF('4a+c+n'!$Q37="N",'4a+c+n'!B37,0))</f>
        <v>0</v>
      </c>
      <c r="C37" s="24">
        <f>IF($C$4="Neattiecināmās izmaksas",IF('4a+c+n'!$Q37="N",'4a+c+n'!C37,0))</f>
        <v>0</v>
      </c>
      <c r="D37" s="24">
        <f>IF($C$4="Neattiecināmās izmaksas",IF('4a+c+n'!$Q37="N",'4a+c+n'!D37,0))</f>
        <v>0</v>
      </c>
      <c r="E37" s="46"/>
      <c r="F37" s="65"/>
      <c r="G37" s="118"/>
      <c r="H37" s="118">
        <f>IF($C$4="Neattiecināmās izmaksas",IF('4a+c+n'!$Q37="N",'4a+c+n'!H37,0))</f>
        <v>0</v>
      </c>
      <c r="I37" s="118"/>
      <c r="J37" s="118"/>
      <c r="K37" s="119">
        <f>IF($C$4="Neattiecināmās izmaksas",IF('4a+c+n'!$Q37="N",'4a+c+n'!K37,0))</f>
        <v>0</v>
      </c>
      <c r="L37" s="82">
        <f>IF($C$4="Neattiecināmās izmaksas",IF('4a+c+n'!$Q37="N",'4a+c+n'!L37,0))</f>
        <v>0</v>
      </c>
      <c r="M37" s="118">
        <f>IF($C$4="Neattiecināmās izmaksas",IF('4a+c+n'!$Q37="N",'4a+c+n'!M37,0))</f>
        <v>0</v>
      </c>
      <c r="N37" s="118">
        <f>IF($C$4="Neattiecināmās izmaksas",IF('4a+c+n'!$Q37="N",'4a+c+n'!N37,0))</f>
        <v>0</v>
      </c>
      <c r="O37" s="118">
        <f>IF($C$4="Neattiecināmās izmaksas",IF('4a+c+n'!$Q37="N",'4a+c+n'!O37,0))</f>
        <v>0</v>
      </c>
      <c r="P37" s="119">
        <f>IF($C$4="Neattiecināmās izmaksas",IF('4a+c+n'!$Q37="N",'4a+c+n'!P37,0))</f>
        <v>0</v>
      </c>
    </row>
    <row r="38" spans="1:16" ht="10.8" thickBot="1" x14ac:dyDescent="0.25">
      <c r="A38" s="51">
        <f>IF(P38=0,0,IF(COUNTBLANK(P38)=1,0,COUNTA($P$14:P38)))</f>
        <v>0</v>
      </c>
      <c r="B38" s="24">
        <f>IF($C$4="Neattiecināmās izmaksas",IF('4a+c+n'!$Q38="N",'4a+c+n'!B38,0))</f>
        <v>0</v>
      </c>
      <c r="C38" s="24">
        <f>IF($C$4="Neattiecināmās izmaksas",IF('4a+c+n'!$Q38="N",'4a+c+n'!C38,0))</f>
        <v>0</v>
      </c>
      <c r="D38" s="24">
        <f>IF($C$4="Neattiecināmās izmaksas",IF('4a+c+n'!$Q38="N",'4a+c+n'!D38,0))</f>
        <v>0</v>
      </c>
      <c r="E38" s="46"/>
      <c r="F38" s="65"/>
      <c r="G38" s="118"/>
      <c r="H38" s="118">
        <f>IF($C$4="Neattiecināmās izmaksas",IF('4a+c+n'!$Q38="N",'4a+c+n'!H38,0))</f>
        <v>0</v>
      </c>
      <c r="I38" s="118"/>
      <c r="J38" s="118"/>
      <c r="K38" s="119">
        <f>IF($C$4="Neattiecināmās izmaksas",IF('4a+c+n'!$Q38="N",'4a+c+n'!K38,0))</f>
        <v>0</v>
      </c>
      <c r="L38" s="82">
        <f>IF($C$4="Neattiecināmās izmaksas",IF('4a+c+n'!$Q38="N",'4a+c+n'!L38,0))</f>
        <v>0</v>
      </c>
      <c r="M38" s="118">
        <f>IF($C$4="Neattiecināmās izmaksas",IF('4a+c+n'!$Q38="N",'4a+c+n'!M38,0))</f>
        <v>0</v>
      </c>
      <c r="N38" s="118">
        <f>IF($C$4="Neattiecināmās izmaksas",IF('4a+c+n'!$Q38="N",'4a+c+n'!N38,0))</f>
        <v>0</v>
      </c>
      <c r="O38" s="118">
        <f>IF($C$4="Neattiecināmās izmaksas",IF('4a+c+n'!$Q38="N",'4a+c+n'!O38,0))</f>
        <v>0</v>
      </c>
      <c r="P38" s="119">
        <f>IF($C$4="Neattiecināmās izmaksas",IF('4a+c+n'!$Q38="N",'4a+c+n'!P38,0))</f>
        <v>0</v>
      </c>
    </row>
    <row r="39" spans="1:16" ht="12" customHeight="1" thickBot="1" x14ac:dyDescent="0.25">
      <c r="A39" s="315" t="s">
        <v>62</v>
      </c>
      <c r="B39" s="316"/>
      <c r="C39" s="316"/>
      <c r="D39" s="316"/>
      <c r="E39" s="316"/>
      <c r="F39" s="316"/>
      <c r="G39" s="316"/>
      <c r="H39" s="316"/>
      <c r="I39" s="316"/>
      <c r="J39" s="316"/>
      <c r="K39" s="317"/>
      <c r="L39" s="132">
        <f>SUM(L14:L38)</f>
        <v>0</v>
      </c>
      <c r="M39" s="133">
        <f>SUM(M14:M38)</f>
        <v>0</v>
      </c>
      <c r="N39" s="133">
        <f>SUM(N14:N38)</f>
        <v>0</v>
      </c>
      <c r="O39" s="133">
        <f>SUM(O14:O38)</f>
        <v>0</v>
      </c>
      <c r="P39" s="134">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318" t="str">
        <f>'Kops n'!C35:H35</f>
        <v>Gundega Ābelīte 14.05.2024</v>
      </c>
      <c r="D42" s="318"/>
      <c r="E42" s="318"/>
      <c r="F42" s="318"/>
      <c r="G42" s="318"/>
      <c r="H42" s="318"/>
      <c r="I42" s="16"/>
      <c r="J42" s="16"/>
      <c r="K42" s="16"/>
      <c r="L42" s="16"/>
      <c r="M42" s="16"/>
      <c r="N42" s="16"/>
      <c r="O42" s="16"/>
      <c r="P42" s="16"/>
    </row>
    <row r="43" spans="1:16" x14ac:dyDescent="0.2">
      <c r="A43" s="16"/>
      <c r="B43" s="16"/>
      <c r="C43" s="244" t="s">
        <v>15</v>
      </c>
      <c r="D43" s="244"/>
      <c r="E43" s="244"/>
      <c r="F43" s="244"/>
      <c r="G43" s="244"/>
      <c r="H43" s="244"/>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260" t="str">
        <f>'Kops n'!A38:D38</f>
        <v>Tāme sastādīta 2024. gada 14. maijā</v>
      </c>
      <c r="B45" s="261"/>
      <c r="C45" s="261"/>
      <c r="D45" s="261"/>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318" t="str">
        <f>'Kops n'!C40:H40</f>
        <v>Gundega Ābelīte 14.05.2024</v>
      </c>
      <c r="D47" s="318"/>
      <c r="E47" s="318"/>
      <c r="F47" s="318"/>
      <c r="G47" s="318"/>
      <c r="H47" s="318"/>
      <c r="I47" s="16"/>
      <c r="J47" s="16"/>
      <c r="K47" s="16"/>
      <c r="L47" s="16"/>
      <c r="M47" s="16"/>
      <c r="N47" s="16"/>
      <c r="O47" s="16"/>
      <c r="P47" s="16"/>
    </row>
    <row r="48" spans="1:16" x14ac:dyDescent="0.2">
      <c r="A48" s="16"/>
      <c r="B48" s="16"/>
      <c r="C48" s="244" t="s">
        <v>15</v>
      </c>
      <c r="D48" s="244"/>
      <c r="E48" s="244"/>
      <c r="F48" s="244"/>
      <c r="G48" s="244"/>
      <c r="H48" s="244"/>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5" t="str">
        <f>'Kops n'!C43</f>
        <v>1-00180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C4:I4"/>
    <mergeCell ref="D5:L5"/>
    <mergeCell ref="D6:L6"/>
    <mergeCell ref="D8:L8"/>
    <mergeCell ref="A9:F9"/>
    <mergeCell ref="J9:M9"/>
    <mergeCell ref="N9:O9"/>
    <mergeCell ref="D7:L7"/>
    <mergeCell ref="C48:H48"/>
    <mergeCell ref="L12:P12"/>
    <mergeCell ref="A39:K39"/>
    <mergeCell ref="C42:H42"/>
    <mergeCell ref="C43:H43"/>
    <mergeCell ref="A45:D45"/>
    <mergeCell ref="C47:H47"/>
    <mergeCell ref="A12:A13"/>
    <mergeCell ref="B12:B13"/>
    <mergeCell ref="C12:C13"/>
    <mergeCell ref="D12:D13"/>
    <mergeCell ref="E12:E13"/>
    <mergeCell ref="F12:K12"/>
  </mergeCells>
  <conditionalFormatting sqref="A39:K39">
    <cfRule type="containsText" dxfId="325" priority="3" operator="containsText" text="Tiešās izmaksas kopā, t. sk. darba devēja sociālais nodoklis __.__% ">
      <formula>NOT(ISERROR(SEARCH("Tiešās izmaksas kopā, t. sk. darba devēja sociālais nodoklis __.__% ",A39)))</formula>
    </cfRule>
  </conditionalFormatting>
  <conditionalFormatting sqref="C42:H42 C47:H47 C50 L39:P39 B14:P38 D5:L8 N9:O9 C2:I2">
    <cfRule type="cellIs" dxfId="324" priority="2" operator="equal">
      <formula>0</formula>
    </cfRule>
  </conditionalFormatting>
  <conditionalFormatting sqref="A14:A38">
    <cfRule type="cellIs" dxfId="323" priority="1"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Q36"/>
  <sheetViews>
    <sheetView topLeftCell="A7" zoomScale="115" zoomScaleNormal="115" workbookViewId="0">
      <selection activeCell="I15" sqref="I15:J2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5</v>
      </c>
      <c r="E1" s="22"/>
      <c r="F1" s="22"/>
      <c r="G1" s="22"/>
      <c r="H1" s="22"/>
      <c r="I1" s="22"/>
      <c r="J1" s="22"/>
      <c r="N1" s="26"/>
      <c r="O1" s="27"/>
      <c r="P1" s="28"/>
    </row>
    <row r="2" spans="1:17" x14ac:dyDescent="0.2">
      <c r="A2" s="29"/>
      <c r="B2" s="29"/>
      <c r="C2" s="330" t="s">
        <v>444</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459</v>
      </c>
      <c r="B9" s="327"/>
      <c r="C9" s="327"/>
      <c r="D9" s="327"/>
      <c r="E9" s="327"/>
      <c r="F9" s="327"/>
      <c r="G9" s="31"/>
      <c r="H9" s="31"/>
      <c r="I9" s="31"/>
      <c r="J9" s="328" t="s">
        <v>45</v>
      </c>
      <c r="K9" s="328"/>
      <c r="L9" s="328"/>
      <c r="M9" s="328"/>
      <c r="N9" s="329">
        <f>P24</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s="168" customFormat="1" x14ac:dyDescent="0.2">
      <c r="A14" s="226"/>
      <c r="B14" s="227"/>
      <c r="C14" s="228" t="s">
        <v>217</v>
      </c>
      <c r="D14" s="227"/>
      <c r="E14" s="229"/>
      <c r="F14" s="230"/>
      <c r="G14" s="231"/>
      <c r="H14" s="231">
        <f>F14*G14</f>
        <v>0</v>
      </c>
      <c r="I14" s="231"/>
      <c r="J14" s="231"/>
      <c r="K14" s="232">
        <f>SUM(H14:J14)</f>
        <v>0</v>
      </c>
      <c r="L14" s="230">
        <f>E14*F14</f>
        <v>0</v>
      </c>
      <c r="M14" s="231">
        <f>H14*E14</f>
        <v>0</v>
      </c>
      <c r="N14" s="231">
        <f>I14*E14</f>
        <v>0</v>
      </c>
      <c r="O14" s="231">
        <f>J14*E14</f>
        <v>0</v>
      </c>
      <c r="P14" s="233">
        <f>SUM(M14:O14)</f>
        <v>0</v>
      </c>
      <c r="Q14" s="234"/>
    </row>
    <row r="15" spans="1:17" s="168" customFormat="1" ht="30.6" x14ac:dyDescent="0.2">
      <c r="A15" s="147">
        <v>1</v>
      </c>
      <c r="B15" s="148" t="s">
        <v>81</v>
      </c>
      <c r="C15" s="149" t="s">
        <v>218</v>
      </c>
      <c r="D15" s="235" t="s">
        <v>68</v>
      </c>
      <c r="E15" s="236">
        <v>1</v>
      </c>
      <c r="F15" s="157"/>
      <c r="G15" s="158"/>
      <c r="H15" s="158">
        <f>F15*G15</f>
        <v>0</v>
      </c>
      <c r="I15" s="158"/>
      <c r="J15" s="158"/>
      <c r="K15" s="210">
        <f t="shared" ref="K15:K23" si="0">SUM(H15:J15)</f>
        <v>0</v>
      </c>
      <c r="L15" s="157">
        <f t="shared" ref="L15:L23" si="1">E15*F15</f>
        <v>0</v>
      </c>
      <c r="M15" s="158">
        <f t="shared" ref="M15:M23" si="2">H15*E15</f>
        <v>0</v>
      </c>
      <c r="N15" s="158">
        <f t="shared" ref="N15:N23" si="3">I15*E15</f>
        <v>0</v>
      </c>
      <c r="O15" s="158">
        <f t="shared" ref="O15:O23" si="4">J15*E15</f>
        <v>0</v>
      </c>
      <c r="P15" s="211">
        <f t="shared" ref="P15:P23" si="5">SUM(M15:O15)</f>
        <v>0</v>
      </c>
      <c r="Q15" s="167" t="s">
        <v>46</v>
      </c>
    </row>
    <row r="16" spans="1:17" s="168" customFormat="1" x14ac:dyDescent="0.2">
      <c r="A16" s="147">
        <v>2</v>
      </c>
      <c r="B16" s="160"/>
      <c r="C16" s="161" t="s">
        <v>219</v>
      </c>
      <c r="D16" s="148"/>
      <c r="E16" s="162"/>
      <c r="F16" s="157"/>
      <c r="G16" s="158"/>
      <c r="H16" s="158">
        <f t="shared" ref="H16:H23" si="6">F16*G16</f>
        <v>0</v>
      </c>
      <c r="I16" s="158"/>
      <c r="J16" s="158"/>
      <c r="K16" s="210">
        <f t="shared" si="0"/>
        <v>0</v>
      </c>
      <c r="L16" s="157">
        <f t="shared" si="1"/>
        <v>0</v>
      </c>
      <c r="M16" s="158">
        <f t="shared" si="2"/>
        <v>0</v>
      </c>
      <c r="N16" s="158">
        <f t="shared" si="3"/>
        <v>0</v>
      </c>
      <c r="O16" s="158">
        <f t="shared" si="4"/>
        <v>0</v>
      </c>
      <c r="P16" s="211">
        <f t="shared" si="5"/>
        <v>0</v>
      </c>
      <c r="Q16" s="167"/>
    </row>
    <row r="17" spans="1:17" s="168" customFormat="1" ht="30.6" x14ac:dyDescent="0.2">
      <c r="A17" s="147">
        <v>3</v>
      </c>
      <c r="B17" s="148" t="s">
        <v>96</v>
      </c>
      <c r="C17" s="237" t="s">
        <v>220</v>
      </c>
      <c r="D17" s="235" t="s">
        <v>68</v>
      </c>
      <c r="E17" s="236">
        <v>1</v>
      </c>
      <c r="F17" s="157"/>
      <c r="G17" s="158"/>
      <c r="H17" s="158">
        <f t="shared" si="6"/>
        <v>0</v>
      </c>
      <c r="I17" s="158"/>
      <c r="J17" s="158"/>
      <c r="K17" s="210">
        <f t="shared" si="0"/>
        <v>0</v>
      </c>
      <c r="L17" s="157">
        <f t="shared" si="1"/>
        <v>0</v>
      </c>
      <c r="M17" s="158">
        <f t="shared" si="2"/>
        <v>0</v>
      </c>
      <c r="N17" s="158">
        <f t="shared" si="3"/>
        <v>0</v>
      </c>
      <c r="O17" s="158">
        <f t="shared" si="4"/>
        <v>0</v>
      </c>
      <c r="P17" s="211">
        <f t="shared" si="5"/>
        <v>0</v>
      </c>
      <c r="Q17" s="167" t="s">
        <v>47</v>
      </c>
    </row>
    <row r="18" spans="1:17" s="168" customFormat="1" ht="20.399999999999999" x14ac:dyDescent="0.2">
      <c r="A18" s="147">
        <v>4</v>
      </c>
      <c r="B18" s="160"/>
      <c r="C18" s="161" t="s">
        <v>221</v>
      </c>
      <c r="D18" s="148"/>
      <c r="E18" s="162"/>
      <c r="F18" s="157"/>
      <c r="G18" s="158"/>
      <c r="H18" s="158">
        <f t="shared" si="6"/>
        <v>0</v>
      </c>
      <c r="I18" s="158"/>
      <c r="J18" s="158"/>
      <c r="K18" s="210">
        <f t="shared" si="0"/>
        <v>0</v>
      </c>
      <c r="L18" s="157">
        <f t="shared" si="1"/>
        <v>0</v>
      </c>
      <c r="M18" s="158">
        <f t="shared" si="2"/>
        <v>0</v>
      </c>
      <c r="N18" s="158">
        <f t="shared" si="3"/>
        <v>0</v>
      </c>
      <c r="O18" s="158">
        <f t="shared" si="4"/>
        <v>0</v>
      </c>
      <c r="P18" s="211">
        <f t="shared" si="5"/>
        <v>0</v>
      </c>
      <c r="Q18" s="167"/>
    </row>
    <row r="19" spans="1:17" s="168" customFormat="1" ht="51" x14ac:dyDescent="0.2">
      <c r="A19" s="147">
        <v>5</v>
      </c>
      <c r="B19" s="148" t="s">
        <v>96</v>
      </c>
      <c r="C19" s="238" t="s">
        <v>222</v>
      </c>
      <c r="D19" s="239" t="s">
        <v>223</v>
      </c>
      <c r="E19" s="240">
        <v>1</v>
      </c>
      <c r="F19" s="157"/>
      <c r="G19" s="158"/>
      <c r="H19" s="158">
        <f t="shared" si="6"/>
        <v>0</v>
      </c>
      <c r="I19" s="158"/>
      <c r="J19" s="158"/>
      <c r="K19" s="210">
        <f t="shared" si="0"/>
        <v>0</v>
      </c>
      <c r="L19" s="157">
        <f t="shared" si="1"/>
        <v>0</v>
      </c>
      <c r="M19" s="158">
        <f t="shared" si="2"/>
        <v>0</v>
      </c>
      <c r="N19" s="158">
        <f t="shared" si="3"/>
        <v>0</v>
      </c>
      <c r="O19" s="158">
        <f t="shared" si="4"/>
        <v>0</v>
      </c>
      <c r="P19" s="211">
        <f t="shared" si="5"/>
        <v>0</v>
      </c>
      <c r="Q19" s="167" t="s">
        <v>46</v>
      </c>
    </row>
    <row r="20" spans="1:17" s="168" customFormat="1" ht="20.399999999999999" x14ac:dyDescent="0.2">
      <c r="A20" s="147">
        <v>6</v>
      </c>
      <c r="B20" s="148" t="s">
        <v>96</v>
      </c>
      <c r="C20" s="238" t="s">
        <v>224</v>
      </c>
      <c r="D20" s="150" t="s">
        <v>109</v>
      </c>
      <c r="E20" s="240">
        <v>3920.4000000000005</v>
      </c>
      <c r="F20" s="157"/>
      <c r="G20" s="158"/>
      <c r="H20" s="158">
        <f t="shared" si="6"/>
        <v>0</v>
      </c>
      <c r="I20" s="158"/>
      <c r="J20" s="158"/>
      <c r="K20" s="210">
        <f t="shared" si="0"/>
        <v>0</v>
      </c>
      <c r="L20" s="157">
        <f t="shared" si="1"/>
        <v>0</v>
      </c>
      <c r="M20" s="158">
        <f t="shared" si="2"/>
        <v>0</v>
      </c>
      <c r="N20" s="158">
        <f t="shared" si="3"/>
        <v>0</v>
      </c>
      <c r="O20" s="158">
        <f t="shared" si="4"/>
        <v>0</v>
      </c>
      <c r="P20" s="211">
        <f t="shared" si="5"/>
        <v>0</v>
      </c>
      <c r="Q20" s="167" t="s">
        <v>46</v>
      </c>
    </row>
    <row r="21" spans="1:17" s="168" customFormat="1" ht="20.399999999999999" x14ac:dyDescent="0.2">
      <c r="A21" s="147">
        <v>7</v>
      </c>
      <c r="B21" s="148" t="s">
        <v>96</v>
      </c>
      <c r="C21" s="238" t="s">
        <v>225</v>
      </c>
      <c r="D21" s="150" t="s">
        <v>100</v>
      </c>
      <c r="E21" s="240">
        <v>712.80000000000007</v>
      </c>
      <c r="F21" s="157"/>
      <c r="G21" s="158"/>
      <c r="H21" s="158">
        <f t="shared" si="6"/>
        <v>0</v>
      </c>
      <c r="I21" s="158"/>
      <c r="J21" s="158"/>
      <c r="K21" s="210">
        <f t="shared" si="0"/>
        <v>0</v>
      </c>
      <c r="L21" s="157">
        <f t="shared" si="1"/>
        <v>0</v>
      </c>
      <c r="M21" s="158">
        <f t="shared" si="2"/>
        <v>0</v>
      </c>
      <c r="N21" s="158">
        <f t="shared" si="3"/>
        <v>0</v>
      </c>
      <c r="O21" s="158">
        <f t="shared" si="4"/>
        <v>0</v>
      </c>
      <c r="P21" s="211">
        <f t="shared" si="5"/>
        <v>0</v>
      </c>
      <c r="Q21" s="167" t="s">
        <v>46</v>
      </c>
    </row>
    <row r="22" spans="1:17" s="168" customFormat="1" ht="20.399999999999999" x14ac:dyDescent="0.2">
      <c r="A22" s="147">
        <v>8</v>
      </c>
      <c r="B22" s="148" t="s">
        <v>96</v>
      </c>
      <c r="C22" s="149" t="s">
        <v>226</v>
      </c>
      <c r="D22" s="239" t="s">
        <v>109</v>
      </c>
      <c r="E22" s="209">
        <v>4989.6000000000004</v>
      </c>
      <c r="F22" s="157"/>
      <c r="G22" s="158"/>
      <c r="H22" s="158">
        <f t="shared" si="6"/>
        <v>0</v>
      </c>
      <c r="I22" s="158"/>
      <c r="J22" s="158"/>
      <c r="K22" s="210">
        <f t="shared" si="0"/>
        <v>0</v>
      </c>
      <c r="L22" s="157">
        <f t="shared" si="1"/>
        <v>0</v>
      </c>
      <c r="M22" s="158">
        <f t="shared" si="2"/>
        <v>0</v>
      </c>
      <c r="N22" s="158">
        <f t="shared" si="3"/>
        <v>0</v>
      </c>
      <c r="O22" s="158">
        <f t="shared" si="4"/>
        <v>0</v>
      </c>
      <c r="P22" s="211">
        <f t="shared" si="5"/>
        <v>0</v>
      </c>
      <c r="Q22" s="167" t="s">
        <v>46</v>
      </c>
    </row>
    <row r="23" spans="1:17" s="168" customFormat="1" ht="20.399999999999999" x14ac:dyDescent="0.2">
      <c r="A23" s="147">
        <v>9</v>
      </c>
      <c r="B23" s="148" t="s">
        <v>96</v>
      </c>
      <c r="C23" s="149" t="s">
        <v>129</v>
      </c>
      <c r="D23" s="150" t="s">
        <v>100</v>
      </c>
      <c r="E23" s="240">
        <v>712.80000000000007</v>
      </c>
      <c r="F23" s="157"/>
      <c r="G23" s="158"/>
      <c r="H23" s="158">
        <f t="shared" si="6"/>
        <v>0</v>
      </c>
      <c r="I23" s="158"/>
      <c r="J23" s="158"/>
      <c r="K23" s="210">
        <f t="shared" si="0"/>
        <v>0</v>
      </c>
      <c r="L23" s="157">
        <f t="shared" si="1"/>
        <v>0</v>
      </c>
      <c r="M23" s="158">
        <f t="shared" si="2"/>
        <v>0</v>
      </c>
      <c r="N23" s="158">
        <f t="shared" si="3"/>
        <v>0</v>
      </c>
      <c r="O23" s="158">
        <f t="shared" si="4"/>
        <v>0</v>
      </c>
      <c r="P23" s="211">
        <f t="shared" si="5"/>
        <v>0</v>
      </c>
      <c r="Q23" s="167" t="s">
        <v>46</v>
      </c>
    </row>
    <row r="24" spans="1:17" ht="12" customHeight="1" thickBot="1" x14ac:dyDescent="0.25">
      <c r="A24" s="315" t="s">
        <v>62</v>
      </c>
      <c r="B24" s="316"/>
      <c r="C24" s="316"/>
      <c r="D24" s="316"/>
      <c r="E24" s="316"/>
      <c r="F24" s="316"/>
      <c r="G24" s="316"/>
      <c r="H24" s="316"/>
      <c r="I24" s="316"/>
      <c r="J24" s="316"/>
      <c r="K24" s="317"/>
      <c r="L24" s="129">
        <f>SUM(L14:L23)</f>
        <v>0</v>
      </c>
      <c r="M24" s="130">
        <f>SUM(M14:M23)</f>
        <v>0</v>
      </c>
      <c r="N24" s="130">
        <f>SUM(N14:N23)</f>
        <v>0</v>
      </c>
      <c r="O24" s="130">
        <f>SUM(O14:O23)</f>
        <v>0</v>
      </c>
      <c r="P24" s="131">
        <f>SUM(P14:P23)</f>
        <v>0</v>
      </c>
    </row>
    <row r="25" spans="1:17" x14ac:dyDescent="0.2">
      <c r="A25" s="16"/>
      <c r="B25" s="16"/>
      <c r="C25" s="16"/>
      <c r="D25" s="16"/>
      <c r="E25" s="16"/>
      <c r="F25" s="16"/>
      <c r="G25" s="16"/>
      <c r="H25" s="16"/>
      <c r="I25" s="16"/>
      <c r="J25" s="16"/>
      <c r="K25" s="16"/>
      <c r="L25" s="16"/>
      <c r="M25" s="16"/>
      <c r="N25" s="16"/>
      <c r="O25" s="16"/>
      <c r="P25" s="16"/>
    </row>
    <row r="26" spans="1:17" x14ac:dyDescent="0.2">
      <c r="A26" s="16"/>
      <c r="B26" s="16"/>
      <c r="C26" s="16"/>
      <c r="D26" s="16"/>
      <c r="E26" s="16"/>
      <c r="F26" s="16"/>
      <c r="G26" s="16"/>
      <c r="H26" s="16"/>
      <c r="I26" s="16"/>
      <c r="J26" s="16"/>
      <c r="K26" s="16"/>
      <c r="L26" s="16"/>
      <c r="M26" s="16"/>
      <c r="N26" s="16"/>
      <c r="O26" s="16"/>
      <c r="P26" s="16"/>
    </row>
    <row r="27" spans="1:17" x14ac:dyDescent="0.2">
      <c r="A27" s="1" t="s">
        <v>14</v>
      </c>
      <c r="B27" s="16"/>
      <c r="C27" s="318" t="str">
        <f>'Kops n'!C35:H35</f>
        <v>Gundega Ābelīte 14.05.2024</v>
      </c>
      <c r="D27" s="318"/>
      <c r="E27" s="318"/>
      <c r="F27" s="318"/>
      <c r="G27" s="318"/>
      <c r="H27" s="318"/>
      <c r="I27" s="16"/>
      <c r="J27" s="16"/>
      <c r="K27" s="16"/>
      <c r="L27" s="16"/>
      <c r="M27" s="16"/>
      <c r="N27" s="16"/>
      <c r="O27" s="16"/>
      <c r="P27" s="16"/>
    </row>
    <row r="28" spans="1:17" x14ac:dyDescent="0.2">
      <c r="A28" s="16"/>
      <c r="B28" s="16"/>
      <c r="C28" s="244" t="s">
        <v>15</v>
      </c>
      <c r="D28" s="244"/>
      <c r="E28" s="244"/>
      <c r="F28" s="244"/>
      <c r="G28" s="244"/>
      <c r="H28" s="244"/>
      <c r="I28" s="16"/>
      <c r="J28" s="16"/>
      <c r="K28" s="16"/>
      <c r="L28" s="16"/>
      <c r="M28" s="16"/>
      <c r="N28" s="16"/>
      <c r="O28" s="16"/>
      <c r="P28" s="16"/>
    </row>
    <row r="29" spans="1:17" x14ac:dyDescent="0.2">
      <c r="A29" s="16"/>
      <c r="B29" s="16"/>
      <c r="C29" s="16"/>
      <c r="D29" s="16"/>
      <c r="E29" s="16"/>
      <c r="F29" s="16"/>
      <c r="G29" s="16"/>
      <c r="H29" s="16"/>
      <c r="I29" s="16"/>
      <c r="J29" s="16"/>
      <c r="K29" s="16"/>
      <c r="L29" s="16"/>
      <c r="M29" s="16"/>
      <c r="N29" s="16"/>
      <c r="O29" s="16"/>
      <c r="P29" s="16"/>
    </row>
    <row r="30" spans="1:17" x14ac:dyDescent="0.2">
      <c r="A30" s="260" t="str">
        <f>'Kops n'!A38:D38</f>
        <v>Tāme sastādīta 2024. gada 14. maijā</v>
      </c>
      <c r="B30" s="261"/>
      <c r="C30" s="261"/>
      <c r="D30" s="261"/>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41</v>
      </c>
      <c r="B32" s="16"/>
      <c r="C32" s="318" t="str">
        <f>'Kops n'!C40:H40</f>
        <v>Gundega Ābelīte 14.05.2024</v>
      </c>
      <c r="D32" s="318"/>
      <c r="E32" s="318"/>
      <c r="F32" s="318"/>
      <c r="G32" s="318"/>
      <c r="H32" s="318"/>
      <c r="I32" s="16"/>
      <c r="J32" s="16"/>
      <c r="K32" s="16"/>
      <c r="L32" s="16"/>
      <c r="M32" s="16"/>
      <c r="N32" s="16"/>
      <c r="O32" s="16"/>
      <c r="P32" s="16"/>
    </row>
    <row r="33" spans="1:16" x14ac:dyDescent="0.2">
      <c r="A33" s="16"/>
      <c r="B33" s="16"/>
      <c r="C33" s="244" t="s">
        <v>15</v>
      </c>
      <c r="D33" s="244"/>
      <c r="E33" s="244"/>
      <c r="F33" s="244"/>
      <c r="G33" s="244"/>
      <c r="H33" s="244"/>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5" t="str">
        <f>'Kops n'!C43</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A30:D30"/>
    <mergeCell ref="C32:H32"/>
  </mergeCells>
  <conditionalFormatting sqref="N9:O9">
    <cfRule type="cellIs" dxfId="322" priority="29" operator="equal">
      <formula>0</formula>
    </cfRule>
  </conditionalFormatting>
  <conditionalFormatting sqref="A9:F9">
    <cfRule type="containsText" dxfId="321"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20" priority="26" operator="equal">
      <formula>0</formula>
    </cfRule>
  </conditionalFormatting>
  <conditionalFormatting sqref="C32:H32">
    <cfRule type="cellIs" dxfId="319" priority="21" operator="equal">
      <formula>0</formula>
    </cfRule>
  </conditionalFormatting>
  <conditionalFormatting sqref="C27:H27">
    <cfRule type="cellIs" dxfId="318" priority="20" operator="equal">
      <formula>0</formula>
    </cfRule>
  </conditionalFormatting>
  <conditionalFormatting sqref="K14:K23 L24:P24 P14:P23">
    <cfRule type="cellIs" dxfId="317" priority="19" operator="equal">
      <formula>0</formula>
    </cfRule>
  </conditionalFormatting>
  <conditionalFormatting sqref="C4:I4">
    <cfRule type="cellIs" dxfId="316" priority="18" operator="equal">
      <formula>0</formula>
    </cfRule>
  </conditionalFormatting>
  <conditionalFormatting sqref="D5:L8">
    <cfRule type="cellIs" dxfId="315" priority="15" operator="equal">
      <formula>0</formula>
    </cfRule>
  </conditionalFormatting>
  <conditionalFormatting sqref="D1">
    <cfRule type="cellIs" dxfId="314" priority="14" operator="equal">
      <formula>0</formula>
    </cfRule>
  </conditionalFormatting>
  <conditionalFormatting sqref="A24:K24">
    <cfRule type="containsText" dxfId="313" priority="12" operator="containsText" text="Tiešās izmaksas kopā, t. sk. darba devēja sociālais nodoklis __.__% ">
      <formula>NOT(ISERROR(SEARCH("Tiešās izmaksas kopā, t. sk. darba devēja sociālais nodoklis __.__% ",A24)))</formula>
    </cfRule>
  </conditionalFormatting>
  <conditionalFormatting sqref="H14:H23">
    <cfRule type="cellIs" dxfId="312" priority="10" operator="equal">
      <formula>0</formula>
    </cfRule>
  </conditionalFormatting>
  <conditionalFormatting sqref="L14:O23">
    <cfRule type="cellIs" dxfId="311" priority="9" operator="equal">
      <formula>0</formula>
    </cfRule>
  </conditionalFormatting>
  <conditionalFormatting sqref="F14:G23 B18:B23 A14:A23">
    <cfRule type="cellIs" dxfId="310" priority="7" operator="equal">
      <formula>0</formula>
    </cfRule>
  </conditionalFormatting>
  <conditionalFormatting sqref="B14:E17">
    <cfRule type="cellIs" dxfId="309" priority="5" operator="equal">
      <formula>0</formula>
    </cfRule>
  </conditionalFormatting>
  <conditionalFormatting sqref="C19:C20">
    <cfRule type="cellIs" dxfId="308" priority="4" operator="equal">
      <formula>0</formula>
    </cfRule>
  </conditionalFormatting>
  <conditionalFormatting sqref="C23">
    <cfRule type="cellIs" dxfId="307" priority="3" operator="equal">
      <formula>0</formula>
    </cfRule>
  </conditionalFormatting>
  <conditionalFormatting sqref="C18:E18">
    <cfRule type="cellIs" dxfId="306" priority="6" operator="equal">
      <formula>0</formula>
    </cfRule>
  </conditionalFormatting>
  <conditionalFormatting sqref="I14:J23">
    <cfRule type="cellIs" dxfId="305" priority="2" operator="equal">
      <formula>0</formula>
    </cfRule>
  </conditionalFormatting>
  <conditionalFormatting sqref="Q14:Q23">
    <cfRule type="cellIs" dxfId="304" priority="1" operator="equal">
      <formula>0</formula>
    </cfRule>
  </conditionalFormatting>
  <dataValidations count="1">
    <dataValidation type="list" allowBlank="1" showInputMessage="1" showErrorMessage="1" sqref="Q14:Q2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 operator="containsText" id="{A741B695-5E60-45D8-944C-2D04D39B2193}">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22" operator="containsText" id="{443EB233-F567-4949-B038-4ADE85277BE0}">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P36"/>
  <sheetViews>
    <sheetView topLeftCell="A12"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'5a+c+n'!D1</f>
        <v>5</v>
      </c>
      <c r="E1" s="22"/>
      <c r="F1" s="22"/>
      <c r="G1" s="22"/>
      <c r="H1" s="22"/>
      <c r="I1" s="22"/>
      <c r="J1" s="22"/>
      <c r="N1" s="26"/>
      <c r="O1" s="27"/>
      <c r="P1" s="28"/>
    </row>
    <row r="2" spans="1:16" x14ac:dyDescent="0.2">
      <c r="A2" s="29"/>
      <c r="B2" s="29"/>
      <c r="C2" s="330" t="str">
        <f>'5a+c+n'!C2:I2</f>
        <v>Pagraba pārseguma siltināšana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'5a+c+n'!A9</f>
        <v>Tāme sastādīta  2024. gada tirgus cenās, pamatojoties uz AR daļas rasējumiem</v>
      </c>
      <c r="B9" s="327"/>
      <c r="C9" s="327"/>
      <c r="D9" s="327"/>
      <c r="E9" s="327"/>
      <c r="F9" s="327"/>
      <c r="G9" s="31"/>
      <c r="H9" s="31"/>
      <c r="I9" s="31"/>
      <c r="J9" s="328" t="s">
        <v>45</v>
      </c>
      <c r="K9" s="328"/>
      <c r="L9" s="328"/>
      <c r="M9" s="328"/>
      <c r="N9" s="329">
        <f>P24</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izmaksas",IF('5a+c+n'!$Q14="A",'5a+c+n'!B14,0),0)</f>
        <v>0</v>
      </c>
      <c r="C14" s="23">
        <f>IF($C$4="Attiecināmās izmaksas",IF('5a+c+n'!$Q14="A",'5a+c+n'!C14,0),0)</f>
        <v>0</v>
      </c>
      <c r="D14" s="23">
        <f>IF($C$4="Attiecināmās izmaksas",IF('5a+c+n'!$Q14="A",'5a+c+n'!D14,0),0)</f>
        <v>0</v>
      </c>
      <c r="E14" s="45"/>
      <c r="F14" s="63"/>
      <c r="G14" s="116"/>
      <c r="H14" s="116">
        <f>IF($C$4="Attiecināmās izmaksas",IF('5a+c+n'!$Q14="A",'5a+c+n'!H14,0),0)</f>
        <v>0</v>
      </c>
      <c r="I14" s="116"/>
      <c r="J14" s="116"/>
      <c r="K14" s="117">
        <f>IF($C$4="Attiecināmās izmaksas",IF('5a+c+n'!$Q14="A",'5a+c+n'!K14,0),0)</f>
        <v>0</v>
      </c>
      <c r="L14" s="63">
        <f>IF($C$4="Attiecināmās izmaksas",IF('5a+c+n'!$Q14="A",'5a+c+n'!L14,0),0)</f>
        <v>0</v>
      </c>
      <c r="M14" s="116">
        <f>IF($C$4="Attiecināmās izmaksas",IF('5a+c+n'!$Q14="A",'5a+c+n'!M14,0),0)</f>
        <v>0</v>
      </c>
      <c r="N14" s="116">
        <f>IF($C$4="Attiecināmās izmaksas",IF('5a+c+n'!$Q14="A",'5a+c+n'!N14,0),0)</f>
        <v>0</v>
      </c>
      <c r="O14" s="116">
        <f>IF($C$4="Attiecināmās izmaksas",IF('5a+c+n'!$Q14="A",'5a+c+n'!O14,0),0)</f>
        <v>0</v>
      </c>
      <c r="P14" s="117">
        <f>IF($C$4="Attiecināmās izmaksas",IF('5a+c+n'!$Q14="A",'5a+c+n'!P14,0),0)</f>
        <v>0</v>
      </c>
    </row>
    <row r="15" spans="1:16" ht="30.6" x14ac:dyDescent="0.2">
      <c r="A15" s="51">
        <f>IF(P15=0,0,IF(COUNTBLANK(P15)=1,0,COUNTA($P$14:P15)))</f>
        <v>0</v>
      </c>
      <c r="B15" s="24" t="str">
        <f>IF($C$4="Attiecināmās izmaksas",IF('5a+c+n'!$Q15="A",'5a+c+n'!B15,0),0)</f>
        <v>02-00000</v>
      </c>
      <c r="C15" s="24" t="str">
        <f>IF($C$4="Attiecināmās izmaksas",IF('5a+c+n'!$Q15="A",'5a+c+n'!C15,0),0)</f>
        <v>Esošo dzīvokļu īpašnieku noliktavu sienu, durvju saīsināšana (atjaunojot stabilitāti) pagraba griestu siltināšanas izbūves nodrošināšanai</v>
      </c>
      <c r="D15" s="24" t="str">
        <f>IF($C$4="Attiecināmās izmaksas",IF('5a+c+n'!$Q15="A",'5a+c+n'!D15,0),0)</f>
        <v>kompl</v>
      </c>
      <c r="E15" s="46"/>
      <c r="F15" s="65"/>
      <c r="G15" s="118"/>
      <c r="H15" s="118">
        <f>IF($C$4="Attiecināmās izmaksas",IF('5a+c+n'!$Q15="A",'5a+c+n'!H15,0),0)</f>
        <v>0</v>
      </c>
      <c r="I15" s="118"/>
      <c r="J15" s="118"/>
      <c r="K15" s="119">
        <f>IF($C$4="Attiecināmās izmaksas",IF('5a+c+n'!$Q15="A",'5a+c+n'!K15,0),0)</f>
        <v>0</v>
      </c>
      <c r="L15" s="65">
        <f>IF($C$4="Attiecināmās izmaksas",IF('5a+c+n'!$Q15="A",'5a+c+n'!L15,0),0)</f>
        <v>0</v>
      </c>
      <c r="M15" s="118">
        <f>IF($C$4="Attiecināmās izmaksas",IF('5a+c+n'!$Q15="A",'5a+c+n'!M15,0),0)</f>
        <v>0</v>
      </c>
      <c r="N15" s="118">
        <f>IF($C$4="Attiecināmās izmaksas",IF('5a+c+n'!$Q15="A",'5a+c+n'!N15,0),0)</f>
        <v>0</v>
      </c>
      <c r="O15" s="118">
        <f>IF($C$4="Attiecināmās izmaksas",IF('5a+c+n'!$Q15="A",'5a+c+n'!O15,0),0)</f>
        <v>0</v>
      </c>
      <c r="P15" s="119">
        <f>IF($C$4="Attiecināmās izmaksas",IF('5a+c+n'!$Q15="A",'5a+c+n'!P15,0),0)</f>
        <v>0</v>
      </c>
    </row>
    <row r="16" spans="1:16" x14ac:dyDescent="0.2">
      <c r="A16" s="51">
        <f>IF(P16=0,0,IF(COUNTBLANK(P16)=1,0,COUNTA($P$14:P16)))</f>
        <v>0</v>
      </c>
      <c r="B16" s="24">
        <f>IF($C$4="Attiecināmās izmaksas",IF('5a+c+n'!$Q16="A",'5a+c+n'!B16,0),0)</f>
        <v>0</v>
      </c>
      <c r="C16" s="24">
        <f>IF($C$4="Attiecināmās izmaksas",IF('5a+c+n'!$Q16="A",'5a+c+n'!C16,0),0)</f>
        <v>0</v>
      </c>
      <c r="D16" s="24">
        <f>IF($C$4="Attiecināmās izmaksas",IF('5a+c+n'!$Q16="A",'5a+c+n'!D16,0),0)</f>
        <v>0</v>
      </c>
      <c r="E16" s="46"/>
      <c r="F16" s="65"/>
      <c r="G16" s="118"/>
      <c r="H16" s="118">
        <f>IF($C$4="Attiecināmās izmaksas",IF('5a+c+n'!$Q16="A",'5a+c+n'!H16,0),0)</f>
        <v>0</v>
      </c>
      <c r="I16" s="118"/>
      <c r="J16" s="118"/>
      <c r="K16" s="119">
        <f>IF($C$4="Attiecināmās izmaksas",IF('5a+c+n'!$Q16="A",'5a+c+n'!K16,0),0)</f>
        <v>0</v>
      </c>
      <c r="L16" s="65">
        <f>IF($C$4="Attiecināmās izmaksas",IF('5a+c+n'!$Q16="A",'5a+c+n'!L16,0),0)</f>
        <v>0</v>
      </c>
      <c r="M16" s="118">
        <f>IF($C$4="Attiecināmās izmaksas",IF('5a+c+n'!$Q16="A",'5a+c+n'!M16,0),0)</f>
        <v>0</v>
      </c>
      <c r="N16" s="118">
        <f>IF($C$4="Attiecināmās izmaksas",IF('5a+c+n'!$Q16="A",'5a+c+n'!N16,0),0)</f>
        <v>0</v>
      </c>
      <c r="O16" s="118">
        <f>IF($C$4="Attiecināmās izmaksas",IF('5a+c+n'!$Q16="A",'5a+c+n'!O16,0),0)</f>
        <v>0</v>
      </c>
      <c r="P16" s="119">
        <f>IF($C$4="Attiecināmās izmaksas",IF('5a+c+n'!$Q16="A",'5a+c+n'!P16,0),0)</f>
        <v>0</v>
      </c>
    </row>
    <row r="17" spans="1:16" x14ac:dyDescent="0.2">
      <c r="A17" s="51">
        <f>IF(P17=0,0,IF(COUNTBLANK(P17)=1,0,COUNTA($P$14:P17)))</f>
        <v>0</v>
      </c>
      <c r="B17" s="24">
        <f>IF($C$4="Attiecināmās izmaksas",IF('5a+c+n'!$Q17="A",'5a+c+n'!B17,0),0)</f>
        <v>0</v>
      </c>
      <c r="C17" s="24">
        <f>IF($C$4="Attiecināmās izmaksas",IF('5a+c+n'!$Q17="A",'5a+c+n'!C17,0),0)</f>
        <v>0</v>
      </c>
      <c r="D17" s="24">
        <f>IF($C$4="Attiecināmās izmaksas",IF('5a+c+n'!$Q17="A",'5a+c+n'!D17,0),0)</f>
        <v>0</v>
      </c>
      <c r="E17" s="46"/>
      <c r="F17" s="65"/>
      <c r="G17" s="118"/>
      <c r="H17" s="118">
        <f>IF($C$4="Attiecināmās izmaksas",IF('5a+c+n'!$Q17="A",'5a+c+n'!H17,0),0)</f>
        <v>0</v>
      </c>
      <c r="I17" s="118"/>
      <c r="J17" s="118"/>
      <c r="K17" s="119">
        <f>IF($C$4="Attiecināmās izmaksas",IF('5a+c+n'!$Q17="A",'5a+c+n'!K17,0),0)</f>
        <v>0</v>
      </c>
      <c r="L17" s="65">
        <f>IF($C$4="Attiecināmās izmaksas",IF('5a+c+n'!$Q17="A",'5a+c+n'!L17,0),0)</f>
        <v>0</v>
      </c>
      <c r="M17" s="118">
        <f>IF($C$4="Attiecināmās izmaksas",IF('5a+c+n'!$Q17="A",'5a+c+n'!M17,0),0)</f>
        <v>0</v>
      </c>
      <c r="N17" s="118">
        <f>IF($C$4="Attiecināmās izmaksas",IF('5a+c+n'!$Q17="A",'5a+c+n'!N17,0),0)</f>
        <v>0</v>
      </c>
      <c r="O17" s="118">
        <f>IF($C$4="Attiecināmās izmaksas",IF('5a+c+n'!$Q17="A",'5a+c+n'!O17,0),0)</f>
        <v>0</v>
      </c>
      <c r="P17" s="119">
        <f>IF($C$4="Attiecināmās izmaksas",IF('5a+c+n'!$Q17="A",'5a+c+n'!P17,0),0)</f>
        <v>0</v>
      </c>
    </row>
    <row r="18" spans="1:16" x14ac:dyDescent="0.2">
      <c r="A18" s="51">
        <f>IF(P18=0,0,IF(COUNTBLANK(P18)=1,0,COUNTA($P$14:P18)))</f>
        <v>0</v>
      </c>
      <c r="B18" s="24">
        <f>IF($C$4="Attiecināmās izmaksas",IF('5a+c+n'!$Q18="A",'5a+c+n'!B18,0),0)</f>
        <v>0</v>
      </c>
      <c r="C18" s="24">
        <f>IF($C$4="Attiecināmās izmaksas",IF('5a+c+n'!$Q18="A",'5a+c+n'!C18,0),0)</f>
        <v>0</v>
      </c>
      <c r="D18" s="24">
        <f>IF($C$4="Attiecināmās izmaksas",IF('5a+c+n'!$Q18="A",'5a+c+n'!D18,0),0)</f>
        <v>0</v>
      </c>
      <c r="E18" s="46"/>
      <c r="F18" s="65"/>
      <c r="G18" s="118"/>
      <c r="H18" s="118">
        <f>IF($C$4="Attiecināmās izmaksas",IF('5a+c+n'!$Q18="A",'5a+c+n'!H18,0),0)</f>
        <v>0</v>
      </c>
      <c r="I18" s="118"/>
      <c r="J18" s="118"/>
      <c r="K18" s="119">
        <f>IF($C$4="Attiecināmās izmaksas",IF('5a+c+n'!$Q18="A",'5a+c+n'!K18,0),0)</f>
        <v>0</v>
      </c>
      <c r="L18" s="65">
        <f>IF($C$4="Attiecināmās izmaksas",IF('5a+c+n'!$Q18="A",'5a+c+n'!L18,0),0)</f>
        <v>0</v>
      </c>
      <c r="M18" s="118">
        <f>IF($C$4="Attiecināmās izmaksas",IF('5a+c+n'!$Q18="A",'5a+c+n'!M18,0),0)</f>
        <v>0</v>
      </c>
      <c r="N18" s="118">
        <f>IF($C$4="Attiecināmās izmaksas",IF('5a+c+n'!$Q18="A",'5a+c+n'!N18,0),0)</f>
        <v>0</v>
      </c>
      <c r="O18" s="118">
        <f>IF($C$4="Attiecināmās izmaksas",IF('5a+c+n'!$Q18="A",'5a+c+n'!O18,0),0)</f>
        <v>0</v>
      </c>
      <c r="P18" s="119">
        <f>IF($C$4="Attiecināmās izmaksas",IF('5a+c+n'!$Q18="A",'5a+c+n'!P18,0),0)</f>
        <v>0</v>
      </c>
    </row>
    <row r="19" spans="1:16" ht="51" x14ac:dyDescent="0.2">
      <c r="A19" s="51">
        <f>IF(P19=0,0,IF(COUNTBLANK(P19)=1,0,COUNTA($P$14:P19)))</f>
        <v>0</v>
      </c>
      <c r="B19" s="24" t="str">
        <f>IF($C$4="Attiecināmās izmaksas",IF('5a+c+n'!$Q19="A",'5a+c+n'!B19,0),0)</f>
        <v>13-00000</v>
      </c>
      <c r="C19" s="24" t="str">
        <f>IF($C$4="Attiecināmās izmaksas",IF('5a+c+n'!$Q19="A",'5a+c+n'!C19,0),0)</f>
        <v>Esošā pagraba pārseguma tīrīšana, virmsas sagatavošana, t.sk. lokāli novērst javas pildījuma drupšanu no pagraba un kāpņu telpas griestiem. Izkalt esošo bojāto šuvi, veikt gruntēšanu ar SAKRET TGW vai ekvivalentu un šuvi aizpildīt ar poliuretāna hermētiķi.</v>
      </c>
      <c r="D19" s="24" t="str">
        <f>IF($C$4="Attiecināmās izmaksas",IF('5a+c+n'!$Q19="A",'5a+c+n'!D19,0),0)</f>
        <v>kompl.</v>
      </c>
      <c r="E19" s="46"/>
      <c r="F19" s="65"/>
      <c r="G19" s="118"/>
      <c r="H19" s="118">
        <f>IF($C$4="Attiecināmās izmaksas",IF('5a+c+n'!$Q19="A",'5a+c+n'!H19,0),0)</f>
        <v>0</v>
      </c>
      <c r="I19" s="118"/>
      <c r="J19" s="118"/>
      <c r="K19" s="119">
        <f>IF($C$4="Attiecināmās izmaksas",IF('5a+c+n'!$Q19="A",'5a+c+n'!K19,0),0)</f>
        <v>0</v>
      </c>
      <c r="L19" s="65">
        <f>IF($C$4="Attiecināmās izmaksas",IF('5a+c+n'!$Q19="A",'5a+c+n'!L19,0),0)</f>
        <v>0</v>
      </c>
      <c r="M19" s="118">
        <f>IF($C$4="Attiecināmās izmaksas",IF('5a+c+n'!$Q19="A",'5a+c+n'!M19,0),0)</f>
        <v>0</v>
      </c>
      <c r="N19" s="118">
        <f>IF($C$4="Attiecināmās izmaksas",IF('5a+c+n'!$Q19="A",'5a+c+n'!N19,0),0)</f>
        <v>0</v>
      </c>
      <c r="O19" s="118">
        <f>IF($C$4="Attiecināmās izmaksas",IF('5a+c+n'!$Q19="A",'5a+c+n'!O19,0),0)</f>
        <v>0</v>
      </c>
      <c r="P19" s="119">
        <f>IF($C$4="Attiecināmās izmaksas",IF('5a+c+n'!$Q19="A",'5a+c+n'!P19,0),0)</f>
        <v>0</v>
      </c>
    </row>
    <row r="20" spans="1:16" ht="20.399999999999999" x14ac:dyDescent="0.2">
      <c r="A20" s="51">
        <f>IF(P20=0,0,IF(COUNTBLANK(P20)=1,0,COUNTA($P$14:P20)))</f>
        <v>0</v>
      </c>
      <c r="B20" s="24" t="str">
        <f>IF($C$4="Attiecināmās izmaksas",IF('5a+c+n'!$Q20="A",'5a+c+n'!B20,0),0)</f>
        <v>13-00000</v>
      </c>
      <c r="C20" s="24" t="str">
        <f>IF($C$4="Attiecināmās izmaksas",IF('5a+c+n'!$Q20="A",'5a+c+n'!C20,0),0)</f>
        <v>Siltumizolācijas plākņšņu līmēšana ar līmjavu SAKRET BAK vai ekvivalentu</v>
      </c>
      <c r="D20" s="24" t="str">
        <f>IF($C$4="Attiecināmās izmaksas",IF('5a+c+n'!$Q20="A",'5a+c+n'!D20,0),0)</f>
        <v>kg</v>
      </c>
      <c r="E20" s="46"/>
      <c r="F20" s="65"/>
      <c r="G20" s="118"/>
      <c r="H20" s="118">
        <f>IF($C$4="Attiecināmās izmaksas",IF('5a+c+n'!$Q20="A",'5a+c+n'!H20,0),0)</f>
        <v>0</v>
      </c>
      <c r="I20" s="118"/>
      <c r="J20" s="118"/>
      <c r="K20" s="119">
        <f>IF($C$4="Attiecināmās izmaksas",IF('5a+c+n'!$Q20="A",'5a+c+n'!K20,0),0)</f>
        <v>0</v>
      </c>
      <c r="L20" s="65">
        <f>IF($C$4="Attiecināmās izmaksas",IF('5a+c+n'!$Q20="A",'5a+c+n'!L20,0),0)</f>
        <v>0</v>
      </c>
      <c r="M20" s="118">
        <f>IF($C$4="Attiecināmās izmaksas",IF('5a+c+n'!$Q20="A",'5a+c+n'!M20,0),0)</f>
        <v>0</v>
      </c>
      <c r="N20" s="118">
        <f>IF($C$4="Attiecināmās izmaksas",IF('5a+c+n'!$Q20="A",'5a+c+n'!N20,0),0)</f>
        <v>0</v>
      </c>
      <c r="O20" s="118">
        <f>IF($C$4="Attiecināmās izmaksas",IF('5a+c+n'!$Q20="A",'5a+c+n'!O20,0),0)</f>
        <v>0</v>
      </c>
      <c r="P20" s="119">
        <f>IF($C$4="Attiecināmās izmaksas",IF('5a+c+n'!$Q20="A",'5a+c+n'!P20,0),0)</f>
        <v>0</v>
      </c>
    </row>
    <row r="21" spans="1:16" ht="20.399999999999999" x14ac:dyDescent="0.2">
      <c r="A21" s="51">
        <f>IF(P21=0,0,IF(COUNTBLANK(P21)=1,0,COUNTA($P$14:P21)))</f>
        <v>0</v>
      </c>
      <c r="B21" s="24" t="str">
        <f>IF($C$4="Attiecināmās izmaksas",IF('5a+c+n'!$Q21="A",'5a+c+n'!B21,0),0)</f>
        <v>13-00000</v>
      </c>
      <c r="C21" s="24" t="str">
        <f>IF($C$4="Attiecināmās izmaksas",IF('5a+c+n'!$Q21="A",'5a+c+n'!C21,0),0)</f>
        <v>Putupolistirola plākņu TENAPORS EPS100 vai ekvivalentu montāža (λ&lt;=0,036 W/(mK))  b=100mm</v>
      </c>
      <c r="D21" s="24" t="str">
        <f>IF($C$4="Attiecināmās izmaksas",IF('5a+c+n'!$Q21="A",'5a+c+n'!D21,0),0)</f>
        <v>m2</v>
      </c>
      <c r="E21" s="46"/>
      <c r="F21" s="65"/>
      <c r="G21" s="118"/>
      <c r="H21" s="118">
        <f>IF($C$4="Attiecināmās izmaksas",IF('5a+c+n'!$Q21="A",'5a+c+n'!H21,0),0)</f>
        <v>0</v>
      </c>
      <c r="I21" s="118"/>
      <c r="J21" s="118"/>
      <c r="K21" s="119">
        <f>IF($C$4="Attiecināmās izmaksas",IF('5a+c+n'!$Q21="A",'5a+c+n'!K21,0),0)</f>
        <v>0</v>
      </c>
      <c r="L21" s="65">
        <f>IF($C$4="Attiecināmās izmaksas",IF('5a+c+n'!$Q21="A",'5a+c+n'!L21,0),0)</f>
        <v>0</v>
      </c>
      <c r="M21" s="118">
        <f>IF($C$4="Attiecināmās izmaksas",IF('5a+c+n'!$Q21="A",'5a+c+n'!M21,0),0)</f>
        <v>0</v>
      </c>
      <c r="N21" s="118">
        <f>IF($C$4="Attiecināmās izmaksas",IF('5a+c+n'!$Q21="A",'5a+c+n'!N21,0),0)</f>
        <v>0</v>
      </c>
      <c r="O21" s="118">
        <f>IF($C$4="Attiecināmās izmaksas",IF('5a+c+n'!$Q21="A",'5a+c+n'!O21,0),0)</f>
        <v>0</v>
      </c>
      <c r="P21" s="119">
        <f>IF($C$4="Attiecināmās izmaksas",IF('5a+c+n'!$Q21="A",'5a+c+n'!P21,0),0)</f>
        <v>0</v>
      </c>
    </row>
    <row r="22" spans="1:16" ht="20.399999999999999" x14ac:dyDescent="0.2">
      <c r="A22" s="51">
        <f>IF(P22=0,0,IF(COUNTBLANK(P22)=1,0,COUNTA($P$14:P22)))</f>
        <v>0</v>
      </c>
      <c r="B22" s="24" t="str">
        <f>IF($C$4="Attiecināmās izmaksas",IF('5a+c+n'!$Q22="A",'5a+c+n'!B22,0),0)</f>
        <v>13-00000</v>
      </c>
      <c r="C22" s="24" t="str">
        <f>IF($C$4="Attiecināmās izmaksas",IF('5a+c+n'!$Q22="A",'5a+c+n'!C22,0),0)</f>
        <v>Armējošā slāņa iestrāde ar javas kārtu SAKRET BAK vai ekvivalentu - 1 kārtā</v>
      </c>
      <c r="D22" s="24" t="str">
        <f>IF($C$4="Attiecināmās izmaksas",IF('5a+c+n'!$Q22="A",'5a+c+n'!D22,0),0)</f>
        <v>kg</v>
      </c>
      <c r="E22" s="46"/>
      <c r="F22" s="65"/>
      <c r="G22" s="118"/>
      <c r="H22" s="118">
        <f>IF($C$4="Attiecināmās izmaksas",IF('5a+c+n'!$Q22="A",'5a+c+n'!H22,0),0)</f>
        <v>0</v>
      </c>
      <c r="I22" s="118"/>
      <c r="J22" s="118"/>
      <c r="K22" s="119">
        <f>IF($C$4="Attiecināmās izmaksas",IF('5a+c+n'!$Q22="A",'5a+c+n'!K22,0),0)</f>
        <v>0</v>
      </c>
      <c r="L22" s="65">
        <f>IF($C$4="Attiecināmās izmaksas",IF('5a+c+n'!$Q22="A",'5a+c+n'!L22,0),0)</f>
        <v>0</v>
      </c>
      <c r="M22" s="118">
        <f>IF($C$4="Attiecināmās izmaksas",IF('5a+c+n'!$Q22="A",'5a+c+n'!M22,0),0)</f>
        <v>0</v>
      </c>
      <c r="N22" s="118">
        <f>IF($C$4="Attiecināmās izmaksas",IF('5a+c+n'!$Q22="A",'5a+c+n'!N22,0),0)</f>
        <v>0</v>
      </c>
      <c r="O22" s="118">
        <f>IF($C$4="Attiecināmās izmaksas",IF('5a+c+n'!$Q22="A",'5a+c+n'!O22,0),0)</f>
        <v>0</v>
      </c>
      <c r="P22" s="119">
        <f>IF($C$4="Attiecināmās izmaksas",IF('5a+c+n'!$Q22="A",'5a+c+n'!P22,0),0)</f>
        <v>0</v>
      </c>
    </row>
    <row r="23" spans="1:16" ht="20.399999999999999" x14ac:dyDescent="0.2">
      <c r="A23" s="51">
        <f>IF(P23=0,0,IF(COUNTBLANK(P23)=1,0,COUNTA($P$14:P23)))</f>
        <v>0</v>
      </c>
      <c r="B23" s="24" t="str">
        <f>IF($C$4="Attiecināmās izmaksas",IF('5a+c+n'!$Q23="A",'5a+c+n'!B23,0),0)</f>
        <v>13-00000</v>
      </c>
      <c r="C23" s="24" t="str">
        <f>IF($C$4="Attiecināmās izmaksas",IF('5a+c+n'!$Q23="A",'5a+c+n'!C23,0),0)</f>
        <v xml:space="preserve">Stiklušķiedras siets SSA-1363-160 160 g/m²  - 1 kārtā, II mehāniskās izturības zonā. </v>
      </c>
      <c r="D23" s="24" t="str">
        <f>IF($C$4="Attiecināmās izmaksas",IF('5a+c+n'!$Q23="A",'5a+c+n'!D23,0),0)</f>
        <v>m2</v>
      </c>
      <c r="E23" s="46"/>
      <c r="F23" s="65"/>
      <c r="G23" s="118"/>
      <c r="H23" s="118">
        <f>IF($C$4="Attiecināmās izmaksas",IF('5a+c+n'!$Q23="A",'5a+c+n'!H23,0),0)</f>
        <v>0</v>
      </c>
      <c r="I23" s="118"/>
      <c r="J23" s="118"/>
      <c r="K23" s="119">
        <f>IF($C$4="Attiecināmās izmaksas",IF('5a+c+n'!$Q23="A",'5a+c+n'!K23,0),0)</f>
        <v>0</v>
      </c>
      <c r="L23" s="65">
        <f>IF($C$4="Attiecināmās izmaksas",IF('5a+c+n'!$Q23="A",'5a+c+n'!L23,0),0)</f>
        <v>0</v>
      </c>
      <c r="M23" s="118">
        <f>IF($C$4="Attiecināmās izmaksas",IF('5a+c+n'!$Q23="A",'5a+c+n'!M23,0),0)</f>
        <v>0</v>
      </c>
      <c r="N23" s="118">
        <f>IF($C$4="Attiecināmās izmaksas",IF('5a+c+n'!$Q23="A",'5a+c+n'!N23,0),0)</f>
        <v>0</v>
      </c>
      <c r="O23" s="118">
        <f>IF($C$4="Attiecināmās izmaksas",IF('5a+c+n'!$Q23="A",'5a+c+n'!O23,0),0)</f>
        <v>0</v>
      </c>
      <c r="P23" s="119">
        <f>IF($C$4="Attiecināmās izmaksas",IF('5a+c+n'!$Q23="A",'5a+c+n'!P23,0),0)</f>
        <v>0</v>
      </c>
    </row>
    <row r="24" spans="1:16" ht="12" customHeight="1" thickBot="1" x14ac:dyDescent="0.25">
      <c r="A24" s="315" t="s">
        <v>62</v>
      </c>
      <c r="B24" s="316"/>
      <c r="C24" s="316"/>
      <c r="D24" s="316"/>
      <c r="E24" s="316"/>
      <c r="F24" s="316"/>
      <c r="G24" s="316"/>
      <c r="H24" s="316"/>
      <c r="I24" s="316"/>
      <c r="J24" s="316"/>
      <c r="K24" s="317"/>
      <c r="L24" s="129">
        <f>SUM(L14:L23)</f>
        <v>0</v>
      </c>
      <c r="M24" s="130">
        <f>SUM(M14:M23)</f>
        <v>0</v>
      </c>
      <c r="N24" s="130">
        <f>SUM(N14:N23)</f>
        <v>0</v>
      </c>
      <c r="O24" s="130">
        <f>SUM(O14:O23)</f>
        <v>0</v>
      </c>
      <c r="P24" s="131">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18" t="str">
        <f>'Kops n'!C35:H35</f>
        <v>Gundega Ābelīte 14.05.2024</v>
      </c>
      <c r="D27" s="318"/>
      <c r="E27" s="318"/>
      <c r="F27" s="318"/>
      <c r="G27" s="318"/>
      <c r="H27" s="318"/>
      <c r="I27" s="16"/>
      <c r="J27" s="16"/>
      <c r="K27" s="16"/>
      <c r="L27" s="16"/>
      <c r="M27" s="16"/>
      <c r="N27" s="16"/>
      <c r="O27" s="16"/>
      <c r="P27" s="16"/>
    </row>
    <row r="28" spans="1:16" x14ac:dyDescent="0.2">
      <c r="A28" s="16"/>
      <c r="B28" s="16"/>
      <c r="C28" s="244" t="s">
        <v>15</v>
      </c>
      <c r="D28" s="244"/>
      <c r="E28" s="244"/>
      <c r="F28" s="244"/>
      <c r="G28" s="244"/>
      <c r="H28" s="244"/>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60" t="str">
        <f>'Kops n'!A38:D38</f>
        <v>Tāme sastādīta 2024. gada 14. maijā</v>
      </c>
      <c r="B30" s="261"/>
      <c r="C30" s="261"/>
      <c r="D30" s="261"/>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18" t="str">
        <f>'Kops n'!C40:H40</f>
        <v>Gundega Ābelīte 14.05.2024</v>
      </c>
      <c r="D32" s="318"/>
      <c r="E32" s="318"/>
      <c r="F32" s="318"/>
      <c r="G32" s="318"/>
      <c r="H32" s="318"/>
      <c r="I32" s="16"/>
      <c r="J32" s="16"/>
      <c r="K32" s="16"/>
      <c r="L32" s="16"/>
      <c r="M32" s="16"/>
      <c r="N32" s="16"/>
      <c r="O32" s="16"/>
      <c r="P32" s="16"/>
    </row>
    <row r="33" spans="1:16" x14ac:dyDescent="0.2">
      <c r="A33" s="16"/>
      <c r="B33" s="16"/>
      <c r="C33" s="244" t="s">
        <v>15</v>
      </c>
      <c r="D33" s="244"/>
      <c r="E33" s="244"/>
      <c r="F33" s="244"/>
      <c r="G33" s="244"/>
      <c r="H33" s="244"/>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5" t="str">
        <f>'Kops n'!C43</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301" priority="3" operator="containsText" text="Tiešās izmaksas kopā, t. sk. darba devēja sociālais nodoklis __.__% ">
      <formula>NOT(ISERROR(SEARCH("Tiešās izmaksas kopā, t. sk. darba devēja sociālais nodoklis __.__% ",A24)))</formula>
    </cfRule>
  </conditionalFormatting>
  <conditionalFormatting sqref="C2:I2 D5:L8 N9:O9 B14:P23 L24:P24 C27:H27 C32:H32 C35">
    <cfRule type="cellIs" dxfId="300" priority="2" operator="equal">
      <formula>0</formula>
    </cfRule>
  </conditionalFormatting>
  <conditionalFormatting sqref="A14:A23">
    <cfRule type="cellIs" dxfId="299" priority="1"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'5a+c+n'!D1</f>
        <v>5</v>
      </c>
      <c r="E1" s="22"/>
      <c r="F1" s="22"/>
      <c r="G1" s="22"/>
      <c r="H1" s="22"/>
      <c r="I1" s="22"/>
      <c r="J1" s="22"/>
      <c r="N1" s="26"/>
      <c r="O1" s="27"/>
      <c r="P1" s="28"/>
    </row>
    <row r="2" spans="1:16" x14ac:dyDescent="0.2">
      <c r="A2" s="29"/>
      <c r="B2" s="29"/>
      <c r="C2" s="330" t="str">
        <f>'5a+c+n'!C2:I2</f>
        <v>Pagraba pārseguma siltināšana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'5a+c+n'!A9</f>
        <v>Tāme sastādīta  2024. gada tirgus cenās, pamatojoties uz AR daļas rasējumiem</v>
      </c>
      <c r="B9" s="327"/>
      <c r="C9" s="327"/>
      <c r="D9" s="327"/>
      <c r="E9" s="327"/>
      <c r="F9" s="327"/>
      <c r="G9" s="31"/>
      <c r="H9" s="31"/>
      <c r="I9" s="31"/>
      <c r="J9" s="328" t="s">
        <v>45</v>
      </c>
      <c r="K9" s="328"/>
      <c r="L9" s="328"/>
      <c r="M9" s="328"/>
      <c r="N9" s="329">
        <f>P24</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izmaksas",IF('5a+c+n'!$Q14="C",'5a+c+n'!B14,0))</f>
        <v>0</v>
      </c>
      <c r="C14" s="23">
        <f>IF($C$4="citu pasākumu izmaksas",IF('5a+c+n'!$Q14="C",'5a+c+n'!C14,0))</f>
        <v>0</v>
      </c>
      <c r="D14" s="23">
        <f>IF($C$4="citu pasākumu izmaksas",IF('5a+c+n'!$Q14="C",'5a+c+n'!D14,0))</f>
        <v>0</v>
      </c>
      <c r="E14" s="45"/>
      <c r="F14" s="63"/>
      <c r="G14" s="116"/>
      <c r="H14" s="116">
        <f>IF($C$4="citu pasākumu izmaksas",IF('5a+c+n'!$Q14="C",'5a+c+n'!H14,0))</f>
        <v>0</v>
      </c>
      <c r="I14" s="116"/>
      <c r="J14" s="116"/>
      <c r="K14" s="117">
        <f>IF($C$4="citu pasākumu izmaksas",IF('5a+c+n'!$Q14="C",'5a+c+n'!K14,0))</f>
        <v>0</v>
      </c>
      <c r="L14" s="81">
        <f>IF($C$4="citu pasākumu izmaksas",IF('5a+c+n'!$Q14="C",'5a+c+n'!L14,0))</f>
        <v>0</v>
      </c>
      <c r="M14" s="116">
        <f>IF($C$4="citu pasākumu izmaksas",IF('5a+c+n'!$Q14="C",'5a+c+n'!M14,0))</f>
        <v>0</v>
      </c>
      <c r="N14" s="116">
        <f>IF($C$4="citu pasākumu izmaksas",IF('5a+c+n'!$Q14="C",'5a+c+n'!N14,0))</f>
        <v>0</v>
      </c>
      <c r="O14" s="116">
        <f>IF($C$4="citu pasākumu izmaksas",IF('5a+c+n'!$Q14="C",'5a+c+n'!O14,0))</f>
        <v>0</v>
      </c>
      <c r="P14" s="117">
        <f>IF($C$4="citu pasākumu izmaksas",IF('5a+c+n'!$Q14="C",'5a+c+n'!P14,0))</f>
        <v>0</v>
      </c>
    </row>
    <row r="15" spans="1:16" x14ac:dyDescent="0.2">
      <c r="A15" s="51">
        <f>IF(P15=0,0,IF(COUNTBLANK(P15)=1,0,COUNTA($P$14:P15)))</f>
        <v>0</v>
      </c>
      <c r="B15" s="24">
        <f>IF($C$4="citu pasākumu izmaksas",IF('5a+c+n'!$Q15="C",'5a+c+n'!B15,0))</f>
        <v>0</v>
      </c>
      <c r="C15" s="24">
        <f>IF($C$4="citu pasākumu izmaksas",IF('5a+c+n'!$Q15="C",'5a+c+n'!C15,0))</f>
        <v>0</v>
      </c>
      <c r="D15" s="24">
        <f>IF($C$4="citu pasākumu izmaksas",IF('5a+c+n'!$Q15="C",'5a+c+n'!D15,0))</f>
        <v>0</v>
      </c>
      <c r="E15" s="46"/>
      <c r="F15" s="65"/>
      <c r="G15" s="118"/>
      <c r="H15" s="118">
        <f>IF($C$4="citu pasākumu izmaksas",IF('5a+c+n'!$Q15="C",'5a+c+n'!H15,0))</f>
        <v>0</v>
      </c>
      <c r="I15" s="118"/>
      <c r="J15" s="118"/>
      <c r="K15" s="119">
        <f>IF($C$4="citu pasākumu izmaksas",IF('5a+c+n'!$Q15="C",'5a+c+n'!K15,0))</f>
        <v>0</v>
      </c>
      <c r="L15" s="82">
        <f>IF($C$4="citu pasākumu izmaksas",IF('5a+c+n'!$Q15="C",'5a+c+n'!L15,0))</f>
        <v>0</v>
      </c>
      <c r="M15" s="118">
        <f>IF($C$4="citu pasākumu izmaksas",IF('5a+c+n'!$Q15="C",'5a+c+n'!M15,0))</f>
        <v>0</v>
      </c>
      <c r="N15" s="118">
        <f>IF($C$4="citu pasākumu izmaksas",IF('5a+c+n'!$Q15="C",'5a+c+n'!N15,0))</f>
        <v>0</v>
      </c>
      <c r="O15" s="118">
        <f>IF($C$4="citu pasākumu izmaksas",IF('5a+c+n'!$Q15="C",'5a+c+n'!O15,0))</f>
        <v>0</v>
      </c>
      <c r="P15" s="119">
        <f>IF($C$4="citu pasākumu izmaksas",IF('5a+c+n'!$Q15="C",'5a+c+n'!P15,0))</f>
        <v>0</v>
      </c>
    </row>
    <row r="16" spans="1:16" x14ac:dyDescent="0.2">
      <c r="A16" s="51">
        <f>IF(P16=0,0,IF(COUNTBLANK(P16)=1,0,COUNTA($P$14:P16)))</f>
        <v>0</v>
      </c>
      <c r="B16" s="24">
        <f>IF($C$4="citu pasākumu izmaksas",IF('5a+c+n'!$Q16="C",'5a+c+n'!B16,0))</f>
        <v>0</v>
      </c>
      <c r="C16" s="24">
        <f>IF($C$4="citu pasākumu izmaksas",IF('5a+c+n'!$Q16="C",'5a+c+n'!C16,0))</f>
        <v>0</v>
      </c>
      <c r="D16" s="24">
        <f>IF($C$4="citu pasākumu izmaksas",IF('5a+c+n'!$Q16="C",'5a+c+n'!D16,0))</f>
        <v>0</v>
      </c>
      <c r="E16" s="46"/>
      <c r="F16" s="65"/>
      <c r="G16" s="118"/>
      <c r="H16" s="118">
        <f>IF($C$4="citu pasākumu izmaksas",IF('5a+c+n'!$Q16="C",'5a+c+n'!H16,0))</f>
        <v>0</v>
      </c>
      <c r="I16" s="118"/>
      <c r="J16" s="118"/>
      <c r="K16" s="119">
        <f>IF($C$4="citu pasākumu izmaksas",IF('5a+c+n'!$Q16="C",'5a+c+n'!K16,0))</f>
        <v>0</v>
      </c>
      <c r="L16" s="82">
        <f>IF($C$4="citu pasākumu izmaksas",IF('5a+c+n'!$Q16="C",'5a+c+n'!L16,0))</f>
        <v>0</v>
      </c>
      <c r="M16" s="118">
        <f>IF($C$4="citu pasākumu izmaksas",IF('5a+c+n'!$Q16="C",'5a+c+n'!M16,0))</f>
        <v>0</v>
      </c>
      <c r="N16" s="118">
        <f>IF($C$4="citu pasākumu izmaksas",IF('5a+c+n'!$Q16="C",'5a+c+n'!N16,0))</f>
        <v>0</v>
      </c>
      <c r="O16" s="118">
        <f>IF($C$4="citu pasākumu izmaksas",IF('5a+c+n'!$Q16="C",'5a+c+n'!O16,0))</f>
        <v>0</v>
      </c>
      <c r="P16" s="119">
        <f>IF($C$4="citu pasākumu izmaksas",IF('5a+c+n'!$Q16="C",'5a+c+n'!P16,0))</f>
        <v>0</v>
      </c>
    </row>
    <row r="17" spans="1:16" ht="30.6" x14ac:dyDescent="0.2">
      <c r="A17" s="51">
        <f>IF(P17=0,0,IF(COUNTBLANK(P17)=1,0,COUNTA($P$14:P17)))</f>
        <v>0</v>
      </c>
      <c r="B17" s="24" t="str">
        <f>IF($C$4="citu pasākumu izmaksas",IF('5a+c+n'!$Q17="C",'5a+c+n'!B17,0))</f>
        <v>13-00000</v>
      </c>
      <c r="C17" s="24" t="str">
        <f>IF($C$4="citu pasākumu izmaksas",IF('5a+c+n'!$Q17="C",'5a+c+n'!C17,0))</f>
        <v>Esošo komunikāciju aizsardzības pasākumi t.sk. vadu iznešana virs siltumizolācijas slāņa vai to ievietošana atbilstošās gofrētās caurulēs</v>
      </c>
      <c r="D17" s="24" t="str">
        <f>IF($C$4="citu pasākumu izmaksas",IF('5a+c+n'!$Q17="C",'5a+c+n'!D17,0))</f>
        <v>kompl</v>
      </c>
      <c r="E17" s="46"/>
      <c r="F17" s="65"/>
      <c r="G17" s="118"/>
      <c r="H17" s="118">
        <f>IF($C$4="citu pasākumu izmaksas",IF('5a+c+n'!$Q17="C",'5a+c+n'!H17,0))</f>
        <v>0</v>
      </c>
      <c r="I17" s="118"/>
      <c r="J17" s="118"/>
      <c r="K17" s="119">
        <f>IF($C$4="citu pasākumu izmaksas",IF('5a+c+n'!$Q17="C",'5a+c+n'!K17,0))</f>
        <v>0</v>
      </c>
      <c r="L17" s="82">
        <f>IF($C$4="citu pasākumu izmaksas",IF('5a+c+n'!$Q17="C",'5a+c+n'!L17,0))</f>
        <v>0</v>
      </c>
      <c r="M17" s="118">
        <f>IF($C$4="citu pasākumu izmaksas",IF('5a+c+n'!$Q17="C",'5a+c+n'!M17,0))</f>
        <v>0</v>
      </c>
      <c r="N17" s="118">
        <f>IF($C$4="citu pasākumu izmaksas",IF('5a+c+n'!$Q17="C",'5a+c+n'!N17,0))</f>
        <v>0</v>
      </c>
      <c r="O17" s="118">
        <f>IF($C$4="citu pasākumu izmaksas",IF('5a+c+n'!$Q17="C",'5a+c+n'!O17,0))</f>
        <v>0</v>
      </c>
      <c r="P17" s="119">
        <f>IF($C$4="citu pasākumu izmaksas",IF('5a+c+n'!$Q17="C",'5a+c+n'!P17,0))</f>
        <v>0</v>
      </c>
    </row>
    <row r="18" spans="1:16" x14ac:dyDescent="0.2">
      <c r="A18" s="51">
        <f>IF(P18=0,0,IF(COUNTBLANK(P18)=1,0,COUNTA($P$14:P18)))</f>
        <v>0</v>
      </c>
      <c r="B18" s="24">
        <f>IF($C$4="citu pasākumu izmaksas",IF('5a+c+n'!$Q18="C",'5a+c+n'!B18,0))</f>
        <v>0</v>
      </c>
      <c r="C18" s="24">
        <f>IF($C$4="citu pasākumu izmaksas",IF('5a+c+n'!$Q18="C",'5a+c+n'!C18,0))</f>
        <v>0</v>
      </c>
      <c r="D18" s="24">
        <f>IF($C$4="citu pasākumu izmaksas",IF('5a+c+n'!$Q18="C",'5a+c+n'!D18,0))</f>
        <v>0</v>
      </c>
      <c r="E18" s="46"/>
      <c r="F18" s="65"/>
      <c r="G18" s="118"/>
      <c r="H18" s="118">
        <f>IF($C$4="citu pasākumu izmaksas",IF('5a+c+n'!$Q18="C",'5a+c+n'!H18,0))</f>
        <v>0</v>
      </c>
      <c r="I18" s="118"/>
      <c r="J18" s="118"/>
      <c r="K18" s="119">
        <f>IF($C$4="citu pasākumu izmaksas",IF('5a+c+n'!$Q18="C",'5a+c+n'!K18,0))</f>
        <v>0</v>
      </c>
      <c r="L18" s="82">
        <f>IF($C$4="citu pasākumu izmaksas",IF('5a+c+n'!$Q18="C",'5a+c+n'!L18,0))</f>
        <v>0</v>
      </c>
      <c r="M18" s="118">
        <f>IF($C$4="citu pasākumu izmaksas",IF('5a+c+n'!$Q18="C",'5a+c+n'!M18,0))</f>
        <v>0</v>
      </c>
      <c r="N18" s="118">
        <f>IF($C$4="citu pasākumu izmaksas",IF('5a+c+n'!$Q18="C",'5a+c+n'!N18,0))</f>
        <v>0</v>
      </c>
      <c r="O18" s="118">
        <f>IF($C$4="citu pasākumu izmaksas",IF('5a+c+n'!$Q18="C",'5a+c+n'!O18,0))</f>
        <v>0</v>
      </c>
      <c r="P18" s="119">
        <f>IF($C$4="citu pasākumu izmaksas",IF('5a+c+n'!$Q18="C",'5a+c+n'!P18,0))</f>
        <v>0</v>
      </c>
    </row>
    <row r="19" spans="1:16" x14ac:dyDescent="0.2">
      <c r="A19" s="51">
        <f>IF(P19=0,0,IF(COUNTBLANK(P19)=1,0,COUNTA($P$14:P19)))</f>
        <v>0</v>
      </c>
      <c r="B19" s="24">
        <f>IF($C$4="citu pasākumu izmaksas",IF('5a+c+n'!$Q19="C",'5a+c+n'!B19,0))</f>
        <v>0</v>
      </c>
      <c r="C19" s="24">
        <f>IF($C$4="citu pasākumu izmaksas",IF('5a+c+n'!$Q19="C",'5a+c+n'!C19,0))</f>
        <v>0</v>
      </c>
      <c r="D19" s="24">
        <f>IF($C$4="citu pasākumu izmaksas",IF('5a+c+n'!$Q19="C",'5a+c+n'!D19,0))</f>
        <v>0</v>
      </c>
      <c r="E19" s="46"/>
      <c r="F19" s="65"/>
      <c r="G19" s="118"/>
      <c r="H19" s="118">
        <f>IF($C$4="citu pasākumu izmaksas",IF('5a+c+n'!$Q19="C",'5a+c+n'!H19,0))</f>
        <v>0</v>
      </c>
      <c r="I19" s="118"/>
      <c r="J19" s="118"/>
      <c r="K19" s="119">
        <f>IF($C$4="citu pasākumu izmaksas",IF('5a+c+n'!$Q19="C",'5a+c+n'!K19,0))</f>
        <v>0</v>
      </c>
      <c r="L19" s="82">
        <f>IF($C$4="citu pasākumu izmaksas",IF('5a+c+n'!$Q19="C",'5a+c+n'!L19,0))</f>
        <v>0</v>
      </c>
      <c r="M19" s="118">
        <f>IF($C$4="citu pasākumu izmaksas",IF('5a+c+n'!$Q19="C",'5a+c+n'!M19,0))</f>
        <v>0</v>
      </c>
      <c r="N19" s="118">
        <f>IF($C$4="citu pasākumu izmaksas",IF('5a+c+n'!$Q19="C",'5a+c+n'!N19,0))</f>
        <v>0</v>
      </c>
      <c r="O19" s="118">
        <f>IF($C$4="citu pasākumu izmaksas",IF('5a+c+n'!$Q19="C",'5a+c+n'!O19,0))</f>
        <v>0</v>
      </c>
      <c r="P19" s="119">
        <f>IF($C$4="citu pasākumu izmaksas",IF('5a+c+n'!$Q19="C",'5a+c+n'!P19,0))</f>
        <v>0</v>
      </c>
    </row>
    <row r="20" spans="1:16" x14ac:dyDescent="0.2">
      <c r="A20" s="51">
        <f>IF(P20=0,0,IF(COUNTBLANK(P20)=1,0,COUNTA($P$14:P20)))</f>
        <v>0</v>
      </c>
      <c r="B20" s="24">
        <f>IF($C$4="citu pasākumu izmaksas",IF('5a+c+n'!$Q20="C",'5a+c+n'!B20,0))</f>
        <v>0</v>
      </c>
      <c r="C20" s="24">
        <f>IF($C$4="citu pasākumu izmaksas",IF('5a+c+n'!$Q20="C",'5a+c+n'!C20,0))</f>
        <v>0</v>
      </c>
      <c r="D20" s="24">
        <f>IF($C$4="citu pasākumu izmaksas",IF('5a+c+n'!$Q20="C",'5a+c+n'!D20,0))</f>
        <v>0</v>
      </c>
      <c r="E20" s="46"/>
      <c r="F20" s="65"/>
      <c r="G20" s="118"/>
      <c r="H20" s="118">
        <f>IF($C$4="citu pasākumu izmaksas",IF('5a+c+n'!$Q20="C",'5a+c+n'!H20,0))</f>
        <v>0</v>
      </c>
      <c r="I20" s="118"/>
      <c r="J20" s="118"/>
      <c r="K20" s="119">
        <f>IF($C$4="citu pasākumu izmaksas",IF('5a+c+n'!$Q20="C",'5a+c+n'!K20,0))</f>
        <v>0</v>
      </c>
      <c r="L20" s="82">
        <f>IF($C$4="citu pasākumu izmaksas",IF('5a+c+n'!$Q20="C",'5a+c+n'!L20,0))</f>
        <v>0</v>
      </c>
      <c r="M20" s="118">
        <f>IF($C$4="citu pasākumu izmaksas",IF('5a+c+n'!$Q20="C",'5a+c+n'!M20,0))</f>
        <v>0</v>
      </c>
      <c r="N20" s="118">
        <f>IF($C$4="citu pasākumu izmaksas",IF('5a+c+n'!$Q20="C",'5a+c+n'!N20,0))</f>
        <v>0</v>
      </c>
      <c r="O20" s="118">
        <f>IF($C$4="citu pasākumu izmaksas",IF('5a+c+n'!$Q20="C",'5a+c+n'!O20,0))</f>
        <v>0</v>
      </c>
      <c r="P20" s="119">
        <f>IF($C$4="citu pasākumu izmaksas",IF('5a+c+n'!$Q20="C",'5a+c+n'!P20,0))</f>
        <v>0</v>
      </c>
    </row>
    <row r="21" spans="1:16" x14ac:dyDescent="0.2">
      <c r="A21" s="51">
        <f>IF(P21=0,0,IF(COUNTBLANK(P21)=1,0,COUNTA($P$14:P21)))</f>
        <v>0</v>
      </c>
      <c r="B21" s="24">
        <f>IF($C$4="citu pasākumu izmaksas",IF('5a+c+n'!$Q21="C",'5a+c+n'!B21,0))</f>
        <v>0</v>
      </c>
      <c r="C21" s="24">
        <f>IF($C$4="citu pasākumu izmaksas",IF('5a+c+n'!$Q21="C",'5a+c+n'!C21,0))</f>
        <v>0</v>
      </c>
      <c r="D21" s="24">
        <f>IF($C$4="citu pasākumu izmaksas",IF('5a+c+n'!$Q21="C",'5a+c+n'!D21,0))</f>
        <v>0</v>
      </c>
      <c r="E21" s="46"/>
      <c r="F21" s="65"/>
      <c r="G21" s="118"/>
      <c r="H21" s="118">
        <f>IF($C$4="citu pasākumu izmaksas",IF('5a+c+n'!$Q21="C",'5a+c+n'!H21,0))</f>
        <v>0</v>
      </c>
      <c r="I21" s="118"/>
      <c r="J21" s="118"/>
      <c r="K21" s="119">
        <f>IF($C$4="citu pasākumu izmaksas",IF('5a+c+n'!$Q21="C",'5a+c+n'!K21,0))</f>
        <v>0</v>
      </c>
      <c r="L21" s="82">
        <f>IF($C$4="citu pasākumu izmaksas",IF('5a+c+n'!$Q21="C",'5a+c+n'!L21,0))</f>
        <v>0</v>
      </c>
      <c r="M21" s="118">
        <f>IF($C$4="citu pasākumu izmaksas",IF('5a+c+n'!$Q21="C",'5a+c+n'!M21,0))</f>
        <v>0</v>
      </c>
      <c r="N21" s="118">
        <f>IF($C$4="citu pasākumu izmaksas",IF('5a+c+n'!$Q21="C",'5a+c+n'!N21,0))</f>
        <v>0</v>
      </c>
      <c r="O21" s="118">
        <f>IF($C$4="citu pasākumu izmaksas",IF('5a+c+n'!$Q21="C",'5a+c+n'!O21,0))</f>
        <v>0</v>
      </c>
      <c r="P21" s="119">
        <f>IF($C$4="citu pasākumu izmaksas",IF('5a+c+n'!$Q21="C",'5a+c+n'!P21,0))</f>
        <v>0</v>
      </c>
    </row>
    <row r="22" spans="1:16" x14ac:dyDescent="0.2">
      <c r="A22" s="51">
        <f>IF(P22=0,0,IF(COUNTBLANK(P22)=1,0,COUNTA($P$14:P22)))</f>
        <v>0</v>
      </c>
      <c r="B22" s="24">
        <f>IF($C$4="citu pasākumu izmaksas",IF('5a+c+n'!$Q22="C",'5a+c+n'!B22,0))</f>
        <v>0</v>
      </c>
      <c r="C22" s="24">
        <f>IF($C$4="citu pasākumu izmaksas",IF('5a+c+n'!$Q22="C",'5a+c+n'!C22,0))</f>
        <v>0</v>
      </c>
      <c r="D22" s="24">
        <f>IF($C$4="citu pasākumu izmaksas",IF('5a+c+n'!$Q22="C",'5a+c+n'!D22,0))</f>
        <v>0</v>
      </c>
      <c r="E22" s="46"/>
      <c r="F22" s="65"/>
      <c r="G22" s="118"/>
      <c r="H22" s="118">
        <f>IF($C$4="citu pasākumu izmaksas",IF('5a+c+n'!$Q22="C",'5a+c+n'!H22,0))</f>
        <v>0</v>
      </c>
      <c r="I22" s="118"/>
      <c r="J22" s="118"/>
      <c r="K22" s="119">
        <f>IF($C$4="citu pasākumu izmaksas",IF('5a+c+n'!$Q22="C",'5a+c+n'!K22,0))</f>
        <v>0</v>
      </c>
      <c r="L22" s="82">
        <f>IF($C$4="citu pasākumu izmaksas",IF('5a+c+n'!$Q22="C",'5a+c+n'!L22,0))</f>
        <v>0</v>
      </c>
      <c r="M22" s="118">
        <f>IF($C$4="citu pasākumu izmaksas",IF('5a+c+n'!$Q22="C",'5a+c+n'!M22,0))</f>
        <v>0</v>
      </c>
      <c r="N22" s="118">
        <f>IF($C$4="citu pasākumu izmaksas",IF('5a+c+n'!$Q22="C",'5a+c+n'!N22,0))</f>
        <v>0</v>
      </c>
      <c r="O22" s="118">
        <f>IF($C$4="citu pasākumu izmaksas",IF('5a+c+n'!$Q22="C",'5a+c+n'!O22,0))</f>
        <v>0</v>
      </c>
      <c r="P22" s="119">
        <f>IF($C$4="citu pasākumu izmaksas",IF('5a+c+n'!$Q22="C",'5a+c+n'!P22,0))</f>
        <v>0</v>
      </c>
    </row>
    <row r="23" spans="1:16" ht="10.8" thickBot="1" x14ac:dyDescent="0.25">
      <c r="A23" s="51">
        <f>IF(P23=0,0,IF(COUNTBLANK(P23)=1,0,COUNTA($P$14:P23)))</f>
        <v>0</v>
      </c>
      <c r="B23" s="24">
        <f>IF($C$4="citu pasākumu izmaksas",IF('5a+c+n'!$Q23="C",'5a+c+n'!B23,0))</f>
        <v>0</v>
      </c>
      <c r="C23" s="24">
        <f>IF($C$4="citu pasākumu izmaksas",IF('5a+c+n'!$Q23="C",'5a+c+n'!C23,0))</f>
        <v>0</v>
      </c>
      <c r="D23" s="24">
        <f>IF($C$4="citu pasākumu izmaksas",IF('5a+c+n'!$Q23="C",'5a+c+n'!D23,0))</f>
        <v>0</v>
      </c>
      <c r="E23" s="46"/>
      <c r="F23" s="65"/>
      <c r="G23" s="118"/>
      <c r="H23" s="118">
        <f>IF($C$4="citu pasākumu izmaksas",IF('5a+c+n'!$Q23="C",'5a+c+n'!H23,0))</f>
        <v>0</v>
      </c>
      <c r="I23" s="118"/>
      <c r="J23" s="118"/>
      <c r="K23" s="119">
        <f>IF($C$4="citu pasākumu izmaksas",IF('5a+c+n'!$Q23="C",'5a+c+n'!K23,0))</f>
        <v>0</v>
      </c>
      <c r="L23" s="82">
        <f>IF($C$4="citu pasākumu izmaksas",IF('5a+c+n'!$Q23="C",'5a+c+n'!L23,0))</f>
        <v>0</v>
      </c>
      <c r="M23" s="118">
        <f>IF($C$4="citu pasākumu izmaksas",IF('5a+c+n'!$Q23="C",'5a+c+n'!M23,0))</f>
        <v>0</v>
      </c>
      <c r="N23" s="118">
        <f>IF($C$4="citu pasākumu izmaksas",IF('5a+c+n'!$Q23="C",'5a+c+n'!N23,0))</f>
        <v>0</v>
      </c>
      <c r="O23" s="118">
        <f>IF($C$4="citu pasākumu izmaksas",IF('5a+c+n'!$Q23="C",'5a+c+n'!O23,0))</f>
        <v>0</v>
      </c>
      <c r="P23" s="119">
        <f>IF($C$4="citu pasākumu izmaksas",IF('5a+c+n'!$Q23="C",'5a+c+n'!P23,0))</f>
        <v>0</v>
      </c>
    </row>
    <row r="24" spans="1:16" ht="12" customHeight="1" thickBot="1" x14ac:dyDescent="0.25">
      <c r="A24" s="315" t="s">
        <v>62</v>
      </c>
      <c r="B24" s="316"/>
      <c r="C24" s="316"/>
      <c r="D24" s="316"/>
      <c r="E24" s="316"/>
      <c r="F24" s="316"/>
      <c r="G24" s="316"/>
      <c r="H24" s="316"/>
      <c r="I24" s="316"/>
      <c r="J24" s="316"/>
      <c r="K24" s="317"/>
      <c r="L24" s="132">
        <f>SUM(L14:L23)</f>
        <v>0</v>
      </c>
      <c r="M24" s="133">
        <f>SUM(M14:M23)</f>
        <v>0</v>
      </c>
      <c r="N24" s="133">
        <f>SUM(N14:N23)</f>
        <v>0</v>
      </c>
      <c r="O24" s="133">
        <f>SUM(O14:O23)</f>
        <v>0</v>
      </c>
      <c r="P24" s="134">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18" t="str">
        <f>'Kops c'!C35:H35</f>
        <v>Gundega Ābelīte 14.05.2024</v>
      </c>
      <c r="D27" s="318"/>
      <c r="E27" s="318"/>
      <c r="F27" s="318"/>
      <c r="G27" s="318"/>
      <c r="H27" s="318"/>
      <c r="I27" s="16"/>
      <c r="J27" s="16"/>
      <c r="K27" s="16"/>
      <c r="L27" s="16"/>
      <c r="M27" s="16"/>
      <c r="N27" s="16"/>
      <c r="O27" s="16"/>
      <c r="P27" s="16"/>
    </row>
    <row r="28" spans="1:16" x14ac:dyDescent="0.2">
      <c r="A28" s="16"/>
      <c r="B28" s="16"/>
      <c r="C28" s="244" t="s">
        <v>15</v>
      </c>
      <c r="D28" s="244"/>
      <c r="E28" s="244"/>
      <c r="F28" s="244"/>
      <c r="G28" s="244"/>
      <c r="H28" s="244"/>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60" t="str">
        <f>'Kops n'!A38:D38</f>
        <v>Tāme sastādīta 2024. gada 14. maijā</v>
      </c>
      <c r="B30" s="261"/>
      <c r="C30" s="261"/>
      <c r="D30" s="261"/>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18" t="str">
        <f>'Kops c'!C40:H40</f>
        <v>Gundega Ābelīte 14.05.2024</v>
      </c>
      <c r="D32" s="318"/>
      <c r="E32" s="318"/>
      <c r="F32" s="318"/>
      <c r="G32" s="318"/>
      <c r="H32" s="318"/>
      <c r="I32" s="16"/>
      <c r="J32" s="16"/>
      <c r="K32" s="16"/>
      <c r="L32" s="16"/>
      <c r="M32" s="16"/>
      <c r="N32" s="16"/>
      <c r="O32" s="16"/>
      <c r="P32" s="16"/>
    </row>
    <row r="33" spans="1:16" x14ac:dyDescent="0.2">
      <c r="A33" s="16"/>
      <c r="B33" s="16"/>
      <c r="C33" s="244" t="s">
        <v>15</v>
      </c>
      <c r="D33" s="244"/>
      <c r="E33" s="244"/>
      <c r="F33" s="244"/>
      <c r="G33" s="244"/>
      <c r="H33" s="244"/>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5" t="str">
        <f>'Kops c'!C43</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298" priority="3" operator="containsText" text="Tiešās izmaksas kopā, t. sk. darba devēja sociālais nodoklis __.__% ">
      <formula>NOT(ISERROR(SEARCH("Tiešās izmaksas kopā, t. sk. darba devēja sociālais nodoklis __.__% ",A24)))</formula>
    </cfRule>
  </conditionalFormatting>
  <conditionalFormatting sqref="N9:O9 D5:L8 C2:I2 B14:P23 L24:P24 C27:H27 C32:H32 C35">
    <cfRule type="cellIs" dxfId="297" priority="2" operator="equal">
      <formula>0</formula>
    </cfRule>
  </conditionalFormatting>
  <conditionalFormatting sqref="A14:A23">
    <cfRule type="cellIs" dxfId="296" priority="1"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'5a+c+n'!D1</f>
        <v>5</v>
      </c>
      <c r="E1" s="22"/>
      <c r="F1" s="22"/>
      <c r="G1" s="22"/>
      <c r="H1" s="22"/>
      <c r="I1" s="22"/>
      <c r="J1" s="22"/>
      <c r="N1" s="26"/>
      <c r="O1" s="27"/>
      <c r="P1" s="28"/>
    </row>
    <row r="2" spans="1:16" x14ac:dyDescent="0.2">
      <c r="A2" s="29"/>
      <c r="B2" s="29"/>
      <c r="C2" s="330" t="str">
        <f>'5a+c+n'!C2:I2</f>
        <v>Pagraba pārseguma siltināšana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'5a+c+n'!A9</f>
        <v>Tāme sastādīta  2024. gada tirgus cenās, pamatojoties uz AR daļas rasējumiem</v>
      </c>
      <c r="B9" s="327"/>
      <c r="C9" s="327"/>
      <c r="D9" s="327"/>
      <c r="E9" s="327"/>
      <c r="F9" s="327"/>
      <c r="G9" s="31"/>
      <c r="H9" s="31"/>
      <c r="I9" s="31"/>
      <c r="J9" s="328" t="s">
        <v>45</v>
      </c>
      <c r="K9" s="328"/>
      <c r="L9" s="328"/>
      <c r="M9" s="328"/>
      <c r="N9" s="329">
        <f>P24</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izmaksas",IF('5a+c+n'!$Q14="N",'5a+c+n'!B14,0))</f>
        <v>0</v>
      </c>
      <c r="C14" s="23">
        <f>IF($C$4="Neattiecināmās izmaksas",IF('5a+c+n'!$Q14="N",'5a+c+n'!C14,0))</f>
        <v>0</v>
      </c>
      <c r="D14" s="23">
        <f>IF($C$4="Neattiecināmās izmaksas",IF('5a+c+n'!$Q14="N",'5a+c+n'!D14,0))</f>
        <v>0</v>
      </c>
      <c r="E14" s="45"/>
      <c r="F14" s="63"/>
      <c r="G14" s="116"/>
      <c r="H14" s="116">
        <f>IF($C$4="Neattiecināmās izmaksas",IF('5a+c+n'!$Q14="N",'5a+c+n'!H14,0))</f>
        <v>0</v>
      </c>
      <c r="I14" s="116"/>
      <c r="J14" s="116"/>
      <c r="K14" s="117">
        <f>IF($C$4="Neattiecināmās izmaksas",IF('5a+c+n'!$Q14="N",'5a+c+n'!K14,0))</f>
        <v>0</v>
      </c>
      <c r="L14" s="81">
        <f>IF($C$4="Neattiecināmās izmaksas",IF('5a+c+n'!$Q14="N",'5a+c+n'!L14,0))</f>
        <v>0</v>
      </c>
      <c r="M14" s="116">
        <f>IF($C$4="Neattiecināmās izmaksas",IF('5a+c+n'!$Q14="N",'5a+c+n'!M14,0))</f>
        <v>0</v>
      </c>
      <c r="N14" s="116">
        <f>IF($C$4="Neattiecināmās izmaksas",IF('5a+c+n'!$Q14="N",'5a+c+n'!N14,0))</f>
        <v>0</v>
      </c>
      <c r="O14" s="116">
        <f>IF($C$4="Neattiecināmās izmaksas",IF('5a+c+n'!$Q14="N",'5a+c+n'!O14,0))</f>
        <v>0</v>
      </c>
      <c r="P14" s="117">
        <f>IF($C$4="Neattiecināmās izmaksas",IF('5a+c+n'!$Q14="N",'5a+c+n'!P14,0))</f>
        <v>0</v>
      </c>
    </row>
    <row r="15" spans="1:16" x14ac:dyDescent="0.2">
      <c r="A15" s="51">
        <f>IF(P15=0,0,IF(COUNTBLANK(P15)=1,0,COUNTA($P$14:P15)))</f>
        <v>0</v>
      </c>
      <c r="B15" s="24">
        <f>IF($C$4="Neattiecināmās izmaksas",IF('5a+c+n'!$Q15="N",'5a+c+n'!B15,0))</f>
        <v>0</v>
      </c>
      <c r="C15" s="24">
        <f>IF($C$4="Neattiecināmās izmaksas",IF('5a+c+n'!$Q15="N",'5a+c+n'!C15,0))</f>
        <v>0</v>
      </c>
      <c r="D15" s="24">
        <f>IF($C$4="Neattiecināmās izmaksas",IF('5a+c+n'!$Q15="N",'5a+c+n'!D15,0))</f>
        <v>0</v>
      </c>
      <c r="E15" s="46"/>
      <c r="F15" s="65"/>
      <c r="G15" s="118"/>
      <c r="H15" s="118">
        <f>IF($C$4="Neattiecināmās izmaksas",IF('5a+c+n'!$Q15="N",'5a+c+n'!H15,0))</f>
        <v>0</v>
      </c>
      <c r="I15" s="118"/>
      <c r="J15" s="118"/>
      <c r="K15" s="119">
        <f>IF($C$4="Neattiecināmās izmaksas",IF('5a+c+n'!$Q15="N",'5a+c+n'!K15,0))</f>
        <v>0</v>
      </c>
      <c r="L15" s="82">
        <f>IF($C$4="Neattiecināmās izmaksas",IF('5a+c+n'!$Q15="N",'5a+c+n'!L15,0))</f>
        <v>0</v>
      </c>
      <c r="M15" s="118">
        <f>IF($C$4="Neattiecināmās izmaksas",IF('5a+c+n'!$Q15="N",'5a+c+n'!M15,0))</f>
        <v>0</v>
      </c>
      <c r="N15" s="118">
        <f>IF($C$4="Neattiecināmās izmaksas",IF('5a+c+n'!$Q15="N",'5a+c+n'!N15,0))</f>
        <v>0</v>
      </c>
      <c r="O15" s="118">
        <f>IF($C$4="Neattiecināmās izmaksas",IF('5a+c+n'!$Q15="N",'5a+c+n'!O15,0))</f>
        <v>0</v>
      </c>
      <c r="P15" s="119">
        <f>IF($C$4="Neattiecināmās izmaksas",IF('5a+c+n'!$Q15="N",'5a+c+n'!P15,0))</f>
        <v>0</v>
      </c>
    </row>
    <row r="16" spans="1:16" x14ac:dyDescent="0.2">
      <c r="A16" s="51">
        <f>IF(P16=0,0,IF(COUNTBLANK(P16)=1,0,COUNTA($P$14:P16)))</f>
        <v>0</v>
      </c>
      <c r="B16" s="24">
        <f>IF($C$4="Neattiecināmās izmaksas",IF('5a+c+n'!$Q16="N",'5a+c+n'!B16,0))</f>
        <v>0</v>
      </c>
      <c r="C16" s="24">
        <f>IF($C$4="Neattiecināmās izmaksas",IF('5a+c+n'!$Q16="N",'5a+c+n'!C16,0))</f>
        <v>0</v>
      </c>
      <c r="D16" s="24">
        <f>IF($C$4="Neattiecināmās izmaksas",IF('5a+c+n'!$Q16="N",'5a+c+n'!D16,0))</f>
        <v>0</v>
      </c>
      <c r="E16" s="46"/>
      <c r="F16" s="65"/>
      <c r="G16" s="118"/>
      <c r="H16" s="118">
        <f>IF($C$4="Neattiecināmās izmaksas",IF('5a+c+n'!$Q16="N",'5a+c+n'!H16,0))</f>
        <v>0</v>
      </c>
      <c r="I16" s="118"/>
      <c r="J16" s="118"/>
      <c r="K16" s="119">
        <f>IF($C$4="Neattiecināmās izmaksas",IF('5a+c+n'!$Q16="N",'5a+c+n'!K16,0))</f>
        <v>0</v>
      </c>
      <c r="L16" s="82">
        <f>IF($C$4="Neattiecināmās izmaksas",IF('5a+c+n'!$Q16="N",'5a+c+n'!L16,0))</f>
        <v>0</v>
      </c>
      <c r="M16" s="118">
        <f>IF($C$4="Neattiecināmās izmaksas",IF('5a+c+n'!$Q16="N",'5a+c+n'!M16,0))</f>
        <v>0</v>
      </c>
      <c r="N16" s="118">
        <f>IF($C$4="Neattiecināmās izmaksas",IF('5a+c+n'!$Q16="N",'5a+c+n'!N16,0))</f>
        <v>0</v>
      </c>
      <c r="O16" s="118">
        <f>IF($C$4="Neattiecināmās izmaksas",IF('5a+c+n'!$Q16="N",'5a+c+n'!O16,0))</f>
        <v>0</v>
      </c>
      <c r="P16" s="119">
        <f>IF($C$4="Neattiecināmās izmaksas",IF('5a+c+n'!$Q16="N",'5a+c+n'!P16,0))</f>
        <v>0</v>
      </c>
    </row>
    <row r="17" spans="1:16" x14ac:dyDescent="0.2">
      <c r="A17" s="51">
        <f>IF(P17=0,0,IF(COUNTBLANK(P17)=1,0,COUNTA($P$14:P17)))</f>
        <v>0</v>
      </c>
      <c r="B17" s="24">
        <f>IF($C$4="Neattiecināmās izmaksas",IF('5a+c+n'!$Q17="N",'5a+c+n'!B17,0))</f>
        <v>0</v>
      </c>
      <c r="C17" s="24">
        <f>IF($C$4="Neattiecināmās izmaksas",IF('5a+c+n'!$Q17="N",'5a+c+n'!C17,0))</f>
        <v>0</v>
      </c>
      <c r="D17" s="24">
        <f>IF($C$4="Neattiecināmās izmaksas",IF('5a+c+n'!$Q17="N",'5a+c+n'!D17,0))</f>
        <v>0</v>
      </c>
      <c r="E17" s="46"/>
      <c r="F17" s="65"/>
      <c r="G17" s="118"/>
      <c r="H17" s="118">
        <f>IF($C$4="Neattiecināmās izmaksas",IF('5a+c+n'!$Q17="N",'5a+c+n'!H17,0))</f>
        <v>0</v>
      </c>
      <c r="I17" s="118"/>
      <c r="J17" s="118"/>
      <c r="K17" s="119">
        <f>IF($C$4="Neattiecināmās izmaksas",IF('5a+c+n'!$Q17="N",'5a+c+n'!K17,0))</f>
        <v>0</v>
      </c>
      <c r="L17" s="82">
        <f>IF($C$4="Neattiecināmās izmaksas",IF('5a+c+n'!$Q17="N",'5a+c+n'!L17,0))</f>
        <v>0</v>
      </c>
      <c r="M17" s="118">
        <f>IF($C$4="Neattiecināmās izmaksas",IF('5a+c+n'!$Q17="N",'5a+c+n'!M17,0))</f>
        <v>0</v>
      </c>
      <c r="N17" s="118">
        <f>IF($C$4="Neattiecināmās izmaksas",IF('5a+c+n'!$Q17="N",'5a+c+n'!N17,0))</f>
        <v>0</v>
      </c>
      <c r="O17" s="118">
        <f>IF($C$4="Neattiecināmās izmaksas",IF('5a+c+n'!$Q17="N",'5a+c+n'!O17,0))</f>
        <v>0</v>
      </c>
      <c r="P17" s="119">
        <f>IF($C$4="Neattiecināmās izmaksas",IF('5a+c+n'!$Q17="N",'5a+c+n'!P17,0))</f>
        <v>0</v>
      </c>
    </row>
    <row r="18" spans="1:16" x14ac:dyDescent="0.2">
      <c r="A18" s="51">
        <f>IF(P18=0,0,IF(COUNTBLANK(P18)=1,0,COUNTA($P$14:P18)))</f>
        <v>0</v>
      </c>
      <c r="B18" s="24">
        <f>IF($C$4="Neattiecināmās izmaksas",IF('5a+c+n'!$Q18="N",'5a+c+n'!B18,0))</f>
        <v>0</v>
      </c>
      <c r="C18" s="24">
        <f>IF($C$4="Neattiecināmās izmaksas",IF('5a+c+n'!$Q18="N",'5a+c+n'!C18,0))</f>
        <v>0</v>
      </c>
      <c r="D18" s="24">
        <f>IF($C$4="Neattiecināmās izmaksas",IF('5a+c+n'!$Q18="N",'5a+c+n'!D18,0))</f>
        <v>0</v>
      </c>
      <c r="E18" s="46"/>
      <c r="F18" s="65"/>
      <c r="G18" s="118"/>
      <c r="H18" s="118">
        <f>IF($C$4="Neattiecināmās izmaksas",IF('5a+c+n'!$Q18="N",'5a+c+n'!H18,0))</f>
        <v>0</v>
      </c>
      <c r="I18" s="118"/>
      <c r="J18" s="118"/>
      <c r="K18" s="119">
        <f>IF($C$4="Neattiecināmās izmaksas",IF('5a+c+n'!$Q18="N",'5a+c+n'!K18,0))</f>
        <v>0</v>
      </c>
      <c r="L18" s="82">
        <f>IF($C$4="Neattiecināmās izmaksas",IF('5a+c+n'!$Q18="N",'5a+c+n'!L18,0))</f>
        <v>0</v>
      </c>
      <c r="M18" s="118">
        <f>IF($C$4="Neattiecināmās izmaksas",IF('5a+c+n'!$Q18="N",'5a+c+n'!M18,0))</f>
        <v>0</v>
      </c>
      <c r="N18" s="118">
        <f>IF($C$4="Neattiecināmās izmaksas",IF('5a+c+n'!$Q18="N",'5a+c+n'!N18,0))</f>
        <v>0</v>
      </c>
      <c r="O18" s="118">
        <f>IF($C$4="Neattiecināmās izmaksas",IF('5a+c+n'!$Q18="N",'5a+c+n'!O18,0))</f>
        <v>0</v>
      </c>
      <c r="P18" s="119">
        <f>IF($C$4="Neattiecināmās izmaksas",IF('5a+c+n'!$Q18="N",'5a+c+n'!P18,0))</f>
        <v>0</v>
      </c>
    </row>
    <row r="19" spans="1:16" x14ac:dyDescent="0.2">
      <c r="A19" s="51">
        <f>IF(P19=0,0,IF(COUNTBLANK(P19)=1,0,COUNTA($P$14:P19)))</f>
        <v>0</v>
      </c>
      <c r="B19" s="24">
        <f>IF($C$4="Neattiecināmās izmaksas",IF('5a+c+n'!$Q19="N",'5a+c+n'!B19,0))</f>
        <v>0</v>
      </c>
      <c r="C19" s="24">
        <f>IF($C$4="Neattiecināmās izmaksas",IF('5a+c+n'!$Q19="N",'5a+c+n'!C19,0))</f>
        <v>0</v>
      </c>
      <c r="D19" s="24">
        <f>IF($C$4="Neattiecināmās izmaksas",IF('5a+c+n'!$Q19="N",'5a+c+n'!D19,0))</f>
        <v>0</v>
      </c>
      <c r="E19" s="46"/>
      <c r="F19" s="65"/>
      <c r="G19" s="118"/>
      <c r="H19" s="118">
        <f>IF($C$4="Neattiecināmās izmaksas",IF('5a+c+n'!$Q19="N",'5a+c+n'!H19,0))</f>
        <v>0</v>
      </c>
      <c r="I19" s="118"/>
      <c r="J19" s="118"/>
      <c r="K19" s="119">
        <f>IF($C$4="Neattiecināmās izmaksas",IF('5a+c+n'!$Q19="N",'5a+c+n'!K19,0))</f>
        <v>0</v>
      </c>
      <c r="L19" s="82">
        <f>IF($C$4="Neattiecināmās izmaksas",IF('5a+c+n'!$Q19="N",'5a+c+n'!L19,0))</f>
        <v>0</v>
      </c>
      <c r="M19" s="118">
        <f>IF($C$4="Neattiecināmās izmaksas",IF('5a+c+n'!$Q19="N",'5a+c+n'!M19,0))</f>
        <v>0</v>
      </c>
      <c r="N19" s="118">
        <f>IF($C$4="Neattiecināmās izmaksas",IF('5a+c+n'!$Q19="N",'5a+c+n'!N19,0))</f>
        <v>0</v>
      </c>
      <c r="O19" s="118">
        <f>IF($C$4="Neattiecināmās izmaksas",IF('5a+c+n'!$Q19="N",'5a+c+n'!O19,0))</f>
        <v>0</v>
      </c>
      <c r="P19" s="119">
        <f>IF($C$4="Neattiecināmās izmaksas",IF('5a+c+n'!$Q19="N",'5a+c+n'!P19,0))</f>
        <v>0</v>
      </c>
    </row>
    <row r="20" spans="1:16" x14ac:dyDescent="0.2">
      <c r="A20" s="51">
        <f>IF(P20=0,0,IF(COUNTBLANK(P20)=1,0,COUNTA($P$14:P20)))</f>
        <v>0</v>
      </c>
      <c r="B20" s="24">
        <f>IF($C$4="Neattiecināmās izmaksas",IF('5a+c+n'!$Q20="N",'5a+c+n'!B20,0))</f>
        <v>0</v>
      </c>
      <c r="C20" s="24">
        <f>IF($C$4="Neattiecināmās izmaksas",IF('5a+c+n'!$Q20="N",'5a+c+n'!C20,0))</f>
        <v>0</v>
      </c>
      <c r="D20" s="24">
        <f>IF($C$4="Neattiecināmās izmaksas",IF('5a+c+n'!$Q20="N",'5a+c+n'!D20,0))</f>
        <v>0</v>
      </c>
      <c r="E20" s="46"/>
      <c r="F20" s="65"/>
      <c r="G20" s="118"/>
      <c r="H20" s="118">
        <f>IF($C$4="Neattiecināmās izmaksas",IF('5a+c+n'!$Q20="N",'5a+c+n'!H20,0))</f>
        <v>0</v>
      </c>
      <c r="I20" s="118"/>
      <c r="J20" s="118"/>
      <c r="K20" s="119">
        <f>IF($C$4="Neattiecināmās izmaksas",IF('5a+c+n'!$Q20="N",'5a+c+n'!K20,0))</f>
        <v>0</v>
      </c>
      <c r="L20" s="82">
        <f>IF($C$4="Neattiecināmās izmaksas",IF('5a+c+n'!$Q20="N",'5a+c+n'!L20,0))</f>
        <v>0</v>
      </c>
      <c r="M20" s="118">
        <f>IF($C$4="Neattiecināmās izmaksas",IF('5a+c+n'!$Q20="N",'5a+c+n'!M20,0))</f>
        <v>0</v>
      </c>
      <c r="N20" s="118">
        <f>IF($C$4="Neattiecināmās izmaksas",IF('5a+c+n'!$Q20="N",'5a+c+n'!N20,0))</f>
        <v>0</v>
      </c>
      <c r="O20" s="118">
        <f>IF($C$4="Neattiecināmās izmaksas",IF('5a+c+n'!$Q20="N",'5a+c+n'!O20,0))</f>
        <v>0</v>
      </c>
      <c r="P20" s="119">
        <f>IF($C$4="Neattiecināmās izmaksas",IF('5a+c+n'!$Q20="N",'5a+c+n'!P20,0))</f>
        <v>0</v>
      </c>
    </row>
    <row r="21" spans="1:16" x14ac:dyDescent="0.2">
      <c r="A21" s="51">
        <f>IF(P21=0,0,IF(COUNTBLANK(P21)=1,0,COUNTA($P$14:P21)))</f>
        <v>0</v>
      </c>
      <c r="B21" s="24">
        <f>IF($C$4="Neattiecināmās izmaksas",IF('5a+c+n'!$Q21="N",'5a+c+n'!B21,0))</f>
        <v>0</v>
      </c>
      <c r="C21" s="24">
        <f>IF($C$4="Neattiecināmās izmaksas",IF('5a+c+n'!$Q21="N",'5a+c+n'!C21,0))</f>
        <v>0</v>
      </c>
      <c r="D21" s="24">
        <f>IF($C$4="Neattiecināmās izmaksas",IF('5a+c+n'!$Q21="N",'5a+c+n'!D21,0))</f>
        <v>0</v>
      </c>
      <c r="E21" s="46"/>
      <c r="F21" s="65"/>
      <c r="G21" s="118"/>
      <c r="H21" s="118">
        <f>IF($C$4="Neattiecināmās izmaksas",IF('5a+c+n'!$Q21="N",'5a+c+n'!H21,0))</f>
        <v>0</v>
      </c>
      <c r="I21" s="118"/>
      <c r="J21" s="118"/>
      <c r="K21" s="119">
        <f>IF($C$4="Neattiecināmās izmaksas",IF('5a+c+n'!$Q21="N",'5a+c+n'!K21,0))</f>
        <v>0</v>
      </c>
      <c r="L21" s="82">
        <f>IF($C$4="Neattiecināmās izmaksas",IF('5a+c+n'!$Q21="N",'5a+c+n'!L21,0))</f>
        <v>0</v>
      </c>
      <c r="M21" s="118">
        <f>IF($C$4="Neattiecināmās izmaksas",IF('5a+c+n'!$Q21="N",'5a+c+n'!M21,0))</f>
        <v>0</v>
      </c>
      <c r="N21" s="118">
        <f>IF($C$4="Neattiecināmās izmaksas",IF('5a+c+n'!$Q21="N",'5a+c+n'!N21,0))</f>
        <v>0</v>
      </c>
      <c r="O21" s="118">
        <f>IF($C$4="Neattiecināmās izmaksas",IF('5a+c+n'!$Q21="N",'5a+c+n'!O21,0))</f>
        <v>0</v>
      </c>
      <c r="P21" s="119">
        <f>IF($C$4="Neattiecināmās izmaksas",IF('5a+c+n'!$Q21="N",'5a+c+n'!P21,0))</f>
        <v>0</v>
      </c>
    </row>
    <row r="22" spans="1:16" x14ac:dyDescent="0.2">
      <c r="A22" s="51">
        <f>IF(P22=0,0,IF(COUNTBLANK(P22)=1,0,COUNTA($P$14:P22)))</f>
        <v>0</v>
      </c>
      <c r="B22" s="24">
        <f>IF($C$4="Neattiecināmās izmaksas",IF('5a+c+n'!$Q22="N",'5a+c+n'!B22,0))</f>
        <v>0</v>
      </c>
      <c r="C22" s="24">
        <f>IF($C$4="Neattiecināmās izmaksas",IF('5a+c+n'!$Q22="N",'5a+c+n'!C22,0))</f>
        <v>0</v>
      </c>
      <c r="D22" s="24">
        <f>IF($C$4="Neattiecināmās izmaksas",IF('5a+c+n'!$Q22="N",'5a+c+n'!D22,0))</f>
        <v>0</v>
      </c>
      <c r="E22" s="46"/>
      <c r="F22" s="65"/>
      <c r="G22" s="118"/>
      <c r="H22" s="118">
        <f>IF($C$4="Neattiecināmās izmaksas",IF('5a+c+n'!$Q22="N",'5a+c+n'!H22,0))</f>
        <v>0</v>
      </c>
      <c r="I22" s="118"/>
      <c r="J22" s="118"/>
      <c r="K22" s="119">
        <f>IF($C$4="Neattiecināmās izmaksas",IF('5a+c+n'!$Q22="N",'5a+c+n'!K22,0))</f>
        <v>0</v>
      </c>
      <c r="L22" s="82">
        <f>IF($C$4="Neattiecināmās izmaksas",IF('5a+c+n'!$Q22="N",'5a+c+n'!L22,0))</f>
        <v>0</v>
      </c>
      <c r="M22" s="118">
        <f>IF($C$4="Neattiecināmās izmaksas",IF('5a+c+n'!$Q22="N",'5a+c+n'!M22,0))</f>
        <v>0</v>
      </c>
      <c r="N22" s="118">
        <f>IF($C$4="Neattiecināmās izmaksas",IF('5a+c+n'!$Q22="N",'5a+c+n'!N22,0))</f>
        <v>0</v>
      </c>
      <c r="O22" s="118">
        <f>IF($C$4="Neattiecināmās izmaksas",IF('5a+c+n'!$Q22="N",'5a+c+n'!O22,0))</f>
        <v>0</v>
      </c>
      <c r="P22" s="119">
        <f>IF($C$4="Neattiecināmās izmaksas",IF('5a+c+n'!$Q22="N",'5a+c+n'!P22,0))</f>
        <v>0</v>
      </c>
    </row>
    <row r="23" spans="1:16" ht="10.8" thickBot="1" x14ac:dyDescent="0.25">
      <c r="A23" s="51">
        <f>IF(P23=0,0,IF(COUNTBLANK(P23)=1,0,COUNTA($P$14:P23)))</f>
        <v>0</v>
      </c>
      <c r="B23" s="24">
        <f>IF($C$4="Neattiecināmās izmaksas",IF('5a+c+n'!$Q23="N",'5a+c+n'!B23,0))</f>
        <v>0</v>
      </c>
      <c r="C23" s="24">
        <f>IF($C$4="Neattiecināmās izmaksas",IF('5a+c+n'!$Q23="N",'5a+c+n'!C23,0))</f>
        <v>0</v>
      </c>
      <c r="D23" s="24">
        <f>IF($C$4="Neattiecināmās izmaksas",IF('5a+c+n'!$Q23="N",'5a+c+n'!D23,0))</f>
        <v>0</v>
      </c>
      <c r="E23" s="46"/>
      <c r="F23" s="65"/>
      <c r="G23" s="118"/>
      <c r="H23" s="118">
        <f>IF($C$4="Neattiecināmās izmaksas",IF('5a+c+n'!$Q23="N",'5a+c+n'!H23,0))</f>
        <v>0</v>
      </c>
      <c r="I23" s="118"/>
      <c r="J23" s="118"/>
      <c r="K23" s="119">
        <f>IF($C$4="Neattiecināmās izmaksas",IF('5a+c+n'!$Q23="N",'5a+c+n'!K23,0))</f>
        <v>0</v>
      </c>
      <c r="L23" s="82">
        <f>IF($C$4="Neattiecināmās izmaksas",IF('5a+c+n'!$Q23="N",'5a+c+n'!L23,0))</f>
        <v>0</v>
      </c>
      <c r="M23" s="118">
        <f>IF($C$4="Neattiecināmās izmaksas",IF('5a+c+n'!$Q23="N",'5a+c+n'!M23,0))</f>
        <v>0</v>
      </c>
      <c r="N23" s="118">
        <f>IF($C$4="Neattiecināmās izmaksas",IF('5a+c+n'!$Q23="N",'5a+c+n'!N23,0))</f>
        <v>0</v>
      </c>
      <c r="O23" s="118">
        <f>IF($C$4="Neattiecināmās izmaksas",IF('5a+c+n'!$Q23="N",'5a+c+n'!O23,0))</f>
        <v>0</v>
      </c>
      <c r="P23" s="119">
        <f>IF($C$4="Neattiecināmās izmaksas",IF('5a+c+n'!$Q23="N",'5a+c+n'!P23,0))</f>
        <v>0</v>
      </c>
    </row>
    <row r="24" spans="1:16" ht="12" customHeight="1" thickBot="1" x14ac:dyDescent="0.25">
      <c r="A24" s="315" t="s">
        <v>62</v>
      </c>
      <c r="B24" s="316"/>
      <c r="C24" s="316"/>
      <c r="D24" s="316"/>
      <c r="E24" s="316"/>
      <c r="F24" s="316"/>
      <c r="G24" s="316"/>
      <c r="H24" s="316"/>
      <c r="I24" s="316"/>
      <c r="J24" s="316"/>
      <c r="K24" s="317"/>
      <c r="L24" s="132">
        <f>SUM(L14:L23)</f>
        <v>0</v>
      </c>
      <c r="M24" s="133">
        <f>SUM(M14:M23)</f>
        <v>0</v>
      </c>
      <c r="N24" s="133">
        <f>SUM(N14:N23)</f>
        <v>0</v>
      </c>
      <c r="O24" s="133">
        <f>SUM(O14:O23)</f>
        <v>0</v>
      </c>
      <c r="P24" s="134">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18" t="str">
        <f>'Kops n'!C35:H35</f>
        <v>Gundega Ābelīte 14.05.2024</v>
      </c>
      <c r="D27" s="318"/>
      <c r="E27" s="318"/>
      <c r="F27" s="318"/>
      <c r="G27" s="318"/>
      <c r="H27" s="318"/>
      <c r="I27" s="16"/>
      <c r="J27" s="16"/>
      <c r="K27" s="16"/>
      <c r="L27" s="16"/>
      <c r="M27" s="16"/>
      <c r="N27" s="16"/>
      <c r="O27" s="16"/>
      <c r="P27" s="16"/>
    </row>
    <row r="28" spans="1:16" x14ac:dyDescent="0.2">
      <c r="A28" s="16"/>
      <c r="B28" s="16"/>
      <c r="C28" s="244" t="s">
        <v>15</v>
      </c>
      <c r="D28" s="244"/>
      <c r="E28" s="244"/>
      <c r="F28" s="244"/>
      <c r="G28" s="244"/>
      <c r="H28" s="244"/>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60" t="str">
        <f>'Kops n'!A38:D38</f>
        <v>Tāme sastādīta 2024. gada 14. maijā</v>
      </c>
      <c r="B30" s="261"/>
      <c r="C30" s="261"/>
      <c r="D30" s="261"/>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18" t="str">
        <f>'Kops n'!C40:H40</f>
        <v>Gundega Ābelīte 14.05.2024</v>
      </c>
      <c r="D32" s="318"/>
      <c r="E32" s="318"/>
      <c r="F32" s="318"/>
      <c r="G32" s="318"/>
      <c r="H32" s="318"/>
      <c r="I32" s="16"/>
      <c r="J32" s="16"/>
      <c r="K32" s="16"/>
      <c r="L32" s="16"/>
      <c r="M32" s="16"/>
      <c r="N32" s="16"/>
      <c r="O32" s="16"/>
      <c r="P32" s="16"/>
    </row>
    <row r="33" spans="1:16" x14ac:dyDescent="0.2">
      <c r="A33" s="16"/>
      <c r="B33" s="16"/>
      <c r="C33" s="244" t="s">
        <v>15</v>
      </c>
      <c r="D33" s="244"/>
      <c r="E33" s="244"/>
      <c r="F33" s="244"/>
      <c r="G33" s="244"/>
      <c r="H33" s="244"/>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5" t="str">
        <f>'Kops n'!C43</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295" priority="3" operator="containsText" text="Tiešās izmaksas kopā, t. sk. darba devēja sociālais nodoklis __.__% ">
      <formula>NOT(ISERROR(SEARCH("Tiešās izmaksas kopā, t. sk. darba devēja sociālais nodoklis __.__% ",A24)))</formula>
    </cfRule>
  </conditionalFormatting>
  <conditionalFormatting sqref="N9:O9 D5:L8 C2:I2 B14:P23 L24:P24 C27:H27 C32:H32 C35">
    <cfRule type="cellIs" dxfId="294" priority="2" operator="equal">
      <formula>0</formula>
    </cfRule>
  </conditionalFormatting>
  <conditionalFormatting sqref="A14:A23">
    <cfRule type="cellIs" dxfId="293" priority="1"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Q40"/>
  <sheetViews>
    <sheetView topLeftCell="A4" workbookViewId="0">
      <selection activeCell="I15" sqref="I15:J2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6</v>
      </c>
      <c r="E1" s="22"/>
      <c r="F1" s="22"/>
      <c r="G1" s="22"/>
      <c r="H1" s="22"/>
      <c r="I1" s="22"/>
      <c r="J1" s="22"/>
      <c r="N1" s="26"/>
      <c r="O1" s="27"/>
      <c r="P1" s="28"/>
    </row>
    <row r="2" spans="1:17" x14ac:dyDescent="0.2">
      <c r="A2" s="29"/>
      <c r="B2" s="29"/>
      <c r="C2" s="330" t="s">
        <v>445</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459</v>
      </c>
      <c r="B9" s="327"/>
      <c r="C9" s="327"/>
      <c r="D9" s="327"/>
      <c r="E9" s="327"/>
      <c r="F9" s="327"/>
      <c r="G9" s="31"/>
      <c r="H9" s="31"/>
      <c r="I9" s="31"/>
      <c r="J9" s="328" t="s">
        <v>45</v>
      </c>
      <c r="K9" s="328"/>
      <c r="L9" s="328"/>
      <c r="M9" s="328"/>
      <c r="N9" s="329">
        <f>P28</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9" t="s">
        <v>219</v>
      </c>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ht="20.399999999999999" x14ac:dyDescent="0.2">
      <c r="A15" s="36">
        <v>1</v>
      </c>
      <c r="B15" s="24" t="s">
        <v>186</v>
      </c>
      <c r="C15" s="144" t="s">
        <v>436</v>
      </c>
      <c r="D15" s="145" t="s">
        <v>68</v>
      </c>
      <c r="E15" s="162">
        <v>4</v>
      </c>
      <c r="F15" s="41"/>
      <c r="G15" s="112"/>
      <c r="H15" s="112">
        <f t="shared" ref="H15:H27" si="0">F15*G15</f>
        <v>0</v>
      </c>
      <c r="I15" s="112"/>
      <c r="J15" s="112"/>
      <c r="K15" s="115">
        <f t="shared" ref="K15:K27" si="1">SUM(H15:J15)</f>
        <v>0</v>
      </c>
      <c r="L15" s="41">
        <f t="shared" ref="L15:L27" si="2">E15*F15</f>
        <v>0</v>
      </c>
      <c r="M15" s="112">
        <f t="shared" ref="M15:M27" si="3">H15*E15</f>
        <v>0</v>
      </c>
      <c r="N15" s="112">
        <f t="shared" ref="N15:N27" si="4">I15*E15</f>
        <v>0</v>
      </c>
      <c r="O15" s="112">
        <f t="shared" ref="O15:O27" si="5">J15*E15</f>
        <v>0</v>
      </c>
      <c r="P15" s="113">
        <f t="shared" ref="P15:P27" si="6">SUM(M15:O15)</f>
        <v>0</v>
      </c>
      <c r="Q15" s="61" t="s">
        <v>46</v>
      </c>
    </row>
    <row r="16" spans="1:17" ht="20.399999999999999" x14ac:dyDescent="0.2">
      <c r="A16" s="36">
        <v>2</v>
      </c>
      <c r="B16" s="24" t="s">
        <v>186</v>
      </c>
      <c r="C16" s="144" t="s">
        <v>227</v>
      </c>
      <c r="D16" s="145" t="s">
        <v>68</v>
      </c>
      <c r="E16" s="162">
        <v>4</v>
      </c>
      <c r="F16" s="41"/>
      <c r="G16" s="112"/>
      <c r="H16" s="112">
        <f t="shared" si="0"/>
        <v>0</v>
      </c>
      <c r="I16" s="112"/>
      <c r="J16" s="112"/>
      <c r="K16" s="115">
        <f t="shared" si="1"/>
        <v>0</v>
      </c>
      <c r="L16" s="41">
        <f t="shared" si="2"/>
        <v>0</v>
      </c>
      <c r="M16" s="112">
        <f t="shared" si="3"/>
        <v>0</v>
      </c>
      <c r="N16" s="112">
        <f t="shared" si="4"/>
        <v>0</v>
      </c>
      <c r="O16" s="112">
        <f t="shared" si="5"/>
        <v>0</v>
      </c>
      <c r="P16" s="113">
        <f t="shared" si="6"/>
        <v>0</v>
      </c>
      <c r="Q16" s="61" t="s">
        <v>46</v>
      </c>
    </row>
    <row r="17" spans="1:17" ht="20.399999999999999" x14ac:dyDescent="0.2">
      <c r="A17" s="36">
        <v>3</v>
      </c>
      <c r="B17" s="24" t="s">
        <v>186</v>
      </c>
      <c r="C17" s="144" t="s">
        <v>437</v>
      </c>
      <c r="D17" s="145" t="s">
        <v>68</v>
      </c>
      <c r="E17" s="162">
        <v>4</v>
      </c>
      <c r="F17" s="41"/>
      <c r="G17" s="112"/>
      <c r="H17" s="112">
        <f t="shared" si="0"/>
        <v>0</v>
      </c>
      <c r="I17" s="112"/>
      <c r="J17" s="112"/>
      <c r="K17" s="115">
        <f t="shared" si="1"/>
        <v>0</v>
      </c>
      <c r="L17" s="41">
        <f t="shared" si="2"/>
        <v>0</v>
      </c>
      <c r="M17" s="112">
        <f t="shared" si="3"/>
        <v>0</v>
      </c>
      <c r="N17" s="112">
        <f t="shared" si="4"/>
        <v>0</v>
      </c>
      <c r="O17" s="112">
        <f t="shared" si="5"/>
        <v>0</v>
      </c>
      <c r="P17" s="113">
        <f t="shared" si="6"/>
        <v>0</v>
      </c>
      <c r="Q17" s="61" t="s">
        <v>46</v>
      </c>
    </row>
    <row r="18" spans="1:17" x14ac:dyDescent="0.2">
      <c r="A18" s="36">
        <v>4</v>
      </c>
      <c r="B18" s="72"/>
      <c r="C18" s="171" t="s">
        <v>228</v>
      </c>
      <c r="D18" s="24"/>
      <c r="E18" s="162"/>
      <c r="F18" s="41"/>
      <c r="G18" s="112"/>
      <c r="H18" s="112">
        <f t="shared" si="0"/>
        <v>0</v>
      </c>
      <c r="I18" s="112"/>
      <c r="J18" s="112"/>
      <c r="K18" s="115">
        <f t="shared" si="1"/>
        <v>0</v>
      </c>
      <c r="L18" s="41">
        <f t="shared" si="2"/>
        <v>0</v>
      </c>
      <c r="M18" s="112">
        <f t="shared" si="3"/>
        <v>0</v>
      </c>
      <c r="N18" s="112">
        <f t="shared" si="4"/>
        <v>0</v>
      </c>
      <c r="O18" s="112">
        <f t="shared" si="5"/>
        <v>0</v>
      </c>
      <c r="P18" s="113">
        <f t="shared" si="6"/>
        <v>0</v>
      </c>
      <c r="Q18" s="61"/>
    </row>
    <row r="19" spans="1:17" ht="20.399999999999999" x14ac:dyDescent="0.2">
      <c r="A19" s="36">
        <v>5</v>
      </c>
      <c r="B19" s="24" t="s">
        <v>96</v>
      </c>
      <c r="C19" s="172" t="s">
        <v>229</v>
      </c>
      <c r="D19" s="145" t="s">
        <v>100</v>
      </c>
      <c r="E19" s="217">
        <v>682</v>
      </c>
      <c r="F19" s="41"/>
      <c r="G19" s="112"/>
      <c r="H19" s="112">
        <f t="shared" si="0"/>
        <v>0</v>
      </c>
      <c r="I19" s="112"/>
      <c r="J19" s="112"/>
      <c r="K19" s="115">
        <f t="shared" si="1"/>
        <v>0</v>
      </c>
      <c r="L19" s="41">
        <f t="shared" si="2"/>
        <v>0</v>
      </c>
      <c r="M19" s="112">
        <f t="shared" si="3"/>
        <v>0</v>
      </c>
      <c r="N19" s="112">
        <f t="shared" si="4"/>
        <v>0</v>
      </c>
      <c r="O19" s="112">
        <f t="shared" si="5"/>
        <v>0</v>
      </c>
      <c r="P19" s="113">
        <f t="shared" si="6"/>
        <v>0</v>
      </c>
      <c r="Q19" s="61" t="s">
        <v>46</v>
      </c>
    </row>
    <row r="20" spans="1:17" ht="30.6" x14ac:dyDescent="0.2">
      <c r="A20" s="36">
        <v>6</v>
      </c>
      <c r="B20" s="24" t="s">
        <v>96</v>
      </c>
      <c r="C20" s="172" t="s">
        <v>446</v>
      </c>
      <c r="D20" s="170" t="s">
        <v>98</v>
      </c>
      <c r="E20" s="217">
        <v>245.51999999999998</v>
      </c>
      <c r="F20" s="41"/>
      <c r="G20" s="112"/>
      <c r="H20" s="112">
        <f t="shared" si="0"/>
        <v>0</v>
      </c>
      <c r="I20" s="112"/>
      <c r="J20" s="112"/>
      <c r="K20" s="115">
        <f t="shared" si="1"/>
        <v>0</v>
      </c>
      <c r="L20" s="41">
        <f t="shared" si="2"/>
        <v>0</v>
      </c>
      <c r="M20" s="112">
        <f t="shared" si="3"/>
        <v>0</v>
      </c>
      <c r="N20" s="112">
        <f t="shared" si="4"/>
        <v>0</v>
      </c>
      <c r="O20" s="112">
        <f t="shared" si="5"/>
        <v>0</v>
      </c>
      <c r="P20" s="113">
        <f t="shared" si="6"/>
        <v>0</v>
      </c>
      <c r="Q20" s="61" t="s">
        <v>46</v>
      </c>
    </row>
    <row r="21" spans="1:17" ht="20.399999999999999" x14ac:dyDescent="0.2">
      <c r="A21" s="36">
        <v>7</v>
      </c>
      <c r="B21" s="24" t="s">
        <v>96</v>
      </c>
      <c r="C21" s="172" t="s">
        <v>438</v>
      </c>
      <c r="D21" s="170" t="s">
        <v>68</v>
      </c>
      <c r="E21" s="236">
        <v>1</v>
      </c>
      <c r="F21" s="41"/>
      <c r="G21" s="165"/>
      <c r="H21" s="141">
        <f t="shared" si="0"/>
        <v>0</v>
      </c>
      <c r="I21" s="112"/>
      <c r="J21" s="112"/>
      <c r="K21" s="115">
        <f t="shared" si="1"/>
        <v>0</v>
      </c>
      <c r="L21" s="41">
        <f t="shared" si="2"/>
        <v>0</v>
      </c>
      <c r="M21" s="141">
        <f t="shared" si="3"/>
        <v>0</v>
      </c>
      <c r="N21" s="141">
        <f t="shared" si="4"/>
        <v>0</v>
      </c>
      <c r="O21" s="141">
        <f t="shared" si="5"/>
        <v>0</v>
      </c>
      <c r="P21" s="113">
        <f t="shared" si="6"/>
        <v>0</v>
      </c>
      <c r="Q21" s="61" t="s">
        <v>46</v>
      </c>
    </row>
    <row r="22" spans="1:17" ht="20.399999999999999" x14ac:dyDescent="0.2">
      <c r="A22" s="36">
        <v>8</v>
      </c>
      <c r="B22" s="24" t="s">
        <v>96</v>
      </c>
      <c r="C22" s="172" t="s">
        <v>230</v>
      </c>
      <c r="D22" s="145" t="s">
        <v>100</v>
      </c>
      <c r="E22" s="217">
        <v>750.2</v>
      </c>
      <c r="F22" s="41"/>
      <c r="G22" s="112"/>
      <c r="H22" s="112">
        <f t="shared" si="0"/>
        <v>0</v>
      </c>
      <c r="I22" s="112"/>
      <c r="J22" s="112"/>
      <c r="K22" s="115">
        <f t="shared" si="1"/>
        <v>0</v>
      </c>
      <c r="L22" s="41">
        <f t="shared" si="2"/>
        <v>0</v>
      </c>
      <c r="M22" s="112">
        <f t="shared" si="3"/>
        <v>0</v>
      </c>
      <c r="N22" s="112">
        <f t="shared" si="4"/>
        <v>0</v>
      </c>
      <c r="O22" s="112">
        <f t="shared" si="5"/>
        <v>0</v>
      </c>
      <c r="P22" s="113">
        <f t="shared" si="6"/>
        <v>0</v>
      </c>
      <c r="Q22" s="61" t="s">
        <v>46</v>
      </c>
    </row>
    <row r="23" spans="1:17" x14ac:dyDescent="0.2">
      <c r="A23" s="36">
        <v>9</v>
      </c>
      <c r="B23" s="24"/>
      <c r="C23" s="171" t="s">
        <v>231</v>
      </c>
      <c r="D23" s="24"/>
      <c r="E23" s="162"/>
      <c r="F23" s="41"/>
      <c r="G23" s="112"/>
      <c r="H23" s="112">
        <f t="shared" si="0"/>
        <v>0</v>
      </c>
      <c r="I23" s="112"/>
      <c r="J23" s="112"/>
      <c r="K23" s="115">
        <f t="shared" si="1"/>
        <v>0</v>
      </c>
      <c r="L23" s="41">
        <f t="shared" si="2"/>
        <v>0</v>
      </c>
      <c r="M23" s="112">
        <f t="shared" si="3"/>
        <v>0</v>
      </c>
      <c r="N23" s="112">
        <f t="shared" si="4"/>
        <v>0</v>
      </c>
      <c r="O23" s="112">
        <f t="shared" si="5"/>
        <v>0</v>
      </c>
      <c r="P23" s="113">
        <f t="shared" si="6"/>
        <v>0</v>
      </c>
      <c r="Q23" s="61"/>
    </row>
    <row r="24" spans="1:17" ht="20.399999999999999" x14ac:dyDescent="0.2">
      <c r="A24" s="36">
        <v>10</v>
      </c>
      <c r="B24" s="24" t="s">
        <v>186</v>
      </c>
      <c r="C24" s="40" t="s">
        <v>232</v>
      </c>
      <c r="D24" s="170" t="s">
        <v>66</v>
      </c>
      <c r="E24" s="217">
        <v>152</v>
      </c>
      <c r="F24" s="41"/>
      <c r="G24" s="112"/>
      <c r="H24" s="112">
        <f t="shared" si="0"/>
        <v>0</v>
      </c>
      <c r="I24" s="112"/>
      <c r="J24" s="112"/>
      <c r="K24" s="115">
        <f t="shared" si="1"/>
        <v>0</v>
      </c>
      <c r="L24" s="41">
        <f t="shared" si="2"/>
        <v>0</v>
      </c>
      <c r="M24" s="112">
        <f t="shared" si="3"/>
        <v>0</v>
      </c>
      <c r="N24" s="112">
        <f t="shared" si="4"/>
        <v>0</v>
      </c>
      <c r="O24" s="112">
        <f t="shared" si="5"/>
        <v>0</v>
      </c>
      <c r="P24" s="113">
        <f t="shared" si="6"/>
        <v>0</v>
      </c>
      <c r="Q24" s="61" t="s">
        <v>46</v>
      </c>
    </row>
    <row r="25" spans="1:17" ht="20.399999999999999" x14ac:dyDescent="0.2">
      <c r="A25" s="36">
        <v>11</v>
      </c>
      <c r="B25" s="24" t="s">
        <v>186</v>
      </c>
      <c r="C25" s="40" t="s">
        <v>233</v>
      </c>
      <c r="D25" s="170" t="s">
        <v>66</v>
      </c>
      <c r="E25" s="217">
        <v>76</v>
      </c>
      <c r="F25" s="41"/>
      <c r="G25" s="112"/>
      <c r="H25" s="112">
        <f t="shared" si="0"/>
        <v>0</v>
      </c>
      <c r="I25" s="112"/>
      <c r="J25" s="112"/>
      <c r="K25" s="115">
        <f t="shared" si="1"/>
        <v>0</v>
      </c>
      <c r="L25" s="41">
        <f t="shared" si="2"/>
        <v>0</v>
      </c>
      <c r="M25" s="112">
        <f t="shared" si="3"/>
        <v>0</v>
      </c>
      <c r="N25" s="112">
        <f t="shared" si="4"/>
        <v>0</v>
      </c>
      <c r="O25" s="112">
        <f t="shared" si="5"/>
        <v>0</v>
      </c>
      <c r="P25" s="113">
        <f t="shared" si="6"/>
        <v>0</v>
      </c>
      <c r="Q25" s="61" t="s">
        <v>46</v>
      </c>
    </row>
    <row r="26" spans="1:17" ht="20.399999999999999" x14ac:dyDescent="0.2">
      <c r="A26" s="36">
        <v>12</v>
      </c>
      <c r="B26" s="24" t="s">
        <v>186</v>
      </c>
      <c r="C26" s="40" t="s">
        <v>234</v>
      </c>
      <c r="D26" s="145" t="s">
        <v>100</v>
      </c>
      <c r="E26" s="217">
        <v>30.400000000000002</v>
      </c>
      <c r="F26" s="41"/>
      <c r="G26" s="112"/>
      <c r="H26" s="112">
        <f t="shared" si="0"/>
        <v>0</v>
      </c>
      <c r="I26" s="112"/>
      <c r="J26" s="112"/>
      <c r="K26" s="115">
        <f t="shared" si="1"/>
        <v>0</v>
      </c>
      <c r="L26" s="41">
        <f t="shared" si="2"/>
        <v>0</v>
      </c>
      <c r="M26" s="112">
        <f t="shared" si="3"/>
        <v>0</v>
      </c>
      <c r="N26" s="112">
        <f t="shared" si="4"/>
        <v>0</v>
      </c>
      <c r="O26" s="112">
        <f t="shared" si="5"/>
        <v>0</v>
      </c>
      <c r="P26" s="113">
        <f t="shared" si="6"/>
        <v>0</v>
      </c>
      <c r="Q26" s="61" t="s">
        <v>46</v>
      </c>
    </row>
    <row r="27" spans="1:17" ht="20.399999999999999" x14ac:dyDescent="0.2">
      <c r="A27" s="36">
        <v>13</v>
      </c>
      <c r="B27" s="24" t="s">
        <v>186</v>
      </c>
      <c r="C27" s="40" t="s">
        <v>235</v>
      </c>
      <c r="D27" s="145" t="s">
        <v>100</v>
      </c>
      <c r="E27" s="217">
        <v>121.60000000000001</v>
      </c>
      <c r="F27" s="41"/>
      <c r="G27" s="112"/>
      <c r="H27" s="112">
        <f t="shared" si="0"/>
        <v>0</v>
      </c>
      <c r="I27" s="112"/>
      <c r="J27" s="112"/>
      <c r="K27" s="115">
        <f t="shared" si="1"/>
        <v>0</v>
      </c>
      <c r="L27" s="41">
        <f t="shared" si="2"/>
        <v>0</v>
      </c>
      <c r="M27" s="112">
        <f t="shared" si="3"/>
        <v>0</v>
      </c>
      <c r="N27" s="112">
        <f t="shared" si="4"/>
        <v>0</v>
      </c>
      <c r="O27" s="112">
        <f t="shared" si="5"/>
        <v>0</v>
      </c>
      <c r="P27" s="113">
        <f t="shared" si="6"/>
        <v>0</v>
      </c>
      <c r="Q27" s="61" t="s">
        <v>46</v>
      </c>
    </row>
    <row r="28" spans="1:17" ht="12" customHeight="1" thickBot="1" x14ac:dyDescent="0.25">
      <c r="A28" s="315" t="s">
        <v>62</v>
      </c>
      <c r="B28" s="316"/>
      <c r="C28" s="316"/>
      <c r="D28" s="316"/>
      <c r="E28" s="316"/>
      <c r="F28" s="316"/>
      <c r="G28" s="316"/>
      <c r="H28" s="316"/>
      <c r="I28" s="316"/>
      <c r="J28" s="316"/>
      <c r="K28" s="317"/>
      <c r="L28" s="129">
        <f>SUM(L14:L27)</f>
        <v>0</v>
      </c>
      <c r="M28" s="130">
        <f>SUM(M14:M27)</f>
        <v>0</v>
      </c>
      <c r="N28" s="130">
        <f>SUM(N14:N27)</f>
        <v>0</v>
      </c>
      <c r="O28" s="130">
        <f>SUM(O14:O27)</f>
        <v>0</v>
      </c>
      <c r="P28" s="131">
        <f>SUM(P14:P27)</f>
        <v>0</v>
      </c>
    </row>
    <row r="29" spans="1:17" x14ac:dyDescent="0.2">
      <c r="A29" s="16"/>
      <c r="B29" s="16"/>
      <c r="C29" s="16"/>
      <c r="D29" s="16"/>
      <c r="E29" s="16"/>
      <c r="F29" s="16"/>
      <c r="G29" s="16"/>
      <c r="H29" s="16"/>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1" t="s">
        <v>14</v>
      </c>
      <c r="B31" s="16"/>
      <c r="C31" s="318" t="str">
        <f>'Kops n'!C35:H35</f>
        <v>Gundega Ābelīte 14.05.2024</v>
      </c>
      <c r="D31" s="318"/>
      <c r="E31" s="318"/>
      <c r="F31" s="318"/>
      <c r="G31" s="318"/>
      <c r="H31" s="318"/>
      <c r="I31" s="16"/>
      <c r="J31" s="16"/>
      <c r="K31" s="16"/>
      <c r="L31" s="16"/>
      <c r="M31" s="16"/>
      <c r="N31" s="16"/>
      <c r="O31" s="16"/>
      <c r="P31" s="16"/>
    </row>
    <row r="32" spans="1:17"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n'!C40:H40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n'!C43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7:H37"/>
    <mergeCell ref="C4:I4"/>
    <mergeCell ref="F12:K12"/>
    <mergeCell ref="A9:F9"/>
    <mergeCell ref="J9:M9"/>
    <mergeCell ref="D8:L8"/>
    <mergeCell ref="A28:K28"/>
    <mergeCell ref="C31:H31"/>
    <mergeCell ref="C32:H32"/>
    <mergeCell ref="A34:D34"/>
    <mergeCell ref="C36:H36"/>
  </mergeCells>
  <conditionalFormatting sqref="A15:B15 E15:E16 F14:G16 I14:J16 Q15:Q16 Q18:Q20 I18:J20 F18:G20 B16 F22:G27 I22:J27 Q22:Q27 A16:A27">
    <cfRule type="cellIs" dxfId="292" priority="51" operator="equal">
      <formula>0</formula>
    </cfRule>
  </conditionalFormatting>
  <conditionalFormatting sqref="N9:O9 K14:P16 H14:H16 H18:H20 K18:P20 K22:P27 H22:H27 P21 K21">
    <cfRule type="cellIs" dxfId="291" priority="50" operator="equal">
      <formula>0</formula>
    </cfRule>
  </conditionalFormatting>
  <conditionalFormatting sqref="A9:F9">
    <cfRule type="containsText" dxfId="290" priority="4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89" priority="47" operator="equal">
      <formula>0</formula>
    </cfRule>
  </conditionalFormatting>
  <conditionalFormatting sqref="C36:H36">
    <cfRule type="cellIs" dxfId="288" priority="42" operator="equal">
      <formula>0</formula>
    </cfRule>
  </conditionalFormatting>
  <conditionalFormatting sqref="C31:H31">
    <cfRule type="cellIs" dxfId="287" priority="41" operator="equal">
      <formula>0</formula>
    </cfRule>
  </conditionalFormatting>
  <conditionalFormatting sqref="L28:P28">
    <cfRule type="cellIs" dxfId="286" priority="40" operator="equal">
      <formula>0</formula>
    </cfRule>
  </conditionalFormatting>
  <conditionalFormatting sqref="C4:I4">
    <cfRule type="cellIs" dxfId="285" priority="39" operator="equal">
      <formula>0</formula>
    </cfRule>
  </conditionalFormatting>
  <conditionalFormatting sqref="D5:L8">
    <cfRule type="cellIs" dxfId="284" priority="35" operator="equal">
      <formula>0</formula>
    </cfRule>
  </conditionalFormatting>
  <conditionalFormatting sqref="D1">
    <cfRule type="cellIs" dxfId="283" priority="34" operator="equal">
      <formula>0</formula>
    </cfRule>
  </conditionalFormatting>
  <conditionalFormatting sqref="A28:K28">
    <cfRule type="containsText" dxfId="282" priority="32" operator="containsText" text="Tiešās izmaksas kopā, t. sk. darba devēja sociālais nodoklis __.__% ">
      <formula>NOT(ISERROR(SEARCH("Tiešās izmaksas kopā, t. sk. darba devēja sociālais nodoklis __.__% ",A28)))</formula>
    </cfRule>
  </conditionalFormatting>
  <conditionalFormatting sqref="Q14">
    <cfRule type="cellIs" dxfId="281" priority="28" operator="equal">
      <formula>0</formula>
    </cfRule>
  </conditionalFormatting>
  <conditionalFormatting sqref="A14:E14">
    <cfRule type="cellIs" dxfId="280" priority="27" operator="equal">
      <formula>0</formula>
    </cfRule>
  </conditionalFormatting>
  <conditionalFormatting sqref="B18:E20">
    <cfRule type="cellIs" dxfId="279" priority="25" operator="equal">
      <formula>0</formula>
    </cfRule>
  </conditionalFormatting>
  <conditionalFormatting sqref="B22:E27">
    <cfRule type="cellIs" dxfId="278" priority="20" operator="equal">
      <formula>0</formula>
    </cfRule>
  </conditionalFormatting>
  <conditionalFormatting sqref="D25:D27">
    <cfRule type="cellIs" dxfId="277" priority="26" operator="equal">
      <formula>0</formula>
    </cfRule>
  </conditionalFormatting>
  <conditionalFormatting sqref="B17">
    <cfRule type="cellIs" dxfId="276" priority="15" operator="equal">
      <formula>0</formula>
    </cfRule>
  </conditionalFormatting>
  <conditionalFormatting sqref="E17">
    <cfRule type="cellIs" dxfId="275" priority="14" operator="equal">
      <formula>0</formula>
    </cfRule>
  </conditionalFormatting>
  <conditionalFormatting sqref="F17:G17">
    <cfRule type="cellIs" dxfId="274" priority="13" operator="equal">
      <formula>0</formula>
    </cfRule>
  </conditionalFormatting>
  <conditionalFormatting sqref="H17">
    <cfRule type="cellIs" dxfId="273" priority="17" operator="equal">
      <formula>0</formula>
    </cfRule>
  </conditionalFormatting>
  <conditionalFormatting sqref="I17:J17">
    <cfRule type="cellIs" dxfId="272" priority="12" operator="equal">
      <formula>0</formula>
    </cfRule>
  </conditionalFormatting>
  <conditionalFormatting sqref="K17:P17">
    <cfRule type="cellIs" dxfId="271" priority="16" operator="equal">
      <formula>0</formula>
    </cfRule>
  </conditionalFormatting>
  <conditionalFormatting sqref="Q17">
    <cfRule type="cellIs" dxfId="270" priority="11" operator="equal">
      <formula>0</formula>
    </cfRule>
  </conditionalFormatting>
  <conditionalFormatting sqref="B21:E21">
    <cfRule type="cellIs" dxfId="269" priority="9" operator="equal">
      <formula>0</formula>
    </cfRule>
  </conditionalFormatting>
  <conditionalFormatting sqref="D21">
    <cfRule type="cellIs" dxfId="268" priority="10" operator="equal">
      <formula>0</formula>
    </cfRule>
  </conditionalFormatting>
  <conditionalFormatting sqref="G21">
    <cfRule type="cellIs" dxfId="267" priority="4" operator="equal">
      <formula>0</formula>
    </cfRule>
  </conditionalFormatting>
  <conditionalFormatting sqref="H21 L21:O21">
    <cfRule type="cellIs" dxfId="266" priority="6" operator="equal">
      <formula>0</formula>
    </cfRule>
  </conditionalFormatting>
  <conditionalFormatting sqref="Q21">
    <cfRule type="cellIs" dxfId="265" priority="5" operator="equal">
      <formula>0</formula>
    </cfRule>
  </conditionalFormatting>
  <conditionalFormatting sqref="I21">
    <cfRule type="cellIs" dxfId="264" priority="3" operator="equal">
      <formula>0</formula>
    </cfRule>
  </conditionalFormatting>
  <conditionalFormatting sqref="J21">
    <cfRule type="cellIs" dxfId="263" priority="2" operator="equal">
      <formula>0</formula>
    </cfRule>
  </conditionalFormatting>
  <conditionalFormatting sqref="F21">
    <cfRule type="cellIs" dxfId="262" priority="1" operator="equal">
      <formula>0</formula>
    </cfRule>
  </conditionalFormatting>
  <dataValidations disablePrompts="1" count="1">
    <dataValidation type="list" allowBlank="1" showInputMessage="1" showErrorMessage="1" sqref="Q14:Q27">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4" operator="containsText" id="{B8C534A8-1389-4FB7-AB9D-1716933C5704}">
            <xm:f>NOT(ISERROR(SEARCH("Tāme sastādīta ____. gada ___. ______________",A34)))</xm:f>
            <xm:f>"Tāme sastādīta ____. gada ___. ______________"</xm:f>
            <x14:dxf>
              <font>
                <color auto="1"/>
              </font>
              <fill>
                <patternFill>
                  <bgColor rgb="FFC6EFCE"/>
                </patternFill>
              </fill>
            </x14:dxf>
          </x14:cfRule>
          <xm:sqref>A34</xm:sqref>
        </x14:conditionalFormatting>
        <x14:conditionalFormatting xmlns:xm="http://schemas.microsoft.com/office/excel/2006/main">
          <x14:cfRule type="containsText" priority="43" operator="containsText" id="{CE152A0A-42AE-4275-9336-5D218AD53D74}">
            <xm:f>NOT(ISERROR(SEARCH("Sertifikāta Nr. _________________________________",A39)))</xm:f>
            <xm:f>"Sertifikāta Nr. _________________________________"</xm:f>
            <x14:dxf>
              <font>
                <color auto="1"/>
              </font>
              <fill>
                <patternFill>
                  <bgColor rgb="FFC6EFCE"/>
                </patternFill>
              </fill>
            </x14:dxf>
          </x14:cfRule>
          <xm:sqref>A39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P40"/>
  <sheetViews>
    <sheetView topLeftCell="A16" workbookViewId="0">
      <selection activeCell="A28" sqref="A28:XFD101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'6a+c+n'!D1</f>
        <v>6</v>
      </c>
      <c r="E1" s="22"/>
      <c r="F1" s="22"/>
      <c r="G1" s="22"/>
      <c r="H1" s="22"/>
      <c r="I1" s="22"/>
      <c r="J1" s="22"/>
      <c r="N1" s="26"/>
      <c r="O1" s="27"/>
      <c r="P1" s="28"/>
    </row>
    <row r="2" spans="1:16" x14ac:dyDescent="0.2">
      <c r="A2" s="29"/>
      <c r="B2" s="29"/>
      <c r="C2" s="330" t="str">
        <f>'6a+c+n'!C2:I2</f>
        <v>Bēniņu siltināšana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'6a+c+n'!A9</f>
        <v>Tāme sastādīta  2024. gada tirgus cenās, pamatojoties uz AR daļas rasējumiem</v>
      </c>
      <c r="B9" s="327"/>
      <c r="C9" s="327"/>
      <c r="D9" s="327"/>
      <c r="E9" s="327"/>
      <c r="F9" s="327"/>
      <c r="G9" s="31"/>
      <c r="H9" s="31"/>
      <c r="I9" s="31"/>
      <c r="J9" s="328" t="s">
        <v>45</v>
      </c>
      <c r="K9" s="328"/>
      <c r="L9" s="328"/>
      <c r="M9" s="328"/>
      <c r="N9" s="329">
        <f>P28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izmaksas",IF('6a+c+n'!$Q14="A",'6a+c+n'!B14,0),0)</f>
        <v>0</v>
      </c>
      <c r="C14" s="23">
        <f>IF($C$4="Attiecināmās izmaksas",IF('6a+c+n'!$Q14="A",'6a+c+n'!C14,0),0)</f>
        <v>0</v>
      </c>
      <c r="D14" s="23">
        <f>IF($C$4="Attiecināmās izmaksas",IF('6a+c+n'!$Q14="A",'6a+c+n'!D14,0),0)</f>
        <v>0</v>
      </c>
      <c r="E14" s="45"/>
      <c r="F14" s="63"/>
      <c r="G14" s="116"/>
      <c r="H14" s="116">
        <f>IF($C$4="Attiecināmās izmaksas",IF('6a+c+n'!$Q14="A",'6a+c+n'!H14,0),0)</f>
        <v>0</v>
      </c>
      <c r="I14" s="116"/>
      <c r="J14" s="116"/>
      <c r="K14" s="117">
        <f>IF($C$4="Attiecināmās izmaksas",IF('6a+c+n'!$Q14="A",'6a+c+n'!K14,0),0)</f>
        <v>0</v>
      </c>
      <c r="L14" s="63">
        <f>IF($C$4="Attiecināmās izmaksas",IF('6a+c+n'!$Q14="A",'6a+c+n'!L14,0),0)</f>
        <v>0</v>
      </c>
      <c r="M14" s="116">
        <f>IF($C$4="Attiecināmās izmaksas",IF('6a+c+n'!$Q14="A",'6a+c+n'!M14,0),0)</f>
        <v>0</v>
      </c>
      <c r="N14" s="116">
        <f>IF($C$4="Attiecināmās izmaksas",IF('6a+c+n'!$Q14="A",'6a+c+n'!N14,0),0)</f>
        <v>0</v>
      </c>
      <c r="O14" s="116">
        <f>IF($C$4="Attiecināmās izmaksas",IF('6a+c+n'!$Q14="A",'6a+c+n'!O14,0),0)</f>
        <v>0</v>
      </c>
      <c r="P14" s="117">
        <f>IF($C$4="Attiecināmās izmaksas",IF('6a+c+n'!$Q14="A",'6a+c+n'!P14,0),0)</f>
        <v>0</v>
      </c>
    </row>
    <row r="15" spans="1:16" ht="20.399999999999999" x14ac:dyDescent="0.2">
      <c r="A15" s="51">
        <f>IF(P15=0,0,IF(COUNTBLANK(P15)=1,0,COUNTA($P$14:P15)))</f>
        <v>0</v>
      </c>
      <c r="B15" s="24" t="str">
        <f>IF($C$4="Attiecināmās izmaksas",IF('6a+c+n'!$Q15="A",'6a+c+n'!B15,0),0)</f>
        <v>09-00000</v>
      </c>
      <c r="C15" s="24" t="str">
        <f>IF($C$4="Attiecināmās izmaksas",IF('6a+c+n'!$Q15="A",'6a+c+n'!C15,0),0)</f>
        <v>Jauna siltināta (U≤ 1.6 W(m²xK), ugunsdroša (EI30) bēniņu lūka 800x600mm.</v>
      </c>
      <c r="D15" s="24" t="str">
        <f>IF($C$4="Attiecināmās izmaksas",IF('6a+c+n'!$Q15="A",'6a+c+n'!D15,0),0)</f>
        <v>kompl</v>
      </c>
      <c r="E15" s="46"/>
      <c r="F15" s="65"/>
      <c r="G15" s="118"/>
      <c r="H15" s="118">
        <f>IF($C$4="Attiecināmās izmaksas",IF('6a+c+n'!$Q15="A",'6a+c+n'!H15,0),0)</f>
        <v>0</v>
      </c>
      <c r="I15" s="118"/>
      <c r="J15" s="118"/>
      <c r="K15" s="119">
        <f>IF($C$4="Attiecināmās izmaksas",IF('6a+c+n'!$Q15="A",'6a+c+n'!K15,0),0)</f>
        <v>0</v>
      </c>
      <c r="L15" s="65">
        <f>IF($C$4="Attiecināmās izmaksas",IF('6a+c+n'!$Q15="A",'6a+c+n'!L15,0),0)</f>
        <v>0</v>
      </c>
      <c r="M15" s="118">
        <f>IF($C$4="Attiecināmās izmaksas",IF('6a+c+n'!$Q15="A",'6a+c+n'!M15,0),0)</f>
        <v>0</v>
      </c>
      <c r="N15" s="118">
        <f>IF($C$4="Attiecināmās izmaksas",IF('6a+c+n'!$Q15="A",'6a+c+n'!N15,0),0)</f>
        <v>0</v>
      </c>
      <c r="O15" s="118">
        <f>IF($C$4="Attiecināmās izmaksas",IF('6a+c+n'!$Q15="A",'6a+c+n'!O15,0),0)</f>
        <v>0</v>
      </c>
      <c r="P15" s="119">
        <f>IF($C$4="Attiecināmās izmaksas",IF('6a+c+n'!$Q15="A",'6a+c+n'!P15,0),0)</f>
        <v>0</v>
      </c>
    </row>
    <row r="16" spans="1:16" ht="20.399999999999999" x14ac:dyDescent="0.2">
      <c r="A16" s="51">
        <f>IF(P16=0,0,IF(COUNTBLANK(P16)=1,0,COUNTA($P$14:P16)))</f>
        <v>0</v>
      </c>
      <c r="B16" s="24" t="str">
        <f>IF($C$4="Attiecināmās izmaksas",IF('6a+c+n'!$Q16="A",'6a+c+n'!B16,0),0)</f>
        <v>09-00000</v>
      </c>
      <c r="C16" s="24" t="str">
        <f>IF($C$4="Attiecināmās izmaksas",IF('6a+c+n'!$Q16="A",'6a+c+n'!C16,0),0)</f>
        <v>Apmales uzmūrēšana pie bēniņu lūkām</v>
      </c>
      <c r="D16" s="24" t="str">
        <f>IF($C$4="Attiecināmās izmaksas",IF('6a+c+n'!$Q16="A",'6a+c+n'!D16,0),0)</f>
        <v>kompl</v>
      </c>
      <c r="E16" s="46"/>
      <c r="F16" s="65"/>
      <c r="G16" s="118"/>
      <c r="H16" s="118">
        <f>IF($C$4="Attiecināmās izmaksas",IF('6a+c+n'!$Q16="A",'6a+c+n'!H16,0),0)</f>
        <v>0</v>
      </c>
      <c r="I16" s="118"/>
      <c r="J16" s="118"/>
      <c r="K16" s="119">
        <f>IF($C$4="Attiecināmās izmaksas",IF('6a+c+n'!$Q16="A",'6a+c+n'!K16,0),0)</f>
        <v>0</v>
      </c>
      <c r="L16" s="65">
        <f>IF($C$4="Attiecināmās izmaksas",IF('6a+c+n'!$Q16="A",'6a+c+n'!L16,0),0)</f>
        <v>0</v>
      </c>
      <c r="M16" s="118">
        <f>IF($C$4="Attiecināmās izmaksas",IF('6a+c+n'!$Q16="A",'6a+c+n'!M16,0),0)</f>
        <v>0</v>
      </c>
      <c r="N16" s="118">
        <f>IF($C$4="Attiecināmās izmaksas",IF('6a+c+n'!$Q16="A",'6a+c+n'!N16,0),0)</f>
        <v>0</v>
      </c>
      <c r="O16" s="118">
        <f>IF($C$4="Attiecināmās izmaksas",IF('6a+c+n'!$Q16="A",'6a+c+n'!O16,0),0)</f>
        <v>0</v>
      </c>
      <c r="P16" s="119">
        <f>IF($C$4="Attiecināmās izmaksas",IF('6a+c+n'!$Q16="A",'6a+c+n'!P16,0),0)</f>
        <v>0</v>
      </c>
    </row>
    <row r="17" spans="1:16" ht="20.399999999999999" x14ac:dyDescent="0.2">
      <c r="A17" s="51">
        <f>IF(P17=0,0,IF(COUNTBLANK(P17)=1,0,COUNTA($P$14:P17)))</f>
        <v>0</v>
      </c>
      <c r="B17" s="24" t="str">
        <f>IF($C$4="Attiecināmās izmaksas",IF('6a+c+n'!$Q17="A",'6a+c+n'!B17,0),0)</f>
        <v>09-00000</v>
      </c>
      <c r="C17" s="24" t="str">
        <f>IF($C$4="Attiecināmās izmaksas",IF('6a+c+n'!$Q17="A",'6a+c+n'!C17,0),0)</f>
        <v>Papildus pakāpienu uzstādīšana</v>
      </c>
      <c r="D17" s="24" t="str">
        <f>IF($C$4="Attiecināmās izmaksas",IF('6a+c+n'!$Q17="A",'6a+c+n'!D17,0),0)</f>
        <v>kompl</v>
      </c>
      <c r="E17" s="46"/>
      <c r="F17" s="65"/>
      <c r="G17" s="118"/>
      <c r="H17" s="118">
        <f>IF($C$4="Attiecināmās izmaksas",IF('6a+c+n'!$Q17="A",'6a+c+n'!H17,0),0)</f>
        <v>0</v>
      </c>
      <c r="I17" s="118"/>
      <c r="J17" s="118"/>
      <c r="K17" s="119">
        <f>IF($C$4="Attiecināmās izmaksas",IF('6a+c+n'!$Q17="A",'6a+c+n'!K17,0),0)</f>
        <v>0</v>
      </c>
      <c r="L17" s="65">
        <f>IF($C$4="Attiecināmās izmaksas",IF('6a+c+n'!$Q17="A",'6a+c+n'!L17,0),0)</f>
        <v>0</v>
      </c>
      <c r="M17" s="118">
        <f>IF($C$4="Attiecināmās izmaksas",IF('6a+c+n'!$Q17="A",'6a+c+n'!M17,0),0)</f>
        <v>0</v>
      </c>
      <c r="N17" s="118">
        <f>IF($C$4="Attiecināmās izmaksas",IF('6a+c+n'!$Q17="A",'6a+c+n'!N17,0),0)</f>
        <v>0</v>
      </c>
      <c r="O17" s="118">
        <f>IF($C$4="Attiecināmās izmaksas",IF('6a+c+n'!$Q17="A",'6a+c+n'!O17,0),0)</f>
        <v>0</v>
      </c>
      <c r="P17" s="119">
        <f>IF($C$4="Attiecināmās izmaksas",IF('6a+c+n'!$Q17="A",'6a+c+n'!P17,0),0)</f>
        <v>0</v>
      </c>
    </row>
    <row r="18" spans="1:16" x14ac:dyDescent="0.2">
      <c r="A18" s="51">
        <f>IF(P18=0,0,IF(COUNTBLANK(P18)=1,0,COUNTA($P$14:P18)))</f>
        <v>0</v>
      </c>
      <c r="B18" s="24">
        <f>IF($C$4="Attiecināmās izmaksas",IF('6a+c+n'!$Q18="A",'6a+c+n'!B18,0),0)</f>
        <v>0</v>
      </c>
      <c r="C18" s="24">
        <f>IF($C$4="Attiecināmās izmaksas",IF('6a+c+n'!$Q18="A",'6a+c+n'!C18,0),0)</f>
        <v>0</v>
      </c>
      <c r="D18" s="24">
        <f>IF($C$4="Attiecināmās izmaksas",IF('6a+c+n'!$Q18="A",'6a+c+n'!D18,0),0)</f>
        <v>0</v>
      </c>
      <c r="E18" s="46"/>
      <c r="F18" s="65"/>
      <c r="G18" s="118"/>
      <c r="H18" s="118">
        <f>IF($C$4="Attiecināmās izmaksas",IF('6a+c+n'!$Q18="A",'6a+c+n'!H18,0),0)</f>
        <v>0</v>
      </c>
      <c r="I18" s="118"/>
      <c r="J18" s="118"/>
      <c r="K18" s="119">
        <f>IF($C$4="Attiecināmās izmaksas",IF('6a+c+n'!$Q18="A",'6a+c+n'!K18,0),0)</f>
        <v>0</v>
      </c>
      <c r="L18" s="65">
        <f>IF($C$4="Attiecināmās izmaksas",IF('6a+c+n'!$Q18="A",'6a+c+n'!L18,0),0)</f>
        <v>0</v>
      </c>
      <c r="M18" s="118">
        <f>IF($C$4="Attiecināmās izmaksas",IF('6a+c+n'!$Q18="A",'6a+c+n'!M18,0),0)</f>
        <v>0</v>
      </c>
      <c r="N18" s="118">
        <f>IF($C$4="Attiecināmās izmaksas",IF('6a+c+n'!$Q18="A",'6a+c+n'!N18,0),0)</f>
        <v>0</v>
      </c>
      <c r="O18" s="118">
        <f>IF($C$4="Attiecināmās izmaksas",IF('6a+c+n'!$Q18="A",'6a+c+n'!O18,0),0)</f>
        <v>0</v>
      </c>
      <c r="P18" s="119">
        <f>IF($C$4="Attiecināmās izmaksas",IF('6a+c+n'!$Q18="A",'6a+c+n'!P18,0),0)</f>
        <v>0</v>
      </c>
    </row>
    <row r="19" spans="1:16" ht="20.399999999999999" x14ac:dyDescent="0.2">
      <c r="A19" s="51">
        <f>IF(P19=0,0,IF(COUNTBLANK(P19)=1,0,COUNTA($P$14:P19)))</f>
        <v>0</v>
      </c>
      <c r="B19" s="24" t="str">
        <f>IF($C$4="Attiecināmās izmaksas",IF('6a+c+n'!$Q19="A",'6a+c+n'!B19,0),0)</f>
        <v>13-00000</v>
      </c>
      <c r="C19" s="24" t="str">
        <f>IF($C$4="Attiecināmās izmaksas",IF('6a+c+n'!$Q19="A",'6a+c+n'!C19,0),0)</f>
        <v>Pretvēja plēve</v>
      </c>
      <c r="D19" s="24" t="str">
        <f>IF($C$4="Attiecināmās izmaksas",IF('6a+c+n'!$Q19="A",'6a+c+n'!D19,0),0)</f>
        <v>m2</v>
      </c>
      <c r="E19" s="46"/>
      <c r="F19" s="65"/>
      <c r="G19" s="118"/>
      <c r="H19" s="118">
        <f>IF($C$4="Attiecināmās izmaksas",IF('6a+c+n'!$Q19="A",'6a+c+n'!H19,0),0)</f>
        <v>0</v>
      </c>
      <c r="I19" s="118"/>
      <c r="J19" s="118"/>
      <c r="K19" s="119">
        <f>IF($C$4="Attiecināmās izmaksas",IF('6a+c+n'!$Q19="A",'6a+c+n'!K19,0),0)</f>
        <v>0</v>
      </c>
      <c r="L19" s="65">
        <f>IF($C$4="Attiecināmās izmaksas",IF('6a+c+n'!$Q19="A",'6a+c+n'!L19,0),0)</f>
        <v>0</v>
      </c>
      <c r="M19" s="118">
        <f>IF($C$4="Attiecināmās izmaksas",IF('6a+c+n'!$Q19="A",'6a+c+n'!M19,0),0)</f>
        <v>0</v>
      </c>
      <c r="N19" s="118">
        <f>IF($C$4="Attiecināmās izmaksas",IF('6a+c+n'!$Q19="A",'6a+c+n'!N19,0),0)</f>
        <v>0</v>
      </c>
      <c r="O19" s="118">
        <f>IF($C$4="Attiecināmās izmaksas",IF('6a+c+n'!$Q19="A",'6a+c+n'!O19,0),0)</f>
        <v>0</v>
      </c>
      <c r="P19" s="119">
        <f>IF($C$4="Attiecināmās izmaksas",IF('6a+c+n'!$Q19="A",'6a+c+n'!P19,0),0)</f>
        <v>0</v>
      </c>
    </row>
    <row r="20" spans="1:16" ht="30.6" x14ac:dyDescent="0.2">
      <c r="A20" s="51">
        <f>IF(P20=0,0,IF(COUNTBLANK(P20)=1,0,COUNTA($P$14:P20)))</f>
        <v>0</v>
      </c>
      <c r="B20" s="24" t="str">
        <f>IF($C$4="Attiecināmās izmaksas",IF('6a+c+n'!$Q20="A",'6a+c+n'!B20,0),0)</f>
        <v>13-00000</v>
      </c>
      <c r="C20" s="24" t="str">
        <f>IF($C$4="Attiecināmās izmaksas",IF('6a+c+n'!$Q20="A",'6a+c+n'!C20,0),0)</f>
        <v xml:space="preserve">Akmens vates siltumizolācija PAROC BLT3 vai ekvivalents (λ&lt;=0,041 W/(mK)) b=300mm, papildus apjoms 20% sēšanās. </v>
      </c>
      <c r="D20" s="24" t="str">
        <f>IF($C$4="Attiecināmās izmaksas",IF('6a+c+n'!$Q20="A",'6a+c+n'!D20,0),0)</f>
        <v>m3</v>
      </c>
      <c r="E20" s="46"/>
      <c r="F20" s="65"/>
      <c r="G20" s="118"/>
      <c r="H20" s="118">
        <f>IF($C$4="Attiecināmās izmaksas",IF('6a+c+n'!$Q20="A",'6a+c+n'!H20,0),0)</f>
        <v>0</v>
      </c>
      <c r="I20" s="118"/>
      <c r="J20" s="118"/>
      <c r="K20" s="119">
        <f>IF($C$4="Attiecināmās izmaksas",IF('6a+c+n'!$Q20="A",'6a+c+n'!K20,0),0)</f>
        <v>0</v>
      </c>
      <c r="L20" s="65">
        <f>IF($C$4="Attiecināmās izmaksas",IF('6a+c+n'!$Q20="A",'6a+c+n'!L20,0),0)</f>
        <v>0</v>
      </c>
      <c r="M20" s="118">
        <f>IF($C$4="Attiecināmās izmaksas",IF('6a+c+n'!$Q20="A",'6a+c+n'!M20,0),0)</f>
        <v>0</v>
      </c>
      <c r="N20" s="118">
        <f>IF($C$4="Attiecināmās izmaksas",IF('6a+c+n'!$Q20="A",'6a+c+n'!N20,0),0)</f>
        <v>0</v>
      </c>
      <c r="O20" s="118">
        <f>IF($C$4="Attiecināmās izmaksas",IF('6a+c+n'!$Q20="A",'6a+c+n'!O20,0),0)</f>
        <v>0</v>
      </c>
      <c r="P20" s="119">
        <f>IF($C$4="Attiecināmās izmaksas",IF('6a+c+n'!$Q20="A",'6a+c+n'!P20,0),0)</f>
        <v>0</v>
      </c>
    </row>
    <row r="21" spans="1:16" ht="20.399999999999999" x14ac:dyDescent="0.2">
      <c r="A21" s="51">
        <f>IF(P21=0,0,IF(COUNTBLANK(P21)=1,0,COUNTA($P$14:P21)))</f>
        <v>0</v>
      </c>
      <c r="B21" s="24" t="str">
        <f>IF($C$4="Attiecināmās izmaksas",IF('6a+c+n'!$Q21="A",'6a+c+n'!B21,0),0)</f>
        <v>13-00000</v>
      </c>
      <c r="C21" s="24" t="str">
        <f>IF($C$4="Attiecināmās izmaksas",IF('6a+c+n'!$Q21="A",'6a+c+n'!C21,0),0)</f>
        <v>Esošā pārseguma attīrīšana</v>
      </c>
      <c r="D21" s="24" t="str">
        <f>IF($C$4="Attiecināmās izmaksas",IF('6a+c+n'!$Q21="A",'6a+c+n'!D21,0),0)</f>
        <v>kompl</v>
      </c>
      <c r="E21" s="46"/>
      <c r="F21" s="65"/>
      <c r="G21" s="118"/>
      <c r="H21" s="118">
        <f>IF($C$4="Attiecināmās izmaksas",IF('6a+c+n'!$Q21="A",'6a+c+n'!H21,0),0)</f>
        <v>0</v>
      </c>
      <c r="I21" s="118"/>
      <c r="J21" s="118"/>
      <c r="K21" s="119">
        <f>IF($C$4="Attiecināmās izmaksas",IF('6a+c+n'!$Q21="A",'6a+c+n'!K21,0),0)</f>
        <v>0</v>
      </c>
      <c r="L21" s="65">
        <f>IF($C$4="Attiecināmās izmaksas",IF('6a+c+n'!$Q21="A",'6a+c+n'!L21,0),0)</f>
        <v>0</v>
      </c>
      <c r="M21" s="118">
        <f>IF($C$4="Attiecināmās izmaksas",IF('6a+c+n'!$Q21="A",'6a+c+n'!M21,0),0)</f>
        <v>0</v>
      </c>
      <c r="N21" s="118">
        <f>IF($C$4="Attiecināmās izmaksas",IF('6a+c+n'!$Q21="A",'6a+c+n'!N21,0),0)</f>
        <v>0</v>
      </c>
      <c r="O21" s="118">
        <f>IF($C$4="Attiecināmās izmaksas",IF('6a+c+n'!$Q21="A",'6a+c+n'!O21,0),0)</f>
        <v>0</v>
      </c>
      <c r="P21" s="119">
        <f>IF($C$4="Attiecināmās izmaksas",IF('6a+c+n'!$Q21="A",'6a+c+n'!P21,0),0)</f>
        <v>0</v>
      </c>
    </row>
    <row r="22" spans="1:16" ht="20.399999999999999" x14ac:dyDescent="0.2">
      <c r="A22" s="51">
        <f>IF(P22=0,0,IF(COUNTBLANK(P22)=1,0,COUNTA($P$14:P22)))</f>
        <v>0</v>
      </c>
      <c r="B22" s="24" t="str">
        <f>IF($C$4="Attiecināmās izmaksas",IF('6a+c+n'!$Q22="A",'6a+c+n'!B22,0),0)</f>
        <v>13-00000</v>
      </c>
      <c r="C22" s="24" t="str">
        <f>IF($C$4="Attiecināmās izmaksas",IF('6a+c+n'!$Q22="A",'6a+c+n'!C22,0),0)</f>
        <v>Tvaika izolācija 200 mikr., ieklājama ar pārlaidi - blīvi nosedzot visu laukumu</v>
      </c>
      <c r="D22" s="24" t="str">
        <f>IF($C$4="Attiecināmās izmaksas",IF('6a+c+n'!$Q22="A",'6a+c+n'!D22,0),0)</f>
        <v>m2</v>
      </c>
      <c r="E22" s="46"/>
      <c r="F22" s="65"/>
      <c r="G22" s="118"/>
      <c r="H22" s="118">
        <f>IF($C$4="Attiecināmās izmaksas",IF('6a+c+n'!$Q22="A",'6a+c+n'!H22,0),0)</f>
        <v>0</v>
      </c>
      <c r="I22" s="118"/>
      <c r="J22" s="118"/>
      <c r="K22" s="119">
        <f>IF($C$4="Attiecināmās izmaksas",IF('6a+c+n'!$Q22="A",'6a+c+n'!K22,0),0)</f>
        <v>0</v>
      </c>
      <c r="L22" s="65">
        <f>IF($C$4="Attiecināmās izmaksas",IF('6a+c+n'!$Q22="A",'6a+c+n'!L22,0),0)</f>
        <v>0</v>
      </c>
      <c r="M22" s="118">
        <f>IF($C$4="Attiecināmās izmaksas",IF('6a+c+n'!$Q22="A",'6a+c+n'!M22,0),0)</f>
        <v>0</v>
      </c>
      <c r="N22" s="118">
        <f>IF($C$4="Attiecināmās izmaksas",IF('6a+c+n'!$Q22="A",'6a+c+n'!N22,0),0)</f>
        <v>0</v>
      </c>
      <c r="O22" s="118">
        <f>IF($C$4="Attiecināmās izmaksas",IF('6a+c+n'!$Q22="A",'6a+c+n'!O22,0),0)</f>
        <v>0</v>
      </c>
      <c r="P22" s="119">
        <f>IF($C$4="Attiecināmās izmaksas",IF('6a+c+n'!$Q22="A",'6a+c+n'!P22,0),0)</f>
        <v>0</v>
      </c>
    </row>
    <row r="23" spans="1:16" x14ac:dyDescent="0.2">
      <c r="A23" s="51">
        <f>IF(P23=0,0,IF(COUNTBLANK(P23)=1,0,COUNTA($P$14:P23)))</f>
        <v>0</v>
      </c>
      <c r="B23" s="24">
        <f>IF($C$4="Attiecināmās izmaksas",IF('6a+c+n'!$Q23="A",'6a+c+n'!B23,0),0)</f>
        <v>0</v>
      </c>
      <c r="C23" s="24">
        <f>IF($C$4="Attiecināmās izmaksas",IF('6a+c+n'!$Q23="A",'6a+c+n'!C23,0),0)</f>
        <v>0</v>
      </c>
      <c r="D23" s="24">
        <f>IF($C$4="Attiecināmās izmaksas",IF('6a+c+n'!$Q23="A",'6a+c+n'!D23,0),0)</f>
        <v>0</v>
      </c>
      <c r="E23" s="46"/>
      <c r="F23" s="65"/>
      <c r="G23" s="118"/>
      <c r="H23" s="118">
        <f>IF($C$4="Attiecināmās izmaksas",IF('6a+c+n'!$Q23="A",'6a+c+n'!H23,0),0)</f>
        <v>0</v>
      </c>
      <c r="I23" s="118"/>
      <c r="J23" s="118"/>
      <c r="K23" s="119">
        <f>IF($C$4="Attiecināmās izmaksas",IF('6a+c+n'!$Q23="A",'6a+c+n'!K23,0),0)</f>
        <v>0</v>
      </c>
      <c r="L23" s="65">
        <f>IF($C$4="Attiecināmās izmaksas",IF('6a+c+n'!$Q23="A",'6a+c+n'!L23,0),0)</f>
        <v>0</v>
      </c>
      <c r="M23" s="118">
        <f>IF($C$4="Attiecināmās izmaksas",IF('6a+c+n'!$Q23="A",'6a+c+n'!M23,0),0)</f>
        <v>0</v>
      </c>
      <c r="N23" s="118">
        <f>IF($C$4="Attiecināmās izmaksas",IF('6a+c+n'!$Q23="A",'6a+c+n'!N23,0),0)</f>
        <v>0</v>
      </c>
      <c r="O23" s="118">
        <f>IF($C$4="Attiecināmās izmaksas",IF('6a+c+n'!$Q23="A",'6a+c+n'!O23,0),0)</f>
        <v>0</v>
      </c>
      <c r="P23" s="119">
        <f>IF($C$4="Attiecināmās izmaksas",IF('6a+c+n'!$Q23="A",'6a+c+n'!P23,0),0)</f>
        <v>0</v>
      </c>
    </row>
    <row r="24" spans="1:16" ht="20.399999999999999" x14ac:dyDescent="0.2">
      <c r="A24" s="51">
        <f>IF(P24=0,0,IF(COUNTBLANK(P24)=1,0,COUNTA($P$14:P24)))</f>
        <v>0</v>
      </c>
      <c r="B24" s="24" t="str">
        <f>IF($C$4="Attiecināmās izmaksas",IF('6a+c+n'!$Q24="A",'6a+c+n'!B24,0),0)</f>
        <v>09-00000</v>
      </c>
      <c r="C24" s="24" t="str">
        <f>IF($C$4="Attiecināmās izmaksas",IF('6a+c+n'!$Q24="A",'6a+c+n'!C24,0),0)</f>
        <v>Koka siju 50x200 montāža, komateriālu apstrāde ar antipirēnu, t.sk. stirpinājumi</v>
      </c>
      <c r="D24" s="24" t="str">
        <f>IF($C$4="Attiecināmās izmaksas",IF('6a+c+n'!$Q24="A",'6a+c+n'!D24,0),0)</f>
        <v>tm</v>
      </c>
      <c r="E24" s="46"/>
      <c r="F24" s="65"/>
      <c r="G24" s="118"/>
      <c r="H24" s="118">
        <f>IF($C$4="Attiecināmās izmaksas",IF('6a+c+n'!$Q24="A",'6a+c+n'!H24,0),0)</f>
        <v>0</v>
      </c>
      <c r="I24" s="118"/>
      <c r="J24" s="118"/>
      <c r="K24" s="119">
        <f>IF($C$4="Attiecināmās izmaksas",IF('6a+c+n'!$Q24="A",'6a+c+n'!K24,0),0)</f>
        <v>0</v>
      </c>
      <c r="L24" s="65">
        <f>IF($C$4="Attiecināmās izmaksas",IF('6a+c+n'!$Q24="A",'6a+c+n'!L24,0),0)</f>
        <v>0</v>
      </c>
      <c r="M24" s="118">
        <f>IF($C$4="Attiecināmās izmaksas",IF('6a+c+n'!$Q24="A",'6a+c+n'!M24,0),0)</f>
        <v>0</v>
      </c>
      <c r="N24" s="118">
        <f>IF($C$4="Attiecināmās izmaksas",IF('6a+c+n'!$Q24="A",'6a+c+n'!N24,0),0)</f>
        <v>0</v>
      </c>
      <c r="O24" s="118">
        <f>IF($C$4="Attiecināmās izmaksas",IF('6a+c+n'!$Q24="A",'6a+c+n'!O24,0),0)</f>
        <v>0</v>
      </c>
      <c r="P24" s="119">
        <f>IF($C$4="Attiecināmās izmaksas",IF('6a+c+n'!$Q24="A",'6a+c+n'!P24,0),0)</f>
        <v>0</v>
      </c>
    </row>
    <row r="25" spans="1:16" ht="20.399999999999999" x14ac:dyDescent="0.2">
      <c r="A25" s="51">
        <f>IF(P25=0,0,IF(COUNTBLANK(P25)=1,0,COUNTA($P$14:P25)))</f>
        <v>0</v>
      </c>
      <c r="B25" s="24" t="str">
        <f>IF($C$4="Attiecināmās izmaksas",IF('6a+c+n'!$Q25="A",'6a+c+n'!B25,0),0)</f>
        <v>09-00000</v>
      </c>
      <c r="C25" s="24" t="str">
        <f>IF($C$4="Attiecināmās izmaksas",IF('6a+c+n'!$Q25="A",'6a+c+n'!C25,0),0)</f>
        <v>Koka siju 50x100,  S=1000 montāža, komateriālu apstrāde ar antipirēnu, t.sk. stirpinājumi</v>
      </c>
      <c r="D25" s="24" t="str">
        <f>IF($C$4="Attiecināmās izmaksas",IF('6a+c+n'!$Q25="A",'6a+c+n'!D25,0),0)</f>
        <v>tm</v>
      </c>
      <c r="E25" s="46"/>
      <c r="F25" s="65"/>
      <c r="G25" s="118"/>
      <c r="H25" s="118">
        <f>IF($C$4="Attiecināmās izmaksas",IF('6a+c+n'!$Q25="A",'6a+c+n'!H25,0),0)</f>
        <v>0</v>
      </c>
      <c r="I25" s="118"/>
      <c r="J25" s="118"/>
      <c r="K25" s="119">
        <f>IF($C$4="Attiecināmās izmaksas",IF('6a+c+n'!$Q25="A",'6a+c+n'!K25,0),0)</f>
        <v>0</v>
      </c>
      <c r="L25" s="65">
        <f>IF($C$4="Attiecināmās izmaksas",IF('6a+c+n'!$Q25="A",'6a+c+n'!L25,0),0)</f>
        <v>0</v>
      </c>
      <c r="M25" s="118">
        <f>IF($C$4="Attiecināmās izmaksas",IF('6a+c+n'!$Q25="A",'6a+c+n'!M25,0),0)</f>
        <v>0</v>
      </c>
      <c r="N25" s="118">
        <f>IF($C$4="Attiecināmās izmaksas",IF('6a+c+n'!$Q25="A",'6a+c+n'!N25,0),0)</f>
        <v>0</v>
      </c>
      <c r="O25" s="118">
        <f>IF($C$4="Attiecināmās izmaksas",IF('6a+c+n'!$Q25="A",'6a+c+n'!O25,0),0)</f>
        <v>0</v>
      </c>
      <c r="P25" s="119">
        <f>IF($C$4="Attiecināmās izmaksas",IF('6a+c+n'!$Q25="A",'6a+c+n'!P25,0),0)</f>
        <v>0</v>
      </c>
    </row>
    <row r="26" spans="1:16" ht="20.399999999999999" x14ac:dyDescent="0.2">
      <c r="A26" s="51">
        <f>IF(P26=0,0,IF(COUNTBLANK(P26)=1,0,COUNTA($P$14:P26)))</f>
        <v>0</v>
      </c>
      <c r="B26" s="24" t="str">
        <f>IF($C$4="Attiecināmās izmaksas",IF('6a+c+n'!$Q26="A",'6a+c+n'!B26,0),0)</f>
        <v>09-00000</v>
      </c>
      <c r="C26" s="24" t="str">
        <f>IF($C$4="Attiecināmās izmaksas",IF('6a+c+n'!$Q26="A",'6a+c+n'!C26,0),0)</f>
        <v>Ruberoīda starplika zem laipas balsta sijām</v>
      </c>
      <c r="D26" s="24" t="str">
        <f>IF($C$4="Attiecināmās izmaksas",IF('6a+c+n'!$Q26="A",'6a+c+n'!D26,0),0)</f>
        <v>m2</v>
      </c>
      <c r="E26" s="46"/>
      <c r="F26" s="65"/>
      <c r="G26" s="118"/>
      <c r="H26" s="118">
        <f>IF($C$4="Attiecināmās izmaksas",IF('6a+c+n'!$Q26="A",'6a+c+n'!H26,0),0)</f>
        <v>0</v>
      </c>
      <c r="I26" s="118"/>
      <c r="J26" s="118"/>
      <c r="K26" s="119">
        <f>IF($C$4="Attiecināmās izmaksas",IF('6a+c+n'!$Q26="A",'6a+c+n'!K26,0),0)</f>
        <v>0</v>
      </c>
      <c r="L26" s="65">
        <f>IF($C$4="Attiecināmās izmaksas",IF('6a+c+n'!$Q26="A",'6a+c+n'!L26,0),0)</f>
        <v>0</v>
      </c>
      <c r="M26" s="118">
        <f>IF($C$4="Attiecināmās izmaksas",IF('6a+c+n'!$Q26="A",'6a+c+n'!M26,0),0)</f>
        <v>0</v>
      </c>
      <c r="N26" s="118">
        <f>IF($C$4="Attiecināmās izmaksas",IF('6a+c+n'!$Q26="A",'6a+c+n'!N26,0),0)</f>
        <v>0</v>
      </c>
      <c r="O26" s="118">
        <f>IF($C$4="Attiecināmās izmaksas",IF('6a+c+n'!$Q26="A",'6a+c+n'!O26,0),0)</f>
        <v>0</v>
      </c>
      <c r="P26" s="119">
        <f>IF($C$4="Attiecināmās izmaksas",IF('6a+c+n'!$Q26="A",'6a+c+n'!P26,0),0)</f>
        <v>0</v>
      </c>
    </row>
    <row r="27" spans="1:16" ht="20.399999999999999" x14ac:dyDescent="0.2">
      <c r="A27" s="51">
        <f>IF(P27=0,0,IF(COUNTBLANK(P27)=1,0,COUNTA($P$14:P27)))</f>
        <v>0</v>
      </c>
      <c r="B27" s="24" t="str">
        <f>IF($C$4="Attiecināmās izmaksas",IF('6a+c+n'!$Q27="A",'6a+c+n'!B27,0),0)</f>
        <v>09-00000</v>
      </c>
      <c r="C27" s="24" t="str">
        <f>IF($C$4="Attiecināmās izmaksas",IF('6a+c+n'!$Q27="A",'6a+c+n'!C27,0),0)</f>
        <v>Dēļu klāja montāža b=25, kokmateriālu apstrāde ar antipirēnu, t.sk. stirpinājumi</v>
      </c>
      <c r="D27" s="24" t="str">
        <f>IF($C$4="Attiecināmās izmaksas",IF('6a+c+n'!$Q27="A",'6a+c+n'!D27,0),0)</f>
        <v>m2</v>
      </c>
      <c r="E27" s="46"/>
      <c r="F27" s="65"/>
      <c r="G27" s="118"/>
      <c r="H27" s="118">
        <f>IF($C$4="Attiecināmās izmaksas",IF('6a+c+n'!$Q27="A",'6a+c+n'!H27,0),0)</f>
        <v>0</v>
      </c>
      <c r="I27" s="118"/>
      <c r="J27" s="118"/>
      <c r="K27" s="119">
        <f>IF($C$4="Attiecināmās izmaksas",IF('6a+c+n'!$Q27="A",'6a+c+n'!K27,0),0)</f>
        <v>0</v>
      </c>
      <c r="L27" s="65">
        <f>IF($C$4="Attiecināmās izmaksas",IF('6a+c+n'!$Q27="A",'6a+c+n'!L27,0),0)</f>
        <v>0</v>
      </c>
      <c r="M27" s="118">
        <f>IF($C$4="Attiecināmās izmaksas",IF('6a+c+n'!$Q27="A",'6a+c+n'!M27,0),0)</f>
        <v>0</v>
      </c>
      <c r="N27" s="118">
        <f>IF($C$4="Attiecināmās izmaksas",IF('6a+c+n'!$Q27="A",'6a+c+n'!N27,0),0)</f>
        <v>0</v>
      </c>
      <c r="O27" s="118">
        <f>IF($C$4="Attiecināmās izmaksas",IF('6a+c+n'!$Q27="A",'6a+c+n'!O27,0),0)</f>
        <v>0</v>
      </c>
      <c r="P27" s="119">
        <f>IF($C$4="Attiecināmās izmaksas",IF('6a+c+n'!$Q27="A",'6a+c+n'!P27,0),0)</f>
        <v>0</v>
      </c>
    </row>
    <row r="28" spans="1:16" ht="12" customHeight="1" thickBot="1" x14ac:dyDescent="0.25">
      <c r="A28" s="315" t="s">
        <v>62</v>
      </c>
      <c r="B28" s="316"/>
      <c r="C28" s="316"/>
      <c r="D28" s="316"/>
      <c r="E28" s="316"/>
      <c r="F28" s="316"/>
      <c r="G28" s="316"/>
      <c r="H28" s="316"/>
      <c r="I28" s="316"/>
      <c r="J28" s="316"/>
      <c r="K28" s="317"/>
      <c r="L28" s="129">
        <f>SUM(L14:L27)</f>
        <v>0</v>
      </c>
      <c r="M28" s="130">
        <f>SUM(M14:M27)</f>
        <v>0</v>
      </c>
      <c r="N28" s="130">
        <f>SUM(N14:N27)</f>
        <v>0</v>
      </c>
      <c r="O28" s="130">
        <f>SUM(O14:O27)</f>
        <v>0</v>
      </c>
      <c r="P28" s="131">
        <f>SUM(P14:P27)</f>
        <v>0</v>
      </c>
    </row>
    <row r="29" spans="1:16" x14ac:dyDescent="0.2">
      <c r="A29" s="16"/>
      <c r="B29" s="16"/>
      <c r="C29" s="16"/>
      <c r="D29" s="16"/>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14</v>
      </c>
      <c r="B31" s="16"/>
      <c r="C31" s="318" t="str">
        <f>'Kops n'!C35:H35</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n'!C40:H40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n'!C43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C2:I2"/>
    <mergeCell ref="C3:I3"/>
    <mergeCell ref="C4:I4"/>
    <mergeCell ref="D5:L5"/>
    <mergeCell ref="D6:L6"/>
    <mergeCell ref="D8:L8"/>
    <mergeCell ref="A9:F9"/>
    <mergeCell ref="J9:M9"/>
    <mergeCell ref="N9:O9"/>
    <mergeCell ref="D7:L7"/>
    <mergeCell ref="C37:H37"/>
    <mergeCell ref="L12:P12"/>
    <mergeCell ref="A28:K28"/>
    <mergeCell ref="C31:H31"/>
    <mergeCell ref="C32:H32"/>
    <mergeCell ref="A34:D34"/>
    <mergeCell ref="C36:H36"/>
    <mergeCell ref="A12:A13"/>
    <mergeCell ref="B12:B13"/>
    <mergeCell ref="C12:C13"/>
    <mergeCell ref="D12:D13"/>
    <mergeCell ref="E12:E13"/>
    <mergeCell ref="F12:K12"/>
  </mergeCells>
  <conditionalFormatting sqref="A28:K28">
    <cfRule type="containsText" dxfId="259" priority="3" operator="containsText" text="Tiešās izmaksas kopā, t. sk. darba devēja sociālais nodoklis __.__% ">
      <formula>NOT(ISERROR(SEARCH("Tiešās izmaksas kopā, t. sk. darba devēja sociālais nodoklis __.__% ",A28)))</formula>
    </cfRule>
  </conditionalFormatting>
  <conditionalFormatting sqref="N9:O9 D5:L8 C2:I2 L28:P28 C31:H31 C36:H36 C39 A14:P27">
    <cfRule type="cellIs" dxfId="258"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topLeftCell="A13" workbookViewId="0">
      <selection activeCell="A28" sqref="A28: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'6a+c+n'!D1</f>
        <v>6</v>
      </c>
      <c r="E1" s="22"/>
      <c r="F1" s="22"/>
      <c r="G1" s="22"/>
      <c r="H1" s="22"/>
      <c r="I1" s="22"/>
      <c r="J1" s="22"/>
      <c r="N1" s="26"/>
      <c r="O1" s="27"/>
      <c r="P1" s="28"/>
    </row>
    <row r="2" spans="1:16" x14ac:dyDescent="0.2">
      <c r="A2" s="29"/>
      <c r="B2" s="29"/>
      <c r="C2" s="330" t="str">
        <f>'6a+c+n'!C2:I2</f>
        <v>Bēniņu siltināšana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'6a+c+n'!A9</f>
        <v>Tāme sastādīta  2024. gada tirgus cenās, pamatojoties uz AR daļas rasējumiem</v>
      </c>
      <c r="B9" s="327"/>
      <c r="C9" s="327"/>
      <c r="D9" s="327"/>
      <c r="E9" s="327"/>
      <c r="F9" s="327"/>
      <c r="G9" s="31"/>
      <c r="H9" s="31"/>
      <c r="I9" s="31"/>
      <c r="J9" s="328" t="s">
        <v>45</v>
      </c>
      <c r="K9" s="328"/>
      <c r="L9" s="328"/>
      <c r="M9" s="328"/>
      <c r="N9" s="329">
        <f>P28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izmaksas",IF('6a+c+n'!$Q14="C",'6a+c+n'!B14,0))</f>
        <v>0</v>
      </c>
      <c r="C14" s="23">
        <f>IF($C$4="citu pasākumu izmaksas",IF('6a+c+n'!$Q14="C",'6a+c+n'!C14,0))</f>
        <v>0</v>
      </c>
      <c r="D14" s="23">
        <f>IF($C$4="citu pasākumu izmaksas",IF('6a+c+n'!$Q14="C",'6a+c+n'!D14,0))</f>
        <v>0</v>
      </c>
      <c r="E14" s="45"/>
      <c r="F14" s="63"/>
      <c r="G14" s="116"/>
      <c r="H14" s="116">
        <f>IF($C$4="citu pasākumu izmaksas",IF('6a+c+n'!$Q14="C",'6a+c+n'!H14,0))</f>
        <v>0</v>
      </c>
      <c r="I14" s="116"/>
      <c r="J14" s="116"/>
      <c r="K14" s="117">
        <f>IF($C$4="citu pasākumu izmaksas",IF('6a+c+n'!$Q14="C",'6a+c+n'!K14,0))</f>
        <v>0</v>
      </c>
      <c r="L14" s="81">
        <f>IF($C$4="citu pasākumu izmaksas",IF('6a+c+n'!$Q14="C",'6a+c+n'!L14,0))</f>
        <v>0</v>
      </c>
      <c r="M14" s="116">
        <f>IF($C$4="citu pasākumu izmaksas",IF('6a+c+n'!$Q14="C",'6a+c+n'!M14,0))</f>
        <v>0</v>
      </c>
      <c r="N14" s="116">
        <f>IF($C$4="citu pasākumu izmaksas",IF('6a+c+n'!$Q14="C",'6a+c+n'!N14,0))</f>
        <v>0</v>
      </c>
      <c r="O14" s="116">
        <f>IF($C$4="citu pasākumu izmaksas",IF('6a+c+n'!$Q14="C",'6a+c+n'!O14,0))</f>
        <v>0</v>
      </c>
      <c r="P14" s="117">
        <f>IF($C$4="citu pasākumu izmaksas",IF('6a+c+n'!$Q14="C",'6a+c+n'!P14,0))</f>
        <v>0</v>
      </c>
    </row>
    <row r="15" spans="1:16" x14ac:dyDescent="0.2">
      <c r="A15" s="51"/>
      <c r="B15" s="24"/>
      <c r="C15" s="24"/>
      <c r="D15" s="24"/>
      <c r="E15" s="46"/>
      <c r="F15" s="65"/>
      <c r="G15" s="118"/>
      <c r="H15" s="118"/>
      <c r="I15" s="118"/>
      <c r="J15" s="118"/>
      <c r="K15" s="119"/>
      <c r="L15" s="82"/>
      <c r="M15" s="118"/>
      <c r="N15" s="118"/>
      <c r="O15" s="118"/>
      <c r="P15" s="119"/>
    </row>
    <row r="16" spans="1:16" x14ac:dyDescent="0.2">
      <c r="A16" s="51">
        <f>IF(P16=0,0,IF(COUNTBLANK(P16)=1,0,COUNTA($P$14:P16)))</f>
        <v>0</v>
      </c>
      <c r="B16" s="24">
        <f>IF($C$4="citu pasākumu izmaksas",IF('6a+c+n'!$Q15="C",'6a+c+n'!B15,0))</f>
        <v>0</v>
      </c>
      <c r="C16" s="24">
        <f>IF($C$4="citu pasākumu izmaksas",IF('6a+c+n'!$Q15="C",'6a+c+n'!C15,0))</f>
        <v>0</v>
      </c>
      <c r="D16" s="24">
        <f>IF($C$4="citu pasākumu izmaksas",IF('6a+c+n'!$Q15="C",'6a+c+n'!D15,0))</f>
        <v>0</v>
      </c>
      <c r="E16" s="46"/>
      <c r="F16" s="65"/>
      <c r="G16" s="118"/>
      <c r="H16" s="118">
        <f>IF($C$4="citu pasākumu izmaksas",IF('6a+c+n'!$Q15="C",'6a+c+n'!H15,0))</f>
        <v>0</v>
      </c>
      <c r="I16" s="118"/>
      <c r="J16" s="118"/>
      <c r="K16" s="119">
        <f>IF($C$4="citu pasākumu izmaksas",IF('6a+c+n'!$Q15="C",'6a+c+n'!K15,0))</f>
        <v>0</v>
      </c>
      <c r="L16" s="82">
        <f>IF($C$4="citu pasākumu izmaksas",IF('6a+c+n'!$Q15="C",'6a+c+n'!L15,0))</f>
        <v>0</v>
      </c>
      <c r="M16" s="118">
        <f>IF($C$4="citu pasākumu izmaksas",IF('6a+c+n'!$Q15="C",'6a+c+n'!M15,0))</f>
        <v>0</v>
      </c>
      <c r="N16" s="118">
        <f>IF($C$4="citu pasākumu izmaksas",IF('6a+c+n'!$Q15="C",'6a+c+n'!N15,0))</f>
        <v>0</v>
      </c>
      <c r="O16" s="118">
        <f>IF($C$4="citu pasākumu izmaksas",IF('6a+c+n'!$Q15="C",'6a+c+n'!O15,0))</f>
        <v>0</v>
      </c>
      <c r="P16" s="119">
        <f>IF($C$4="citu pasākumu izmaksas",IF('6a+c+n'!$Q15="C",'6a+c+n'!P15,0))</f>
        <v>0</v>
      </c>
    </row>
    <row r="17" spans="1:16" x14ac:dyDescent="0.2">
      <c r="A17" s="51">
        <f>IF(P17=0,0,IF(COUNTBLANK(P17)=1,0,COUNTA($P$14:P17)))</f>
        <v>0</v>
      </c>
      <c r="B17" s="24">
        <f>IF($C$4="citu pasākumu izmaksas",IF('6a+c+n'!$Q16="C",'6a+c+n'!B16,0))</f>
        <v>0</v>
      </c>
      <c r="C17" s="24">
        <f>IF($C$4="citu pasākumu izmaksas",IF('6a+c+n'!$Q16="C",'6a+c+n'!C16,0))</f>
        <v>0</v>
      </c>
      <c r="D17" s="24">
        <f>IF($C$4="citu pasākumu izmaksas",IF('6a+c+n'!$Q16="C",'6a+c+n'!D16,0))</f>
        <v>0</v>
      </c>
      <c r="E17" s="46"/>
      <c r="F17" s="65"/>
      <c r="G17" s="118"/>
      <c r="H17" s="118">
        <f>IF($C$4="citu pasākumu izmaksas",IF('6a+c+n'!$Q16="C",'6a+c+n'!H16,0))</f>
        <v>0</v>
      </c>
      <c r="I17" s="118"/>
      <c r="J17" s="118"/>
      <c r="K17" s="119">
        <f>IF($C$4="citu pasākumu izmaksas",IF('6a+c+n'!$Q16="C",'6a+c+n'!K16,0))</f>
        <v>0</v>
      </c>
      <c r="L17" s="82">
        <f>IF($C$4="citu pasākumu izmaksas",IF('6a+c+n'!$Q16="C",'6a+c+n'!L16,0))</f>
        <v>0</v>
      </c>
      <c r="M17" s="118">
        <f>IF($C$4="citu pasākumu izmaksas",IF('6a+c+n'!$Q16="C",'6a+c+n'!M16,0))</f>
        <v>0</v>
      </c>
      <c r="N17" s="118">
        <f>IF($C$4="citu pasākumu izmaksas",IF('6a+c+n'!$Q16="C",'6a+c+n'!N16,0))</f>
        <v>0</v>
      </c>
      <c r="O17" s="118">
        <f>IF($C$4="citu pasākumu izmaksas",IF('6a+c+n'!$Q16="C",'6a+c+n'!O16,0))</f>
        <v>0</v>
      </c>
      <c r="P17" s="119">
        <f>IF($C$4="citu pasākumu izmaksas",IF('6a+c+n'!$Q16="C",'6a+c+n'!P16,0))</f>
        <v>0</v>
      </c>
    </row>
    <row r="18" spans="1:16" x14ac:dyDescent="0.2">
      <c r="A18" s="51">
        <f>IF(P18=0,0,IF(COUNTBLANK(P18)=1,0,COUNTA($P$14:P18)))</f>
        <v>0</v>
      </c>
      <c r="B18" s="24">
        <f>IF($C$4="citu pasākumu izmaksas",IF('6a+c+n'!$Q17="C",'6a+c+n'!B17,0))</f>
        <v>0</v>
      </c>
      <c r="C18" s="24">
        <f>IF($C$4="citu pasākumu izmaksas",IF('6a+c+n'!$Q17="C",'6a+c+n'!C17,0))</f>
        <v>0</v>
      </c>
      <c r="D18" s="24">
        <f>IF($C$4="citu pasākumu izmaksas",IF('6a+c+n'!$Q17="C",'6a+c+n'!D17,0))</f>
        <v>0</v>
      </c>
      <c r="E18" s="46"/>
      <c r="F18" s="65"/>
      <c r="G18" s="118"/>
      <c r="H18" s="118">
        <f>IF($C$4="citu pasākumu izmaksas",IF('6a+c+n'!$Q17="C",'6a+c+n'!H17,0))</f>
        <v>0</v>
      </c>
      <c r="I18" s="118"/>
      <c r="J18" s="118"/>
      <c r="K18" s="119">
        <f>IF($C$4="citu pasākumu izmaksas",IF('6a+c+n'!$Q17="C",'6a+c+n'!K17,0))</f>
        <v>0</v>
      </c>
      <c r="L18" s="82">
        <f>IF($C$4="citu pasākumu izmaksas",IF('6a+c+n'!$Q17="C",'6a+c+n'!L17,0))</f>
        <v>0</v>
      </c>
      <c r="M18" s="118">
        <f>IF($C$4="citu pasākumu izmaksas",IF('6a+c+n'!$Q17="C",'6a+c+n'!M17,0))</f>
        <v>0</v>
      </c>
      <c r="N18" s="118">
        <f>IF($C$4="citu pasākumu izmaksas",IF('6a+c+n'!$Q17="C",'6a+c+n'!N17,0))</f>
        <v>0</v>
      </c>
      <c r="O18" s="118">
        <f>IF($C$4="citu pasākumu izmaksas",IF('6a+c+n'!$Q17="C",'6a+c+n'!O17,0))</f>
        <v>0</v>
      </c>
      <c r="P18" s="119">
        <f>IF($C$4="citu pasākumu izmaksas",IF('6a+c+n'!$Q17="C",'6a+c+n'!P17,0))</f>
        <v>0</v>
      </c>
    </row>
    <row r="19" spans="1:16" x14ac:dyDescent="0.2">
      <c r="A19" s="51">
        <f>IF(P19=0,0,IF(COUNTBLANK(P19)=1,0,COUNTA($P$14:P19)))</f>
        <v>0</v>
      </c>
      <c r="B19" s="24">
        <f>IF($C$4="citu pasākumu izmaksas",IF('6a+c+n'!$Q18="C",'6a+c+n'!B18,0))</f>
        <v>0</v>
      </c>
      <c r="C19" s="24">
        <f>IF($C$4="citu pasākumu izmaksas",IF('6a+c+n'!$Q18="C",'6a+c+n'!C18,0))</f>
        <v>0</v>
      </c>
      <c r="D19" s="24">
        <f>IF($C$4="citu pasākumu izmaksas",IF('6a+c+n'!$Q18="C",'6a+c+n'!D18,0))</f>
        <v>0</v>
      </c>
      <c r="E19" s="46"/>
      <c r="F19" s="65"/>
      <c r="G19" s="118"/>
      <c r="H19" s="118">
        <f>IF($C$4="citu pasākumu izmaksas",IF('6a+c+n'!$Q18="C",'6a+c+n'!H18,0))</f>
        <v>0</v>
      </c>
      <c r="I19" s="118"/>
      <c r="J19" s="118"/>
      <c r="K19" s="119">
        <f>IF($C$4="citu pasākumu izmaksas",IF('6a+c+n'!$Q18="C",'6a+c+n'!K18,0))</f>
        <v>0</v>
      </c>
      <c r="L19" s="82">
        <f>IF($C$4="citu pasākumu izmaksas",IF('6a+c+n'!$Q18="C",'6a+c+n'!L18,0))</f>
        <v>0</v>
      </c>
      <c r="M19" s="118">
        <f>IF($C$4="citu pasākumu izmaksas",IF('6a+c+n'!$Q18="C",'6a+c+n'!M18,0))</f>
        <v>0</v>
      </c>
      <c r="N19" s="118">
        <f>IF($C$4="citu pasākumu izmaksas",IF('6a+c+n'!$Q18="C",'6a+c+n'!N18,0))</f>
        <v>0</v>
      </c>
      <c r="O19" s="118">
        <f>IF($C$4="citu pasākumu izmaksas",IF('6a+c+n'!$Q18="C",'6a+c+n'!O18,0))</f>
        <v>0</v>
      </c>
      <c r="P19" s="119">
        <f>IF($C$4="citu pasākumu izmaksas",IF('6a+c+n'!$Q18="C",'6a+c+n'!P18,0))</f>
        <v>0</v>
      </c>
    </row>
    <row r="20" spans="1:16" x14ac:dyDescent="0.2">
      <c r="A20" s="51">
        <f>IF(P20=0,0,IF(COUNTBLANK(P20)=1,0,COUNTA($P$14:P20)))</f>
        <v>0</v>
      </c>
      <c r="B20" s="24">
        <f>IF($C$4="citu pasākumu izmaksas",IF('6a+c+n'!$Q19="C",'6a+c+n'!B19,0))</f>
        <v>0</v>
      </c>
      <c r="C20" s="24">
        <f>IF($C$4="citu pasākumu izmaksas",IF('6a+c+n'!$Q19="C",'6a+c+n'!C19,0))</f>
        <v>0</v>
      </c>
      <c r="D20" s="24">
        <f>IF($C$4="citu pasākumu izmaksas",IF('6a+c+n'!$Q19="C",'6a+c+n'!D19,0))</f>
        <v>0</v>
      </c>
      <c r="E20" s="46"/>
      <c r="F20" s="65"/>
      <c r="G20" s="118"/>
      <c r="H20" s="118">
        <f>IF($C$4="citu pasākumu izmaksas",IF('6a+c+n'!$Q19="C",'6a+c+n'!H19,0))</f>
        <v>0</v>
      </c>
      <c r="I20" s="118"/>
      <c r="J20" s="118"/>
      <c r="K20" s="119">
        <f>IF($C$4="citu pasākumu izmaksas",IF('6a+c+n'!$Q19="C",'6a+c+n'!K19,0))</f>
        <v>0</v>
      </c>
      <c r="L20" s="82">
        <f>IF($C$4="citu pasākumu izmaksas",IF('6a+c+n'!$Q19="C",'6a+c+n'!L19,0))</f>
        <v>0</v>
      </c>
      <c r="M20" s="118">
        <f>IF($C$4="citu pasākumu izmaksas",IF('6a+c+n'!$Q19="C",'6a+c+n'!M19,0))</f>
        <v>0</v>
      </c>
      <c r="N20" s="118">
        <f>IF($C$4="citu pasākumu izmaksas",IF('6a+c+n'!$Q19="C",'6a+c+n'!N19,0))</f>
        <v>0</v>
      </c>
      <c r="O20" s="118">
        <f>IF($C$4="citu pasākumu izmaksas",IF('6a+c+n'!$Q19="C",'6a+c+n'!O19,0))</f>
        <v>0</v>
      </c>
      <c r="P20" s="119">
        <f>IF($C$4="citu pasākumu izmaksas",IF('6a+c+n'!$Q19="C",'6a+c+n'!P19,0))</f>
        <v>0</v>
      </c>
    </row>
    <row r="21" spans="1:16" x14ac:dyDescent="0.2">
      <c r="A21" s="51">
        <f>IF(P21=0,0,IF(COUNTBLANK(P21)=1,0,COUNTA($P$14:P21)))</f>
        <v>0</v>
      </c>
      <c r="B21" s="24">
        <f>IF($C$4="citu pasākumu izmaksas",IF('6a+c+n'!$Q20="C",'6a+c+n'!B20,0))</f>
        <v>0</v>
      </c>
      <c r="C21" s="24">
        <f>IF($C$4="citu pasākumu izmaksas",IF('6a+c+n'!$Q20="C",'6a+c+n'!C20,0))</f>
        <v>0</v>
      </c>
      <c r="D21" s="24">
        <f>IF($C$4="citu pasākumu izmaksas",IF('6a+c+n'!$Q20="C",'6a+c+n'!D20,0))</f>
        <v>0</v>
      </c>
      <c r="E21" s="46"/>
      <c r="F21" s="65"/>
      <c r="G21" s="118"/>
      <c r="H21" s="118">
        <f>IF($C$4="citu pasākumu izmaksas",IF('6a+c+n'!$Q20="C",'6a+c+n'!H20,0))</f>
        <v>0</v>
      </c>
      <c r="I21" s="118"/>
      <c r="J21" s="118"/>
      <c r="K21" s="119">
        <f>IF($C$4="citu pasākumu izmaksas",IF('6a+c+n'!$Q20="C",'6a+c+n'!K20,0))</f>
        <v>0</v>
      </c>
      <c r="L21" s="82">
        <f>IF($C$4="citu pasākumu izmaksas",IF('6a+c+n'!$Q20="C",'6a+c+n'!L20,0))</f>
        <v>0</v>
      </c>
      <c r="M21" s="118">
        <f>IF($C$4="citu pasākumu izmaksas",IF('6a+c+n'!$Q20="C",'6a+c+n'!M20,0))</f>
        <v>0</v>
      </c>
      <c r="N21" s="118">
        <f>IF($C$4="citu pasākumu izmaksas",IF('6a+c+n'!$Q20="C",'6a+c+n'!N20,0))</f>
        <v>0</v>
      </c>
      <c r="O21" s="118">
        <f>IF($C$4="citu pasākumu izmaksas",IF('6a+c+n'!$Q20="C",'6a+c+n'!O20,0))</f>
        <v>0</v>
      </c>
      <c r="P21" s="119">
        <f>IF($C$4="citu pasākumu izmaksas",IF('6a+c+n'!$Q20="C",'6a+c+n'!P20,0))</f>
        <v>0</v>
      </c>
    </row>
    <row r="22" spans="1:16" x14ac:dyDescent="0.2">
      <c r="A22" s="51">
        <f>IF(P22=0,0,IF(COUNTBLANK(P22)=1,0,COUNTA($P$14:P22)))</f>
        <v>0</v>
      </c>
      <c r="B22" s="24">
        <f>IF($C$4="citu pasākumu izmaksas",IF('6a+c+n'!$Q21="C",'6a+c+n'!B21,0))</f>
        <v>0</v>
      </c>
      <c r="C22" s="24">
        <f>IF($C$4="citu pasākumu izmaksas",IF('6a+c+n'!$Q21="C",'6a+c+n'!C21,0))</f>
        <v>0</v>
      </c>
      <c r="D22" s="24">
        <f>IF($C$4="citu pasākumu izmaksas",IF('6a+c+n'!$Q21="C",'6a+c+n'!D21,0))</f>
        <v>0</v>
      </c>
      <c r="E22" s="46"/>
      <c r="F22" s="65"/>
      <c r="G22" s="118"/>
      <c r="H22" s="118">
        <f>IF($C$4="citu pasākumu izmaksas",IF('6a+c+n'!$Q21="C",'6a+c+n'!H21,0))</f>
        <v>0</v>
      </c>
      <c r="I22" s="118"/>
      <c r="J22" s="118"/>
      <c r="K22" s="119">
        <f>IF($C$4="citu pasākumu izmaksas",IF('6a+c+n'!$Q21="C",'6a+c+n'!K21,0))</f>
        <v>0</v>
      </c>
      <c r="L22" s="82">
        <f>IF($C$4="citu pasākumu izmaksas",IF('6a+c+n'!$Q21="C",'6a+c+n'!L21,0))</f>
        <v>0</v>
      </c>
      <c r="M22" s="118">
        <f>IF($C$4="citu pasākumu izmaksas",IF('6a+c+n'!$Q21="C",'6a+c+n'!M21,0))</f>
        <v>0</v>
      </c>
      <c r="N22" s="118">
        <f>IF($C$4="citu pasākumu izmaksas",IF('6a+c+n'!$Q21="C",'6a+c+n'!N21,0))</f>
        <v>0</v>
      </c>
      <c r="O22" s="118">
        <f>IF($C$4="citu pasākumu izmaksas",IF('6a+c+n'!$Q21="C",'6a+c+n'!O21,0))</f>
        <v>0</v>
      </c>
      <c r="P22" s="119">
        <f>IF($C$4="citu pasākumu izmaksas",IF('6a+c+n'!$Q21="C",'6a+c+n'!P21,0))</f>
        <v>0</v>
      </c>
    </row>
    <row r="23" spans="1:16" x14ac:dyDescent="0.2">
      <c r="A23" s="51">
        <f>IF(P23=0,0,IF(COUNTBLANK(P23)=1,0,COUNTA($P$14:P23)))</f>
        <v>0</v>
      </c>
      <c r="B23" s="24">
        <f>IF($C$4="citu pasākumu izmaksas",IF('6a+c+n'!$Q22="C",'6a+c+n'!B22,0))</f>
        <v>0</v>
      </c>
      <c r="C23" s="24">
        <f>IF($C$4="citu pasākumu izmaksas",IF('6a+c+n'!$Q22="C",'6a+c+n'!C22,0))</f>
        <v>0</v>
      </c>
      <c r="D23" s="24">
        <f>IF($C$4="citu pasākumu izmaksas",IF('6a+c+n'!$Q22="C",'6a+c+n'!D22,0))</f>
        <v>0</v>
      </c>
      <c r="E23" s="46"/>
      <c r="F23" s="65"/>
      <c r="G23" s="118"/>
      <c r="H23" s="118">
        <f>IF($C$4="citu pasākumu izmaksas",IF('6a+c+n'!$Q22="C",'6a+c+n'!H22,0))</f>
        <v>0</v>
      </c>
      <c r="I23" s="118"/>
      <c r="J23" s="118"/>
      <c r="K23" s="119">
        <f>IF($C$4="citu pasākumu izmaksas",IF('6a+c+n'!$Q22="C",'6a+c+n'!K22,0))</f>
        <v>0</v>
      </c>
      <c r="L23" s="82">
        <f>IF($C$4="citu pasākumu izmaksas",IF('6a+c+n'!$Q22="C",'6a+c+n'!L22,0))</f>
        <v>0</v>
      </c>
      <c r="M23" s="118">
        <f>IF($C$4="citu pasākumu izmaksas",IF('6a+c+n'!$Q22="C",'6a+c+n'!M22,0))</f>
        <v>0</v>
      </c>
      <c r="N23" s="118">
        <f>IF($C$4="citu pasākumu izmaksas",IF('6a+c+n'!$Q22="C",'6a+c+n'!N22,0))</f>
        <v>0</v>
      </c>
      <c r="O23" s="118">
        <f>IF($C$4="citu pasākumu izmaksas",IF('6a+c+n'!$Q22="C",'6a+c+n'!O22,0))</f>
        <v>0</v>
      </c>
      <c r="P23" s="119">
        <f>IF($C$4="citu pasākumu izmaksas",IF('6a+c+n'!$Q22="C",'6a+c+n'!P22,0))</f>
        <v>0</v>
      </c>
    </row>
    <row r="24" spans="1:16" x14ac:dyDescent="0.2">
      <c r="A24" s="51">
        <f>IF(P24=0,0,IF(COUNTBLANK(P24)=1,0,COUNTA($P$14:P24)))</f>
        <v>0</v>
      </c>
      <c r="B24" s="24">
        <f>IF($C$4="citu pasākumu izmaksas",IF('6a+c+n'!$Q23="C",'6a+c+n'!B23,0))</f>
        <v>0</v>
      </c>
      <c r="C24" s="24">
        <f>IF($C$4="citu pasākumu izmaksas",IF('6a+c+n'!$Q23="C",'6a+c+n'!C23,0))</f>
        <v>0</v>
      </c>
      <c r="D24" s="24">
        <f>IF($C$4="citu pasākumu izmaksas",IF('6a+c+n'!$Q23="C",'6a+c+n'!D23,0))</f>
        <v>0</v>
      </c>
      <c r="E24" s="46"/>
      <c r="F24" s="65"/>
      <c r="G24" s="118"/>
      <c r="H24" s="118">
        <f>IF($C$4="citu pasākumu izmaksas",IF('6a+c+n'!$Q23="C",'6a+c+n'!H23,0))</f>
        <v>0</v>
      </c>
      <c r="I24" s="118"/>
      <c r="J24" s="118"/>
      <c r="K24" s="119">
        <f>IF($C$4="citu pasākumu izmaksas",IF('6a+c+n'!$Q23="C",'6a+c+n'!K23,0))</f>
        <v>0</v>
      </c>
      <c r="L24" s="82">
        <f>IF($C$4="citu pasākumu izmaksas",IF('6a+c+n'!$Q23="C",'6a+c+n'!L23,0))</f>
        <v>0</v>
      </c>
      <c r="M24" s="118">
        <f>IF($C$4="citu pasākumu izmaksas",IF('6a+c+n'!$Q23="C",'6a+c+n'!M23,0))</f>
        <v>0</v>
      </c>
      <c r="N24" s="118">
        <f>IF($C$4="citu pasākumu izmaksas",IF('6a+c+n'!$Q23="C",'6a+c+n'!N23,0))</f>
        <v>0</v>
      </c>
      <c r="O24" s="118">
        <f>IF($C$4="citu pasākumu izmaksas",IF('6a+c+n'!$Q23="C",'6a+c+n'!O23,0))</f>
        <v>0</v>
      </c>
      <c r="P24" s="119">
        <f>IF($C$4="citu pasākumu izmaksas",IF('6a+c+n'!$Q23="C",'6a+c+n'!P23,0))</f>
        <v>0</v>
      </c>
    </row>
    <row r="25" spans="1:16" x14ac:dyDescent="0.2">
      <c r="A25" s="51">
        <f>IF(P25=0,0,IF(COUNTBLANK(P25)=1,0,COUNTA($P$14:P25)))</f>
        <v>0</v>
      </c>
      <c r="B25" s="24">
        <f>IF($C$4="citu pasākumu izmaksas",IF('6a+c+n'!$Q24="C",'6a+c+n'!B24,0))</f>
        <v>0</v>
      </c>
      <c r="C25" s="24">
        <f>IF($C$4="citu pasākumu izmaksas",IF('6a+c+n'!$Q24="C",'6a+c+n'!C24,0))</f>
        <v>0</v>
      </c>
      <c r="D25" s="24">
        <f>IF($C$4="citu pasākumu izmaksas",IF('6a+c+n'!$Q24="C",'6a+c+n'!D24,0))</f>
        <v>0</v>
      </c>
      <c r="E25" s="46"/>
      <c r="F25" s="65"/>
      <c r="G25" s="118"/>
      <c r="H25" s="118">
        <f>IF($C$4="citu pasākumu izmaksas",IF('6a+c+n'!$Q24="C",'6a+c+n'!H24,0))</f>
        <v>0</v>
      </c>
      <c r="I25" s="118"/>
      <c r="J25" s="118"/>
      <c r="K25" s="119">
        <f>IF($C$4="citu pasākumu izmaksas",IF('6a+c+n'!$Q24="C",'6a+c+n'!K24,0))</f>
        <v>0</v>
      </c>
      <c r="L25" s="82">
        <f>IF($C$4="citu pasākumu izmaksas",IF('6a+c+n'!$Q24="C",'6a+c+n'!L24,0))</f>
        <v>0</v>
      </c>
      <c r="M25" s="118">
        <f>IF($C$4="citu pasākumu izmaksas",IF('6a+c+n'!$Q24="C",'6a+c+n'!M24,0))</f>
        <v>0</v>
      </c>
      <c r="N25" s="118">
        <f>IF($C$4="citu pasākumu izmaksas",IF('6a+c+n'!$Q24="C",'6a+c+n'!N24,0))</f>
        <v>0</v>
      </c>
      <c r="O25" s="118">
        <f>IF($C$4="citu pasākumu izmaksas",IF('6a+c+n'!$Q24="C",'6a+c+n'!O24,0))</f>
        <v>0</v>
      </c>
      <c r="P25" s="119">
        <f>IF($C$4="citu pasākumu izmaksas",IF('6a+c+n'!$Q24="C",'6a+c+n'!P24,0))</f>
        <v>0</v>
      </c>
    </row>
    <row r="26" spans="1:16" x14ac:dyDescent="0.2">
      <c r="A26" s="51">
        <f>IF(P26=0,0,IF(COUNTBLANK(P26)=1,0,COUNTA($P$14:P26)))</f>
        <v>0</v>
      </c>
      <c r="B26" s="24">
        <f>IF($C$4="citu pasākumu izmaksas",IF('6a+c+n'!$Q25="C",'6a+c+n'!B25,0))</f>
        <v>0</v>
      </c>
      <c r="C26" s="24">
        <f>IF($C$4="citu pasākumu izmaksas",IF('6a+c+n'!$Q25="C",'6a+c+n'!C25,0))</f>
        <v>0</v>
      </c>
      <c r="D26" s="24">
        <f>IF($C$4="citu pasākumu izmaksas",IF('6a+c+n'!$Q25="C",'6a+c+n'!D25,0))</f>
        <v>0</v>
      </c>
      <c r="E26" s="46"/>
      <c r="F26" s="65"/>
      <c r="G26" s="118"/>
      <c r="H26" s="118">
        <f>IF($C$4="citu pasākumu izmaksas",IF('6a+c+n'!$Q25="C",'6a+c+n'!H25,0))</f>
        <v>0</v>
      </c>
      <c r="I26" s="118"/>
      <c r="J26" s="118"/>
      <c r="K26" s="119">
        <f>IF($C$4="citu pasākumu izmaksas",IF('6a+c+n'!$Q25="C",'6a+c+n'!K25,0))</f>
        <v>0</v>
      </c>
      <c r="L26" s="82">
        <f>IF($C$4="citu pasākumu izmaksas",IF('6a+c+n'!$Q25="C",'6a+c+n'!L25,0))</f>
        <v>0</v>
      </c>
      <c r="M26" s="118">
        <f>IF($C$4="citu pasākumu izmaksas",IF('6a+c+n'!$Q25="C",'6a+c+n'!M25,0))</f>
        <v>0</v>
      </c>
      <c r="N26" s="118">
        <f>IF($C$4="citu pasākumu izmaksas",IF('6a+c+n'!$Q25="C",'6a+c+n'!N25,0))</f>
        <v>0</v>
      </c>
      <c r="O26" s="118">
        <f>IF($C$4="citu pasākumu izmaksas",IF('6a+c+n'!$Q25="C",'6a+c+n'!O25,0))</f>
        <v>0</v>
      </c>
      <c r="P26" s="119">
        <f>IF($C$4="citu pasākumu izmaksas",IF('6a+c+n'!$Q25="C",'6a+c+n'!P25,0))</f>
        <v>0</v>
      </c>
    </row>
    <row r="27" spans="1:16" ht="10.8" thickBot="1" x14ac:dyDescent="0.25">
      <c r="A27" s="51">
        <f>IF(P27=0,0,IF(COUNTBLANK(P27)=1,0,COUNTA($P$14:P27)))</f>
        <v>0</v>
      </c>
      <c r="B27" s="24">
        <f>IF($C$4="citu pasākumu izmaksas",IF('6a+c+n'!$Q26="C",'6a+c+n'!B26,0))</f>
        <v>0</v>
      </c>
      <c r="C27" s="24">
        <f>IF($C$4="citu pasākumu izmaksas",IF('6a+c+n'!$Q26="C",'6a+c+n'!C26,0))</f>
        <v>0</v>
      </c>
      <c r="D27" s="24">
        <f>IF($C$4="citu pasākumu izmaksas",IF('6a+c+n'!$Q26="C",'6a+c+n'!D26,0))</f>
        <v>0</v>
      </c>
      <c r="E27" s="46"/>
      <c r="F27" s="65"/>
      <c r="G27" s="118"/>
      <c r="H27" s="118">
        <f>IF($C$4="citu pasākumu izmaksas",IF('6a+c+n'!$Q26="C",'6a+c+n'!H26,0))</f>
        <v>0</v>
      </c>
      <c r="I27" s="118"/>
      <c r="J27" s="118"/>
      <c r="K27" s="119">
        <f>IF($C$4="citu pasākumu izmaksas",IF('6a+c+n'!$Q26="C",'6a+c+n'!K26,0))</f>
        <v>0</v>
      </c>
      <c r="L27" s="82">
        <f>IF($C$4="citu pasākumu izmaksas",IF('6a+c+n'!$Q26="C",'6a+c+n'!L26,0))</f>
        <v>0</v>
      </c>
      <c r="M27" s="118">
        <f>IF($C$4="citu pasākumu izmaksas",IF('6a+c+n'!$Q26="C",'6a+c+n'!M26,0))</f>
        <v>0</v>
      </c>
      <c r="N27" s="118">
        <f>IF($C$4="citu pasākumu izmaksas",IF('6a+c+n'!$Q26="C",'6a+c+n'!N26,0))</f>
        <v>0</v>
      </c>
      <c r="O27" s="118">
        <f>IF($C$4="citu pasākumu izmaksas",IF('6a+c+n'!$Q26="C",'6a+c+n'!O26,0))</f>
        <v>0</v>
      </c>
      <c r="P27" s="119">
        <f>IF($C$4="citu pasākumu izmaksas",IF('6a+c+n'!$Q26="C",'6a+c+n'!P26,0))</f>
        <v>0</v>
      </c>
    </row>
    <row r="28" spans="1:16" ht="12" customHeight="1" thickBot="1" x14ac:dyDescent="0.25">
      <c r="A28" s="315" t="s">
        <v>62</v>
      </c>
      <c r="B28" s="316"/>
      <c r="C28" s="316"/>
      <c r="D28" s="316"/>
      <c r="E28" s="316"/>
      <c r="F28" s="316"/>
      <c r="G28" s="316"/>
      <c r="H28" s="316"/>
      <c r="I28" s="316"/>
      <c r="J28" s="316"/>
      <c r="K28" s="317"/>
      <c r="L28" s="132">
        <f>SUM(L14:L27)</f>
        <v>0</v>
      </c>
      <c r="M28" s="133">
        <f>SUM(M14:M27)</f>
        <v>0</v>
      </c>
      <c r="N28" s="133">
        <f>SUM(N14:N27)</f>
        <v>0</v>
      </c>
      <c r="O28" s="133">
        <f>SUM(O14:O27)</f>
        <v>0</v>
      </c>
      <c r="P28" s="134">
        <f>SUM(P14:P27)</f>
        <v>0</v>
      </c>
    </row>
    <row r="29" spans="1:16" x14ac:dyDescent="0.2">
      <c r="A29" s="16"/>
      <c r="B29" s="16"/>
      <c r="C29" s="16"/>
      <c r="D29" s="16"/>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14</v>
      </c>
      <c r="B31" s="16"/>
      <c r="C31" s="318" t="str">
        <f>'Kops c'!C35:H35</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c'!C40:H40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c'!C43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7:H37"/>
    <mergeCell ref="L12:P12"/>
    <mergeCell ref="A28:K28"/>
    <mergeCell ref="C31:H31"/>
    <mergeCell ref="C32:H32"/>
    <mergeCell ref="A34:D34"/>
    <mergeCell ref="C36:H36"/>
  </mergeCells>
  <conditionalFormatting sqref="A28:K28">
    <cfRule type="containsText" dxfId="257" priority="3" operator="containsText" text="Tiešās izmaksas kopā, t. sk. darba devēja sociālais nodoklis __.__% ">
      <formula>NOT(ISERROR(SEARCH("Tiešās izmaksas kopā, t. sk. darba devēja sociālais nodoklis __.__% ",A28)))</formula>
    </cfRule>
  </conditionalFormatting>
  <conditionalFormatting sqref="C2:I2 D5:L8 N9:O9 L28:P28 C31:H31 C36:H36 C39 B14:P27">
    <cfRule type="cellIs" dxfId="256" priority="2" operator="equal">
      <formula>0</formula>
    </cfRule>
  </conditionalFormatting>
  <conditionalFormatting sqref="A14:A27">
    <cfRule type="cellIs" dxfId="255" priority="1"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P40"/>
  <sheetViews>
    <sheetView topLeftCell="A13" workbookViewId="0">
      <selection activeCell="A28" sqref="A28: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'6a+c+n'!D1</f>
        <v>6</v>
      </c>
      <c r="E1" s="22"/>
      <c r="F1" s="22"/>
      <c r="G1" s="22"/>
      <c r="H1" s="22"/>
      <c r="I1" s="22"/>
      <c r="J1" s="22"/>
      <c r="N1" s="26"/>
      <c r="O1" s="27"/>
      <c r="P1" s="28"/>
    </row>
    <row r="2" spans="1:16" x14ac:dyDescent="0.2">
      <c r="A2" s="29"/>
      <c r="B2" s="29"/>
      <c r="C2" s="330" t="str">
        <f>'6a+c+n'!C2:I2</f>
        <v>Bēniņu siltināšana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'6a+c+n'!A9</f>
        <v>Tāme sastādīta  2024. gada tirgus cenās, pamatojoties uz AR daļas rasējumiem</v>
      </c>
      <c r="B9" s="327"/>
      <c r="C9" s="327"/>
      <c r="D9" s="327"/>
      <c r="E9" s="327"/>
      <c r="F9" s="327"/>
      <c r="G9" s="31"/>
      <c r="H9" s="31"/>
      <c r="I9" s="31"/>
      <c r="J9" s="328" t="s">
        <v>45</v>
      </c>
      <c r="K9" s="328"/>
      <c r="L9" s="328"/>
      <c r="M9" s="328"/>
      <c r="N9" s="329">
        <f>P28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izmaksas",IF('6a+c+n'!$Q14="N",'6a+c+n'!B14,0))</f>
        <v>0</v>
      </c>
      <c r="C14" s="23">
        <f>IF($C$4="Neattiecināmās izmaksas",IF('6a+c+n'!$Q14="N",'6a+c+n'!C14,0))</f>
        <v>0</v>
      </c>
      <c r="D14" s="23">
        <f>IF($C$4="Neattiecināmās izmaksas",IF('6a+c+n'!$Q14="N",'6a+c+n'!D14,0))</f>
        <v>0</v>
      </c>
      <c r="E14" s="45"/>
      <c r="F14" s="63"/>
      <c r="G14" s="116"/>
      <c r="H14" s="116">
        <f>IF($C$4="Neattiecināmās izmaksas",IF('6a+c+n'!$Q14="N",'6a+c+n'!H14,0))</f>
        <v>0</v>
      </c>
      <c r="I14" s="116"/>
      <c r="J14" s="116"/>
      <c r="K14" s="117">
        <f>IF($C$4="Neattiecināmās izmaksas",IF('6a+c+n'!$Q14="N",'6a+c+n'!K14,0))</f>
        <v>0</v>
      </c>
      <c r="L14" s="81">
        <f>IF($C$4="Neattiecināmās izmaksas",IF('6a+c+n'!$Q14="N",'6a+c+n'!L14,0))</f>
        <v>0</v>
      </c>
      <c r="M14" s="116">
        <f>IF($C$4="Neattiecināmās izmaksas",IF('6a+c+n'!$Q14="N",'6a+c+n'!M14,0))</f>
        <v>0</v>
      </c>
      <c r="N14" s="116">
        <f>IF($C$4="Neattiecināmās izmaksas",IF('6a+c+n'!$Q14="N",'6a+c+n'!N14,0))</f>
        <v>0</v>
      </c>
      <c r="O14" s="116">
        <f>IF($C$4="Neattiecināmās izmaksas",IF('6a+c+n'!$Q14="N",'6a+c+n'!O14,0))</f>
        <v>0</v>
      </c>
      <c r="P14" s="117">
        <f>IF($C$4="Neattiecināmās izmaksas",IF('6a+c+n'!$Q14="N",'6a+c+n'!P14,0))</f>
        <v>0</v>
      </c>
    </row>
    <row r="15" spans="1:16" x14ac:dyDescent="0.2">
      <c r="A15" s="51"/>
      <c r="B15" s="24"/>
      <c r="C15" s="24"/>
      <c r="D15" s="24"/>
      <c r="E15" s="46"/>
      <c r="F15" s="65"/>
      <c r="G15" s="118"/>
      <c r="H15" s="118"/>
      <c r="I15" s="118"/>
      <c r="J15" s="118"/>
      <c r="K15" s="119"/>
      <c r="L15" s="82"/>
      <c r="M15" s="118"/>
      <c r="N15" s="118"/>
      <c r="O15" s="118"/>
      <c r="P15" s="119"/>
    </row>
    <row r="16" spans="1:16" x14ac:dyDescent="0.2">
      <c r="A16" s="51">
        <f>IF(P16=0,0,IF(COUNTBLANK(P16)=1,0,COUNTA($P$14:P16)))</f>
        <v>0</v>
      </c>
      <c r="B16" s="24">
        <f>IF($C$4="Neattiecināmās izmaksas",IF('6a+c+n'!$Q15="N",'6a+c+n'!B15,0))</f>
        <v>0</v>
      </c>
      <c r="C16" s="24">
        <f>IF($C$4="Neattiecināmās izmaksas",IF('6a+c+n'!$Q15="N",'6a+c+n'!C15,0))</f>
        <v>0</v>
      </c>
      <c r="D16" s="24">
        <f>IF($C$4="Neattiecināmās izmaksas",IF('6a+c+n'!$Q15="N",'6a+c+n'!D15,0))</f>
        <v>0</v>
      </c>
      <c r="E16" s="46"/>
      <c r="F16" s="65"/>
      <c r="G16" s="118"/>
      <c r="H16" s="118">
        <f>IF($C$4="Neattiecināmās izmaksas",IF('6a+c+n'!$Q15="N",'6a+c+n'!H15,0))</f>
        <v>0</v>
      </c>
      <c r="I16" s="118"/>
      <c r="J16" s="118"/>
      <c r="K16" s="119">
        <f>IF($C$4="Neattiecināmās izmaksas",IF('6a+c+n'!$Q15="N",'6a+c+n'!K15,0))</f>
        <v>0</v>
      </c>
      <c r="L16" s="82">
        <f>IF($C$4="Neattiecināmās izmaksas",IF('6a+c+n'!$Q15="N",'6a+c+n'!L15,0))</f>
        <v>0</v>
      </c>
      <c r="M16" s="118">
        <f>IF($C$4="Neattiecināmās izmaksas",IF('6a+c+n'!$Q15="N",'6a+c+n'!M15,0))</f>
        <v>0</v>
      </c>
      <c r="N16" s="118">
        <f>IF($C$4="Neattiecināmās izmaksas",IF('6a+c+n'!$Q15="N",'6a+c+n'!N15,0))</f>
        <v>0</v>
      </c>
      <c r="O16" s="118">
        <f>IF($C$4="Neattiecināmās izmaksas",IF('6a+c+n'!$Q15="N",'6a+c+n'!O15,0))</f>
        <v>0</v>
      </c>
      <c r="P16" s="119">
        <f>IF($C$4="Neattiecināmās izmaksas",IF('6a+c+n'!$Q15="N",'6a+c+n'!P15,0))</f>
        <v>0</v>
      </c>
    </row>
    <row r="17" spans="1:16" x14ac:dyDescent="0.2">
      <c r="A17" s="51">
        <f>IF(P17=0,0,IF(COUNTBLANK(P17)=1,0,COUNTA($P$14:P17)))</f>
        <v>0</v>
      </c>
      <c r="B17" s="24">
        <f>IF($C$4="Neattiecināmās izmaksas",IF('6a+c+n'!$Q16="N",'6a+c+n'!B16,0))</f>
        <v>0</v>
      </c>
      <c r="C17" s="24">
        <f>IF($C$4="Neattiecināmās izmaksas",IF('6a+c+n'!$Q16="N",'6a+c+n'!C16,0))</f>
        <v>0</v>
      </c>
      <c r="D17" s="24">
        <f>IF($C$4="Neattiecināmās izmaksas",IF('6a+c+n'!$Q16="N",'6a+c+n'!D16,0))</f>
        <v>0</v>
      </c>
      <c r="E17" s="46"/>
      <c r="F17" s="65"/>
      <c r="G17" s="118"/>
      <c r="H17" s="118">
        <f>IF($C$4="Neattiecināmās izmaksas",IF('6a+c+n'!$Q16="N",'6a+c+n'!H16,0))</f>
        <v>0</v>
      </c>
      <c r="I17" s="118"/>
      <c r="J17" s="118"/>
      <c r="K17" s="119">
        <f>IF($C$4="Neattiecināmās izmaksas",IF('6a+c+n'!$Q16="N",'6a+c+n'!K16,0))</f>
        <v>0</v>
      </c>
      <c r="L17" s="82">
        <f>IF($C$4="Neattiecināmās izmaksas",IF('6a+c+n'!$Q16="N",'6a+c+n'!L16,0))</f>
        <v>0</v>
      </c>
      <c r="M17" s="118">
        <f>IF($C$4="Neattiecināmās izmaksas",IF('6a+c+n'!$Q16="N",'6a+c+n'!M16,0))</f>
        <v>0</v>
      </c>
      <c r="N17" s="118">
        <f>IF($C$4="Neattiecināmās izmaksas",IF('6a+c+n'!$Q16="N",'6a+c+n'!N16,0))</f>
        <v>0</v>
      </c>
      <c r="O17" s="118">
        <f>IF($C$4="Neattiecināmās izmaksas",IF('6a+c+n'!$Q16="N",'6a+c+n'!O16,0))</f>
        <v>0</v>
      </c>
      <c r="P17" s="119">
        <f>IF($C$4="Neattiecināmās izmaksas",IF('6a+c+n'!$Q16="N",'6a+c+n'!P16,0))</f>
        <v>0</v>
      </c>
    </row>
    <row r="18" spans="1:16" x14ac:dyDescent="0.2">
      <c r="A18" s="51">
        <f>IF(P18=0,0,IF(COUNTBLANK(P18)=1,0,COUNTA($P$14:P18)))</f>
        <v>0</v>
      </c>
      <c r="B18" s="24">
        <f>IF($C$4="Neattiecināmās izmaksas",IF('6a+c+n'!$Q17="N",'6a+c+n'!B17,0))</f>
        <v>0</v>
      </c>
      <c r="C18" s="24">
        <f>IF($C$4="Neattiecināmās izmaksas",IF('6a+c+n'!$Q17="N",'6a+c+n'!C17,0))</f>
        <v>0</v>
      </c>
      <c r="D18" s="24">
        <f>IF($C$4="Neattiecināmās izmaksas",IF('6a+c+n'!$Q17="N",'6a+c+n'!D17,0))</f>
        <v>0</v>
      </c>
      <c r="E18" s="46"/>
      <c r="F18" s="65"/>
      <c r="G18" s="118"/>
      <c r="H18" s="118">
        <f>IF($C$4="Neattiecināmās izmaksas",IF('6a+c+n'!$Q17="N",'6a+c+n'!H17,0))</f>
        <v>0</v>
      </c>
      <c r="I18" s="118"/>
      <c r="J18" s="118"/>
      <c r="K18" s="119">
        <f>IF($C$4="Neattiecināmās izmaksas",IF('6a+c+n'!$Q17="N",'6a+c+n'!K17,0))</f>
        <v>0</v>
      </c>
      <c r="L18" s="82">
        <f>IF($C$4="Neattiecināmās izmaksas",IF('6a+c+n'!$Q17="N",'6a+c+n'!L17,0))</f>
        <v>0</v>
      </c>
      <c r="M18" s="118">
        <f>IF($C$4="Neattiecināmās izmaksas",IF('6a+c+n'!$Q17="N",'6a+c+n'!M17,0))</f>
        <v>0</v>
      </c>
      <c r="N18" s="118">
        <f>IF($C$4="Neattiecināmās izmaksas",IF('6a+c+n'!$Q17="N",'6a+c+n'!N17,0))</f>
        <v>0</v>
      </c>
      <c r="O18" s="118">
        <f>IF($C$4="Neattiecināmās izmaksas",IF('6a+c+n'!$Q17="N",'6a+c+n'!O17,0))</f>
        <v>0</v>
      </c>
      <c r="P18" s="119">
        <f>IF($C$4="Neattiecināmās izmaksas",IF('6a+c+n'!$Q17="N",'6a+c+n'!P17,0))</f>
        <v>0</v>
      </c>
    </row>
    <row r="19" spans="1:16" x14ac:dyDescent="0.2">
      <c r="A19" s="51">
        <f>IF(P19=0,0,IF(COUNTBLANK(P19)=1,0,COUNTA($P$14:P19)))</f>
        <v>0</v>
      </c>
      <c r="B19" s="24">
        <f>IF($C$4="Neattiecināmās izmaksas",IF('6a+c+n'!$Q18="N",'6a+c+n'!B18,0))</f>
        <v>0</v>
      </c>
      <c r="C19" s="24">
        <f>IF($C$4="Neattiecināmās izmaksas",IF('6a+c+n'!$Q18="N",'6a+c+n'!C18,0))</f>
        <v>0</v>
      </c>
      <c r="D19" s="24">
        <f>IF($C$4="Neattiecināmās izmaksas",IF('6a+c+n'!$Q18="N",'6a+c+n'!D18,0))</f>
        <v>0</v>
      </c>
      <c r="E19" s="46"/>
      <c r="F19" s="65"/>
      <c r="G19" s="118"/>
      <c r="H19" s="118">
        <f>IF($C$4="Neattiecināmās izmaksas",IF('6a+c+n'!$Q18="N",'6a+c+n'!H18,0))</f>
        <v>0</v>
      </c>
      <c r="I19" s="118"/>
      <c r="J19" s="118"/>
      <c r="K19" s="119">
        <f>IF($C$4="Neattiecināmās izmaksas",IF('6a+c+n'!$Q18="N",'6a+c+n'!K18,0))</f>
        <v>0</v>
      </c>
      <c r="L19" s="82">
        <f>IF($C$4="Neattiecināmās izmaksas",IF('6a+c+n'!$Q18="N",'6a+c+n'!L18,0))</f>
        <v>0</v>
      </c>
      <c r="M19" s="118">
        <f>IF($C$4="Neattiecināmās izmaksas",IF('6a+c+n'!$Q18="N",'6a+c+n'!M18,0))</f>
        <v>0</v>
      </c>
      <c r="N19" s="118">
        <f>IF($C$4="Neattiecināmās izmaksas",IF('6a+c+n'!$Q18="N",'6a+c+n'!N18,0))</f>
        <v>0</v>
      </c>
      <c r="O19" s="118">
        <f>IF($C$4="Neattiecināmās izmaksas",IF('6a+c+n'!$Q18="N",'6a+c+n'!O18,0))</f>
        <v>0</v>
      </c>
      <c r="P19" s="119">
        <f>IF($C$4="Neattiecināmās izmaksas",IF('6a+c+n'!$Q18="N",'6a+c+n'!P18,0))</f>
        <v>0</v>
      </c>
    </row>
    <row r="20" spans="1:16" x14ac:dyDescent="0.2">
      <c r="A20" s="51">
        <f>IF(P20=0,0,IF(COUNTBLANK(P20)=1,0,COUNTA($P$14:P20)))</f>
        <v>0</v>
      </c>
      <c r="B20" s="24">
        <f>IF($C$4="Neattiecināmās izmaksas",IF('6a+c+n'!$Q19="N",'6a+c+n'!B19,0))</f>
        <v>0</v>
      </c>
      <c r="C20" s="24">
        <f>IF($C$4="Neattiecināmās izmaksas",IF('6a+c+n'!$Q19="N",'6a+c+n'!C19,0))</f>
        <v>0</v>
      </c>
      <c r="D20" s="24">
        <f>IF($C$4="Neattiecināmās izmaksas",IF('6a+c+n'!$Q19="N",'6a+c+n'!D19,0))</f>
        <v>0</v>
      </c>
      <c r="E20" s="46"/>
      <c r="F20" s="65"/>
      <c r="G20" s="118"/>
      <c r="H20" s="118">
        <f>IF($C$4="Neattiecināmās izmaksas",IF('6a+c+n'!$Q19="N",'6a+c+n'!H19,0))</f>
        <v>0</v>
      </c>
      <c r="I20" s="118"/>
      <c r="J20" s="118"/>
      <c r="K20" s="119">
        <f>IF($C$4="Neattiecināmās izmaksas",IF('6a+c+n'!$Q19="N",'6a+c+n'!K19,0))</f>
        <v>0</v>
      </c>
      <c r="L20" s="82">
        <f>IF($C$4="Neattiecināmās izmaksas",IF('6a+c+n'!$Q19="N",'6a+c+n'!L19,0))</f>
        <v>0</v>
      </c>
      <c r="M20" s="118">
        <f>IF($C$4="Neattiecināmās izmaksas",IF('6a+c+n'!$Q19="N",'6a+c+n'!M19,0))</f>
        <v>0</v>
      </c>
      <c r="N20" s="118">
        <f>IF($C$4="Neattiecināmās izmaksas",IF('6a+c+n'!$Q19="N",'6a+c+n'!N19,0))</f>
        <v>0</v>
      </c>
      <c r="O20" s="118">
        <f>IF($C$4="Neattiecināmās izmaksas",IF('6a+c+n'!$Q19="N",'6a+c+n'!O19,0))</f>
        <v>0</v>
      </c>
      <c r="P20" s="119">
        <f>IF($C$4="Neattiecināmās izmaksas",IF('6a+c+n'!$Q19="N",'6a+c+n'!P19,0))</f>
        <v>0</v>
      </c>
    </row>
    <row r="21" spans="1:16" x14ac:dyDescent="0.2">
      <c r="A21" s="51">
        <f>IF(P21=0,0,IF(COUNTBLANK(P21)=1,0,COUNTA($P$14:P21)))</f>
        <v>0</v>
      </c>
      <c r="B21" s="24">
        <f>IF($C$4="Neattiecināmās izmaksas",IF('6a+c+n'!$Q20="N",'6a+c+n'!B20,0))</f>
        <v>0</v>
      </c>
      <c r="C21" s="24">
        <f>IF($C$4="Neattiecināmās izmaksas",IF('6a+c+n'!$Q20="N",'6a+c+n'!C20,0))</f>
        <v>0</v>
      </c>
      <c r="D21" s="24">
        <f>IF($C$4="Neattiecināmās izmaksas",IF('6a+c+n'!$Q20="N",'6a+c+n'!D20,0))</f>
        <v>0</v>
      </c>
      <c r="E21" s="46"/>
      <c r="F21" s="65"/>
      <c r="G21" s="118"/>
      <c r="H21" s="118">
        <f>IF($C$4="Neattiecināmās izmaksas",IF('6a+c+n'!$Q20="N",'6a+c+n'!H20,0))</f>
        <v>0</v>
      </c>
      <c r="I21" s="118"/>
      <c r="J21" s="118"/>
      <c r="K21" s="119">
        <f>IF($C$4="Neattiecināmās izmaksas",IF('6a+c+n'!$Q20="N",'6a+c+n'!K20,0))</f>
        <v>0</v>
      </c>
      <c r="L21" s="82">
        <f>IF($C$4="Neattiecināmās izmaksas",IF('6a+c+n'!$Q20="N",'6a+c+n'!L20,0))</f>
        <v>0</v>
      </c>
      <c r="M21" s="118">
        <f>IF($C$4="Neattiecināmās izmaksas",IF('6a+c+n'!$Q20="N",'6a+c+n'!M20,0))</f>
        <v>0</v>
      </c>
      <c r="N21" s="118">
        <f>IF($C$4="Neattiecināmās izmaksas",IF('6a+c+n'!$Q20="N",'6a+c+n'!N20,0))</f>
        <v>0</v>
      </c>
      <c r="O21" s="118">
        <f>IF($C$4="Neattiecināmās izmaksas",IF('6a+c+n'!$Q20="N",'6a+c+n'!O20,0))</f>
        <v>0</v>
      </c>
      <c r="P21" s="119">
        <f>IF($C$4="Neattiecināmās izmaksas",IF('6a+c+n'!$Q20="N",'6a+c+n'!P20,0))</f>
        <v>0</v>
      </c>
    </row>
    <row r="22" spans="1:16" x14ac:dyDescent="0.2">
      <c r="A22" s="51">
        <f>IF(P22=0,0,IF(COUNTBLANK(P22)=1,0,COUNTA($P$14:P22)))</f>
        <v>0</v>
      </c>
      <c r="B22" s="24">
        <f>IF($C$4="Neattiecināmās izmaksas",IF('6a+c+n'!$Q21="N",'6a+c+n'!B21,0))</f>
        <v>0</v>
      </c>
      <c r="C22" s="24">
        <f>IF($C$4="Neattiecināmās izmaksas",IF('6a+c+n'!$Q21="N",'6a+c+n'!C21,0))</f>
        <v>0</v>
      </c>
      <c r="D22" s="24">
        <f>IF($C$4="Neattiecināmās izmaksas",IF('6a+c+n'!$Q21="N",'6a+c+n'!D21,0))</f>
        <v>0</v>
      </c>
      <c r="E22" s="46"/>
      <c r="F22" s="65"/>
      <c r="G22" s="118"/>
      <c r="H22" s="118">
        <f>IF($C$4="Neattiecināmās izmaksas",IF('6a+c+n'!$Q21="N",'6a+c+n'!H21,0))</f>
        <v>0</v>
      </c>
      <c r="I22" s="118"/>
      <c r="J22" s="118"/>
      <c r="K22" s="119">
        <f>IF($C$4="Neattiecināmās izmaksas",IF('6a+c+n'!$Q21="N",'6a+c+n'!K21,0))</f>
        <v>0</v>
      </c>
      <c r="L22" s="82">
        <f>IF($C$4="Neattiecināmās izmaksas",IF('6a+c+n'!$Q21="N",'6a+c+n'!L21,0))</f>
        <v>0</v>
      </c>
      <c r="M22" s="118">
        <f>IF($C$4="Neattiecināmās izmaksas",IF('6a+c+n'!$Q21="N",'6a+c+n'!M21,0))</f>
        <v>0</v>
      </c>
      <c r="N22" s="118">
        <f>IF($C$4="Neattiecināmās izmaksas",IF('6a+c+n'!$Q21="N",'6a+c+n'!N21,0))</f>
        <v>0</v>
      </c>
      <c r="O22" s="118">
        <f>IF($C$4="Neattiecināmās izmaksas",IF('6a+c+n'!$Q21="N",'6a+c+n'!O21,0))</f>
        <v>0</v>
      </c>
      <c r="P22" s="119">
        <f>IF($C$4="Neattiecināmās izmaksas",IF('6a+c+n'!$Q21="N",'6a+c+n'!P21,0))</f>
        <v>0</v>
      </c>
    </row>
    <row r="23" spans="1:16" x14ac:dyDescent="0.2">
      <c r="A23" s="51">
        <f>IF(P23=0,0,IF(COUNTBLANK(P23)=1,0,COUNTA($P$14:P23)))</f>
        <v>0</v>
      </c>
      <c r="B23" s="24">
        <f>IF($C$4="Neattiecināmās izmaksas",IF('6a+c+n'!$Q22="N",'6a+c+n'!B22,0))</f>
        <v>0</v>
      </c>
      <c r="C23" s="24">
        <f>IF($C$4="Neattiecināmās izmaksas",IF('6a+c+n'!$Q22="N",'6a+c+n'!C22,0))</f>
        <v>0</v>
      </c>
      <c r="D23" s="24">
        <f>IF($C$4="Neattiecināmās izmaksas",IF('6a+c+n'!$Q22="N",'6a+c+n'!D22,0))</f>
        <v>0</v>
      </c>
      <c r="E23" s="46"/>
      <c r="F23" s="65"/>
      <c r="G23" s="118"/>
      <c r="H23" s="118">
        <f>IF($C$4="Neattiecināmās izmaksas",IF('6a+c+n'!$Q22="N",'6a+c+n'!H22,0))</f>
        <v>0</v>
      </c>
      <c r="I23" s="118"/>
      <c r="J23" s="118"/>
      <c r="K23" s="119">
        <f>IF($C$4="Neattiecināmās izmaksas",IF('6a+c+n'!$Q22="N",'6a+c+n'!K22,0))</f>
        <v>0</v>
      </c>
      <c r="L23" s="82">
        <f>IF($C$4="Neattiecināmās izmaksas",IF('6a+c+n'!$Q22="N",'6a+c+n'!L22,0))</f>
        <v>0</v>
      </c>
      <c r="M23" s="118">
        <f>IF($C$4="Neattiecināmās izmaksas",IF('6a+c+n'!$Q22="N",'6a+c+n'!M22,0))</f>
        <v>0</v>
      </c>
      <c r="N23" s="118">
        <f>IF($C$4="Neattiecināmās izmaksas",IF('6a+c+n'!$Q22="N",'6a+c+n'!N22,0))</f>
        <v>0</v>
      </c>
      <c r="O23" s="118">
        <f>IF($C$4="Neattiecināmās izmaksas",IF('6a+c+n'!$Q22="N",'6a+c+n'!O22,0))</f>
        <v>0</v>
      </c>
      <c r="P23" s="119">
        <f>IF($C$4="Neattiecināmās izmaksas",IF('6a+c+n'!$Q22="N",'6a+c+n'!P22,0))</f>
        <v>0</v>
      </c>
    </row>
    <row r="24" spans="1:16" x14ac:dyDescent="0.2">
      <c r="A24" s="51">
        <f>IF(P24=0,0,IF(COUNTBLANK(P24)=1,0,COUNTA($P$14:P24)))</f>
        <v>0</v>
      </c>
      <c r="B24" s="24">
        <f>IF($C$4="Neattiecināmās izmaksas",IF('6a+c+n'!$Q23="N",'6a+c+n'!B23,0))</f>
        <v>0</v>
      </c>
      <c r="C24" s="24">
        <f>IF($C$4="Neattiecināmās izmaksas",IF('6a+c+n'!$Q23="N",'6a+c+n'!C23,0))</f>
        <v>0</v>
      </c>
      <c r="D24" s="24">
        <f>IF($C$4="Neattiecināmās izmaksas",IF('6a+c+n'!$Q23="N",'6a+c+n'!D23,0))</f>
        <v>0</v>
      </c>
      <c r="E24" s="46"/>
      <c r="F24" s="65"/>
      <c r="G24" s="118"/>
      <c r="H24" s="118">
        <f>IF($C$4="Neattiecināmās izmaksas",IF('6a+c+n'!$Q23="N",'6a+c+n'!H23,0))</f>
        <v>0</v>
      </c>
      <c r="I24" s="118"/>
      <c r="J24" s="118"/>
      <c r="K24" s="119">
        <f>IF($C$4="Neattiecināmās izmaksas",IF('6a+c+n'!$Q23="N",'6a+c+n'!K23,0))</f>
        <v>0</v>
      </c>
      <c r="L24" s="82">
        <f>IF($C$4="Neattiecināmās izmaksas",IF('6a+c+n'!$Q23="N",'6a+c+n'!L23,0))</f>
        <v>0</v>
      </c>
      <c r="M24" s="118">
        <f>IF($C$4="Neattiecināmās izmaksas",IF('6a+c+n'!$Q23="N",'6a+c+n'!M23,0))</f>
        <v>0</v>
      </c>
      <c r="N24" s="118">
        <f>IF($C$4="Neattiecināmās izmaksas",IF('6a+c+n'!$Q23="N",'6a+c+n'!N23,0))</f>
        <v>0</v>
      </c>
      <c r="O24" s="118">
        <f>IF($C$4="Neattiecināmās izmaksas",IF('6a+c+n'!$Q23="N",'6a+c+n'!O23,0))</f>
        <v>0</v>
      </c>
      <c r="P24" s="119">
        <f>IF($C$4="Neattiecināmās izmaksas",IF('6a+c+n'!$Q23="N",'6a+c+n'!P23,0))</f>
        <v>0</v>
      </c>
    </row>
    <row r="25" spans="1:16" x14ac:dyDescent="0.2">
      <c r="A25" s="51">
        <f>IF(P25=0,0,IF(COUNTBLANK(P25)=1,0,COUNTA($P$14:P25)))</f>
        <v>0</v>
      </c>
      <c r="B25" s="24">
        <f>IF($C$4="Neattiecināmās izmaksas",IF('6a+c+n'!$Q24="N",'6a+c+n'!B24,0))</f>
        <v>0</v>
      </c>
      <c r="C25" s="24">
        <f>IF($C$4="Neattiecināmās izmaksas",IF('6a+c+n'!$Q24="N",'6a+c+n'!C24,0))</f>
        <v>0</v>
      </c>
      <c r="D25" s="24">
        <f>IF($C$4="Neattiecināmās izmaksas",IF('6a+c+n'!$Q24="N",'6a+c+n'!D24,0))</f>
        <v>0</v>
      </c>
      <c r="E25" s="46"/>
      <c r="F25" s="65"/>
      <c r="G25" s="118"/>
      <c r="H25" s="118">
        <f>IF($C$4="Neattiecināmās izmaksas",IF('6a+c+n'!$Q24="N",'6a+c+n'!H24,0))</f>
        <v>0</v>
      </c>
      <c r="I25" s="118"/>
      <c r="J25" s="118"/>
      <c r="K25" s="119">
        <f>IF($C$4="Neattiecināmās izmaksas",IF('6a+c+n'!$Q24="N",'6a+c+n'!K24,0))</f>
        <v>0</v>
      </c>
      <c r="L25" s="82">
        <f>IF($C$4="Neattiecināmās izmaksas",IF('6a+c+n'!$Q24="N",'6a+c+n'!L24,0))</f>
        <v>0</v>
      </c>
      <c r="M25" s="118">
        <f>IF($C$4="Neattiecināmās izmaksas",IF('6a+c+n'!$Q24="N",'6a+c+n'!M24,0))</f>
        <v>0</v>
      </c>
      <c r="N25" s="118">
        <f>IF($C$4="Neattiecināmās izmaksas",IF('6a+c+n'!$Q24="N",'6a+c+n'!N24,0))</f>
        <v>0</v>
      </c>
      <c r="O25" s="118">
        <f>IF($C$4="Neattiecināmās izmaksas",IF('6a+c+n'!$Q24="N",'6a+c+n'!O24,0))</f>
        <v>0</v>
      </c>
      <c r="P25" s="119">
        <f>IF($C$4="Neattiecināmās izmaksas",IF('6a+c+n'!$Q24="N",'6a+c+n'!P24,0))</f>
        <v>0</v>
      </c>
    </row>
    <row r="26" spans="1:16" x14ac:dyDescent="0.2">
      <c r="A26" s="51">
        <f>IF(P26=0,0,IF(COUNTBLANK(P26)=1,0,COUNTA($P$14:P26)))</f>
        <v>0</v>
      </c>
      <c r="B26" s="24">
        <f>IF($C$4="Neattiecināmās izmaksas",IF('6a+c+n'!$Q25="N",'6a+c+n'!B25,0))</f>
        <v>0</v>
      </c>
      <c r="C26" s="24">
        <f>IF($C$4="Neattiecināmās izmaksas",IF('6a+c+n'!$Q25="N",'6a+c+n'!C25,0))</f>
        <v>0</v>
      </c>
      <c r="D26" s="24">
        <f>IF($C$4="Neattiecināmās izmaksas",IF('6a+c+n'!$Q25="N",'6a+c+n'!D25,0))</f>
        <v>0</v>
      </c>
      <c r="E26" s="46"/>
      <c r="F26" s="65"/>
      <c r="G26" s="118"/>
      <c r="H26" s="118">
        <f>IF($C$4="Neattiecināmās izmaksas",IF('6a+c+n'!$Q25="N",'6a+c+n'!H25,0))</f>
        <v>0</v>
      </c>
      <c r="I26" s="118"/>
      <c r="J26" s="118"/>
      <c r="K26" s="119">
        <f>IF($C$4="Neattiecināmās izmaksas",IF('6a+c+n'!$Q25="N",'6a+c+n'!K25,0))</f>
        <v>0</v>
      </c>
      <c r="L26" s="82">
        <f>IF($C$4="Neattiecināmās izmaksas",IF('6a+c+n'!$Q25="N",'6a+c+n'!L25,0))</f>
        <v>0</v>
      </c>
      <c r="M26" s="118">
        <f>IF($C$4="Neattiecināmās izmaksas",IF('6a+c+n'!$Q25="N",'6a+c+n'!M25,0))</f>
        <v>0</v>
      </c>
      <c r="N26" s="118">
        <f>IF($C$4="Neattiecināmās izmaksas",IF('6a+c+n'!$Q25="N",'6a+c+n'!N25,0))</f>
        <v>0</v>
      </c>
      <c r="O26" s="118">
        <f>IF($C$4="Neattiecināmās izmaksas",IF('6a+c+n'!$Q25="N",'6a+c+n'!O25,0))</f>
        <v>0</v>
      </c>
      <c r="P26" s="119">
        <f>IF($C$4="Neattiecināmās izmaksas",IF('6a+c+n'!$Q25="N",'6a+c+n'!P25,0))</f>
        <v>0</v>
      </c>
    </row>
    <row r="27" spans="1:16" ht="10.8" thickBot="1" x14ac:dyDescent="0.25">
      <c r="A27" s="51">
        <f>IF(P27=0,0,IF(COUNTBLANK(P27)=1,0,COUNTA($P$14:P27)))</f>
        <v>0</v>
      </c>
      <c r="B27" s="24">
        <f>IF($C$4="Neattiecināmās izmaksas",IF('6a+c+n'!$Q26="N",'6a+c+n'!B26,0))</f>
        <v>0</v>
      </c>
      <c r="C27" s="24">
        <f>IF($C$4="Neattiecināmās izmaksas",IF('6a+c+n'!$Q26="N",'6a+c+n'!C26,0))</f>
        <v>0</v>
      </c>
      <c r="D27" s="24">
        <f>IF($C$4="Neattiecināmās izmaksas",IF('6a+c+n'!$Q26="N",'6a+c+n'!D26,0))</f>
        <v>0</v>
      </c>
      <c r="E27" s="46"/>
      <c r="F27" s="65"/>
      <c r="G27" s="118"/>
      <c r="H27" s="118">
        <f>IF($C$4="Neattiecināmās izmaksas",IF('6a+c+n'!$Q26="N",'6a+c+n'!H26,0))</f>
        <v>0</v>
      </c>
      <c r="I27" s="118"/>
      <c r="J27" s="118"/>
      <c r="K27" s="119">
        <f>IF($C$4="Neattiecināmās izmaksas",IF('6a+c+n'!$Q26="N",'6a+c+n'!K26,0))</f>
        <v>0</v>
      </c>
      <c r="L27" s="82">
        <f>IF($C$4="Neattiecināmās izmaksas",IF('6a+c+n'!$Q26="N",'6a+c+n'!L26,0))</f>
        <v>0</v>
      </c>
      <c r="M27" s="118">
        <f>IF($C$4="Neattiecināmās izmaksas",IF('6a+c+n'!$Q26="N",'6a+c+n'!M26,0))</f>
        <v>0</v>
      </c>
      <c r="N27" s="118">
        <f>IF($C$4="Neattiecināmās izmaksas",IF('6a+c+n'!$Q26="N",'6a+c+n'!N26,0))</f>
        <v>0</v>
      </c>
      <c r="O27" s="118">
        <f>IF($C$4="Neattiecināmās izmaksas",IF('6a+c+n'!$Q26="N",'6a+c+n'!O26,0))</f>
        <v>0</v>
      </c>
      <c r="P27" s="119">
        <f>IF($C$4="Neattiecināmās izmaksas",IF('6a+c+n'!$Q26="N",'6a+c+n'!P26,0))</f>
        <v>0</v>
      </c>
    </row>
    <row r="28" spans="1:16" ht="12" customHeight="1" thickBot="1" x14ac:dyDescent="0.25">
      <c r="A28" s="315" t="s">
        <v>62</v>
      </c>
      <c r="B28" s="316"/>
      <c r="C28" s="316"/>
      <c r="D28" s="316"/>
      <c r="E28" s="316"/>
      <c r="F28" s="316"/>
      <c r="G28" s="316"/>
      <c r="H28" s="316"/>
      <c r="I28" s="316"/>
      <c r="J28" s="316"/>
      <c r="K28" s="317"/>
      <c r="L28" s="132">
        <f>SUM(L14:L27)</f>
        <v>0</v>
      </c>
      <c r="M28" s="133">
        <f>SUM(M14:M27)</f>
        <v>0</v>
      </c>
      <c r="N28" s="133">
        <f>SUM(N14:N27)</f>
        <v>0</v>
      </c>
      <c r="O28" s="133">
        <f>SUM(O14:O27)</f>
        <v>0</v>
      </c>
      <c r="P28" s="134">
        <f>SUM(P14:P27)</f>
        <v>0</v>
      </c>
    </row>
    <row r="29" spans="1:16" x14ac:dyDescent="0.2">
      <c r="A29" s="16"/>
      <c r="B29" s="16"/>
      <c r="C29" s="16"/>
      <c r="D29" s="16"/>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14</v>
      </c>
      <c r="B31" s="16"/>
      <c r="C31" s="318" t="str">
        <f>'Kops n'!C35:H35</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260" t="str">
        <f>'Kops n'!A38:D38</f>
        <v>Tāme sastādīta 2024. gada 14. maijā</v>
      </c>
      <c r="B34" s="261"/>
      <c r="C34" s="261"/>
      <c r="D34" s="261"/>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41</v>
      </c>
      <c r="B36" s="16"/>
      <c r="C36" s="318" t="str">
        <f>'Kops n'!C40:H40</f>
        <v>Gundega Ābelīte 14.05.2024</v>
      </c>
      <c r="D36" s="318"/>
      <c r="E36" s="318"/>
      <c r="F36" s="318"/>
      <c r="G36" s="318"/>
      <c r="H36" s="318"/>
      <c r="I36" s="16"/>
      <c r="J36" s="16"/>
      <c r="K36" s="16"/>
      <c r="L36" s="16"/>
      <c r="M36" s="16"/>
      <c r="N36" s="16"/>
      <c r="O36" s="16"/>
      <c r="P36" s="16"/>
    </row>
    <row r="37" spans="1:16" x14ac:dyDescent="0.2">
      <c r="A37" s="16"/>
      <c r="B37" s="16"/>
      <c r="C37" s="244" t="s">
        <v>15</v>
      </c>
      <c r="D37" s="244"/>
      <c r="E37" s="244"/>
      <c r="F37" s="244"/>
      <c r="G37" s="244"/>
      <c r="H37" s="244"/>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78" t="s">
        <v>16</v>
      </c>
      <c r="B39" s="42"/>
      <c r="C39" s="85" t="str">
        <f>'Kops n'!C43</f>
        <v>1-00180</v>
      </c>
      <c r="D39" s="42"/>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sheetData>
  <mergeCells count="23">
    <mergeCell ref="C2:I2"/>
    <mergeCell ref="C3:I3"/>
    <mergeCell ref="C4:I4"/>
    <mergeCell ref="D5:L5"/>
    <mergeCell ref="D6:L6"/>
    <mergeCell ref="D8:L8"/>
    <mergeCell ref="A9:F9"/>
    <mergeCell ref="J9:M9"/>
    <mergeCell ref="N9:O9"/>
    <mergeCell ref="D7:L7"/>
    <mergeCell ref="C37:H37"/>
    <mergeCell ref="L12:P12"/>
    <mergeCell ref="A28:K28"/>
    <mergeCell ref="C31:H31"/>
    <mergeCell ref="C32:H32"/>
    <mergeCell ref="A34:D34"/>
    <mergeCell ref="C36:H36"/>
    <mergeCell ref="A12:A13"/>
    <mergeCell ref="B12:B13"/>
    <mergeCell ref="C12:C13"/>
    <mergeCell ref="D12:D13"/>
    <mergeCell ref="E12:E13"/>
    <mergeCell ref="F12:K12"/>
  </mergeCells>
  <conditionalFormatting sqref="A28:K28">
    <cfRule type="containsText" dxfId="254" priority="3" operator="containsText" text="Tiešās izmaksas kopā, t. sk. darba devēja sociālais nodoklis __.__% ">
      <formula>NOT(ISERROR(SEARCH("Tiešās izmaksas kopā, t. sk. darba devēja sociālais nodoklis __.__% ",A28)))</formula>
    </cfRule>
  </conditionalFormatting>
  <conditionalFormatting sqref="C2:I2 D5:L8 N9:O9 L28:P28 C31:H31 C36:H36 C39 B14:P27">
    <cfRule type="cellIs" dxfId="253" priority="2" operator="equal">
      <formula>0</formula>
    </cfRule>
  </conditionalFormatting>
  <conditionalFormatting sqref="A14:A27">
    <cfRule type="cellIs" dxfId="252" priority="1"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Q66"/>
  <sheetViews>
    <sheetView workbookViewId="0">
      <selection activeCell="I15" sqref="I15:J5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7</v>
      </c>
      <c r="E1" s="22"/>
      <c r="F1" s="22"/>
      <c r="G1" s="22"/>
      <c r="H1" s="22"/>
      <c r="I1" s="22"/>
      <c r="J1" s="22"/>
      <c r="N1" s="26"/>
      <c r="O1" s="27"/>
      <c r="P1" s="28"/>
    </row>
    <row r="2" spans="1:17" x14ac:dyDescent="0.2">
      <c r="A2" s="29"/>
      <c r="B2" s="29"/>
      <c r="C2" s="330" t="s">
        <v>447</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459</v>
      </c>
      <c r="B9" s="327"/>
      <c r="C9" s="327"/>
      <c r="D9" s="327"/>
      <c r="E9" s="327"/>
      <c r="F9" s="327"/>
      <c r="G9" s="31"/>
      <c r="H9" s="31"/>
      <c r="I9" s="31"/>
      <c r="J9" s="328" t="s">
        <v>45</v>
      </c>
      <c r="K9" s="328"/>
      <c r="L9" s="328"/>
      <c r="M9" s="328"/>
      <c r="N9" s="329">
        <f>P54</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196"/>
      <c r="B14" s="23"/>
      <c r="C14" s="197" t="s">
        <v>236</v>
      </c>
      <c r="D14" s="198"/>
      <c r="E14" s="199"/>
      <c r="F14" s="71"/>
      <c r="G14" s="110"/>
      <c r="H14" s="110">
        <f>F14*G14</f>
        <v>0</v>
      </c>
      <c r="I14" s="110"/>
      <c r="J14" s="110"/>
      <c r="K14" s="114">
        <f>SUM(H14:J14)</f>
        <v>0</v>
      </c>
      <c r="L14" s="71">
        <f>E14*F14</f>
        <v>0</v>
      </c>
      <c r="M14" s="110">
        <f>H14*E14</f>
        <v>0</v>
      </c>
      <c r="N14" s="110">
        <f>I14*E14</f>
        <v>0</v>
      </c>
      <c r="O14" s="110">
        <f>J14*E14</f>
        <v>0</v>
      </c>
      <c r="P14" s="114">
        <f>SUM(M14:O14)</f>
        <v>0</v>
      </c>
      <c r="Q14" s="57"/>
    </row>
    <row r="15" spans="1:17" s="168" customFormat="1" ht="20.399999999999999" x14ac:dyDescent="0.2">
      <c r="A15" s="147">
        <v>1</v>
      </c>
      <c r="B15" s="148" t="s">
        <v>186</v>
      </c>
      <c r="C15" s="149" t="s">
        <v>237</v>
      </c>
      <c r="D15" s="150" t="s">
        <v>68</v>
      </c>
      <c r="E15" s="162">
        <v>22</v>
      </c>
      <c r="F15" s="157"/>
      <c r="G15" s="158"/>
      <c r="H15" s="158">
        <f>F15*G15</f>
        <v>0</v>
      </c>
      <c r="I15" s="158"/>
      <c r="J15" s="158"/>
      <c r="K15" s="210">
        <f t="shared" ref="K15:K53" si="0">SUM(H15:J15)</f>
        <v>0</v>
      </c>
      <c r="L15" s="157">
        <f t="shared" ref="L15:L53" si="1">E15*F15</f>
        <v>0</v>
      </c>
      <c r="M15" s="158">
        <f t="shared" ref="M15:M53" si="2">H15*E15</f>
        <v>0</v>
      </c>
      <c r="N15" s="158">
        <f t="shared" ref="N15:N53" si="3">I15*E15</f>
        <v>0</v>
      </c>
      <c r="O15" s="158">
        <f t="shared" ref="O15:O53" si="4">J15*E15</f>
        <v>0</v>
      </c>
      <c r="P15" s="210">
        <f t="shared" ref="P15:P53" si="5">SUM(M15:O15)</f>
        <v>0</v>
      </c>
      <c r="Q15" s="167" t="s">
        <v>47</v>
      </c>
    </row>
    <row r="16" spans="1:17" s="168" customFormat="1" ht="20.399999999999999" x14ac:dyDescent="0.2">
      <c r="A16" s="147">
        <v>2</v>
      </c>
      <c r="B16" s="148" t="s">
        <v>186</v>
      </c>
      <c r="C16" s="149" t="s">
        <v>238</v>
      </c>
      <c r="D16" s="150" t="s">
        <v>68</v>
      </c>
      <c r="E16" s="162">
        <v>22</v>
      </c>
      <c r="F16" s="157"/>
      <c r="G16" s="158"/>
      <c r="H16" s="158">
        <f t="shared" ref="H16:H53" si="6">F16*G16</f>
        <v>0</v>
      </c>
      <c r="I16" s="158"/>
      <c r="J16" s="158"/>
      <c r="K16" s="210">
        <f t="shared" si="0"/>
        <v>0</v>
      </c>
      <c r="L16" s="157">
        <f t="shared" si="1"/>
        <v>0</v>
      </c>
      <c r="M16" s="158">
        <f t="shared" si="2"/>
        <v>0</v>
      </c>
      <c r="N16" s="158">
        <f t="shared" si="3"/>
        <v>0</v>
      </c>
      <c r="O16" s="158">
        <f t="shared" si="4"/>
        <v>0</v>
      </c>
      <c r="P16" s="210">
        <f t="shared" si="5"/>
        <v>0</v>
      </c>
      <c r="Q16" s="167" t="s">
        <v>47</v>
      </c>
    </row>
    <row r="17" spans="1:17" s="168" customFormat="1" ht="20.399999999999999" x14ac:dyDescent="0.2">
      <c r="A17" s="147">
        <v>3</v>
      </c>
      <c r="B17" s="148"/>
      <c r="C17" s="161" t="s">
        <v>239</v>
      </c>
      <c r="D17" s="156"/>
      <c r="E17" s="162"/>
      <c r="F17" s="157"/>
      <c r="G17" s="158"/>
      <c r="H17" s="158">
        <f t="shared" si="6"/>
        <v>0</v>
      </c>
      <c r="I17" s="158"/>
      <c r="J17" s="158"/>
      <c r="K17" s="210">
        <f t="shared" si="0"/>
        <v>0</v>
      </c>
      <c r="L17" s="157">
        <f t="shared" si="1"/>
        <v>0</v>
      </c>
      <c r="M17" s="158">
        <f t="shared" si="2"/>
        <v>0</v>
      </c>
      <c r="N17" s="158">
        <f t="shared" si="3"/>
        <v>0</v>
      </c>
      <c r="O17" s="158">
        <f t="shared" si="4"/>
        <v>0</v>
      </c>
      <c r="P17" s="210">
        <f t="shared" si="5"/>
        <v>0</v>
      </c>
      <c r="Q17" s="167"/>
    </row>
    <row r="18" spans="1:17" s="168" customFormat="1" ht="81.599999999999994" x14ac:dyDescent="0.2">
      <c r="A18" s="147">
        <v>4</v>
      </c>
      <c r="B18" s="148" t="s">
        <v>186</v>
      </c>
      <c r="C18" s="149" t="s">
        <v>240</v>
      </c>
      <c r="D18" s="150" t="s">
        <v>100</v>
      </c>
      <c r="E18" s="209">
        <v>1058</v>
      </c>
      <c r="F18" s="157"/>
      <c r="G18" s="158"/>
      <c r="H18" s="158">
        <f t="shared" si="6"/>
        <v>0</v>
      </c>
      <c r="I18" s="158"/>
      <c r="J18" s="158"/>
      <c r="K18" s="210">
        <f t="shared" si="0"/>
        <v>0</v>
      </c>
      <c r="L18" s="157">
        <f t="shared" si="1"/>
        <v>0</v>
      </c>
      <c r="M18" s="158">
        <f t="shared" si="2"/>
        <v>0</v>
      </c>
      <c r="N18" s="158">
        <f t="shared" si="3"/>
        <v>0</v>
      </c>
      <c r="O18" s="158">
        <f t="shared" si="4"/>
        <v>0</v>
      </c>
      <c r="P18" s="210">
        <f t="shared" si="5"/>
        <v>0</v>
      </c>
      <c r="Q18" s="167" t="s">
        <v>46</v>
      </c>
    </row>
    <row r="19" spans="1:17" s="168" customFormat="1" ht="20.399999999999999" x14ac:dyDescent="0.2">
      <c r="A19" s="147">
        <v>5</v>
      </c>
      <c r="B19" s="148" t="s">
        <v>186</v>
      </c>
      <c r="C19" s="149" t="s">
        <v>241</v>
      </c>
      <c r="D19" s="150" t="s">
        <v>100</v>
      </c>
      <c r="E19" s="209">
        <v>1058</v>
      </c>
      <c r="F19" s="157"/>
      <c r="G19" s="158"/>
      <c r="H19" s="158">
        <f t="shared" si="6"/>
        <v>0</v>
      </c>
      <c r="I19" s="158"/>
      <c r="J19" s="158"/>
      <c r="K19" s="210">
        <f t="shared" si="0"/>
        <v>0</v>
      </c>
      <c r="L19" s="157">
        <f t="shared" si="1"/>
        <v>0</v>
      </c>
      <c r="M19" s="158">
        <f t="shared" si="2"/>
        <v>0</v>
      </c>
      <c r="N19" s="158">
        <f t="shared" si="3"/>
        <v>0</v>
      </c>
      <c r="O19" s="158">
        <f t="shared" si="4"/>
        <v>0</v>
      </c>
      <c r="P19" s="210">
        <f t="shared" si="5"/>
        <v>0</v>
      </c>
      <c r="Q19" s="167" t="s">
        <v>46</v>
      </c>
    </row>
    <row r="20" spans="1:17" s="168" customFormat="1" ht="20.399999999999999" x14ac:dyDescent="0.2">
      <c r="A20" s="147">
        <v>6</v>
      </c>
      <c r="B20" s="148" t="s">
        <v>186</v>
      </c>
      <c r="C20" s="149" t="s">
        <v>242</v>
      </c>
      <c r="D20" s="150" t="s">
        <v>109</v>
      </c>
      <c r="E20" s="209">
        <v>210</v>
      </c>
      <c r="F20" s="157"/>
      <c r="G20" s="158"/>
      <c r="H20" s="158">
        <f t="shared" si="6"/>
        <v>0</v>
      </c>
      <c r="I20" s="158"/>
      <c r="J20" s="158"/>
      <c r="K20" s="210">
        <f t="shared" si="0"/>
        <v>0</v>
      </c>
      <c r="L20" s="157">
        <f t="shared" si="1"/>
        <v>0</v>
      </c>
      <c r="M20" s="158">
        <f t="shared" si="2"/>
        <v>0</v>
      </c>
      <c r="N20" s="158">
        <f t="shared" si="3"/>
        <v>0</v>
      </c>
      <c r="O20" s="158">
        <f t="shared" si="4"/>
        <v>0</v>
      </c>
      <c r="P20" s="210">
        <f t="shared" si="5"/>
        <v>0</v>
      </c>
      <c r="Q20" s="167" t="s">
        <v>46</v>
      </c>
    </row>
    <row r="21" spans="1:17" s="168" customFormat="1" ht="20.399999999999999" x14ac:dyDescent="0.2">
      <c r="A21" s="147">
        <v>7</v>
      </c>
      <c r="B21" s="148" t="s">
        <v>186</v>
      </c>
      <c r="C21" s="149" t="s">
        <v>243</v>
      </c>
      <c r="D21" s="150" t="s">
        <v>194</v>
      </c>
      <c r="E21" s="214">
        <v>20</v>
      </c>
      <c r="F21" s="157"/>
      <c r="G21" s="158"/>
      <c r="H21" s="158">
        <f t="shared" si="6"/>
        <v>0</v>
      </c>
      <c r="I21" s="158"/>
      <c r="J21" s="158"/>
      <c r="K21" s="210">
        <f t="shared" si="0"/>
        <v>0</v>
      </c>
      <c r="L21" s="157">
        <f t="shared" si="1"/>
        <v>0</v>
      </c>
      <c r="M21" s="158">
        <f t="shared" si="2"/>
        <v>0</v>
      </c>
      <c r="N21" s="158">
        <f t="shared" si="3"/>
        <v>0</v>
      </c>
      <c r="O21" s="158">
        <f t="shared" si="4"/>
        <v>0</v>
      </c>
      <c r="P21" s="210">
        <f t="shared" si="5"/>
        <v>0</v>
      </c>
      <c r="Q21" s="167" t="s">
        <v>46</v>
      </c>
    </row>
    <row r="22" spans="1:17" s="168" customFormat="1" ht="20.399999999999999" x14ac:dyDescent="0.2">
      <c r="A22" s="147">
        <v>8</v>
      </c>
      <c r="B22" s="148" t="s">
        <v>186</v>
      </c>
      <c r="C22" s="149" t="s">
        <v>244</v>
      </c>
      <c r="D22" s="150" t="s">
        <v>109</v>
      </c>
      <c r="E22" s="209">
        <v>35</v>
      </c>
      <c r="F22" s="157"/>
      <c r="G22" s="158"/>
      <c r="H22" s="158">
        <f t="shared" si="6"/>
        <v>0</v>
      </c>
      <c r="I22" s="158"/>
      <c r="J22" s="158"/>
      <c r="K22" s="210">
        <f t="shared" si="0"/>
        <v>0</v>
      </c>
      <c r="L22" s="157">
        <f t="shared" si="1"/>
        <v>0</v>
      </c>
      <c r="M22" s="158">
        <f t="shared" si="2"/>
        <v>0</v>
      </c>
      <c r="N22" s="158">
        <f t="shared" si="3"/>
        <v>0</v>
      </c>
      <c r="O22" s="158">
        <f t="shared" si="4"/>
        <v>0</v>
      </c>
      <c r="P22" s="210">
        <f t="shared" si="5"/>
        <v>0</v>
      </c>
      <c r="Q22" s="167" t="s">
        <v>46</v>
      </c>
    </row>
    <row r="23" spans="1:17" s="168" customFormat="1" ht="30.6" x14ac:dyDescent="0.2">
      <c r="A23" s="147">
        <v>9</v>
      </c>
      <c r="B23" s="148" t="s">
        <v>186</v>
      </c>
      <c r="C23" s="149" t="s">
        <v>245</v>
      </c>
      <c r="D23" s="150" t="s">
        <v>100</v>
      </c>
      <c r="E23" s="209">
        <v>1058</v>
      </c>
      <c r="F23" s="157"/>
      <c r="G23" s="158"/>
      <c r="H23" s="158">
        <f t="shared" si="6"/>
        <v>0</v>
      </c>
      <c r="I23" s="158"/>
      <c r="J23" s="158"/>
      <c r="K23" s="210">
        <f t="shared" si="0"/>
        <v>0</v>
      </c>
      <c r="L23" s="157">
        <f t="shared" si="1"/>
        <v>0</v>
      </c>
      <c r="M23" s="158">
        <f t="shared" si="2"/>
        <v>0</v>
      </c>
      <c r="N23" s="158">
        <f t="shared" si="3"/>
        <v>0</v>
      </c>
      <c r="O23" s="158">
        <f t="shared" si="4"/>
        <v>0</v>
      </c>
      <c r="P23" s="210">
        <f t="shared" si="5"/>
        <v>0</v>
      </c>
      <c r="Q23" s="167" t="s">
        <v>46</v>
      </c>
    </row>
    <row r="24" spans="1:17" s="168" customFormat="1" ht="20.399999999999999" x14ac:dyDescent="0.2">
      <c r="A24" s="147">
        <v>10</v>
      </c>
      <c r="B24" s="148" t="s">
        <v>186</v>
      </c>
      <c r="C24" s="149" t="s">
        <v>246</v>
      </c>
      <c r="D24" s="150" t="s">
        <v>109</v>
      </c>
      <c r="E24" s="209">
        <v>900</v>
      </c>
      <c r="F24" s="157"/>
      <c r="G24" s="158"/>
      <c r="H24" s="158">
        <f t="shared" si="6"/>
        <v>0</v>
      </c>
      <c r="I24" s="158"/>
      <c r="J24" s="158"/>
      <c r="K24" s="210">
        <f t="shared" si="0"/>
        <v>0</v>
      </c>
      <c r="L24" s="157">
        <f t="shared" si="1"/>
        <v>0</v>
      </c>
      <c r="M24" s="158">
        <f t="shared" si="2"/>
        <v>0</v>
      </c>
      <c r="N24" s="158">
        <f t="shared" si="3"/>
        <v>0</v>
      </c>
      <c r="O24" s="158">
        <f t="shared" si="4"/>
        <v>0</v>
      </c>
      <c r="P24" s="210">
        <f t="shared" si="5"/>
        <v>0</v>
      </c>
      <c r="Q24" s="167" t="s">
        <v>46</v>
      </c>
    </row>
    <row r="25" spans="1:17" s="168" customFormat="1" ht="30.6" x14ac:dyDescent="0.2">
      <c r="A25" s="147">
        <v>11</v>
      </c>
      <c r="B25" s="148" t="s">
        <v>186</v>
      </c>
      <c r="C25" s="149" t="s">
        <v>247</v>
      </c>
      <c r="D25" s="150" t="s">
        <v>100</v>
      </c>
      <c r="E25" s="209">
        <v>1058</v>
      </c>
      <c r="F25" s="157"/>
      <c r="G25" s="158"/>
      <c r="H25" s="158">
        <f t="shared" si="6"/>
        <v>0</v>
      </c>
      <c r="I25" s="158"/>
      <c r="J25" s="158"/>
      <c r="K25" s="210">
        <f t="shared" si="0"/>
        <v>0</v>
      </c>
      <c r="L25" s="157">
        <f t="shared" si="1"/>
        <v>0</v>
      </c>
      <c r="M25" s="158">
        <f t="shared" si="2"/>
        <v>0</v>
      </c>
      <c r="N25" s="158">
        <f t="shared" si="3"/>
        <v>0</v>
      </c>
      <c r="O25" s="158">
        <f t="shared" si="4"/>
        <v>0</v>
      </c>
      <c r="P25" s="210">
        <f t="shared" si="5"/>
        <v>0</v>
      </c>
      <c r="Q25" s="167" t="s">
        <v>46</v>
      </c>
    </row>
    <row r="26" spans="1:17" s="168" customFormat="1" ht="20.399999999999999" x14ac:dyDescent="0.2">
      <c r="A26" s="147">
        <v>12</v>
      </c>
      <c r="B26" s="148" t="s">
        <v>186</v>
      </c>
      <c r="C26" s="149" t="s">
        <v>248</v>
      </c>
      <c r="D26" s="150" t="s">
        <v>109</v>
      </c>
      <c r="E26" s="214">
        <v>800</v>
      </c>
      <c r="F26" s="157"/>
      <c r="G26" s="158"/>
      <c r="H26" s="158">
        <f t="shared" si="6"/>
        <v>0</v>
      </c>
      <c r="I26" s="158"/>
      <c r="J26" s="158"/>
      <c r="K26" s="210">
        <f t="shared" si="0"/>
        <v>0</v>
      </c>
      <c r="L26" s="157">
        <f t="shared" si="1"/>
        <v>0</v>
      </c>
      <c r="M26" s="158">
        <f t="shared" si="2"/>
        <v>0</v>
      </c>
      <c r="N26" s="158">
        <f t="shared" si="3"/>
        <v>0</v>
      </c>
      <c r="O26" s="158">
        <f t="shared" si="4"/>
        <v>0</v>
      </c>
      <c r="P26" s="210">
        <f t="shared" si="5"/>
        <v>0</v>
      </c>
      <c r="Q26" s="167" t="s">
        <v>46</v>
      </c>
    </row>
    <row r="27" spans="1:17" s="168" customFormat="1" ht="30.6" x14ac:dyDescent="0.2">
      <c r="A27" s="147">
        <v>13</v>
      </c>
      <c r="B27" s="148" t="s">
        <v>186</v>
      </c>
      <c r="C27" s="149" t="s">
        <v>249</v>
      </c>
      <c r="D27" s="150" t="s">
        <v>100</v>
      </c>
      <c r="E27" s="209">
        <v>1058</v>
      </c>
      <c r="F27" s="157"/>
      <c r="G27" s="158"/>
      <c r="H27" s="158">
        <f t="shared" si="6"/>
        <v>0</v>
      </c>
      <c r="I27" s="158"/>
      <c r="J27" s="158"/>
      <c r="K27" s="210">
        <f t="shared" si="0"/>
        <v>0</v>
      </c>
      <c r="L27" s="157">
        <f t="shared" si="1"/>
        <v>0</v>
      </c>
      <c r="M27" s="158">
        <f t="shared" si="2"/>
        <v>0</v>
      </c>
      <c r="N27" s="158">
        <f t="shared" si="3"/>
        <v>0</v>
      </c>
      <c r="O27" s="158">
        <f t="shared" si="4"/>
        <v>0</v>
      </c>
      <c r="P27" s="210">
        <f t="shared" si="5"/>
        <v>0</v>
      </c>
      <c r="Q27" s="167" t="s">
        <v>46</v>
      </c>
    </row>
    <row r="28" spans="1:17" s="168" customFormat="1" ht="20.399999999999999" x14ac:dyDescent="0.2">
      <c r="A28" s="147">
        <v>14</v>
      </c>
      <c r="B28" s="148" t="s">
        <v>186</v>
      </c>
      <c r="C28" s="149" t="s">
        <v>250</v>
      </c>
      <c r="D28" s="150" t="s">
        <v>109</v>
      </c>
      <c r="E28" s="209">
        <v>210</v>
      </c>
      <c r="F28" s="157"/>
      <c r="G28" s="158"/>
      <c r="H28" s="158">
        <f t="shared" si="6"/>
        <v>0</v>
      </c>
      <c r="I28" s="158"/>
      <c r="J28" s="158"/>
      <c r="K28" s="210">
        <f t="shared" si="0"/>
        <v>0</v>
      </c>
      <c r="L28" s="157">
        <f t="shared" si="1"/>
        <v>0</v>
      </c>
      <c r="M28" s="158">
        <f t="shared" si="2"/>
        <v>0</v>
      </c>
      <c r="N28" s="158">
        <f t="shared" si="3"/>
        <v>0</v>
      </c>
      <c r="O28" s="158">
        <f t="shared" si="4"/>
        <v>0</v>
      </c>
      <c r="P28" s="210">
        <f t="shared" si="5"/>
        <v>0</v>
      </c>
      <c r="Q28" s="167" t="s">
        <v>46</v>
      </c>
    </row>
    <row r="29" spans="1:17" s="168" customFormat="1" ht="20.399999999999999" x14ac:dyDescent="0.2">
      <c r="A29" s="147">
        <v>15</v>
      </c>
      <c r="B29" s="148" t="s">
        <v>186</v>
      </c>
      <c r="C29" s="149" t="s">
        <v>251</v>
      </c>
      <c r="D29" s="150" t="s">
        <v>98</v>
      </c>
      <c r="E29" s="209">
        <v>5</v>
      </c>
      <c r="F29" s="157"/>
      <c r="G29" s="158"/>
      <c r="H29" s="158">
        <f t="shared" si="6"/>
        <v>0</v>
      </c>
      <c r="I29" s="158"/>
      <c r="J29" s="158"/>
      <c r="K29" s="210">
        <f t="shared" si="0"/>
        <v>0</v>
      </c>
      <c r="L29" s="157">
        <f t="shared" si="1"/>
        <v>0</v>
      </c>
      <c r="M29" s="158">
        <f t="shared" si="2"/>
        <v>0</v>
      </c>
      <c r="N29" s="158">
        <f t="shared" si="3"/>
        <v>0</v>
      </c>
      <c r="O29" s="158">
        <f t="shared" si="4"/>
        <v>0</v>
      </c>
      <c r="P29" s="210">
        <f t="shared" si="5"/>
        <v>0</v>
      </c>
      <c r="Q29" s="167" t="s">
        <v>46</v>
      </c>
    </row>
    <row r="30" spans="1:17" s="168" customFormat="1" x14ac:dyDescent="0.2">
      <c r="A30" s="147">
        <v>16</v>
      </c>
      <c r="B30" s="148"/>
      <c r="C30" s="161" t="s">
        <v>252</v>
      </c>
      <c r="D30" s="156"/>
      <c r="E30" s="162"/>
      <c r="F30" s="157"/>
      <c r="G30" s="158"/>
      <c r="H30" s="158">
        <f t="shared" si="6"/>
        <v>0</v>
      </c>
      <c r="I30" s="158"/>
      <c r="J30" s="158"/>
      <c r="K30" s="210">
        <f t="shared" si="0"/>
        <v>0</v>
      </c>
      <c r="L30" s="157">
        <f t="shared" si="1"/>
        <v>0</v>
      </c>
      <c r="M30" s="158">
        <f t="shared" si="2"/>
        <v>0</v>
      </c>
      <c r="N30" s="158">
        <f t="shared" si="3"/>
        <v>0</v>
      </c>
      <c r="O30" s="158">
        <f t="shared" si="4"/>
        <v>0</v>
      </c>
      <c r="P30" s="210">
        <f t="shared" si="5"/>
        <v>0</v>
      </c>
      <c r="Q30" s="167"/>
    </row>
    <row r="31" spans="1:17" s="168" customFormat="1" ht="20.399999999999999" x14ac:dyDescent="0.2">
      <c r="A31" s="147">
        <v>17</v>
      </c>
      <c r="B31" s="148" t="s">
        <v>186</v>
      </c>
      <c r="C31" s="149" t="s">
        <v>253</v>
      </c>
      <c r="D31" s="150" t="s">
        <v>100</v>
      </c>
      <c r="E31" s="209">
        <v>22.799999999999997</v>
      </c>
      <c r="F31" s="157"/>
      <c r="G31" s="158"/>
      <c r="H31" s="158">
        <f t="shared" si="6"/>
        <v>0</v>
      </c>
      <c r="I31" s="158"/>
      <c r="J31" s="158"/>
      <c r="K31" s="210">
        <f t="shared" si="0"/>
        <v>0</v>
      </c>
      <c r="L31" s="157">
        <f t="shared" si="1"/>
        <v>0</v>
      </c>
      <c r="M31" s="158">
        <f t="shared" si="2"/>
        <v>0</v>
      </c>
      <c r="N31" s="158">
        <f t="shared" si="3"/>
        <v>0</v>
      </c>
      <c r="O31" s="158">
        <f t="shared" si="4"/>
        <v>0</v>
      </c>
      <c r="P31" s="210">
        <f t="shared" si="5"/>
        <v>0</v>
      </c>
      <c r="Q31" s="167" t="s">
        <v>46</v>
      </c>
    </row>
    <row r="32" spans="1:17" s="168" customFormat="1" ht="20.399999999999999" x14ac:dyDescent="0.2">
      <c r="A32" s="147">
        <v>18</v>
      </c>
      <c r="B32" s="148" t="s">
        <v>186</v>
      </c>
      <c r="C32" s="149" t="s">
        <v>254</v>
      </c>
      <c r="D32" s="150" t="s">
        <v>100</v>
      </c>
      <c r="E32" s="209">
        <v>22.799999999999997</v>
      </c>
      <c r="F32" s="157"/>
      <c r="G32" s="158"/>
      <c r="H32" s="158">
        <f t="shared" si="6"/>
        <v>0</v>
      </c>
      <c r="I32" s="158"/>
      <c r="J32" s="158"/>
      <c r="K32" s="210">
        <f t="shared" si="0"/>
        <v>0</v>
      </c>
      <c r="L32" s="157">
        <f t="shared" si="1"/>
        <v>0</v>
      </c>
      <c r="M32" s="158">
        <f t="shared" si="2"/>
        <v>0</v>
      </c>
      <c r="N32" s="158">
        <f t="shared" si="3"/>
        <v>0</v>
      </c>
      <c r="O32" s="158">
        <f t="shared" si="4"/>
        <v>0</v>
      </c>
      <c r="P32" s="210">
        <f t="shared" si="5"/>
        <v>0</v>
      </c>
      <c r="Q32" s="167" t="s">
        <v>46</v>
      </c>
    </row>
    <row r="33" spans="1:17" s="168" customFormat="1" ht="21.6" x14ac:dyDescent="0.2">
      <c r="A33" s="147">
        <v>19</v>
      </c>
      <c r="B33" s="148" t="s">
        <v>186</v>
      </c>
      <c r="C33" s="149" t="s">
        <v>255</v>
      </c>
      <c r="D33" s="150" t="s">
        <v>194</v>
      </c>
      <c r="E33" s="214">
        <v>68.399999999999991</v>
      </c>
      <c r="F33" s="157"/>
      <c r="G33" s="158"/>
      <c r="H33" s="158">
        <f t="shared" si="6"/>
        <v>0</v>
      </c>
      <c r="I33" s="158"/>
      <c r="J33" s="158"/>
      <c r="K33" s="210">
        <f t="shared" si="0"/>
        <v>0</v>
      </c>
      <c r="L33" s="157">
        <f t="shared" si="1"/>
        <v>0</v>
      </c>
      <c r="M33" s="158">
        <f t="shared" si="2"/>
        <v>0</v>
      </c>
      <c r="N33" s="158">
        <f t="shared" si="3"/>
        <v>0</v>
      </c>
      <c r="O33" s="158">
        <f t="shared" si="4"/>
        <v>0</v>
      </c>
      <c r="P33" s="210">
        <f t="shared" si="5"/>
        <v>0</v>
      </c>
      <c r="Q33" s="167" t="s">
        <v>46</v>
      </c>
    </row>
    <row r="34" spans="1:17" s="168" customFormat="1" ht="20.399999999999999" x14ac:dyDescent="0.2">
      <c r="A34" s="147">
        <v>20</v>
      </c>
      <c r="B34" s="148" t="s">
        <v>186</v>
      </c>
      <c r="C34" s="149" t="s">
        <v>256</v>
      </c>
      <c r="D34" s="150" t="s">
        <v>100</v>
      </c>
      <c r="E34" s="209">
        <v>22.799999999999997</v>
      </c>
      <c r="F34" s="157"/>
      <c r="G34" s="158"/>
      <c r="H34" s="158">
        <f t="shared" si="6"/>
        <v>0</v>
      </c>
      <c r="I34" s="158"/>
      <c r="J34" s="158"/>
      <c r="K34" s="210">
        <f t="shared" si="0"/>
        <v>0</v>
      </c>
      <c r="L34" s="157">
        <f t="shared" si="1"/>
        <v>0</v>
      </c>
      <c r="M34" s="158">
        <f t="shared" si="2"/>
        <v>0</v>
      </c>
      <c r="N34" s="158">
        <f t="shared" si="3"/>
        <v>0</v>
      </c>
      <c r="O34" s="158">
        <f t="shared" si="4"/>
        <v>0</v>
      </c>
      <c r="P34" s="210">
        <f t="shared" si="5"/>
        <v>0</v>
      </c>
      <c r="Q34" s="167" t="s">
        <v>46</v>
      </c>
    </row>
    <row r="35" spans="1:17" s="168" customFormat="1" ht="30.6" x14ac:dyDescent="0.2">
      <c r="A35" s="147">
        <v>21</v>
      </c>
      <c r="B35" s="148" t="s">
        <v>186</v>
      </c>
      <c r="C35" s="149" t="s">
        <v>257</v>
      </c>
      <c r="D35" s="150" t="s">
        <v>100</v>
      </c>
      <c r="E35" s="209">
        <v>25.991999999999994</v>
      </c>
      <c r="F35" s="157"/>
      <c r="G35" s="158"/>
      <c r="H35" s="158">
        <f t="shared" si="6"/>
        <v>0</v>
      </c>
      <c r="I35" s="158"/>
      <c r="J35" s="158"/>
      <c r="K35" s="210">
        <f t="shared" si="0"/>
        <v>0</v>
      </c>
      <c r="L35" s="157">
        <f t="shared" si="1"/>
        <v>0</v>
      </c>
      <c r="M35" s="158">
        <f t="shared" si="2"/>
        <v>0</v>
      </c>
      <c r="N35" s="158">
        <f t="shared" si="3"/>
        <v>0</v>
      </c>
      <c r="O35" s="158">
        <f t="shared" si="4"/>
        <v>0</v>
      </c>
      <c r="P35" s="210">
        <f t="shared" si="5"/>
        <v>0</v>
      </c>
      <c r="Q35" s="167" t="s">
        <v>46</v>
      </c>
    </row>
    <row r="36" spans="1:17" s="168" customFormat="1" ht="20.399999999999999" x14ac:dyDescent="0.2">
      <c r="A36" s="147">
        <v>22</v>
      </c>
      <c r="B36" s="148" t="s">
        <v>186</v>
      </c>
      <c r="C36" s="149" t="s">
        <v>258</v>
      </c>
      <c r="D36" s="150" t="s">
        <v>68</v>
      </c>
      <c r="E36" s="209">
        <v>4</v>
      </c>
      <c r="F36" s="157"/>
      <c r="G36" s="158"/>
      <c r="H36" s="158">
        <f t="shared" si="6"/>
        <v>0</v>
      </c>
      <c r="I36" s="158"/>
      <c r="J36" s="158"/>
      <c r="K36" s="210">
        <f t="shared" si="0"/>
        <v>0</v>
      </c>
      <c r="L36" s="157">
        <f t="shared" si="1"/>
        <v>0</v>
      </c>
      <c r="M36" s="158">
        <f t="shared" si="2"/>
        <v>0</v>
      </c>
      <c r="N36" s="158">
        <f t="shared" si="3"/>
        <v>0</v>
      </c>
      <c r="O36" s="158">
        <f t="shared" si="4"/>
        <v>0</v>
      </c>
      <c r="P36" s="210">
        <f t="shared" si="5"/>
        <v>0</v>
      </c>
      <c r="Q36" s="167" t="s">
        <v>46</v>
      </c>
    </row>
    <row r="37" spans="1:17" s="168" customFormat="1" ht="20.399999999999999" x14ac:dyDescent="0.2">
      <c r="A37" s="147">
        <v>23</v>
      </c>
      <c r="B37" s="148" t="s">
        <v>186</v>
      </c>
      <c r="C37" s="149" t="s">
        <v>259</v>
      </c>
      <c r="D37" s="150" t="s">
        <v>68</v>
      </c>
      <c r="E37" s="209">
        <v>4</v>
      </c>
      <c r="F37" s="157"/>
      <c r="G37" s="158"/>
      <c r="H37" s="158">
        <f t="shared" si="6"/>
        <v>0</v>
      </c>
      <c r="I37" s="158"/>
      <c r="J37" s="158"/>
      <c r="K37" s="210">
        <f t="shared" si="0"/>
        <v>0</v>
      </c>
      <c r="L37" s="157">
        <f t="shared" si="1"/>
        <v>0</v>
      </c>
      <c r="M37" s="158">
        <f t="shared" si="2"/>
        <v>0</v>
      </c>
      <c r="N37" s="158">
        <f t="shared" si="3"/>
        <v>0</v>
      </c>
      <c r="O37" s="158">
        <f t="shared" si="4"/>
        <v>0</v>
      </c>
      <c r="P37" s="210">
        <f t="shared" si="5"/>
        <v>0</v>
      </c>
      <c r="Q37" s="167" t="s">
        <v>46</v>
      </c>
    </row>
    <row r="38" spans="1:17" s="168" customFormat="1" ht="20.399999999999999" x14ac:dyDescent="0.2">
      <c r="A38" s="147">
        <v>24</v>
      </c>
      <c r="B38" s="242"/>
      <c r="C38" s="243" t="s">
        <v>260</v>
      </c>
      <c r="D38" s="150"/>
      <c r="E38" s="173"/>
      <c r="F38" s="157"/>
      <c r="G38" s="158"/>
      <c r="H38" s="158">
        <f t="shared" si="6"/>
        <v>0</v>
      </c>
      <c r="I38" s="158"/>
      <c r="J38" s="158"/>
      <c r="K38" s="210">
        <f t="shared" si="0"/>
        <v>0</v>
      </c>
      <c r="L38" s="157">
        <f t="shared" si="1"/>
        <v>0</v>
      </c>
      <c r="M38" s="158">
        <f t="shared" si="2"/>
        <v>0</v>
      </c>
      <c r="N38" s="158">
        <f t="shared" si="3"/>
        <v>0</v>
      </c>
      <c r="O38" s="158">
        <f t="shared" si="4"/>
        <v>0</v>
      </c>
      <c r="P38" s="210">
        <f t="shared" si="5"/>
        <v>0</v>
      </c>
      <c r="Q38" s="167"/>
    </row>
    <row r="39" spans="1:17" s="168" customFormat="1" ht="20.399999999999999" x14ac:dyDescent="0.2">
      <c r="A39" s="147">
        <v>25</v>
      </c>
      <c r="B39" s="148" t="s">
        <v>186</v>
      </c>
      <c r="C39" s="149" t="s">
        <v>261</v>
      </c>
      <c r="D39" s="150" t="s">
        <v>66</v>
      </c>
      <c r="E39" s="209">
        <v>22</v>
      </c>
      <c r="F39" s="157"/>
      <c r="G39" s="158"/>
      <c r="H39" s="158">
        <f t="shared" si="6"/>
        <v>0</v>
      </c>
      <c r="I39" s="158"/>
      <c r="J39" s="158"/>
      <c r="K39" s="210">
        <f t="shared" si="0"/>
        <v>0</v>
      </c>
      <c r="L39" s="157">
        <f t="shared" si="1"/>
        <v>0</v>
      </c>
      <c r="M39" s="158">
        <f t="shared" si="2"/>
        <v>0</v>
      </c>
      <c r="N39" s="158">
        <f t="shared" si="3"/>
        <v>0</v>
      </c>
      <c r="O39" s="158">
        <f t="shared" si="4"/>
        <v>0</v>
      </c>
      <c r="P39" s="210">
        <f t="shared" si="5"/>
        <v>0</v>
      </c>
      <c r="Q39" s="167" t="s">
        <v>46</v>
      </c>
    </row>
    <row r="40" spans="1:17" s="168" customFormat="1" ht="20.399999999999999" x14ac:dyDescent="0.2">
      <c r="A40" s="147">
        <v>26</v>
      </c>
      <c r="B40" s="148" t="s">
        <v>186</v>
      </c>
      <c r="C40" s="149" t="s">
        <v>262</v>
      </c>
      <c r="D40" s="150" t="s">
        <v>106</v>
      </c>
      <c r="E40" s="214">
        <v>73.333333333333343</v>
      </c>
      <c r="F40" s="157"/>
      <c r="G40" s="158"/>
      <c r="H40" s="158">
        <f t="shared" si="6"/>
        <v>0</v>
      </c>
      <c r="I40" s="158"/>
      <c r="J40" s="158"/>
      <c r="K40" s="210">
        <f t="shared" si="0"/>
        <v>0</v>
      </c>
      <c r="L40" s="157">
        <f t="shared" si="1"/>
        <v>0</v>
      </c>
      <c r="M40" s="158">
        <f t="shared" si="2"/>
        <v>0</v>
      </c>
      <c r="N40" s="158">
        <f t="shared" si="3"/>
        <v>0</v>
      </c>
      <c r="O40" s="158">
        <f t="shared" si="4"/>
        <v>0</v>
      </c>
      <c r="P40" s="210">
        <f t="shared" si="5"/>
        <v>0</v>
      </c>
      <c r="Q40" s="167" t="s">
        <v>46</v>
      </c>
    </row>
    <row r="41" spans="1:17" s="168" customFormat="1" ht="30.6" x14ac:dyDescent="0.2">
      <c r="A41" s="147">
        <v>27</v>
      </c>
      <c r="B41" s="148" t="s">
        <v>186</v>
      </c>
      <c r="C41" s="149" t="s">
        <v>257</v>
      </c>
      <c r="D41" s="150" t="s">
        <v>100</v>
      </c>
      <c r="E41" s="209">
        <v>16</v>
      </c>
      <c r="F41" s="157"/>
      <c r="G41" s="158"/>
      <c r="H41" s="158">
        <f t="shared" si="6"/>
        <v>0</v>
      </c>
      <c r="I41" s="158"/>
      <c r="J41" s="158"/>
      <c r="K41" s="210">
        <f t="shared" si="0"/>
        <v>0</v>
      </c>
      <c r="L41" s="157">
        <f t="shared" si="1"/>
        <v>0</v>
      </c>
      <c r="M41" s="158">
        <f t="shared" si="2"/>
        <v>0</v>
      </c>
      <c r="N41" s="158">
        <f t="shared" si="3"/>
        <v>0</v>
      </c>
      <c r="O41" s="158">
        <f t="shared" si="4"/>
        <v>0</v>
      </c>
      <c r="P41" s="210">
        <f t="shared" si="5"/>
        <v>0</v>
      </c>
      <c r="Q41" s="167" t="s">
        <v>46</v>
      </c>
    </row>
    <row r="42" spans="1:17" s="168" customFormat="1" ht="20.399999999999999" x14ac:dyDescent="0.2">
      <c r="A42" s="147">
        <v>28</v>
      </c>
      <c r="B42" s="148" t="s">
        <v>186</v>
      </c>
      <c r="C42" s="149" t="s">
        <v>263</v>
      </c>
      <c r="D42" s="150" t="s">
        <v>66</v>
      </c>
      <c r="E42" s="209">
        <v>22</v>
      </c>
      <c r="F42" s="157"/>
      <c r="G42" s="158"/>
      <c r="H42" s="158">
        <f t="shared" si="6"/>
        <v>0</v>
      </c>
      <c r="I42" s="158"/>
      <c r="J42" s="158"/>
      <c r="K42" s="210">
        <f t="shared" si="0"/>
        <v>0</v>
      </c>
      <c r="L42" s="157">
        <f t="shared" si="1"/>
        <v>0</v>
      </c>
      <c r="M42" s="158">
        <f t="shared" si="2"/>
        <v>0</v>
      </c>
      <c r="N42" s="158">
        <f t="shared" si="3"/>
        <v>0</v>
      </c>
      <c r="O42" s="158">
        <f t="shared" si="4"/>
        <v>0</v>
      </c>
      <c r="P42" s="210">
        <f t="shared" si="5"/>
        <v>0</v>
      </c>
      <c r="Q42" s="167" t="s">
        <v>46</v>
      </c>
    </row>
    <row r="43" spans="1:17" s="168" customFormat="1" x14ac:dyDescent="0.2">
      <c r="A43" s="147">
        <v>29</v>
      </c>
      <c r="B43" s="242"/>
      <c r="C43" s="243" t="s">
        <v>264</v>
      </c>
      <c r="D43" s="150"/>
      <c r="E43" s="173"/>
      <c r="F43" s="157"/>
      <c r="G43" s="158"/>
      <c r="H43" s="158">
        <f t="shared" si="6"/>
        <v>0</v>
      </c>
      <c r="I43" s="158"/>
      <c r="J43" s="158"/>
      <c r="K43" s="210">
        <f t="shared" si="0"/>
        <v>0</v>
      </c>
      <c r="L43" s="157">
        <f t="shared" si="1"/>
        <v>0</v>
      </c>
      <c r="M43" s="158">
        <f t="shared" si="2"/>
        <v>0</v>
      </c>
      <c r="N43" s="158">
        <f t="shared" si="3"/>
        <v>0</v>
      </c>
      <c r="O43" s="158">
        <f t="shared" si="4"/>
        <v>0</v>
      </c>
      <c r="P43" s="210">
        <f t="shared" si="5"/>
        <v>0</v>
      </c>
      <c r="Q43" s="167"/>
    </row>
    <row r="44" spans="1:17" s="168" customFormat="1" ht="20.399999999999999" x14ac:dyDescent="0.2">
      <c r="A44" s="147">
        <v>30</v>
      </c>
      <c r="B44" s="148" t="s">
        <v>186</v>
      </c>
      <c r="C44" s="149" t="s">
        <v>265</v>
      </c>
      <c r="D44" s="150" t="s">
        <v>76</v>
      </c>
      <c r="E44" s="209">
        <v>25</v>
      </c>
      <c r="F44" s="157"/>
      <c r="G44" s="158"/>
      <c r="H44" s="158">
        <f t="shared" si="6"/>
        <v>0</v>
      </c>
      <c r="I44" s="158"/>
      <c r="J44" s="158"/>
      <c r="K44" s="210">
        <f t="shared" si="0"/>
        <v>0</v>
      </c>
      <c r="L44" s="157">
        <f t="shared" si="1"/>
        <v>0</v>
      </c>
      <c r="M44" s="158">
        <f t="shared" si="2"/>
        <v>0</v>
      </c>
      <c r="N44" s="158">
        <f t="shared" si="3"/>
        <v>0</v>
      </c>
      <c r="O44" s="158">
        <f t="shared" si="4"/>
        <v>0</v>
      </c>
      <c r="P44" s="210">
        <f t="shared" si="5"/>
        <v>0</v>
      </c>
      <c r="Q44" s="167" t="s">
        <v>46</v>
      </c>
    </row>
    <row r="45" spans="1:17" s="168" customFormat="1" ht="20.399999999999999" x14ac:dyDescent="0.2">
      <c r="A45" s="147">
        <v>31</v>
      </c>
      <c r="B45" s="148" t="s">
        <v>186</v>
      </c>
      <c r="C45" s="149" t="s">
        <v>266</v>
      </c>
      <c r="D45" s="150" t="s">
        <v>66</v>
      </c>
      <c r="E45" s="209">
        <v>100</v>
      </c>
      <c r="F45" s="157"/>
      <c r="G45" s="158"/>
      <c r="H45" s="158">
        <f t="shared" si="6"/>
        <v>0</v>
      </c>
      <c r="I45" s="158"/>
      <c r="J45" s="158"/>
      <c r="K45" s="210">
        <f t="shared" si="0"/>
        <v>0</v>
      </c>
      <c r="L45" s="157">
        <f t="shared" si="1"/>
        <v>0</v>
      </c>
      <c r="M45" s="158">
        <f t="shared" si="2"/>
        <v>0</v>
      </c>
      <c r="N45" s="158">
        <f t="shared" si="3"/>
        <v>0</v>
      </c>
      <c r="O45" s="158">
        <f t="shared" si="4"/>
        <v>0</v>
      </c>
      <c r="P45" s="210">
        <f t="shared" si="5"/>
        <v>0</v>
      </c>
      <c r="Q45" s="167" t="s">
        <v>46</v>
      </c>
    </row>
    <row r="46" spans="1:17" s="168" customFormat="1" ht="30.6" x14ac:dyDescent="0.2">
      <c r="A46" s="147">
        <v>32</v>
      </c>
      <c r="B46" s="148" t="s">
        <v>186</v>
      </c>
      <c r="C46" s="149" t="s">
        <v>257</v>
      </c>
      <c r="D46" s="150" t="s">
        <v>100</v>
      </c>
      <c r="E46" s="209">
        <v>25</v>
      </c>
      <c r="F46" s="157"/>
      <c r="G46" s="158"/>
      <c r="H46" s="158">
        <f t="shared" si="6"/>
        <v>0</v>
      </c>
      <c r="I46" s="158"/>
      <c r="J46" s="158"/>
      <c r="K46" s="210">
        <f t="shared" si="0"/>
        <v>0</v>
      </c>
      <c r="L46" s="157">
        <f t="shared" si="1"/>
        <v>0</v>
      </c>
      <c r="M46" s="158">
        <f t="shared" si="2"/>
        <v>0</v>
      </c>
      <c r="N46" s="158">
        <f t="shared" si="3"/>
        <v>0</v>
      </c>
      <c r="O46" s="158">
        <f t="shared" si="4"/>
        <v>0</v>
      </c>
      <c r="P46" s="210">
        <f t="shared" si="5"/>
        <v>0</v>
      </c>
      <c r="Q46" s="167" t="s">
        <v>46</v>
      </c>
    </row>
    <row r="47" spans="1:17" s="168" customFormat="1" x14ac:dyDescent="0.2">
      <c r="A47" s="147">
        <v>33</v>
      </c>
      <c r="B47" s="148"/>
      <c r="C47" s="161" t="s">
        <v>267</v>
      </c>
      <c r="D47" s="156"/>
      <c r="E47" s="162"/>
      <c r="F47" s="157"/>
      <c r="G47" s="158"/>
      <c r="H47" s="158">
        <f t="shared" si="6"/>
        <v>0</v>
      </c>
      <c r="I47" s="158"/>
      <c r="J47" s="158"/>
      <c r="K47" s="210">
        <f t="shared" si="0"/>
        <v>0</v>
      </c>
      <c r="L47" s="157">
        <f t="shared" si="1"/>
        <v>0</v>
      </c>
      <c r="M47" s="158">
        <f t="shared" si="2"/>
        <v>0</v>
      </c>
      <c r="N47" s="158">
        <f t="shared" si="3"/>
        <v>0</v>
      </c>
      <c r="O47" s="158">
        <f t="shared" si="4"/>
        <v>0</v>
      </c>
      <c r="P47" s="210">
        <f t="shared" si="5"/>
        <v>0</v>
      </c>
      <c r="Q47" s="167"/>
    </row>
    <row r="48" spans="1:17" s="168" customFormat="1" ht="30.6" x14ac:dyDescent="0.2">
      <c r="A48" s="147">
        <v>34</v>
      </c>
      <c r="B48" s="148" t="s">
        <v>186</v>
      </c>
      <c r="C48" s="149" t="s">
        <v>268</v>
      </c>
      <c r="D48" s="150" t="s">
        <v>68</v>
      </c>
      <c r="E48" s="162">
        <v>1</v>
      </c>
      <c r="F48" s="157"/>
      <c r="G48" s="158"/>
      <c r="H48" s="158">
        <f t="shared" si="6"/>
        <v>0</v>
      </c>
      <c r="I48" s="158"/>
      <c r="J48" s="158"/>
      <c r="K48" s="210">
        <f t="shared" si="0"/>
        <v>0</v>
      </c>
      <c r="L48" s="157">
        <f t="shared" si="1"/>
        <v>0</v>
      </c>
      <c r="M48" s="158">
        <f t="shared" si="2"/>
        <v>0</v>
      </c>
      <c r="N48" s="158">
        <f t="shared" si="3"/>
        <v>0</v>
      </c>
      <c r="O48" s="158">
        <f t="shared" si="4"/>
        <v>0</v>
      </c>
      <c r="P48" s="210">
        <f t="shared" si="5"/>
        <v>0</v>
      </c>
      <c r="Q48" s="167" t="s">
        <v>47</v>
      </c>
    </row>
    <row r="49" spans="1:17" s="168" customFormat="1" x14ac:dyDescent="0.2">
      <c r="A49" s="147">
        <v>35</v>
      </c>
      <c r="B49" s="148"/>
      <c r="C49" s="161" t="s">
        <v>269</v>
      </c>
      <c r="D49" s="156"/>
      <c r="E49" s="162"/>
      <c r="F49" s="157"/>
      <c r="G49" s="158"/>
      <c r="H49" s="158">
        <f t="shared" si="6"/>
        <v>0</v>
      </c>
      <c r="I49" s="158"/>
      <c r="J49" s="158"/>
      <c r="K49" s="210">
        <f t="shared" si="0"/>
        <v>0</v>
      </c>
      <c r="L49" s="157">
        <f t="shared" si="1"/>
        <v>0</v>
      </c>
      <c r="M49" s="158">
        <f t="shared" si="2"/>
        <v>0</v>
      </c>
      <c r="N49" s="158">
        <f t="shared" si="3"/>
        <v>0</v>
      </c>
      <c r="O49" s="158">
        <f t="shared" si="4"/>
        <v>0</v>
      </c>
      <c r="P49" s="210">
        <f t="shared" si="5"/>
        <v>0</v>
      </c>
      <c r="Q49" s="167"/>
    </row>
    <row r="50" spans="1:17" s="168" customFormat="1" ht="20.399999999999999" x14ac:dyDescent="0.2">
      <c r="A50" s="147">
        <v>36</v>
      </c>
      <c r="B50" s="148" t="s">
        <v>186</v>
      </c>
      <c r="C50" s="149" t="s">
        <v>270</v>
      </c>
      <c r="D50" s="150" t="s">
        <v>68</v>
      </c>
      <c r="E50" s="162">
        <v>2</v>
      </c>
      <c r="F50" s="157"/>
      <c r="G50" s="158"/>
      <c r="H50" s="158">
        <f t="shared" si="6"/>
        <v>0</v>
      </c>
      <c r="I50" s="158"/>
      <c r="J50" s="158"/>
      <c r="K50" s="210">
        <f t="shared" si="0"/>
        <v>0</v>
      </c>
      <c r="L50" s="157">
        <f t="shared" si="1"/>
        <v>0</v>
      </c>
      <c r="M50" s="158">
        <f t="shared" si="2"/>
        <v>0</v>
      </c>
      <c r="N50" s="158">
        <f t="shared" si="3"/>
        <v>0</v>
      </c>
      <c r="O50" s="158">
        <f t="shared" si="4"/>
        <v>0</v>
      </c>
      <c r="P50" s="210">
        <f t="shared" si="5"/>
        <v>0</v>
      </c>
      <c r="Q50" s="167" t="s">
        <v>46</v>
      </c>
    </row>
    <row r="51" spans="1:17" s="168" customFormat="1" x14ac:dyDescent="0.2">
      <c r="A51" s="147">
        <v>37</v>
      </c>
      <c r="B51" s="148"/>
      <c r="C51" s="161" t="s">
        <v>173</v>
      </c>
      <c r="D51" s="156"/>
      <c r="E51" s="162"/>
      <c r="F51" s="157"/>
      <c r="G51" s="158"/>
      <c r="H51" s="158">
        <f t="shared" si="6"/>
        <v>0</v>
      </c>
      <c r="I51" s="158"/>
      <c r="J51" s="158"/>
      <c r="K51" s="210">
        <f t="shared" si="0"/>
        <v>0</v>
      </c>
      <c r="L51" s="157">
        <f t="shared" si="1"/>
        <v>0</v>
      </c>
      <c r="M51" s="158">
        <f t="shared" si="2"/>
        <v>0</v>
      </c>
      <c r="N51" s="158">
        <f t="shared" si="3"/>
        <v>0</v>
      </c>
      <c r="O51" s="158">
        <f t="shared" si="4"/>
        <v>0</v>
      </c>
      <c r="P51" s="210">
        <f t="shared" si="5"/>
        <v>0</v>
      </c>
      <c r="Q51" s="167"/>
    </row>
    <row r="52" spans="1:17" s="168" customFormat="1" ht="20.399999999999999" x14ac:dyDescent="0.2">
      <c r="A52" s="147">
        <v>38</v>
      </c>
      <c r="B52" s="148" t="s">
        <v>186</v>
      </c>
      <c r="C52" s="149" t="s">
        <v>271</v>
      </c>
      <c r="D52" s="150" t="s">
        <v>68</v>
      </c>
      <c r="E52" s="241">
        <v>22</v>
      </c>
      <c r="F52" s="157"/>
      <c r="G52" s="158"/>
      <c r="H52" s="158">
        <f t="shared" si="6"/>
        <v>0</v>
      </c>
      <c r="I52" s="158"/>
      <c r="J52" s="158"/>
      <c r="K52" s="210">
        <f t="shared" si="0"/>
        <v>0</v>
      </c>
      <c r="L52" s="157">
        <f t="shared" si="1"/>
        <v>0</v>
      </c>
      <c r="M52" s="158">
        <f t="shared" si="2"/>
        <v>0</v>
      </c>
      <c r="N52" s="158">
        <f t="shared" si="3"/>
        <v>0</v>
      </c>
      <c r="O52" s="158">
        <f t="shared" si="4"/>
        <v>0</v>
      </c>
      <c r="P52" s="210">
        <f t="shared" si="5"/>
        <v>0</v>
      </c>
      <c r="Q52" s="167" t="s">
        <v>46</v>
      </c>
    </row>
    <row r="53" spans="1:17" s="168" customFormat="1" ht="20.399999999999999" x14ac:dyDescent="0.2">
      <c r="A53" s="147">
        <v>39</v>
      </c>
      <c r="B53" s="148" t="s">
        <v>186</v>
      </c>
      <c r="C53" s="195" t="s">
        <v>272</v>
      </c>
      <c r="D53" s="148" t="s">
        <v>68</v>
      </c>
      <c r="E53" s="162">
        <v>8</v>
      </c>
      <c r="F53" s="157"/>
      <c r="G53" s="158"/>
      <c r="H53" s="158">
        <f t="shared" si="6"/>
        <v>0</v>
      </c>
      <c r="I53" s="158"/>
      <c r="J53" s="158"/>
      <c r="K53" s="210">
        <f t="shared" si="0"/>
        <v>0</v>
      </c>
      <c r="L53" s="157">
        <f t="shared" si="1"/>
        <v>0</v>
      </c>
      <c r="M53" s="158">
        <f t="shared" si="2"/>
        <v>0</v>
      </c>
      <c r="N53" s="158">
        <f t="shared" si="3"/>
        <v>0</v>
      </c>
      <c r="O53" s="158">
        <f t="shared" si="4"/>
        <v>0</v>
      </c>
      <c r="P53" s="210">
        <f t="shared" si="5"/>
        <v>0</v>
      </c>
      <c r="Q53" s="167" t="s">
        <v>47</v>
      </c>
    </row>
    <row r="54" spans="1:17" ht="12" customHeight="1" thickBot="1" x14ac:dyDescent="0.25">
      <c r="A54" s="315" t="s">
        <v>62</v>
      </c>
      <c r="B54" s="316"/>
      <c r="C54" s="316"/>
      <c r="D54" s="316"/>
      <c r="E54" s="316"/>
      <c r="F54" s="316"/>
      <c r="G54" s="316"/>
      <c r="H54" s="316"/>
      <c r="I54" s="316"/>
      <c r="J54" s="316"/>
      <c r="K54" s="317"/>
      <c r="L54" s="129">
        <f>SUM(L14:L53)</f>
        <v>0</v>
      </c>
      <c r="M54" s="130">
        <f>SUM(M14:M53)</f>
        <v>0</v>
      </c>
      <c r="N54" s="130">
        <f>SUM(N14:N53)</f>
        <v>0</v>
      </c>
      <c r="O54" s="130">
        <f>SUM(O14:O53)</f>
        <v>0</v>
      </c>
      <c r="P54" s="131">
        <f>SUM(P14:P53)</f>
        <v>0</v>
      </c>
    </row>
    <row r="55" spans="1:17" x14ac:dyDescent="0.2">
      <c r="A55" s="16"/>
      <c r="B55" s="16"/>
      <c r="C55" s="16"/>
      <c r="D55" s="16"/>
      <c r="E55" s="16"/>
      <c r="F55" s="16"/>
      <c r="G55" s="16"/>
      <c r="H55" s="16"/>
      <c r="I55" s="16"/>
      <c r="J55" s="16"/>
      <c r="K55" s="16"/>
      <c r="L55" s="16"/>
      <c r="M55" s="16"/>
      <c r="N55" s="16"/>
      <c r="O55" s="16"/>
      <c r="P55" s="16"/>
    </row>
    <row r="56" spans="1:17" x14ac:dyDescent="0.2">
      <c r="A56" s="16"/>
      <c r="B56" s="16"/>
      <c r="C56" s="16"/>
      <c r="D56" s="16"/>
      <c r="E56" s="16"/>
      <c r="F56" s="16"/>
      <c r="G56" s="16"/>
      <c r="H56" s="16"/>
      <c r="I56" s="16"/>
      <c r="J56" s="16"/>
      <c r="K56" s="16"/>
      <c r="L56" s="16"/>
      <c r="M56" s="16"/>
      <c r="N56" s="16"/>
      <c r="O56" s="16"/>
      <c r="P56" s="16"/>
    </row>
    <row r="57" spans="1:17" x14ac:dyDescent="0.2">
      <c r="A57" s="1" t="s">
        <v>14</v>
      </c>
      <c r="B57" s="16"/>
      <c r="C57" s="318" t="str">
        <f>'Kops n'!C35:H35</f>
        <v>Gundega Ābelīte 14.05.2024</v>
      </c>
      <c r="D57" s="318"/>
      <c r="E57" s="318"/>
      <c r="F57" s="318"/>
      <c r="G57" s="318"/>
      <c r="H57" s="318"/>
      <c r="I57" s="16"/>
      <c r="J57" s="16"/>
      <c r="K57" s="16"/>
      <c r="L57" s="16"/>
      <c r="M57" s="16"/>
      <c r="N57" s="16"/>
      <c r="O57" s="16"/>
      <c r="P57" s="16"/>
    </row>
    <row r="58" spans="1:17" x14ac:dyDescent="0.2">
      <c r="A58" s="16"/>
      <c r="B58" s="16"/>
      <c r="C58" s="244" t="s">
        <v>15</v>
      </c>
      <c r="D58" s="244"/>
      <c r="E58" s="244"/>
      <c r="F58" s="244"/>
      <c r="G58" s="244"/>
      <c r="H58" s="244"/>
      <c r="I58" s="16"/>
      <c r="J58" s="16"/>
      <c r="K58" s="16"/>
      <c r="L58" s="16"/>
      <c r="M58" s="16"/>
      <c r="N58" s="16"/>
      <c r="O58" s="16"/>
      <c r="P58" s="16"/>
    </row>
    <row r="59" spans="1:17" x14ac:dyDescent="0.2">
      <c r="A59" s="16"/>
      <c r="B59" s="16"/>
      <c r="C59" s="16"/>
      <c r="D59" s="16"/>
      <c r="E59" s="16"/>
      <c r="F59" s="16"/>
      <c r="G59" s="16"/>
      <c r="H59" s="16"/>
      <c r="I59" s="16"/>
      <c r="J59" s="16"/>
      <c r="K59" s="16"/>
      <c r="L59" s="16"/>
      <c r="M59" s="16"/>
      <c r="N59" s="16"/>
      <c r="O59" s="16"/>
      <c r="P59" s="16"/>
    </row>
    <row r="60" spans="1:17" x14ac:dyDescent="0.2">
      <c r="A60" s="260" t="str">
        <f>'Kops n'!A38:D38</f>
        <v>Tāme sastādīta 2024. gada 14. maijā</v>
      </c>
      <c r="B60" s="261"/>
      <c r="C60" s="261"/>
      <c r="D60" s="261"/>
      <c r="E60" s="16"/>
      <c r="F60" s="16"/>
      <c r="G60" s="16"/>
      <c r="H60" s="16"/>
      <c r="I60" s="16"/>
      <c r="J60" s="16"/>
      <c r="K60" s="16"/>
      <c r="L60" s="16"/>
      <c r="M60" s="16"/>
      <c r="N60" s="16"/>
      <c r="O60" s="16"/>
      <c r="P60" s="16"/>
    </row>
    <row r="61" spans="1:17" x14ac:dyDescent="0.2">
      <c r="A61" s="16"/>
      <c r="B61" s="16"/>
      <c r="C61" s="16"/>
      <c r="D61" s="16"/>
      <c r="E61" s="16"/>
      <c r="F61" s="16"/>
      <c r="G61" s="16"/>
      <c r="H61" s="16"/>
      <c r="I61" s="16"/>
      <c r="J61" s="16"/>
      <c r="K61" s="16"/>
      <c r="L61" s="16"/>
      <c r="M61" s="16"/>
      <c r="N61" s="16"/>
      <c r="O61" s="16"/>
      <c r="P61" s="16"/>
    </row>
    <row r="62" spans="1:17" x14ac:dyDescent="0.2">
      <c r="A62" s="1" t="s">
        <v>41</v>
      </c>
      <c r="B62" s="16"/>
      <c r="C62" s="318" t="str">
        <f>'Kops n'!C40:H40</f>
        <v>Gundega Ābelīte 14.05.2024</v>
      </c>
      <c r="D62" s="318"/>
      <c r="E62" s="318"/>
      <c r="F62" s="318"/>
      <c r="G62" s="318"/>
      <c r="H62" s="318"/>
      <c r="I62" s="16"/>
      <c r="J62" s="16"/>
      <c r="K62" s="16"/>
      <c r="L62" s="16"/>
      <c r="M62" s="16"/>
      <c r="N62" s="16"/>
      <c r="O62" s="16"/>
      <c r="P62" s="16"/>
    </row>
    <row r="63" spans="1:17" x14ac:dyDescent="0.2">
      <c r="A63" s="16"/>
      <c r="B63" s="16"/>
      <c r="C63" s="244" t="s">
        <v>15</v>
      </c>
      <c r="D63" s="244"/>
      <c r="E63" s="244"/>
      <c r="F63" s="244"/>
      <c r="G63" s="244"/>
      <c r="H63" s="244"/>
      <c r="I63" s="16"/>
      <c r="J63" s="16"/>
      <c r="K63" s="16"/>
      <c r="L63" s="16"/>
      <c r="M63" s="16"/>
      <c r="N63" s="16"/>
      <c r="O63" s="16"/>
      <c r="P63" s="16"/>
    </row>
    <row r="64" spans="1:17" x14ac:dyDescent="0.2">
      <c r="A64" s="16"/>
      <c r="B64" s="16"/>
      <c r="C64" s="16"/>
      <c r="D64" s="16"/>
      <c r="E64" s="16"/>
      <c r="F64" s="16"/>
      <c r="G64" s="16"/>
      <c r="H64" s="16"/>
      <c r="I64" s="16"/>
      <c r="J64" s="16"/>
      <c r="K64" s="16"/>
      <c r="L64" s="16"/>
      <c r="M64" s="16"/>
      <c r="N64" s="16"/>
      <c r="O64" s="16"/>
      <c r="P64" s="16"/>
    </row>
    <row r="65" spans="1:16" x14ac:dyDescent="0.2">
      <c r="A65" s="78" t="s">
        <v>16</v>
      </c>
      <c r="B65" s="42"/>
      <c r="C65" s="85" t="str">
        <f>'Kops n'!C43</f>
        <v>1-00180</v>
      </c>
      <c r="D65" s="42"/>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sheetData>
  <mergeCells count="23">
    <mergeCell ref="C2:I2"/>
    <mergeCell ref="C3:I3"/>
    <mergeCell ref="C4:I4"/>
    <mergeCell ref="D5:L5"/>
    <mergeCell ref="D6:L6"/>
    <mergeCell ref="D8:L8"/>
    <mergeCell ref="A9:F9"/>
    <mergeCell ref="J9:M9"/>
    <mergeCell ref="N9:O9"/>
    <mergeCell ref="D7:L7"/>
    <mergeCell ref="C63:H63"/>
    <mergeCell ref="L12:P12"/>
    <mergeCell ref="A54:K54"/>
    <mergeCell ref="C57:H57"/>
    <mergeCell ref="C58:H58"/>
    <mergeCell ref="A60:D60"/>
    <mergeCell ref="C62:H62"/>
    <mergeCell ref="A12:A13"/>
    <mergeCell ref="B12:B13"/>
    <mergeCell ref="C12:C13"/>
    <mergeCell ref="D12:D13"/>
    <mergeCell ref="E12:E13"/>
    <mergeCell ref="F12:K12"/>
  </mergeCells>
  <conditionalFormatting sqref="N9:O9 K14:P53 H14:H53">
    <cfRule type="cellIs" dxfId="251" priority="59" operator="equal">
      <formula>0</formula>
    </cfRule>
  </conditionalFormatting>
  <conditionalFormatting sqref="A9:F9">
    <cfRule type="containsText" dxfId="250" priority="5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49" priority="57" operator="equal">
      <formula>0</formula>
    </cfRule>
  </conditionalFormatting>
  <conditionalFormatting sqref="C62:H62">
    <cfRule type="cellIs" dxfId="248" priority="52" operator="equal">
      <formula>0</formula>
    </cfRule>
  </conditionalFormatting>
  <conditionalFormatting sqref="C57:H57">
    <cfRule type="cellIs" dxfId="247" priority="51" operator="equal">
      <formula>0</formula>
    </cfRule>
  </conditionalFormatting>
  <conditionalFormatting sqref="L54:P54">
    <cfRule type="cellIs" dxfId="246" priority="50" operator="equal">
      <formula>0</formula>
    </cfRule>
  </conditionalFormatting>
  <conditionalFormatting sqref="C4:I4">
    <cfRule type="cellIs" dxfId="245" priority="49" operator="equal">
      <formula>0</formula>
    </cfRule>
  </conditionalFormatting>
  <conditionalFormatting sqref="D5:L8">
    <cfRule type="cellIs" dxfId="244" priority="47" operator="equal">
      <formula>0</formula>
    </cfRule>
  </conditionalFormatting>
  <conditionalFormatting sqref="D1">
    <cfRule type="cellIs" dxfId="243" priority="46" operator="equal">
      <formula>0</formula>
    </cfRule>
  </conditionalFormatting>
  <conditionalFormatting sqref="A54:K54">
    <cfRule type="containsText" dxfId="242" priority="44" operator="containsText" text="Tiešās izmaksas kopā, t. sk. darba devēja sociālais nodoklis __.__% ">
      <formula>NOT(ISERROR(SEARCH("Tiešās izmaksas kopā, t. sk. darba devēja sociālais nodoklis __.__% ",A54)))</formula>
    </cfRule>
  </conditionalFormatting>
  <conditionalFormatting sqref="Q14">
    <cfRule type="cellIs" dxfId="241" priority="40" operator="equal">
      <formula>0</formula>
    </cfRule>
  </conditionalFormatting>
  <conditionalFormatting sqref="A14:B15 F14:G23 F30:G40 B30:B40 C30:E37 B42:B44 F42:G44 E42 C47:E47 F47:G53 B47:B53 B16 A16:A53">
    <cfRule type="cellIs" dxfId="240" priority="27" operator="equal">
      <formula>0</formula>
    </cfRule>
  </conditionalFormatting>
  <conditionalFormatting sqref="B17:B23">
    <cfRule type="cellIs" dxfId="239" priority="39" operator="equal">
      <formula>0</formula>
    </cfRule>
  </conditionalFormatting>
  <conditionalFormatting sqref="C53:E53">
    <cfRule type="cellIs" dxfId="238" priority="35" operator="equal">
      <formula>0</formula>
    </cfRule>
  </conditionalFormatting>
  <conditionalFormatting sqref="C38:C40">
    <cfRule type="cellIs" dxfId="237" priority="34" operator="equal">
      <formula>0</formula>
    </cfRule>
  </conditionalFormatting>
  <conditionalFormatting sqref="C43:C44">
    <cfRule type="cellIs" dxfId="236" priority="30" operator="equal">
      <formula>0</formula>
    </cfRule>
  </conditionalFormatting>
  <conditionalFormatting sqref="C42:D42">
    <cfRule type="cellIs" dxfId="235" priority="31" operator="equal">
      <formula>0</formula>
    </cfRule>
  </conditionalFormatting>
  <conditionalFormatting sqref="C17:E23">
    <cfRule type="cellIs" dxfId="234" priority="37" operator="equal">
      <formula>0</formula>
    </cfRule>
  </conditionalFormatting>
  <conditionalFormatting sqref="C49:E49 C51:E51">
    <cfRule type="cellIs" dxfId="233" priority="38" operator="equal">
      <formula>0</formula>
    </cfRule>
  </conditionalFormatting>
  <conditionalFormatting sqref="D38:E40">
    <cfRule type="cellIs" dxfId="232" priority="32" operator="equal">
      <formula>0</formula>
    </cfRule>
  </conditionalFormatting>
  <conditionalFormatting sqref="D43:E44">
    <cfRule type="cellIs" dxfId="231" priority="29" operator="equal">
      <formula>0</formula>
    </cfRule>
  </conditionalFormatting>
  <conditionalFormatting sqref="E15:E16">
    <cfRule type="cellIs" dxfId="230" priority="26" operator="equal">
      <formula>0</formula>
    </cfRule>
  </conditionalFormatting>
  <conditionalFormatting sqref="E48">
    <cfRule type="cellIs" dxfId="229" priority="28" operator="equal">
      <formula>0</formula>
    </cfRule>
  </conditionalFormatting>
  <conditionalFormatting sqref="E50">
    <cfRule type="cellIs" dxfId="228" priority="33" operator="equal">
      <formula>0</formula>
    </cfRule>
  </conditionalFormatting>
  <conditionalFormatting sqref="E52">
    <cfRule type="cellIs" dxfId="227" priority="36" operator="equal">
      <formula>0</formula>
    </cfRule>
  </conditionalFormatting>
  <conditionalFormatting sqref="F24:G28">
    <cfRule type="cellIs" dxfId="226" priority="23" operator="equal">
      <formula>0</formula>
    </cfRule>
  </conditionalFormatting>
  <conditionalFormatting sqref="B24:B28">
    <cfRule type="cellIs" dxfId="225" priority="25" operator="equal">
      <formula>0</formula>
    </cfRule>
  </conditionalFormatting>
  <conditionalFormatting sqref="C24:E24 C26:E26 C25 E25 C28:E28 C27 E27">
    <cfRule type="cellIs" dxfId="224" priority="24" operator="equal">
      <formula>0</formula>
    </cfRule>
  </conditionalFormatting>
  <conditionalFormatting sqref="D25">
    <cfRule type="cellIs" dxfId="223" priority="22" operator="equal">
      <formula>0</formula>
    </cfRule>
  </conditionalFormatting>
  <conditionalFormatting sqref="D27">
    <cfRule type="cellIs" dxfId="222" priority="21" operator="equal">
      <formula>0</formula>
    </cfRule>
  </conditionalFormatting>
  <conditionalFormatting sqref="F29:G29">
    <cfRule type="cellIs" dxfId="221" priority="18" operator="equal">
      <formula>0</formula>
    </cfRule>
  </conditionalFormatting>
  <conditionalFormatting sqref="B29">
    <cfRule type="cellIs" dxfId="220" priority="20" operator="equal">
      <formula>0</formula>
    </cfRule>
  </conditionalFormatting>
  <conditionalFormatting sqref="C29 E29">
    <cfRule type="cellIs" dxfId="219" priority="19" operator="equal">
      <formula>0</formula>
    </cfRule>
  </conditionalFormatting>
  <conditionalFormatting sqref="D29">
    <cfRule type="cellIs" dxfId="218" priority="17" operator="equal">
      <formula>0</formula>
    </cfRule>
  </conditionalFormatting>
  <conditionalFormatting sqref="B41:G41">
    <cfRule type="cellIs" dxfId="217" priority="16" operator="equal">
      <formula>0</formula>
    </cfRule>
  </conditionalFormatting>
  <conditionalFormatting sqref="B45 E45:G45">
    <cfRule type="cellIs" dxfId="216" priority="14" operator="equal">
      <formula>0</formula>
    </cfRule>
  </conditionalFormatting>
  <conditionalFormatting sqref="C45:D45">
    <cfRule type="cellIs" dxfId="215" priority="15" operator="equal">
      <formula>0</formula>
    </cfRule>
  </conditionalFormatting>
  <conditionalFormatting sqref="B46:G46">
    <cfRule type="cellIs" dxfId="214" priority="13" operator="equal">
      <formula>0</formula>
    </cfRule>
  </conditionalFormatting>
  <conditionalFormatting sqref="I14:J23 I30:J40 I42:J44 I47:J53">
    <cfRule type="cellIs" dxfId="213" priority="12" operator="equal">
      <formula>0</formula>
    </cfRule>
  </conditionalFormatting>
  <conditionalFormatting sqref="I24:J28">
    <cfRule type="cellIs" dxfId="212" priority="11" operator="equal">
      <formula>0</formula>
    </cfRule>
  </conditionalFormatting>
  <conditionalFormatting sqref="I29:J29">
    <cfRule type="cellIs" dxfId="211" priority="10" operator="equal">
      <formula>0</formula>
    </cfRule>
  </conditionalFormatting>
  <conditionalFormatting sqref="I41:J41">
    <cfRule type="cellIs" dxfId="210" priority="9" operator="equal">
      <formula>0</formula>
    </cfRule>
  </conditionalFormatting>
  <conditionalFormatting sqref="I45:J45">
    <cfRule type="cellIs" dxfId="209" priority="8" operator="equal">
      <formula>0</formula>
    </cfRule>
  </conditionalFormatting>
  <conditionalFormatting sqref="I46:J46">
    <cfRule type="cellIs" dxfId="208" priority="7" operator="equal">
      <formula>0</formula>
    </cfRule>
  </conditionalFormatting>
  <conditionalFormatting sqref="Q15:Q23 Q30:Q40 Q42:Q44 Q47:Q53">
    <cfRule type="cellIs" dxfId="207" priority="6" operator="equal">
      <formula>0</formula>
    </cfRule>
  </conditionalFormatting>
  <conditionalFormatting sqref="Q24:Q28">
    <cfRule type="cellIs" dxfId="206" priority="5" operator="equal">
      <formula>0</formula>
    </cfRule>
  </conditionalFormatting>
  <conditionalFormatting sqref="Q29">
    <cfRule type="cellIs" dxfId="205" priority="4" operator="equal">
      <formula>0</formula>
    </cfRule>
  </conditionalFormatting>
  <conditionalFormatting sqref="Q41">
    <cfRule type="cellIs" dxfId="204" priority="3" operator="equal">
      <formula>0</formula>
    </cfRule>
  </conditionalFormatting>
  <conditionalFormatting sqref="Q45">
    <cfRule type="cellIs" dxfId="203" priority="2" operator="equal">
      <formula>0</formula>
    </cfRule>
  </conditionalFormatting>
  <conditionalFormatting sqref="Q46">
    <cfRule type="cellIs" dxfId="202" priority="1" operator="equal">
      <formula>0</formula>
    </cfRule>
  </conditionalFormatting>
  <dataValidations count="1">
    <dataValidation type="list" allowBlank="1" showInputMessage="1" showErrorMessage="1" sqref="Q14:Q5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id="{7147BC1D-48D1-42AC-A18F-E1A61E03E1A7}">
            <xm:f>NOT(ISERROR(SEARCH("Tāme sastādīta ____. gada ___. ______________",A60)))</xm:f>
            <xm:f>"Tāme sastādīta ____. gada ___. ______________"</xm:f>
            <x14:dxf>
              <font>
                <color auto="1"/>
              </font>
              <fill>
                <patternFill>
                  <bgColor rgb="FFC6EFCE"/>
                </patternFill>
              </fill>
            </x14:dxf>
          </x14:cfRule>
          <xm:sqref>A60</xm:sqref>
        </x14:conditionalFormatting>
        <x14:conditionalFormatting xmlns:xm="http://schemas.microsoft.com/office/excel/2006/main">
          <x14:cfRule type="containsText" priority="53" operator="containsText" id="{694EE524-F5D1-40CC-8DDC-9A24CDC41892}">
            <xm:f>NOT(ISERROR(SEARCH("Sertifikāta Nr. _________________________________",A65)))</xm:f>
            <xm:f>"Sertifikāta Nr. _________________________________"</xm:f>
            <x14:dxf>
              <font>
                <color auto="1"/>
              </font>
              <fill>
                <patternFill>
                  <bgColor rgb="FFC6EFCE"/>
                </patternFill>
              </fill>
            </x14:dxf>
          </x14:cfRule>
          <xm:sqref>A65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P66"/>
  <sheetViews>
    <sheetView topLeftCell="A41" workbookViewId="0">
      <selection activeCell="A54" sqref="A5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'7a+c+n'!D1</f>
        <v>7</v>
      </c>
      <c r="E1" s="22"/>
      <c r="F1" s="22"/>
      <c r="G1" s="22"/>
      <c r="H1" s="22"/>
      <c r="I1" s="22"/>
      <c r="J1" s="22"/>
      <c r="N1" s="26"/>
      <c r="O1" s="27"/>
      <c r="P1" s="28"/>
    </row>
    <row r="2" spans="1:16" x14ac:dyDescent="0.2">
      <c r="A2" s="29"/>
      <c r="B2" s="29"/>
      <c r="C2" s="330" t="str">
        <f>'7a+c+n'!C2:I2</f>
        <v>Jumta darbi</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'7a+c+n'!A9</f>
        <v>Tāme sastādīta  2024. gada tirgus cenās, pamatojoties uz AR daļas rasējumiem</v>
      </c>
      <c r="B9" s="327"/>
      <c r="C9" s="327"/>
      <c r="D9" s="327"/>
      <c r="E9" s="327"/>
      <c r="F9" s="327"/>
      <c r="G9" s="31"/>
      <c r="H9" s="31"/>
      <c r="I9" s="31"/>
      <c r="J9" s="328" t="s">
        <v>45</v>
      </c>
      <c r="K9" s="328"/>
      <c r="L9" s="328"/>
      <c r="M9" s="328"/>
      <c r="N9" s="329">
        <f>P54</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izmaksas",IF('7a+c+n'!$Q14="A",'7a+c+n'!B14,0),0)</f>
        <v>0</v>
      </c>
      <c r="C14" s="23">
        <f>IF($C$4="Attiecināmās izmaksas",IF('7a+c+n'!$Q14="A",'7a+c+n'!C14,0),0)</f>
        <v>0</v>
      </c>
      <c r="D14" s="23">
        <f>IF($C$4="Attiecināmās izmaksas",IF('7a+c+n'!$Q14="A",'7a+c+n'!D14,0),0)</f>
        <v>0</v>
      </c>
      <c r="E14" s="45"/>
      <c r="F14" s="63"/>
      <c r="G14" s="116"/>
      <c r="H14" s="116">
        <f>IF($C$4="Attiecināmās izmaksas",IF('7a+c+n'!$Q14="A",'7a+c+n'!H14,0),0)</f>
        <v>0</v>
      </c>
      <c r="I14" s="116"/>
      <c r="J14" s="116"/>
      <c r="K14" s="117">
        <f>IF($C$4="Attiecināmās izmaksas",IF('7a+c+n'!$Q14="A",'7a+c+n'!K14,0),0)</f>
        <v>0</v>
      </c>
      <c r="L14" s="63">
        <f>IF($C$4="Attiecināmās izmaksas",IF('7a+c+n'!$Q14="A",'7a+c+n'!L14,0),0)</f>
        <v>0</v>
      </c>
      <c r="M14" s="116">
        <f>IF($C$4="Attiecināmās izmaksas",IF('7a+c+n'!$Q14="A",'7a+c+n'!M14,0),0)</f>
        <v>0</v>
      </c>
      <c r="N14" s="116">
        <f>IF($C$4="Attiecināmās izmaksas",IF('7a+c+n'!$Q14="A",'7a+c+n'!N14,0),0)</f>
        <v>0</v>
      </c>
      <c r="O14" s="116">
        <f>IF($C$4="Attiecināmās izmaksas",IF('7a+c+n'!$Q14="A",'7a+c+n'!O14,0),0)</f>
        <v>0</v>
      </c>
      <c r="P14" s="117">
        <f>IF($C$4="Attiecināmās izmaksas",IF('7a+c+n'!$Q14="A",'7a+c+n'!P14,0),0)</f>
        <v>0</v>
      </c>
    </row>
    <row r="15" spans="1:16" x14ac:dyDescent="0.2">
      <c r="A15" s="51">
        <f>IF(P15=0,0,IF(COUNTBLANK(P15)=1,0,COUNTA($P$14:P15)))</f>
        <v>0</v>
      </c>
      <c r="B15" s="24">
        <f>IF($C$4="Attiecināmās izmaksas",IF('7a+c+n'!$Q15="A",'7a+c+n'!B15,0),0)</f>
        <v>0</v>
      </c>
      <c r="C15" s="24">
        <f>IF($C$4="Attiecināmās izmaksas",IF('7a+c+n'!$Q15="A",'7a+c+n'!C15,0),0)</f>
        <v>0</v>
      </c>
      <c r="D15" s="24">
        <f>IF($C$4="Attiecināmās izmaksas",IF('7a+c+n'!$Q15="A",'7a+c+n'!D15,0),0)</f>
        <v>0</v>
      </c>
      <c r="E15" s="46"/>
      <c r="F15" s="65"/>
      <c r="G15" s="118"/>
      <c r="H15" s="118">
        <f>IF($C$4="Attiecināmās izmaksas",IF('7a+c+n'!$Q15="A",'7a+c+n'!H15,0),0)</f>
        <v>0</v>
      </c>
      <c r="I15" s="118"/>
      <c r="J15" s="118"/>
      <c r="K15" s="119">
        <f>IF($C$4="Attiecināmās izmaksas",IF('7a+c+n'!$Q15="A",'7a+c+n'!K15,0),0)</f>
        <v>0</v>
      </c>
      <c r="L15" s="65">
        <f>IF($C$4="Attiecināmās izmaksas",IF('7a+c+n'!$Q15="A",'7a+c+n'!L15,0),0)</f>
        <v>0</v>
      </c>
      <c r="M15" s="118">
        <f>IF($C$4="Attiecināmās izmaksas",IF('7a+c+n'!$Q15="A",'7a+c+n'!M15,0),0)</f>
        <v>0</v>
      </c>
      <c r="N15" s="118">
        <f>IF($C$4="Attiecināmās izmaksas",IF('7a+c+n'!$Q15="A",'7a+c+n'!N15,0),0)</f>
        <v>0</v>
      </c>
      <c r="O15" s="118">
        <f>IF($C$4="Attiecināmās izmaksas",IF('7a+c+n'!$Q15="A",'7a+c+n'!O15,0),0)</f>
        <v>0</v>
      </c>
      <c r="P15" s="119">
        <f>IF($C$4="Attiecināmās izmaksas",IF('7a+c+n'!$Q15="A",'7a+c+n'!P15,0),0)</f>
        <v>0</v>
      </c>
    </row>
    <row r="16" spans="1:16" x14ac:dyDescent="0.2">
      <c r="A16" s="51">
        <f>IF(P16=0,0,IF(COUNTBLANK(P16)=1,0,COUNTA($P$14:P16)))</f>
        <v>0</v>
      </c>
      <c r="B16" s="24">
        <f>IF($C$4="Attiecināmās izmaksas",IF('7a+c+n'!$Q16="A",'7a+c+n'!B16,0),0)</f>
        <v>0</v>
      </c>
      <c r="C16" s="24">
        <f>IF($C$4="Attiecināmās izmaksas",IF('7a+c+n'!$Q16="A",'7a+c+n'!C16,0),0)</f>
        <v>0</v>
      </c>
      <c r="D16" s="24">
        <f>IF($C$4="Attiecināmās izmaksas",IF('7a+c+n'!$Q16="A",'7a+c+n'!D16,0),0)</f>
        <v>0</v>
      </c>
      <c r="E16" s="46"/>
      <c r="F16" s="65"/>
      <c r="G16" s="118"/>
      <c r="H16" s="118">
        <f>IF($C$4="Attiecināmās izmaksas",IF('7a+c+n'!$Q16="A",'7a+c+n'!H16,0),0)</f>
        <v>0</v>
      </c>
      <c r="I16" s="118"/>
      <c r="J16" s="118"/>
      <c r="K16" s="119">
        <f>IF($C$4="Attiecināmās izmaksas",IF('7a+c+n'!$Q16="A",'7a+c+n'!K16,0),0)</f>
        <v>0</v>
      </c>
      <c r="L16" s="65">
        <f>IF($C$4="Attiecināmās izmaksas",IF('7a+c+n'!$Q16="A",'7a+c+n'!L16,0),0)</f>
        <v>0</v>
      </c>
      <c r="M16" s="118">
        <f>IF($C$4="Attiecināmās izmaksas",IF('7a+c+n'!$Q16="A",'7a+c+n'!M16,0),0)</f>
        <v>0</v>
      </c>
      <c r="N16" s="118">
        <f>IF($C$4="Attiecināmās izmaksas",IF('7a+c+n'!$Q16="A",'7a+c+n'!N16,0),0)</f>
        <v>0</v>
      </c>
      <c r="O16" s="118">
        <f>IF($C$4="Attiecināmās izmaksas",IF('7a+c+n'!$Q16="A",'7a+c+n'!O16,0),0)</f>
        <v>0</v>
      </c>
      <c r="P16" s="119">
        <f>IF($C$4="Attiecināmās izmaksas",IF('7a+c+n'!$Q16="A",'7a+c+n'!P16,0),0)</f>
        <v>0</v>
      </c>
    </row>
    <row r="17" spans="1:16" x14ac:dyDescent="0.2">
      <c r="A17" s="51">
        <f>IF(P17=0,0,IF(COUNTBLANK(P17)=1,0,COUNTA($P$14:P17)))</f>
        <v>0</v>
      </c>
      <c r="B17" s="24">
        <f>IF($C$4="Attiecināmās izmaksas",IF('7a+c+n'!$Q17="A",'7a+c+n'!B17,0),0)</f>
        <v>0</v>
      </c>
      <c r="C17" s="24">
        <f>IF($C$4="Attiecināmās izmaksas",IF('7a+c+n'!$Q17="A",'7a+c+n'!C17,0),0)</f>
        <v>0</v>
      </c>
      <c r="D17" s="24">
        <f>IF($C$4="Attiecināmās izmaksas",IF('7a+c+n'!$Q17="A",'7a+c+n'!D17,0),0)</f>
        <v>0</v>
      </c>
      <c r="E17" s="46"/>
      <c r="F17" s="65"/>
      <c r="G17" s="118"/>
      <c r="H17" s="118">
        <f>IF($C$4="Attiecināmās izmaksas",IF('7a+c+n'!$Q17="A",'7a+c+n'!H17,0),0)</f>
        <v>0</v>
      </c>
      <c r="I17" s="118"/>
      <c r="J17" s="118"/>
      <c r="K17" s="119">
        <f>IF($C$4="Attiecināmās izmaksas",IF('7a+c+n'!$Q17="A",'7a+c+n'!K17,0),0)</f>
        <v>0</v>
      </c>
      <c r="L17" s="65">
        <f>IF($C$4="Attiecināmās izmaksas",IF('7a+c+n'!$Q17="A",'7a+c+n'!L17,0),0)</f>
        <v>0</v>
      </c>
      <c r="M17" s="118">
        <f>IF($C$4="Attiecināmās izmaksas",IF('7a+c+n'!$Q17="A",'7a+c+n'!M17,0),0)</f>
        <v>0</v>
      </c>
      <c r="N17" s="118">
        <f>IF($C$4="Attiecināmās izmaksas",IF('7a+c+n'!$Q17="A",'7a+c+n'!N17,0),0)</f>
        <v>0</v>
      </c>
      <c r="O17" s="118">
        <f>IF($C$4="Attiecināmās izmaksas",IF('7a+c+n'!$Q17="A",'7a+c+n'!O17,0),0)</f>
        <v>0</v>
      </c>
      <c r="P17" s="119">
        <f>IF($C$4="Attiecināmās izmaksas",IF('7a+c+n'!$Q17="A",'7a+c+n'!P17,0),0)</f>
        <v>0</v>
      </c>
    </row>
    <row r="18" spans="1:16" ht="81.599999999999994" x14ac:dyDescent="0.2">
      <c r="A18" s="51">
        <f>IF(P18=0,0,IF(COUNTBLANK(P18)=1,0,COUNTA($P$14:P18)))</f>
        <v>0</v>
      </c>
      <c r="B18" s="24" t="str">
        <f>IF($C$4="Attiecināmās izmaksas",IF('7a+c+n'!$Q18="A",'7a+c+n'!B18,0),0)</f>
        <v>09-00000</v>
      </c>
      <c r="C18" s="24" t="str">
        <f>IF($C$4="Attiecināmās izmaksas",IF('7a+c+n'!$Q18="A",'7a+c+n'!C18,0),0)</f>
        <v>Jumta virsmas, ventilācijas kanālu, parapeta, margu attīrīšana un sagatavošana, mazgāšana ar augstspiediena mazgātāju, atslāņojoša elementu atjaunoša ruļļu materiāla noņemšana, betona atjaunošana ar javu/betonēšana (vietām), paneļu ribu špaktelēšana (vietām); slīpuma veidošana aiz ventilācijas kanāliem ar betonu; ventilācijas kanālu apmešana ar sietu</v>
      </c>
      <c r="D18" s="24" t="str">
        <f>IF($C$4="Attiecināmās izmaksas",IF('7a+c+n'!$Q18="A",'7a+c+n'!D18,0),0)</f>
        <v>m2</v>
      </c>
      <c r="E18" s="46"/>
      <c r="F18" s="65"/>
      <c r="G18" s="118"/>
      <c r="H18" s="118">
        <f>IF($C$4="Attiecināmās izmaksas",IF('7a+c+n'!$Q18="A",'7a+c+n'!H18,0),0)</f>
        <v>0</v>
      </c>
      <c r="I18" s="118"/>
      <c r="J18" s="118"/>
      <c r="K18" s="119">
        <f>IF($C$4="Attiecināmās izmaksas",IF('7a+c+n'!$Q18="A",'7a+c+n'!K18,0),0)</f>
        <v>0</v>
      </c>
      <c r="L18" s="65">
        <f>IF($C$4="Attiecināmās izmaksas",IF('7a+c+n'!$Q18="A",'7a+c+n'!L18,0),0)</f>
        <v>0</v>
      </c>
      <c r="M18" s="118">
        <f>IF($C$4="Attiecināmās izmaksas",IF('7a+c+n'!$Q18="A",'7a+c+n'!M18,0),0)</f>
        <v>0</v>
      </c>
      <c r="N18" s="118">
        <f>IF($C$4="Attiecināmās izmaksas",IF('7a+c+n'!$Q18="A",'7a+c+n'!N18,0),0)</f>
        <v>0</v>
      </c>
      <c r="O18" s="118">
        <f>IF($C$4="Attiecināmās izmaksas",IF('7a+c+n'!$Q18="A",'7a+c+n'!O18,0),0)</f>
        <v>0</v>
      </c>
      <c r="P18" s="119">
        <f>IF($C$4="Attiecināmās izmaksas",IF('7a+c+n'!$Q18="A",'7a+c+n'!P18,0),0)</f>
        <v>0</v>
      </c>
    </row>
    <row r="19" spans="1:16" ht="20.399999999999999" x14ac:dyDescent="0.2">
      <c r="A19" s="51">
        <f>IF(P19=0,0,IF(COUNTBLANK(P19)=1,0,COUNTA($P$14:P19)))</f>
        <v>0</v>
      </c>
      <c r="B19" s="24" t="str">
        <f>IF($C$4="Attiecināmās izmaksas",IF('7a+c+n'!$Q19="A",'7a+c+n'!B19,0),0)</f>
        <v>09-00000</v>
      </c>
      <c r="C19" s="24" t="str">
        <f>IF($C$4="Attiecināmās izmaksas",IF('7a+c+n'!$Q19="A",'7a+c+n'!C19,0),0)</f>
        <v>Jumta virsmas, ventilācijas kanālu, parapeta, margu gruntēšana ar Microsealer-50 (patēriņš 0,2kg/m2)</v>
      </c>
      <c r="D19" s="24" t="str">
        <f>IF($C$4="Attiecināmās izmaksas",IF('7a+c+n'!$Q19="A",'7a+c+n'!D19,0),0)</f>
        <v>m2</v>
      </c>
      <c r="E19" s="46"/>
      <c r="F19" s="65"/>
      <c r="G19" s="118"/>
      <c r="H19" s="118">
        <f>IF($C$4="Attiecināmās izmaksas",IF('7a+c+n'!$Q19="A",'7a+c+n'!H19,0),0)</f>
        <v>0</v>
      </c>
      <c r="I19" s="118"/>
      <c r="J19" s="118"/>
      <c r="K19" s="119">
        <f>IF($C$4="Attiecināmās izmaksas",IF('7a+c+n'!$Q19="A",'7a+c+n'!K19,0),0)</f>
        <v>0</v>
      </c>
      <c r="L19" s="65">
        <f>IF($C$4="Attiecināmās izmaksas",IF('7a+c+n'!$Q19="A",'7a+c+n'!L19,0),0)</f>
        <v>0</v>
      </c>
      <c r="M19" s="118">
        <f>IF($C$4="Attiecināmās izmaksas",IF('7a+c+n'!$Q19="A",'7a+c+n'!M19,0),0)</f>
        <v>0</v>
      </c>
      <c r="N19" s="118">
        <f>IF($C$4="Attiecināmās izmaksas",IF('7a+c+n'!$Q19="A",'7a+c+n'!N19,0),0)</f>
        <v>0</v>
      </c>
      <c r="O19" s="118">
        <f>IF($C$4="Attiecināmās izmaksas",IF('7a+c+n'!$Q19="A",'7a+c+n'!O19,0),0)</f>
        <v>0</v>
      </c>
      <c r="P19" s="119">
        <f>IF($C$4="Attiecināmās izmaksas",IF('7a+c+n'!$Q19="A",'7a+c+n'!P19,0),0)</f>
        <v>0</v>
      </c>
    </row>
    <row r="20" spans="1:16" ht="20.399999999999999" x14ac:dyDescent="0.2">
      <c r="A20" s="51">
        <f>IF(P20=0,0,IF(COUNTBLANK(P20)=1,0,COUNTA($P$14:P20)))</f>
        <v>0</v>
      </c>
      <c r="B20" s="24" t="str">
        <f>IF($C$4="Attiecināmās izmaksas",IF('7a+c+n'!$Q20="A",'7a+c+n'!B20,0),0)</f>
        <v>09-00000</v>
      </c>
      <c r="C20" s="24" t="str">
        <f>IF($C$4="Attiecināmās izmaksas",IF('7a+c+n'!$Q20="A",'7a+c+n'!C20,0),0)</f>
        <v>Microsealer-50 (patēriņš 0,2kg/m2)</v>
      </c>
      <c r="D20" s="24" t="str">
        <f>IF($C$4="Attiecināmās izmaksas",IF('7a+c+n'!$Q20="A",'7a+c+n'!D20,0),0)</f>
        <v>kg</v>
      </c>
      <c r="E20" s="46"/>
      <c r="F20" s="65"/>
      <c r="G20" s="118"/>
      <c r="H20" s="118">
        <f>IF($C$4="Attiecināmās izmaksas",IF('7a+c+n'!$Q20="A",'7a+c+n'!H20,0),0)</f>
        <v>0</v>
      </c>
      <c r="I20" s="118"/>
      <c r="J20" s="118"/>
      <c r="K20" s="119">
        <f>IF($C$4="Attiecināmās izmaksas",IF('7a+c+n'!$Q20="A",'7a+c+n'!K20,0),0)</f>
        <v>0</v>
      </c>
      <c r="L20" s="65">
        <f>IF($C$4="Attiecināmās izmaksas",IF('7a+c+n'!$Q20="A",'7a+c+n'!L20,0),0)</f>
        <v>0</v>
      </c>
      <c r="M20" s="118">
        <f>IF($C$4="Attiecināmās izmaksas",IF('7a+c+n'!$Q20="A",'7a+c+n'!M20,0),0)</f>
        <v>0</v>
      </c>
      <c r="N20" s="118">
        <f>IF($C$4="Attiecināmās izmaksas",IF('7a+c+n'!$Q20="A",'7a+c+n'!N20,0),0)</f>
        <v>0</v>
      </c>
      <c r="O20" s="118">
        <f>IF($C$4="Attiecināmās izmaksas",IF('7a+c+n'!$Q20="A",'7a+c+n'!O20,0),0)</f>
        <v>0</v>
      </c>
      <c r="P20" s="119">
        <f>IF($C$4="Attiecināmās izmaksas",IF('7a+c+n'!$Q20="A",'7a+c+n'!P20,0),0)</f>
        <v>0</v>
      </c>
    </row>
    <row r="21" spans="1:16" ht="20.399999999999999" x14ac:dyDescent="0.2">
      <c r="A21" s="51">
        <f>IF(P21=0,0,IF(COUNTBLANK(P21)=1,0,COUNTA($P$14:P21)))</f>
        <v>0</v>
      </c>
      <c r="B21" s="24" t="str">
        <f>IF($C$4="Attiecināmās izmaksas",IF('7a+c+n'!$Q21="A",'7a+c+n'!B21,0),0)</f>
        <v>09-00000</v>
      </c>
      <c r="C21" s="24" t="str">
        <f>IF($C$4="Attiecināmās izmaksas",IF('7a+c+n'!$Q21="A",'7a+c+n'!C21,0),0)</f>
        <v>Savienojumu vietu, plaisu aizdare ar hermētiķi Hyperseal Expert</v>
      </c>
      <c r="D21" s="24" t="str">
        <f>IF($C$4="Attiecināmās izmaksas",IF('7a+c+n'!$Q21="A",'7a+c+n'!D21,0),0)</f>
        <v>gab.</v>
      </c>
      <c r="E21" s="46"/>
      <c r="F21" s="65"/>
      <c r="G21" s="118"/>
      <c r="H21" s="118">
        <f>IF($C$4="Attiecināmās izmaksas",IF('7a+c+n'!$Q21="A",'7a+c+n'!H21,0),0)</f>
        <v>0</v>
      </c>
      <c r="I21" s="118"/>
      <c r="J21" s="118"/>
      <c r="K21" s="119">
        <f>IF($C$4="Attiecināmās izmaksas",IF('7a+c+n'!$Q21="A",'7a+c+n'!K21,0),0)</f>
        <v>0</v>
      </c>
      <c r="L21" s="65">
        <f>IF($C$4="Attiecināmās izmaksas",IF('7a+c+n'!$Q21="A",'7a+c+n'!L21,0),0)</f>
        <v>0</v>
      </c>
      <c r="M21" s="118">
        <f>IF($C$4="Attiecināmās izmaksas",IF('7a+c+n'!$Q21="A",'7a+c+n'!M21,0),0)</f>
        <v>0</v>
      </c>
      <c r="N21" s="118">
        <f>IF($C$4="Attiecināmās izmaksas",IF('7a+c+n'!$Q21="A",'7a+c+n'!N21,0),0)</f>
        <v>0</v>
      </c>
      <c r="O21" s="118">
        <f>IF($C$4="Attiecināmās izmaksas",IF('7a+c+n'!$Q21="A",'7a+c+n'!O21,0),0)</f>
        <v>0</v>
      </c>
      <c r="P21" s="119">
        <f>IF($C$4="Attiecināmās izmaksas",IF('7a+c+n'!$Q21="A",'7a+c+n'!P21,0),0)</f>
        <v>0</v>
      </c>
    </row>
    <row r="22" spans="1:16" ht="20.399999999999999" x14ac:dyDescent="0.2">
      <c r="A22" s="51">
        <f>IF(P22=0,0,IF(COUNTBLANK(P22)=1,0,COUNTA($P$14:P22)))</f>
        <v>0</v>
      </c>
      <c r="B22" s="24" t="str">
        <f>IF($C$4="Attiecināmās izmaksas",IF('7a+c+n'!$Q22="A",'7a+c+n'!B22,0),0)</f>
        <v>09-00000</v>
      </c>
      <c r="C22" s="24" t="str">
        <f>IF($C$4="Attiecināmās izmaksas",IF('7a+c+n'!$Q22="A",'7a+c+n'!C22,0),0)</f>
        <v>Jumta detaļu apstrāde ar Hyperdesmo Particular</v>
      </c>
      <c r="D22" s="24" t="str">
        <f>IF($C$4="Attiecināmās izmaksas",IF('7a+c+n'!$Q22="A",'7a+c+n'!D22,0),0)</f>
        <v>kg</v>
      </c>
      <c r="E22" s="46"/>
      <c r="F22" s="65"/>
      <c r="G22" s="118"/>
      <c r="H22" s="118">
        <f>IF($C$4="Attiecināmās izmaksas",IF('7a+c+n'!$Q22="A",'7a+c+n'!H22,0),0)</f>
        <v>0</v>
      </c>
      <c r="I22" s="118"/>
      <c r="J22" s="118"/>
      <c r="K22" s="119">
        <f>IF($C$4="Attiecināmās izmaksas",IF('7a+c+n'!$Q22="A",'7a+c+n'!K22,0),0)</f>
        <v>0</v>
      </c>
      <c r="L22" s="65">
        <f>IF($C$4="Attiecināmās izmaksas",IF('7a+c+n'!$Q22="A",'7a+c+n'!L22,0),0)</f>
        <v>0</v>
      </c>
      <c r="M22" s="118">
        <f>IF($C$4="Attiecināmās izmaksas",IF('7a+c+n'!$Q22="A",'7a+c+n'!M22,0),0)</f>
        <v>0</v>
      </c>
      <c r="N22" s="118">
        <f>IF($C$4="Attiecināmās izmaksas",IF('7a+c+n'!$Q22="A",'7a+c+n'!N22,0),0)</f>
        <v>0</v>
      </c>
      <c r="O22" s="118">
        <f>IF($C$4="Attiecināmās izmaksas",IF('7a+c+n'!$Q22="A",'7a+c+n'!O22,0),0)</f>
        <v>0</v>
      </c>
      <c r="P22" s="119">
        <f>IF($C$4="Attiecināmās izmaksas",IF('7a+c+n'!$Q22="A",'7a+c+n'!P22,0),0)</f>
        <v>0</v>
      </c>
    </row>
    <row r="23" spans="1:16" ht="30.6" x14ac:dyDescent="0.2">
      <c r="A23" s="51">
        <f>IF(P23=0,0,IF(COUNTBLANK(P23)=1,0,COUNTA($P$14:P23)))</f>
        <v>0</v>
      </c>
      <c r="B23" s="24" t="str">
        <f>IF($C$4="Attiecināmās izmaksas",IF('7a+c+n'!$Q23="A",'7a+c+n'!B23,0),0)</f>
        <v>09-00000</v>
      </c>
      <c r="C23" s="24" t="str">
        <f>IF($C$4="Attiecināmās izmaksas",IF('7a+c+n'!$Q23="A",'7a+c+n'!C23,0),0)</f>
        <v>Jumta virsmas, ventilācijas kanālu, parapeta pārklājums ar Hyperdesmo classic TEJA 1 slānis - patēriņš 0.85 kg/m2; vietām iestrādājot ģeotekstīlu Geotextil-50</v>
      </c>
      <c r="D23" s="24" t="str">
        <f>IF($C$4="Attiecināmās izmaksas",IF('7a+c+n'!$Q23="A",'7a+c+n'!D23,0),0)</f>
        <v>m2</v>
      </c>
      <c r="E23" s="46"/>
      <c r="F23" s="65"/>
      <c r="G23" s="118"/>
      <c r="H23" s="118">
        <f>IF($C$4="Attiecināmās izmaksas",IF('7a+c+n'!$Q23="A",'7a+c+n'!H23,0),0)</f>
        <v>0</v>
      </c>
      <c r="I23" s="118"/>
      <c r="J23" s="118"/>
      <c r="K23" s="119">
        <f>IF($C$4="Attiecināmās izmaksas",IF('7a+c+n'!$Q23="A",'7a+c+n'!K23,0),0)</f>
        <v>0</v>
      </c>
      <c r="L23" s="65">
        <f>IF($C$4="Attiecināmās izmaksas",IF('7a+c+n'!$Q23="A",'7a+c+n'!L23,0),0)</f>
        <v>0</v>
      </c>
      <c r="M23" s="118">
        <f>IF($C$4="Attiecināmās izmaksas",IF('7a+c+n'!$Q23="A",'7a+c+n'!M23,0),0)</f>
        <v>0</v>
      </c>
      <c r="N23" s="118">
        <f>IF($C$4="Attiecināmās izmaksas",IF('7a+c+n'!$Q23="A",'7a+c+n'!N23,0),0)</f>
        <v>0</v>
      </c>
      <c r="O23" s="118">
        <f>IF($C$4="Attiecināmās izmaksas",IF('7a+c+n'!$Q23="A",'7a+c+n'!O23,0),0)</f>
        <v>0</v>
      </c>
      <c r="P23" s="119">
        <f>IF($C$4="Attiecināmās izmaksas",IF('7a+c+n'!$Q23="A",'7a+c+n'!P23,0),0)</f>
        <v>0</v>
      </c>
    </row>
    <row r="24" spans="1:16" ht="20.399999999999999" x14ac:dyDescent="0.2">
      <c r="A24" s="51">
        <f>IF(P24=0,0,IF(COUNTBLANK(P24)=1,0,COUNTA($P$14:P24)))</f>
        <v>0</v>
      </c>
      <c r="B24" s="24" t="str">
        <f>IF($C$4="Attiecināmās izmaksas",IF('7a+c+n'!$Q24="A",'7a+c+n'!B24,0),0)</f>
        <v>09-00000</v>
      </c>
      <c r="C24" s="24" t="str">
        <f>IF($C$4="Attiecināmās izmaksas",IF('7a+c+n'!$Q24="A",'7a+c+n'!C24,0),0)</f>
        <v>Hyperdesmo classic TEJA (patēriņš 0,85 kg/m2);</v>
      </c>
      <c r="D24" s="24" t="str">
        <f>IF($C$4="Attiecināmās izmaksas",IF('7a+c+n'!$Q24="A",'7a+c+n'!D24,0),0)</f>
        <v>kg</v>
      </c>
      <c r="E24" s="46"/>
      <c r="F24" s="65"/>
      <c r="G24" s="118"/>
      <c r="H24" s="118">
        <f>IF($C$4="Attiecināmās izmaksas",IF('7a+c+n'!$Q24="A",'7a+c+n'!H24,0),0)</f>
        <v>0</v>
      </c>
      <c r="I24" s="118"/>
      <c r="J24" s="118"/>
      <c r="K24" s="119">
        <f>IF($C$4="Attiecināmās izmaksas",IF('7a+c+n'!$Q24="A",'7a+c+n'!K24,0),0)</f>
        <v>0</v>
      </c>
      <c r="L24" s="65">
        <f>IF($C$4="Attiecināmās izmaksas",IF('7a+c+n'!$Q24="A",'7a+c+n'!L24,0),0)</f>
        <v>0</v>
      </c>
      <c r="M24" s="118">
        <f>IF($C$4="Attiecināmās izmaksas",IF('7a+c+n'!$Q24="A",'7a+c+n'!M24,0),0)</f>
        <v>0</v>
      </c>
      <c r="N24" s="118">
        <f>IF($C$4="Attiecināmās izmaksas",IF('7a+c+n'!$Q24="A",'7a+c+n'!N24,0),0)</f>
        <v>0</v>
      </c>
      <c r="O24" s="118">
        <f>IF($C$4="Attiecināmās izmaksas",IF('7a+c+n'!$Q24="A",'7a+c+n'!O24,0),0)</f>
        <v>0</v>
      </c>
      <c r="P24" s="119">
        <f>IF($C$4="Attiecināmās izmaksas",IF('7a+c+n'!$Q24="A",'7a+c+n'!P24,0),0)</f>
        <v>0</v>
      </c>
    </row>
    <row r="25" spans="1:16" ht="30.6" x14ac:dyDescent="0.2">
      <c r="A25" s="51">
        <f>IF(P25=0,0,IF(COUNTBLANK(P25)=1,0,COUNTA($P$14:P25)))</f>
        <v>0</v>
      </c>
      <c r="B25" s="24" t="str">
        <f>IF($C$4="Attiecināmās izmaksas",IF('7a+c+n'!$Q25="A",'7a+c+n'!B25,0),0)</f>
        <v>09-00000</v>
      </c>
      <c r="C25" s="24" t="str">
        <f>IF($C$4="Attiecināmās izmaksas",IF('7a+c+n'!$Q25="A",'7a+c+n'!C25,0),0)</f>
        <v>Jumta virsmas, ventilācijas kanālu, parapeta pārklājums ar Hyperdesmo classic GREY, 1 slānis - patēriņš 0,75kg/m2;</v>
      </c>
      <c r="D25" s="24" t="str">
        <f>IF($C$4="Attiecināmās izmaksas",IF('7a+c+n'!$Q25="A",'7a+c+n'!D25,0),0)</f>
        <v>m2</v>
      </c>
      <c r="E25" s="46"/>
      <c r="F25" s="65"/>
      <c r="G25" s="118"/>
      <c r="H25" s="118">
        <f>IF($C$4="Attiecināmās izmaksas",IF('7a+c+n'!$Q25="A",'7a+c+n'!H25,0),0)</f>
        <v>0</v>
      </c>
      <c r="I25" s="118"/>
      <c r="J25" s="118"/>
      <c r="K25" s="119">
        <f>IF($C$4="Attiecināmās izmaksas",IF('7a+c+n'!$Q25="A",'7a+c+n'!K25,0),0)</f>
        <v>0</v>
      </c>
      <c r="L25" s="65">
        <f>IF($C$4="Attiecināmās izmaksas",IF('7a+c+n'!$Q25="A",'7a+c+n'!L25,0),0)</f>
        <v>0</v>
      </c>
      <c r="M25" s="118">
        <f>IF($C$4="Attiecināmās izmaksas",IF('7a+c+n'!$Q25="A",'7a+c+n'!M25,0),0)</f>
        <v>0</v>
      </c>
      <c r="N25" s="118">
        <f>IF($C$4="Attiecināmās izmaksas",IF('7a+c+n'!$Q25="A",'7a+c+n'!N25,0),0)</f>
        <v>0</v>
      </c>
      <c r="O25" s="118">
        <f>IF($C$4="Attiecināmās izmaksas",IF('7a+c+n'!$Q25="A",'7a+c+n'!O25,0),0)</f>
        <v>0</v>
      </c>
      <c r="P25" s="119">
        <f>IF($C$4="Attiecināmās izmaksas",IF('7a+c+n'!$Q25="A",'7a+c+n'!P25,0),0)</f>
        <v>0</v>
      </c>
    </row>
    <row r="26" spans="1:16" ht="20.399999999999999" x14ac:dyDescent="0.2">
      <c r="A26" s="51">
        <f>IF(P26=0,0,IF(COUNTBLANK(P26)=1,0,COUNTA($P$14:P26)))</f>
        <v>0</v>
      </c>
      <c r="B26" s="24" t="str">
        <f>IF($C$4="Attiecināmās izmaksas",IF('7a+c+n'!$Q26="A",'7a+c+n'!B26,0),0)</f>
        <v>09-00000</v>
      </c>
      <c r="C26" s="24" t="str">
        <f>IF($C$4="Attiecināmās izmaksas",IF('7a+c+n'!$Q26="A",'7a+c+n'!C26,0),0)</f>
        <v>Hyperdesmo classic GREY (patēriņš 0,75kg/m2),</v>
      </c>
      <c r="D26" s="24" t="str">
        <f>IF($C$4="Attiecināmās izmaksas",IF('7a+c+n'!$Q26="A",'7a+c+n'!D26,0),0)</f>
        <v>kg</v>
      </c>
      <c r="E26" s="46"/>
      <c r="F26" s="65"/>
      <c r="G26" s="118"/>
      <c r="H26" s="118">
        <f>IF($C$4="Attiecināmās izmaksas",IF('7a+c+n'!$Q26="A",'7a+c+n'!H26,0),0)</f>
        <v>0</v>
      </c>
      <c r="I26" s="118"/>
      <c r="J26" s="118"/>
      <c r="K26" s="119">
        <f>IF($C$4="Attiecināmās izmaksas",IF('7a+c+n'!$Q26="A",'7a+c+n'!K26,0),0)</f>
        <v>0</v>
      </c>
      <c r="L26" s="65">
        <f>IF($C$4="Attiecināmās izmaksas",IF('7a+c+n'!$Q26="A",'7a+c+n'!L26,0),0)</f>
        <v>0</v>
      </c>
      <c r="M26" s="118">
        <f>IF($C$4="Attiecināmās izmaksas",IF('7a+c+n'!$Q26="A",'7a+c+n'!M26,0),0)</f>
        <v>0</v>
      </c>
      <c r="N26" s="118">
        <f>IF($C$4="Attiecināmās izmaksas",IF('7a+c+n'!$Q26="A",'7a+c+n'!N26,0),0)</f>
        <v>0</v>
      </c>
      <c r="O26" s="118">
        <f>IF($C$4="Attiecināmās izmaksas",IF('7a+c+n'!$Q26="A",'7a+c+n'!O26,0),0)</f>
        <v>0</v>
      </c>
      <c r="P26" s="119">
        <f>IF($C$4="Attiecināmās izmaksas",IF('7a+c+n'!$Q26="A",'7a+c+n'!P26,0),0)</f>
        <v>0</v>
      </c>
    </row>
    <row r="27" spans="1:16" ht="30.6" x14ac:dyDescent="0.2">
      <c r="A27" s="51">
        <f>IF(P27=0,0,IF(COUNTBLANK(P27)=1,0,COUNTA($P$14:P27)))</f>
        <v>0</v>
      </c>
      <c r="B27" s="24" t="str">
        <f>IF($C$4="Attiecināmās izmaksas",IF('7a+c+n'!$Q27="A",'7a+c+n'!B27,0),0)</f>
        <v>09-00000</v>
      </c>
      <c r="C27" s="24" t="str">
        <f>IF($C$4="Attiecināmās izmaksas",IF('7a+c+n'!$Q27="A",'7a+c+n'!C27,0),0)</f>
        <v>Jumta virsmas, ventilācijas kanālu, parapeta, margu pārklājums ar virskārtu Hyperdesmo ADY-E, 1 slānis - patēriņš 0,2kg/m2;</v>
      </c>
      <c r="D27" s="24" t="str">
        <f>IF($C$4="Attiecināmās izmaksas",IF('7a+c+n'!$Q27="A",'7a+c+n'!D27,0),0)</f>
        <v>m2</v>
      </c>
      <c r="E27" s="46"/>
      <c r="F27" s="65"/>
      <c r="G27" s="118"/>
      <c r="H27" s="118">
        <f>IF($C$4="Attiecināmās izmaksas",IF('7a+c+n'!$Q27="A",'7a+c+n'!H27,0),0)</f>
        <v>0</v>
      </c>
      <c r="I27" s="118"/>
      <c r="J27" s="118"/>
      <c r="K27" s="119">
        <f>IF($C$4="Attiecināmās izmaksas",IF('7a+c+n'!$Q27="A",'7a+c+n'!K27,0),0)</f>
        <v>0</v>
      </c>
      <c r="L27" s="65">
        <f>IF($C$4="Attiecināmās izmaksas",IF('7a+c+n'!$Q27="A",'7a+c+n'!L27,0),0)</f>
        <v>0</v>
      </c>
      <c r="M27" s="118">
        <f>IF($C$4="Attiecināmās izmaksas",IF('7a+c+n'!$Q27="A",'7a+c+n'!M27,0),0)</f>
        <v>0</v>
      </c>
      <c r="N27" s="118">
        <f>IF($C$4="Attiecināmās izmaksas",IF('7a+c+n'!$Q27="A",'7a+c+n'!N27,0),0)</f>
        <v>0</v>
      </c>
      <c r="O27" s="118">
        <f>IF($C$4="Attiecināmās izmaksas",IF('7a+c+n'!$Q27="A",'7a+c+n'!O27,0),0)</f>
        <v>0</v>
      </c>
      <c r="P27" s="119">
        <f>IF($C$4="Attiecināmās izmaksas",IF('7a+c+n'!$Q27="A",'7a+c+n'!P27,0),0)</f>
        <v>0</v>
      </c>
    </row>
    <row r="28" spans="1:16" ht="20.399999999999999" x14ac:dyDescent="0.2">
      <c r="A28" s="51">
        <f>IF(P28=0,0,IF(COUNTBLANK(P28)=1,0,COUNTA($P$14:P28)))</f>
        <v>0</v>
      </c>
      <c r="B28" s="24" t="str">
        <f>IF($C$4="Attiecināmās izmaksas",IF('7a+c+n'!$Q28="A",'7a+c+n'!B28,0),0)</f>
        <v>09-00000</v>
      </c>
      <c r="C28" s="24" t="str">
        <f>IF($C$4="Attiecināmās izmaksas",IF('7a+c+n'!$Q28="A",'7a+c+n'!C28,0),0)</f>
        <v>Hyperdesmo ADY-E grey (patēriņš 0,2kg/m2)</v>
      </c>
      <c r="D28" s="24" t="str">
        <f>IF($C$4="Attiecināmās izmaksas",IF('7a+c+n'!$Q28="A",'7a+c+n'!D28,0),0)</f>
        <v>kg</v>
      </c>
      <c r="E28" s="46"/>
      <c r="F28" s="65"/>
      <c r="G28" s="118"/>
      <c r="H28" s="118">
        <f>IF($C$4="Attiecināmās izmaksas",IF('7a+c+n'!$Q28="A",'7a+c+n'!H28,0),0)</f>
        <v>0</v>
      </c>
      <c r="I28" s="118"/>
      <c r="J28" s="118"/>
      <c r="K28" s="119">
        <f>IF($C$4="Attiecināmās izmaksas",IF('7a+c+n'!$Q28="A",'7a+c+n'!K28,0),0)</f>
        <v>0</v>
      </c>
      <c r="L28" s="65">
        <f>IF($C$4="Attiecināmās izmaksas",IF('7a+c+n'!$Q28="A",'7a+c+n'!L28,0),0)</f>
        <v>0</v>
      </c>
      <c r="M28" s="118">
        <f>IF($C$4="Attiecināmās izmaksas",IF('7a+c+n'!$Q28="A",'7a+c+n'!M28,0),0)</f>
        <v>0</v>
      </c>
      <c r="N28" s="118">
        <f>IF($C$4="Attiecināmās izmaksas",IF('7a+c+n'!$Q28="A",'7a+c+n'!N28,0),0)</f>
        <v>0</v>
      </c>
      <c r="O28" s="118">
        <f>IF($C$4="Attiecināmās izmaksas",IF('7a+c+n'!$Q28="A",'7a+c+n'!O28,0),0)</f>
        <v>0</v>
      </c>
      <c r="P28" s="119">
        <f>IF($C$4="Attiecināmās izmaksas",IF('7a+c+n'!$Q28="A",'7a+c+n'!P28,0),0)</f>
        <v>0</v>
      </c>
    </row>
    <row r="29" spans="1:16" ht="20.399999999999999" x14ac:dyDescent="0.2">
      <c r="A29" s="51">
        <f>IF(P29=0,0,IF(COUNTBLANK(P29)=1,0,COUNTA($P$14:P29)))</f>
        <v>0</v>
      </c>
      <c r="B29" s="24" t="str">
        <f>IF($C$4="Attiecināmās izmaksas",IF('7a+c+n'!$Q29="A",'7a+c+n'!B29,0),0)</f>
        <v>09-00000</v>
      </c>
      <c r="C29" s="24" t="str">
        <f>IF($C$4="Attiecināmās izmaksas",IF('7a+c+n'!$Q29="A",'7a+c+n'!C29,0),0)</f>
        <v>Būvgružu izvešana, utilizāci</v>
      </c>
      <c r="D29" s="24" t="str">
        <f>IF($C$4="Attiecināmās izmaksas",IF('7a+c+n'!$Q29="A",'7a+c+n'!D29,0),0)</f>
        <v>m3</v>
      </c>
      <c r="E29" s="46"/>
      <c r="F29" s="65"/>
      <c r="G29" s="118"/>
      <c r="H29" s="118">
        <f>IF($C$4="Attiecināmās izmaksas",IF('7a+c+n'!$Q29="A",'7a+c+n'!H29,0),0)</f>
        <v>0</v>
      </c>
      <c r="I29" s="118"/>
      <c r="J29" s="118"/>
      <c r="K29" s="119">
        <f>IF($C$4="Attiecināmās izmaksas",IF('7a+c+n'!$Q29="A",'7a+c+n'!K29,0),0)</f>
        <v>0</v>
      </c>
      <c r="L29" s="65">
        <f>IF($C$4="Attiecināmās izmaksas",IF('7a+c+n'!$Q29="A",'7a+c+n'!L29,0),0)</f>
        <v>0</v>
      </c>
      <c r="M29" s="118">
        <f>IF($C$4="Attiecināmās izmaksas",IF('7a+c+n'!$Q29="A",'7a+c+n'!M29,0),0)</f>
        <v>0</v>
      </c>
      <c r="N29" s="118">
        <f>IF($C$4="Attiecināmās izmaksas",IF('7a+c+n'!$Q29="A",'7a+c+n'!N29,0),0)</f>
        <v>0</v>
      </c>
      <c r="O29" s="118">
        <f>IF($C$4="Attiecināmās izmaksas",IF('7a+c+n'!$Q29="A",'7a+c+n'!O29,0),0)</f>
        <v>0</v>
      </c>
      <c r="P29" s="119">
        <f>IF($C$4="Attiecināmās izmaksas",IF('7a+c+n'!$Q29="A",'7a+c+n'!P29,0),0)</f>
        <v>0</v>
      </c>
    </row>
    <row r="30" spans="1:16" x14ac:dyDescent="0.2">
      <c r="A30" s="51">
        <f>IF(P30=0,0,IF(COUNTBLANK(P30)=1,0,COUNTA($P$14:P30)))</f>
        <v>0</v>
      </c>
      <c r="B30" s="24">
        <f>IF($C$4="Attiecināmās izmaksas",IF('7a+c+n'!$Q30="A",'7a+c+n'!B30,0),0)</f>
        <v>0</v>
      </c>
      <c r="C30" s="24">
        <f>IF($C$4="Attiecināmās izmaksas",IF('7a+c+n'!$Q30="A",'7a+c+n'!C30,0),0)</f>
        <v>0</v>
      </c>
      <c r="D30" s="24">
        <f>IF($C$4="Attiecināmās izmaksas",IF('7a+c+n'!$Q30="A",'7a+c+n'!D30,0),0)</f>
        <v>0</v>
      </c>
      <c r="E30" s="46"/>
      <c r="F30" s="65"/>
      <c r="G30" s="118"/>
      <c r="H30" s="118">
        <f>IF($C$4="Attiecināmās izmaksas",IF('7a+c+n'!$Q30="A",'7a+c+n'!H30,0),0)</f>
        <v>0</v>
      </c>
      <c r="I30" s="118"/>
      <c r="J30" s="118"/>
      <c r="K30" s="119">
        <f>IF($C$4="Attiecināmās izmaksas",IF('7a+c+n'!$Q30="A",'7a+c+n'!K30,0),0)</f>
        <v>0</v>
      </c>
      <c r="L30" s="65">
        <f>IF($C$4="Attiecināmās izmaksas",IF('7a+c+n'!$Q30="A",'7a+c+n'!L30,0),0)</f>
        <v>0</v>
      </c>
      <c r="M30" s="118">
        <f>IF($C$4="Attiecināmās izmaksas",IF('7a+c+n'!$Q30="A",'7a+c+n'!M30,0),0)</f>
        <v>0</v>
      </c>
      <c r="N30" s="118">
        <f>IF($C$4="Attiecināmās izmaksas",IF('7a+c+n'!$Q30="A",'7a+c+n'!N30,0),0)</f>
        <v>0</v>
      </c>
      <c r="O30" s="118">
        <f>IF($C$4="Attiecināmās izmaksas",IF('7a+c+n'!$Q30="A",'7a+c+n'!O30,0),0)</f>
        <v>0</v>
      </c>
      <c r="P30" s="119">
        <f>IF($C$4="Attiecināmās izmaksas",IF('7a+c+n'!$Q30="A",'7a+c+n'!P30,0),0)</f>
        <v>0</v>
      </c>
    </row>
    <row r="31" spans="1:16" ht="20.399999999999999" x14ac:dyDescent="0.2">
      <c r="A31" s="51">
        <f>IF(P31=0,0,IF(COUNTBLANK(P31)=1,0,COUNTA($P$14:P31)))</f>
        <v>0</v>
      </c>
      <c r="B31" s="24" t="str">
        <f>IF($C$4="Attiecināmās izmaksas",IF('7a+c+n'!$Q31="A",'7a+c+n'!B31,0),0)</f>
        <v>09-00000</v>
      </c>
      <c r="C31" s="24" t="str">
        <f>IF($C$4="Attiecināmās izmaksas",IF('7a+c+n'!$Q31="A",'7a+c+n'!C31,0),0)</f>
        <v>Apakšējais juma siltumizolācijas slānis Paroc Ros 30 G vai ekvivalents; λ=0,036W/mK, b=120</v>
      </c>
      <c r="D31" s="24" t="str">
        <f>IF($C$4="Attiecināmās izmaksas",IF('7a+c+n'!$Q31="A",'7a+c+n'!D31,0),0)</f>
        <v>m2</v>
      </c>
      <c r="E31" s="46"/>
      <c r="F31" s="65"/>
      <c r="G31" s="118"/>
      <c r="H31" s="118">
        <f>IF($C$4="Attiecināmās izmaksas",IF('7a+c+n'!$Q31="A",'7a+c+n'!H31,0),0)</f>
        <v>0</v>
      </c>
      <c r="I31" s="118"/>
      <c r="J31" s="118"/>
      <c r="K31" s="119">
        <f>IF($C$4="Attiecināmās izmaksas",IF('7a+c+n'!$Q31="A",'7a+c+n'!K31,0),0)</f>
        <v>0</v>
      </c>
      <c r="L31" s="65">
        <f>IF($C$4="Attiecināmās izmaksas",IF('7a+c+n'!$Q31="A",'7a+c+n'!L31,0),0)</f>
        <v>0</v>
      </c>
      <c r="M31" s="118">
        <f>IF($C$4="Attiecināmās izmaksas",IF('7a+c+n'!$Q31="A",'7a+c+n'!M31,0),0)</f>
        <v>0</v>
      </c>
      <c r="N31" s="118">
        <f>IF($C$4="Attiecināmās izmaksas",IF('7a+c+n'!$Q31="A",'7a+c+n'!N31,0),0)</f>
        <v>0</v>
      </c>
      <c r="O31" s="118">
        <f>IF($C$4="Attiecināmās izmaksas",IF('7a+c+n'!$Q31="A",'7a+c+n'!O31,0),0)</f>
        <v>0</v>
      </c>
      <c r="P31" s="119">
        <f>IF($C$4="Attiecināmās izmaksas",IF('7a+c+n'!$Q31="A",'7a+c+n'!P31,0),0)</f>
        <v>0</v>
      </c>
    </row>
    <row r="32" spans="1:16" ht="20.399999999999999" x14ac:dyDescent="0.2">
      <c r="A32" s="51">
        <f>IF(P32=0,0,IF(COUNTBLANK(P32)=1,0,COUNTA($P$14:P32)))</f>
        <v>0</v>
      </c>
      <c r="B32" s="24" t="str">
        <f>IF($C$4="Attiecināmās izmaksas",IF('7a+c+n'!$Q32="A",'7a+c+n'!B32,0),0)</f>
        <v>09-00000</v>
      </c>
      <c r="C32" s="24" t="str">
        <f>IF($C$4="Attiecināmās izmaksas",IF('7a+c+n'!$Q32="A",'7a+c+n'!C32,0),0)</f>
        <v>Augšējais jumta siltumizolācijas slānis Paroc Rob 80 vai ekvivalents; λ=0,038W/mK, b=30</v>
      </c>
      <c r="D32" s="24" t="str">
        <f>IF($C$4="Attiecināmās izmaksas",IF('7a+c+n'!$Q32="A",'7a+c+n'!D32,0),0)</f>
        <v>m2</v>
      </c>
      <c r="E32" s="46"/>
      <c r="F32" s="65"/>
      <c r="G32" s="118"/>
      <c r="H32" s="118">
        <f>IF($C$4="Attiecināmās izmaksas",IF('7a+c+n'!$Q32="A",'7a+c+n'!H32,0),0)</f>
        <v>0</v>
      </c>
      <c r="I32" s="118"/>
      <c r="J32" s="118"/>
      <c r="K32" s="119">
        <f>IF($C$4="Attiecināmās izmaksas",IF('7a+c+n'!$Q32="A",'7a+c+n'!K32,0),0)</f>
        <v>0</v>
      </c>
      <c r="L32" s="65">
        <f>IF($C$4="Attiecināmās izmaksas",IF('7a+c+n'!$Q32="A",'7a+c+n'!L32,0),0)</f>
        <v>0</v>
      </c>
      <c r="M32" s="118">
        <f>IF($C$4="Attiecināmās izmaksas",IF('7a+c+n'!$Q32="A",'7a+c+n'!M32,0),0)</f>
        <v>0</v>
      </c>
      <c r="N32" s="118">
        <f>IF($C$4="Attiecināmās izmaksas",IF('7a+c+n'!$Q32="A",'7a+c+n'!N32,0),0)</f>
        <v>0</v>
      </c>
      <c r="O32" s="118">
        <f>IF($C$4="Attiecināmās izmaksas",IF('7a+c+n'!$Q32="A",'7a+c+n'!O32,0),0)</f>
        <v>0</v>
      </c>
      <c r="P32" s="119">
        <f>IF($C$4="Attiecināmās izmaksas",IF('7a+c+n'!$Q32="A",'7a+c+n'!P32,0),0)</f>
        <v>0</v>
      </c>
    </row>
    <row r="33" spans="1:16" ht="20.399999999999999" x14ac:dyDescent="0.2">
      <c r="A33" s="51">
        <f>IF(P33=0,0,IF(COUNTBLANK(P33)=1,0,COUNTA($P$14:P33)))</f>
        <v>0</v>
      </c>
      <c r="B33" s="24" t="str">
        <f>IF($C$4="Attiecināmās izmaksas",IF('7a+c+n'!$Q33="A",'7a+c+n'!B33,0),0)</f>
        <v>09-00000</v>
      </c>
      <c r="C33" s="24" t="str">
        <f>IF($C$4="Attiecināmās izmaksas",IF('7a+c+n'!$Q33="A",'7a+c+n'!C33,0),0)</f>
        <v>Teleskopiskie jumta izolācijas dībeļi, t.sk. skrūves 3gab/m2</v>
      </c>
      <c r="D33" s="24" t="str">
        <f>IF($C$4="Attiecināmās izmaksas",IF('7a+c+n'!$Q33="A",'7a+c+n'!D33,0),0)</f>
        <v>gab.</v>
      </c>
      <c r="E33" s="46"/>
      <c r="F33" s="65"/>
      <c r="G33" s="118"/>
      <c r="H33" s="118">
        <f>IF($C$4="Attiecināmās izmaksas",IF('7a+c+n'!$Q33="A",'7a+c+n'!H33,0),0)</f>
        <v>0</v>
      </c>
      <c r="I33" s="118"/>
      <c r="J33" s="118"/>
      <c r="K33" s="119">
        <f>IF($C$4="Attiecināmās izmaksas",IF('7a+c+n'!$Q33="A",'7a+c+n'!K33,0),0)</f>
        <v>0</v>
      </c>
      <c r="L33" s="65">
        <f>IF($C$4="Attiecināmās izmaksas",IF('7a+c+n'!$Q33="A",'7a+c+n'!L33,0),0)</f>
        <v>0</v>
      </c>
      <c r="M33" s="118">
        <f>IF($C$4="Attiecināmās izmaksas",IF('7a+c+n'!$Q33="A",'7a+c+n'!M33,0),0)</f>
        <v>0</v>
      </c>
      <c r="N33" s="118">
        <f>IF($C$4="Attiecināmās izmaksas",IF('7a+c+n'!$Q33="A",'7a+c+n'!N33,0),0)</f>
        <v>0</v>
      </c>
      <c r="O33" s="118">
        <f>IF($C$4="Attiecināmās izmaksas",IF('7a+c+n'!$Q33="A",'7a+c+n'!O33,0),0)</f>
        <v>0</v>
      </c>
      <c r="P33" s="119">
        <f>IF($C$4="Attiecināmās izmaksas",IF('7a+c+n'!$Q33="A",'7a+c+n'!P33,0),0)</f>
        <v>0</v>
      </c>
    </row>
    <row r="34" spans="1:16" ht="20.399999999999999" x14ac:dyDescent="0.2">
      <c r="A34" s="51">
        <f>IF(P34=0,0,IF(COUNTBLANK(P34)=1,0,COUNTA($P$14:P34)))</f>
        <v>0</v>
      </c>
      <c r="B34" s="24" t="str">
        <f>IF($C$4="Attiecināmās izmaksas",IF('7a+c+n'!$Q34="A",'7a+c+n'!B34,0),0)</f>
        <v>09-00000</v>
      </c>
      <c r="C34" s="24" t="str">
        <f>IF($C$4="Attiecināmās izmaksas",IF('7a+c+n'!$Q34="A",'7a+c+n'!C34,0),0)</f>
        <v>Ruļļveida hidroizolācija TECHNONICOL Technoelast K-MS 170/3000  - apakšklājs</v>
      </c>
      <c r="D34" s="24" t="str">
        <f>IF($C$4="Attiecināmās izmaksas",IF('7a+c+n'!$Q34="A",'7a+c+n'!D34,0),0)</f>
        <v>m2</v>
      </c>
      <c r="E34" s="46"/>
      <c r="F34" s="65"/>
      <c r="G34" s="118"/>
      <c r="H34" s="118">
        <f>IF($C$4="Attiecināmās izmaksas",IF('7a+c+n'!$Q34="A",'7a+c+n'!H34,0),0)</f>
        <v>0</v>
      </c>
      <c r="I34" s="118"/>
      <c r="J34" s="118"/>
      <c r="K34" s="119">
        <f>IF($C$4="Attiecināmās izmaksas",IF('7a+c+n'!$Q34="A",'7a+c+n'!K34,0),0)</f>
        <v>0</v>
      </c>
      <c r="L34" s="65">
        <f>IF($C$4="Attiecināmās izmaksas",IF('7a+c+n'!$Q34="A",'7a+c+n'!L34,0),0)</f>
        <v>0</v>
      </c>
      <c r="M34" s="118">
        <f>IF($C$4="Attiecināmās izmaksas",IF('7a+c+n'!$Q34="A",'7a+c+n'!M34,0),0)</f>
        <v>0</v>
      </c>
      <c r="N34" s="118">
        <f>IF($C$4="Attiecināmās izmaksas",IF('7a+c+n'!$Q34="A",'7a+c+n'!N34,0),0)</f>
        <v>0</v>
      </c>
      <c r="O34" s="118">
        <f>IF($C$4="Attiecināmās izmaksas",IF('7a+c+n'!$Q34="A",'7a+c+n'!O34,0),0)</f>
        <v>0</v>
      </c>
      <c r="P34" s="119">
        <f>IF($C$4="Attiecināmās izmaksas",IF('7a+c+n'!$Q34="A",'7a+c+n'!P34,0),0)</f>
        <v>0</v>
      </c>
    </row>
    <row r="35" spans="1:16" ht="30.6" x14ac:dyDescent="0.2">
      <c r="A35" s="51">
        <f>IF(P35=0,0,IF(COUNTBLANK(P35)=1,0,COUNTA($P$14:P35)))</f>
        <v>0</v>
      </c>
      <c r="B35" s="24" t="str">
        <f>IF($C$4="Attiecināmās izmaksas",IF('7a+c+n'!$Q35="A",'7a+c+n'!B35,0),0)</f>
        <v>09-00000</v>
      </c>
      <c r="C35" s="24" t="str">
        <f>IF($C$4="Attiecināmās izmaksas",IF('7a+c+n'!$Q35="A",'7a+c+n'!C35,0),0)</f>
        <v>Bitumena ruļļu materiāls 2 kārtās. Virskārta - NEXLER
MEDIUM PYE PV250 S52H vai ekvivalents. Pamatkārta -
NEXLER PJ G40 MEDIUM vai ekvivalents</v>
      </c>
      <c r="D35" s="24" t="str">
        <f>IF($C$4="Attiecināmās izmaksas",IF('7a+c+n'!$Q35="A",'7a+c+n'!D35,0),0)</f>
        <v>m2</v>
      </c>
      <c r="E35" s="46"/>
      <c r="F35" s="65"/>
      <c r="G35" s="118"/>
      <c r="H35" s="118">
        <f>IF($C$4="Attiecināmās izmaksas",IF('7a+c+n'!$Q35="A",'7a+c+n'!H35,0),0)</f>
        <v>0</v>
      </c>
      <c r="I35" s="118"/>
      <c r="J35" s="118"/>
      <c r="K35" s="119">
        <f>IF($C$4="Attiecināmās izmaksas",IF('7a+c+n'!$Q35="A",'7a+c+n'!K35,0),0)</f>
        <v>0</v>
      </c>
      <c r="L35" s="65">
        <f>IF($C$4="Attiecināmās izmaksas",IF('7a+c+n'!$Q35="A",'7a+c+n'!L35,0),0)</f>
        <v>0</v>
      </c>
      <c r="M35" s="118">
        <f>IF($C$4="Attiecināmās izmaksas",IF('7a+c+n'!$Q35="A",'7a+c+n'!M35,0),0)</f>
        <v>0</v>
      </c>
      <c r="N35" s="118">
        <f>IF($C$4="Attiecināmās izmaksas",IF('7a+c+n'!$Q35="A",'7a+c+n'!N35,0),0)</f>
        <v>0</v>
      </c>
      <c r="O35" s="118">
        <f>IF($C$4="Attiecināmās izmaksas",IF('7a+c+n'!$Q35="A",'7a+c+n'!O35,0),0)</f>
        <v>0</v>
      </c>
      <c r="P35" s="119">
        <f>IF($C$4="Attiecināmās izmaksas",IF('7a+c+n'!$Q35="A",'7a+c+n'!P35,0),0)</f>
        <v>0</v>
      </c>
    </row>
    <row r="36" spans="1:16" ht="20.399999999999999" x14ac:dyDescent="0.2">
      <c r="A36" s="51">
        <f>IF(P36=0,0,IF(COUNTBLANK(P36)=1,0,COUNTA($P$14:P36)))</f>
        <v>0</v>
      </c>
      <c r="B36" s="24" t="str">
        <f>IF($C$4="Attiecināmās izmaksas",IF('7a+c+n'!$Q36="A",'7a+c+n'!B36,0),0)</f>
        <v>09-00000</v>
      </c>
      <c r="C36" s="24" t="str">
        <f>IF($C$4="Attiecināmās izmaksas",IF('7a+c+n'!$Q36="A",'7a+c+n'!C36,0),0)</f>
        <v>Gaisa kanālu veidošana siltumizolācijas slānī</v>
      </c>
      <c r="D36" s="24" t="str">
        <f>IF($C$4="Attiecināmās izmaksas",IF('7a+c+n'!$Q36="A",'7a+c+n'!D36,0),0)</f>
        <v>kompl</v>
      </c>
      <c r="E36" s="46"/>
      <c r="F36" s="65"/>
      <c r="G36" s="118"/>
      <c r="H36" s="118">
        <f>IF($C$4="Attiecināmās izmaksas",IF('7a+c+n'!$Q36="A",'7a+c+n'!H36,0),0)</f>
        <v>0</v>
      </c>
      <c r="I36" s="118"/>
      <c r="J36" s="118"/>
      <c r="K36" s="119">
        <f>IF($C$4="Attiecināmās izmaksas",IF('7a+c+n'!$Q36="A",'7a+c+n'!K36,0),0)</f>
        <v>0</v>
      </c>
      <c r="L36" s="65">
        <f>IF($C$4="Attiecināmās izmaksas",IF('7a+c+n'!$Q36="A",'7a+c+n'!L36,0),0)</f>
        <v>0</v>
      </c>
      <c r="M36" s="118">
        <f>IF($C$4="Attiecināmās izmaksas",IF('7a+c+n'!$Q36="A",'7a+c+n'!M36,0),0)</f>
        <v>0</v>
      </c>
      <c r="N36" s="118">
        <f>IF($C$4="Attiecināmās izmaksas",IF('7a+c+n'!$Q36="A",'7a+c+n'!N36,0),0)</f>
        <v>0</v>
      </c>
      <c r="O36" s="118">
        <f>IF($C$4="Attiecināmās izmaksas",IF('7a+c+n'!$Q36="A",'7a+c+n'!O36,0),0)</f>
        <v>0</v>
      </c>
      <c r="P36" s="119">
        <f>IF($C$4="Attiecināmās izmaksas",IF('7a+c+n'!$Q36="A",'7a+c+n'!P36,0),0)</f>
        <v>0</v>
      </c>
    </row>
    <row r="37" spans="1:16" ht="20.399999999999999" x14ac:dyDescent="0.2">
      <c r="A37" s="51">
        <f>IF(P37=0,0,IF(COUNTBLANK(P37)=1,0,COUNTA($P$14:P37)))</f>
        <v>0</v>
      </c>
      <c r="B37" s="24" t="str">
        <f>IF($C$4="Attiecināmās izmaksas",IF('7a+c+n'!$Q37="A",'7a+c+n'!B37,0),0)</f>
        <v>09-00000</v>
      </c>
      <c r="C37" s="24" t="str">
        <f>IF($C$4="Attiecināmās izmaksas",IF('7a+c+n'!$Q37="A",'7a+c+n'!C37,0),0)</f>
        <v>Jumta aeratoru uzstādīšana d=110mm</v>
      </c>
      <c r="D37" s="24" t="str">
        <f>IF($C$4="Attiecināmās izmaksas",IF('7a+c+n'!$Q37="A",'7a+c+n'!D37,0),0)</f>
        <v>kompl</v>
      </c>
      <c r="E37" s="46"/>
      <c r="F37" s="65"/>
      <c r="G37" s="118"/>
      <c r="H37" s="118">
        <f>IF($C$4="Attiecināmās izmaksas",IF('7a+c+n'!$Q37="A",'7a+c+n'!H37,0),0)</f>
        <v>0</v>
      </c>
      <c r="I37" s="118"/>
      <c r="J37" s="118"/>
      <c r="K37" s="119">
        <f>IF($C$4="Attiecināmās izmaksas",IF('7a+c+n'!$Q37="A",'7a+c+n'!K37,0),0)</f>
        <v>0</v>
      </c>
      <c r="L37" s="65">
        <f>IF($C$4="Attiecināmās izmaksas",IF('7a+c+n'!$Q37="A",'7a+c+n'!L37,0),0)</f>
        <v>0</v>
      </c>
      <c r="M37" s="118">
        <f>IF($C$4="Attiecināmās izmaksas",IF('7a+c+n'!$Q37="A",'7a+c+n'!M37,0),0)</f>
        <v>0</v>
      </c>
      <c r="N37" s="118">
        <f>IF($C$4="Attiecināmās izmaksas",IF('7a+c+n'!$Q37="A",'7a+c+n'!N37,0),0)</f>
        <v>0</v>
      </c>
      <c r="O37" s="118">
        <f>IF($C$4="Attiecināmās izmaksas",IF('7a+c+n'!$Q37="A",'7a+c+n'!O37,0),0)</f>
        <v>0</v>
      </c>
      <c r="P37" s="119">
        <f>IF($C$4="Attiecināmās izmaksas",IF('7a+c+n'!$Q37="A",'7a+c+n'!P37,0),0)</f>
        <v>0</v>
      </c>
    </row>
    <row r="38" spans="1:16" x14ac:dyDescent="0.2">
      <c r="A38" s="51">
        <f>IF(P38=0,0,IF(COUNTBLANK(P38)=1,0,COUNTA($P$14:P38)))</f>
        <v>0</v>
      </c>
      <c r="B38" s="24">
        <f>IF($C$4="Attiecināmās izmaksas",IF('7a+c+n'!$Q38="A",'7a+c+n'!B38,0),0)</f>
        <v>0</v>
      </c>
      <c r="C38" s="24">
        <f>IF($C$4="Attiecināmās izmaksas",IF('7a+c+n'!$Q38="A",'7a+c+n'!C38,0),0)</f>
        <v>0</v>
      </c>
      <c r="D38" s="24">
        <f>IF($C$4="Attiecināmās izmaksas",IF('7a+c+n'!$Q38="A",'7a+c+n'!D38,0),0)</f>
        <v>0</v>
      </c>
      <c r="E38" s="46"/>
      <c r="F38" s="65"/>
      <c r="G38" s="118"/>
      <c r="H38" s="118">
        <f>IF($C$4="Attiecināmās izmaksas",IF('7a+c+n'!$Q38="A",'7a+c+n'!H38,0),0)</f>
        <v>0</v>
      </c>
      <c r="I38" s="118"/>
      <c r="J38" s="118"/>
      <c r="K38" s="119">
        <f>IF($C$4="Attiecināmās izmaksas",IF('7a+c+n'!$Q38="A",'7a+c+n'!K38,0),0)</f>
        <v>0</v>
      </c>
      <c r="L38" s="65">
        <f>IF($C$4="Attiecināmās izmaksas",IF('7a+c+n'!$Q38="A",'7a+c+n'!L38,0),0)</f>
        <v>0</v>
      </c>
      <c r="M38" s="118">
        <f>IF($C$4="Attiecināmās izmaksas",IF('7a+c+n'!$Q38="A",'7a+c+n'!M38,0),0)</f>
        <v>0</v>
      </c>
      <c r="N38" s="118">
        <f>IF($C$4="Attiecināmās izmaksas",IF('7a+c+n'!$Q38="A",'7a+c+n'!N38,0),0)</f>
        <v>0</v>
      </c>
      <c r="O38" s="118">
        <f>IF($C$4="Attiecināmās izmaksas",IF('7a+c+n'!$Q38="A",'7a+c+n'!O38,0),0)</f>
        <v>0</v>
      </c>
      <c r="P38" s="119">
        <f>IF($C$4="Attiecināmās izmaksas",IF('7a+c+n'!$Q38="A",'7a+c+n'!P38,0),0)</f>
        <v>0</v>
      </c>
    </row>
    <row r="39" spans="1:16" ht="20.399999999999999" x14ac:dyDescent="0.2">
      <c r="A39" s="51">
        <f>IF(P39=0,0,IF(COUNTBLANK(P39)=1,0,COUNTA($P$14:P39)))</f>
        <v>0</v>
      </c>
      <c r="B39" s="24" t="str">
        <f>IF($C$4="Attiecināmās izmaksas",IF('7a+c+n'!$Q39="A",'7a+c+n'!B39,0),0)</f>
        <v>09-00000</v>
      </c>
      <c r="C39" s="24" t="str">
        <f>IF($C$4="Attiecināmās izmaksas",IF('7a+c+n'!$Q39="A",'7a+c+n'!C39,0),0)</f>
        <v>Koka brusa 100x50, t.sk. stiprinājumi</v>
      </c>
      <c r="D39" s="24" t="str">
        <f>IF($C$4="Attiecināmās izmaksas",IF('7a+c+n'!$Q39="A",'7a+c+n'!D39,0),0)</f>
        <v>tm</v>
      </c>
      <c r="E39" s="46"/>
      <c r="F39" s="65"/>
      <c r="G39" s="118"/>
      <c r="H39" s="118">
        <f>IF($C$4="Attiecināmās izmaksas",IF('7a+c+n'!$Q39="A",'7a+c+n'!H39,0),0)</f>
        <v>0</v>
      </c>
      <c r="I39" s="118"/>
      <c r="J39" s="118"/>
      <c r="K39" s="119">
        <f>IF($C$4="Attiecināmās izmaksas",IF('7a+c+n'!$Q39="A",'7a+c+n'!K39,0),0)</f>
        <v>0</v>
      </c>
      <c r="L39" s="65">
        <f>IF($C$4="Attiecināmās izmaksas",IF('7a+c+n'!$Q39="A",'7a+c+n'!L39,0),0)</f>
        <v>0</v>
      </c>
      <c r="M39" s="118">
        <f>IF($C$4="Attiecināmās izmaksas",IF('7a+c+n'!$Q39="A",'7a+c+n'!M39,0),0)</f>
        <v>0</v>
      </c>
      <c r="N39" s="118">
        <f>IF($C$4="Attiecināmās izmaksas",IF('7a+c+n'!$Q39="A",'7a+c+n'!N39,0),0)</f>
        <v>0</v>
      </c>
      <c r="O39" s="118">
        <f>IF($C$4="Attiecināmās izmaksas",IF('7a+c+n'!$Q39="A",'7a+c+n'!O39,0),0)</f>
        <v>0</v>
      </c>
      <c r="P39" s="119">
        <f>IF($C$4="Attiecināmās izmaksas",IF('7a+c+n'!$Q39="A",'7a+c+n'!P39,0),0)</f>
        <v>0</v>
      </c>
    </row>
    <row r="40" spans="1:16" ht="20.399999999999999" x14ac:dyDescent="0.2">
      <c r="A40" s="51">
        <f>IF(P40=0,0,IF(COUNTBLANK(P40)=1,0,COUNTA($P$14:P40)))</f>
        <v>0</v>
      </c>
      <c r="B40" s="24" t="str">
        <f>IF($C$4="Attiecināmās izmaksas",IF('7a+c+n'!$Q40="A",'7a+c+n'!B40,0),0)</f>
        <v>09-00000</v>
      </c>
      <c r="C40" s="24" t="str">
        <f>IF($C$4="Attiecināmās izmaksas",IF('7a+c+n'!$Q40="A",'7a+c+n'!C40,0),0)</f>
        <v xml:space="preserve">Cinkoti metāla lenķi </v>
      </c>
      <c r="D40" s="24" t="str">
        <f>IF($C$4="Attiecināmās izmaksas",IF('7a+c+n'!$Q40="A",'7a+c+n'!D40,0),0)</f>
        <v>gb</v>
      </c>
      <c r="E40" s="46"/>
      <c r="F40" s="65"/>
      <c r="G40" s="118"/>
      <c r="H40" s="118">
        <f>IF($C$4="Attiecināmās izmaksas",IF('7a+c+n'!$Q40="A",'7a+c+n'!H40,0),0)</f>
        <v>0</v>
      </c>
      <c r="I40" s="118"/>
      <c r="J40" s="118"/>
      <c r="K40" s="119">
        <f>IF($C$4="Attiecināmās izmaksas",IF('7a+c+n'!$Q40="A",'7a+c+n'!K40,0),0)</f>
        <v>0</v>
      </c>
      <c r="L40" s="65">
        <f>IF($C$4="Attiecināmās izmaksas",IF('7a+c+n'!$Q40="A",'7a+c+n'!L40,0),0)</f>
        <v>0</v>
      </c>
      <c r="M40" s="118">
        <f>IF($C$4="Attiecināmās izmaksas",IF('7a+c+n'!$Q40="A",'7a+c+n'!M40,0),0)</f>
        <v>0</v>
      </c>
      <c r="N40" s="118">
        <f>IF($C$4="Attiecināmās izmaksas",IF('7a+c+n'!$Q40="A",'7a+c+n'!N40,0),0)</f>
        <v>0</v>
      </c>
      <c r="O40" s="118">
        <f>IF($C$4="Attiecināmās izmaksas",IF('7a+c+n'!$Q40="A",'7a+c+n'!O40,0),0)</f>
        <v>0</v>
      </c>
      <c r="P40" s="119">
        <f>IF($C$4="Attiecināmās izmaksas",IF('7a+c+n'!$Q40="A",'7a+c+n'!P40,0),0)</f>
        <v>0</v>
      </c>
    </row>
    <row r="41" spans="1:16" ht="30.6" x14ac:dyDescent="0.2">
      <c r="A41" s="51">
        <f>IF(P41=0,0,IF(COUNTBLANK(P41)=1,0,COUNTA($P$14:P41)))</f>
        <v>0</v>
      </c>
      <c r="B41" s="24" t="str">
        <f>IF($C$4="Attiecināmās izmaksas",IF('7a+c+n'!$Q41="A",'7a+c+n'!B41,0),0)</f>
        <v>09-00000</v>
      </c>
      <c r="C41" s="24" t="str">
        <f>IF($C$4="Attiecināmās izmaksas",IF('7a+c+n'!$Q41="A",'7a+c+n'!C41,0),0)</f>
        <v>Bitumena ruļļu materiāls 2 kārtās. Virskārta - NEXLER
MEDIUM PYE PV250 S52H vai ekvivalents. Pamatkārta -
NEXLER PJ G40 MEDIUM vai ekvivalents</v>
      </c>
      <c r="D41" s="24" t="str">
        <f>IF($C$4="Attiecināmās izmaksas",IF('7a+c+n'!$Q41="A",'7a+c+n'!D41,0),0)</f>
        <v>m2</v>
      </c>
      <c r="E41" s="46"/>
      <c r="F41" s="65"/>
      <c r="G41" s="118"/>
      <c r="H41" s="118">
        <f>IF($C$4="Attiecināmās izmaksas",IF('7a+c+n'!$Q41="A",'7a+c+n'!H41,0),0)</f>
        <v>0</v>
      </c>
      <c r="I41" s="118"/>
      <c r="J41" s="118"/>
      <c r="K41" s="119">
        <f>IF($C$4="Attiecināmās izmaksas",IF('7a+c+n'!$Q41="A",'7a+c+n'!K41,0),0)</f>
        <v>0</v>
      </c>
      <c r="L41" s="65">
        <f>IF($C$4="Attiecināmās izmaksas",IF('7a+c+n'!$Q41="A",'7a+c+n'!L41,0),0)</f>
        <v>0</v>
      </c>
      <c r="M41" s="118">
        <f>IF($C$4="Attiecināmās izmaksas",IF('7a+c+n'!$Q41="A",'7a+c+n'!M41,0),0)</f>
        <v>0</v>
      </c>
      <c r="N41" s="118">
        <f>IF($C$4="Attiecināmās izmaksas",IF('7a+c+n'!$Q41="A",'7a+c+n'!N41,0),0)</f>
        <v>0</v>
      </c>
      <c r="O41" s="118">
        <f>IF($C$4="Attiecināmās izmaksas",IF('7a+c+n'!$Q41="A",'7a+c+n'!O41,0),0)</f>
        <v>0</v>
      </c>
      <c r="P41" s="119">
        <f>IF($C$4="Attiecināmās izmaksas",IF('7a+c+n'!$Q41="A",'7a+c+n'!P41,0),0)</f>
        <v>0</v>
      </c>
    </row>
    <row r="42" spans="1:16" ht="20.399999999999999" x14ac:dyDescent="0.2">
      <c r="A42" s="51">
        <f>IF(P42=0,0,IF(COUNTBLANK(P42)=1,0,COUNTA($P$14:P42)))</f>
        <v>0</v>
      </c>
      <c r="B42" s="24" t="str">
        <f>IF($C$4="Attiecināmās izmaksas",IF('7a+c+n'!$Q42="A",'7a+c+n'!B42,0),0)</f>
        <v>09-00000</v>
      </c>
      <c r="C42" s="24" t="str">
        <f>IF($C$4="Attiecināmās izmaksas",IF('7a+c+n'!$Q42="A",'7a+c+n'!C42,0),0)</f>
        <v>Cinkota skārda ar PURAL pārklājumu jumta karnīze, b=0,5mm, platums ~800mm</v>
      </c>
      <c r="D42" s="24" t="str">
        <f>IF($C$4="Attiecināmās izmaksas",IF('7a+c+n'!$Q42="A",'7a+c+n'!D42,0),0)</f>
        <v>tm</v>
      </c>
      <c r="E42" s="46"/>
      <c r="F42" s="65"/>
      <c r="G42" s="118"/>
      <c r="H42" s="118">
        <f>IF($C$4="Attiecināmās izmaksas",IF('7a+c+n'!$Q42="A",'7a+c+n'!H42,0),0)</f>
        <v>0</v>
      </c>
      <c r="I42" s="118"/>
      <c r="J42" s="118"/>
      <c r="K42" s="119">
        <f>IF($C$4="Attiecināmās izmaksas",IF('7a+c+n'!$Q42="A",'7a+c+n'!K42,0),0)</f>
        <v>0</v>
      </c>
      <c r="L42" s="65">
        <f>IF($C$4="Attiecināmās izmaksas",IF('7a+c+n'!$Q42="A",'7a+c+n'!L42,0),0)</f>
        <v>0</v>
      </c>
      <c r="M42" s="118">
        <f>IF($C$4="Attiecināmās izmaksas",IF('7a+c+n'!$Q42="A",'7a+c+n'!M42,0),0)</f>
        <v>0</v>
      </c>
      <c r="N42" s="118">
        <f>IF($C$4="Attiecināmās izmaksas",IF('7a+c+n'!$Q42="A",'7a+c+n'!N42,0),0)</f>
        <v>0</v>
      </c>
      <c r="O42" s="118">
        <f>IF($C$4="Attiecināmās izmaksas",IF('7a+c+n'!$Q42="A",'7a+c+n'!O42,0),0)</f>
        <v>0</v>
      </c>
      <c r="P42" s="119">
        <f>IF($C$4="Attiecināmās izmaksas",IF('7a+c+n'!$Q42="A",'7a+c+n'!P42,0),0)</f>
        <v>0</v>
      </c>
    </row>
    <row r="43" spans="1:16" x14ac:dyDescent="0.2">
      <c r="A43" s="51">
        <f>IF(P43=0,0,IF(COUNTBLANK(P43)=1,0,COUNTA($P$14:P43)))</f>
        <v>0</v>
      </c>
      <c r="B43" s="24">
        <f>IF($C$4="Attiecināmās izmaksas",IF('7a+c+n'!$Q43="A",'7a+c+n'!B43,0),0)</f>
        <v>0</v>
      </c>
      <c r="C43" s="24">
        <f>IF($C$4="Attiecināmās izmaksas",IF('7a+c+n'!$Q43="A",'7a+c+n'!C43,0),0)</f>
        <v>0</v>
      </c>
      <c r="D43" s="24">
        <f>IF($C$4="Attiecināmās izmaksas",IF('7a+c+n'!$Q43="A",'7a+c+n'!D43,0),0)</f>
        <v>0</v>
      </c>
      <c r="E43" s="46"/>
      <c r="F43" s="65"/>
      <c r="G43" s="118"/>
      <c r="H43" s="118">
        <f>IF($C$4="Attiecināmās izmaksas",IF('7a+c+n'!$Q43="A",'7a+c+n'!H43,0),0)</f>
        <v>0</v>
      </c>
      <c r="I43" s="118"/>
      <c r="J43" s="118"/>
      <c r="K43" s="119">
        <f>IF($C$4="Attiecināmās izmaksas",IF('7a+c+n'!$Q43="A",'7a+c+n'!K43,0),0)</f>
        <v>0</v>
      </c>
      <c r="L43" s="65">
        <f>IF($C$4="Attiecināmās izmaksas",IF('7a+c+n'!$Q43="A",'7a+c+n'!L43,0),0)</f>
        <v>0</v>
      </c>
      <c r="M43" s="118">
        <f>IF($C$4="Attiecināmās izmaksas",IF('7a+c+n'!$Q43="A",'7a+c+n'!M43,0),0)</f>
        <v>0</v>
      </c>
      <c r="N43" s="118">
        <f>IF($C$4="Attiecināmās izmaksas",IF('7a+c+n'!$Q43="A",'7a+c+n'!N43,0),0)</f>
        <v>0</v>
      </c>
      <c r="O43" s="118">
        <f>IF($C$4="Attiecināmās izmaksas",IF('7a+c+n'!$Q43="A",'7a+c+n'!O43,0),0)</f>
        <v>0</v>
      </c>
      <c r="P43" s="119">
        <f>IF($C$4="Attiecināmās izmaksas",IF('7a+c+n'!$Q43="A",'7a+c+n'!P43,0),0)</f>
        <v>0</v>
      </c>
    </row>
    <row r="44" spans="1:16" ht="20.399999999999999" x14ac:dyDescent="0.2">
      <c r="A44" s="51">
        <f>IF(P44=0,0,IF(COUNTBLANK(P44)=1,0,COUNTA($P$14:P44)))</f>
        <v>0</v>
      </c>
      <c r="B44" s="24" t="str">
        <f>IF($C$4="Attiecināmās izmaksas",IF('7a+c+n'!$Q44="A",'7a+c+n'!B44,0),0)</f>
        <v>09-00000</v>
      </c>
      <c r="C44" s="24" t="str">
        <f>IF($C$4="Attiecināmās izmaksas",IF('7a+c+n'!$Q44="A",'7a+c+n'!C44,0),0)</f>
        <v>Mitrumizturīgs saplāksnis b=15</v>
      </c>
      <c r="D44" s="24" t="str">
        <f>IF($C$4="Attiecināmās izmaksas",IF('7a+c+n'!$Q44="A",'7a+c+n'!D44,0),0)</f>
        <v>m2</v>
      </c>
      <c r="E44" s="46"/>
      <c r="F44" s="65"/>
      <c r="G44" s="118"/>
      <c r="H44" s="118">
        <f>IF($C$4="Attiecināmās izmaksas",IF('7a+c+n'!$Q44="A",'7a+c+n'!H44,0),0)</f>
        <v>0</v>
      </c>
      <c r="I44" s="118"/>
      <c r="J44" s="118"/>
      <c r="K44" s="119">
        <f>IF($C$4="Attiecināmās izmaksas",IF('7a+c+n'!$Q44="A",'7a+c+n'!K44,0),0)</f>
        <v>0</v>
      </c>
      <c r="L44" s="65">
        <f>IF($C$4="Attiecināmās izmaksas",IF('7a+c+n'!$Q44="A",'7a+c+n'!L44,0),0)</f>
        <v>0</v>
      </c>
      <c r="M44" s="118">
        <f>IF($C$4="Attiecināmās izmaksas",IF('7a+c+n'!$Q44="A",'7a+c+n'!M44,0),0)</f>
        <v>0</v>
      </c>
      <c r="N44" s="118">
        <f>IF($C$4="Attiecināmās izmaksas",IF('7a+c+n'!$Q44="A",'7a+c+n'!N44,0),0)</f>
        <v>0</v>
      </c>
      <c r="O44" s="118">
        <f>IF($C$4="Attiecināmās izmaksas",IF('7a+c+n'!$Q44="A",'7a+c+n'!O44,0),0)</f>
        <v>0</v>
      </c>
      <c r="P44" s="119">
        <f>IF($C$4="Attiecināmās izmaksas",IF('7a+c+n'!$Q44="A",'7a+c+n'!P44,0),0)</f>
        <v>0</v>
      </c>
    </row>
    <row r="45" spans="1:16" ht="20.399999999999999" x14ac:dyDescent="0.2">
      <c r="A45" s="51">
        <f>IF(P45=0,0,IF(COUNTBLANK(P45)=1,0,COUNTA($P$14:P45)))</f>
        <v>0</v>
      </c>
      <c r="B45" s="24" t="str">
        <f>IF($C$4="Attiecināmās izmaksas",IF('7a+c+n'!$Q45="A",'7a+c+n'!B45,0),0)</f>
        <v>09-00000</v>
      </c>
      <c r="C45" s="24" t="str">
        <f>IF($C$4="Attiecināmās izmaksas",IF('7a+c+n'!$Q45="A",'7a+c+n'!C45,0),0)</f>
        <v>Cinkota skārda ar PURAL pārklājumu jumta karnīze, b=0,5mm, platums ~500mm</v>
      </c>
      <c r="D45" s="24" t="str">
        <f>IF($C$4="Attiecināmās izmaksas",IF('7a+c+n'!$Q45="A",'7a+c+n'!D45,0),0)</f>
        <v>tm</v>
      </c>
      <c r="E45" s="46"/>
      <c r="F45" s="65"/>
      <c r="G45" s="118"/>
      <c r="H45" s="118">
        <f>IF($C$4="Attiecināmās izmaksas",IF('7a+c+n'!$Q45="A",'7a+c+n'!H45,0),0)</f>
        <v>0</v>
      </c>
      <c r="I45" s="118"/>
      <c r="J45" s="118"/>
      <c r="K45" s="119">
        <f>IF($C$4="Attiecināmās izmaksas",IF('7a+c+n'!$Q45="A",'7a+c+n'!K45,0),0)</f>
        <v>0</v>
      </c>
      <c r="L45" s="65">
        <f>IF($C$4="Attiecināmās izmaksas",IF('7a+c+n'!$Q45="A",'7a+c+n'!L45,0),0)</f>
        <v>0</v>
      </c>
      <c r="M45" s="118">
        <f>IF($C$4="Attiecināmās izmaksas",IF('7a+c+n'!$Q45="A",'7a+c+n'!M45,0),0)</f>
        <v>0</v>
      </c>
      <c r="N45" s="118">
        <f>IF($C$4="Attiecināmās izmaksas",IF('7a+c+n'!$Q45="A",'7a+c+n'!N45,0),0)</f>
        <v>0</v>
      </c>
      <c r="O45" s="118">
        <f>IF($C$4="Attiecināmās izmaksas",IF('7a+c+n'!$Q45="A",'7a+c+n'!O45,0),0)</f>
        <v>0</v>
      </c>
      <c r="P45" s="119">
        <f>IF($C$4="Attiecināmās izmaksas",IF('7a+c+n'!$Q45="A",'7a+c+n'!P45,0),0)</f>
        <v>0</v>
      </c>
    </row>
    <row r="46" spans="1:16" ht="30.6" x14ac:dyDescent="0.2">
      <c r="A46" s="51">
        <f>IF(P46=0,0,IF(COUNTBLANK(P46)=1,0,COUNTA($P$14:P46)))</f>
        <v>0</v>
      </c>
      <c r="B46" s="24" t="str">
        <f>IF($C$4="Attiecināmās izmaksas",IF('7a+c+n'!$Q46="A",'7a+c+n'!B46,0),0)</f>
        <v>09-00000</v>
      </c>
      <c r="C46" s="24" t="str">
        <f>IF($C$4="Attiecināmās izmaksas",IF('7a+c+n'!$Q46="A",'7a+c+n'!C46,0),0)</f>
        <v>Bitumena ruļļu materiāls 2 kārtās. Virskārta - NEXLER
MEDIUM PYE PV250 S52H vai ekvivalents. Pamatkārta -
NEXLER PJ G40 MEDIUM vai ekvivalents</v>
      </c>
      <c r="D46" s="24" t="str">
        <f>IF($C$4="Attiecināmās izmaksas",IF('7a+c+n'!$Q46="A",'7a+c+n'!D46,0),0)</f>
        <v>m2</v>
      </c>
      <c r="E46" s="46"/>
      <c r="F46" s="65"/>
      <c r="G46" s="118"/>
      <c r="H46" s="118">
        <f>IF($C$4="Attiecināmās izmaksas",IF('7a+c+n'!$Q46="A",'7a+c+n'!H46,0),0)</f>
        <v>0</v>
      </c>
      <c r="I46" s="118"/>
      <c r="J46" s="118"/>
      <c r="K46" s="119">
        <f>IF($C$4="Attiecināmās izmaksas",IF('7a+c+n'!$Q46="A",'7a+c+n'!K46,0),0)</f>
        <v>0</v>
      </c>
      <c r="L46" s="65">
        <f>IF($C$4="Attiecināmās izmaksas",IF('7a+c+n'!$Q46="A",'7a+c+n'!L46,0),0)</f>
        <v>0</v>
      </c>
      <c r="M46" s="118">
        <f>IF($C$4="Attiecināmās izmaksas",IF('7a+c+n'!$Q46="A",'7a+c+n'!M46,0),0)</f>
        <v>0</v>
      </c>
      <c r="N46" s="118">
        <f>IF($C$4="Attiecināmās izmaksas",IF('7a+c+n'!$Q46="A",'7a+c+n'!N46,0),0)</f>
        <v>0</v>
      </c>
      <c r="O46" s="118">
        <f>IF($C$4="Attiecināmās izmaksas",IF('7a+c+n'!$Q46="A",'7a+c+n'!O46,0),0)</f>
        <v>0</v>
      </c>
      <c r="P46" s="119">
        <f>IF($C$4="Attiecināmās izmaksas",IF('7a+c+n'!$Q46="A",'7a+c+n'!P46,0),0)</f>
        <v>0</v>
      </c>
    </row>
    <row r="47" spans="1:16" x14ac:dyDescent="0.2">
      <c r="A47" s="51">
        <f>IF(P47=0,0,IF(COUNTBLANK(P47)=1,0,COUNTA($P$14:P47)))</f>
        <v>0</v>
      </c>
      <c r="B47" s="24">
        <f>IF($C$4="Attiecināmās izmaksas",IF('7a+c+n'!$Q47="A",'7a+c+n'!B47,0),0)</f>
        <v>0</v>
      </c>
      <c r="C47" s="24">
        <f>IF($C$4="Attiecināmās izmaksas",IF('7a+c+n'!$Q47="A",'7a+c+n'!C47,0),0)</f>
        <v>0</v>
      </c>
      <c r="D47" s="24">
        <f>IF($C$4="Attiecināmās izmaksas",IF('7a+c+n'!$Q47="A",'7a+c+n'!D47,0),0)</f>
        <v>0</v>
      </c>
      <c r="E47" s="46"/>
      <c r="F47" s="65"/>
      <c r="G47" s="118"/>
      <c r="H47" s="118">
        <f>IF($C$4="Attiecināmās izmaksas",IF('7a+c+n'!$Q47="A",'7a+c+n'!H47,0),0)</f>
        <v>0</v>
      </c>
      <c r="I47" s="118"/>
      <c r="J47" s="118"/>
      <c r="K47" s="119">
        <f>IF($C$4="Attiecināmās izmaksas",IF('7a+c+n'!$Q47="A",'7a+c+n'!K47,0),0)</f>
        <v>0</v>
      </c>
      <c r="L47" s="65">
        <f>IF($C$4="Attiecināmās izmaksas",IF('7a+c+n'!$Q47="A",'7a+c+n'!L47,0),0)</f>
        <v>0</v>
      </c>
      <c r="M47" s="118">
        <f>IF($C$4="Attiecināmās izmaksas",IF('7a+c+n'!$Q47="A",'7a+c+n'!M47,0),0)</f>
        <v>0</v>
      </c>
      <c r="N47" s="118">
        <f>IF($C$4="Attiecināmās izmaksas",IF('7a+c+n'!$Q47="A",'7a+c+n'!N47,0),0)</f>
        <v>0</v>
      </c>
      <c r="O47" s="118">
        <f>IF($C$4="Attiecināmās izmaksas",IF('7a+c+n'!$Q47="A",'7a+c+n'!O47,0),0)</f>
        <v>0</v>
      </c>
      <c r="P47" s="119">
        <f>IF($C$4="Attiecināmās izmaksas",IF('7a+c+n'!$Q47="A",'7a+c+n'!P47,0),0)</f>
        <v>0</v>
      </c>
    </row>
    <row r="48" spans="1:16" x14ac:dyDescent="0.2">
      <c r="A48" s="51">
        <f>IF(P48=0,0,IF(COUNTBLANK(P48)=1,0,COUNTA($P$14:P48)))</f>
        <v>0</v>
      </c>
      <c r="B48" s="24">
        <f>IF($C$4="Attiecināmās izmaksas",IF('7a+c+n'!$Q48="A",'7a+c+n'!B48,0),0)</f>
        <v>0</v>
      </c>
      <c r="C48" s="24">
        <f>IF($C$4="Attiecināmās izmaksas",IF('7a+c+n'!$Q48="A",'7a+c+n'!C48,0),0)</f>
        <v>0</v>
      </c>
      <c r="D48" s="24">
        <f>IF($C$4="Attiecināmās izmaksas",IF('7a+c+n'!$Q48="A",'7a+c+n'!D48,0),0)</f>
        <v>0</v>
      </c>
      <c r="E48" s="46"/>
      <c r="F48" s="65"/>
      <c r="G48" s="118"/>
      <c r="H48" s="118">
        <f>IF($C$4="Attiecināmās izmaksas",IF('7a+c+n'!$Q48="A",'7a+c+n'!H48,0),0)</f>
        <v>0</v>
      </c>
      <c r="I48" s="118"/>
      <c r="J48" s="118"/>
      <c r="K48" s="119">
        <f>IF($C$4="Attiecināmās izmaksas",IF('7a+c+n'!$Q48="A",'7a+c+n'!K48,0),0)</f>
        <v>0</v>
      </c>
      <c r="L48" s="65">
        <f>IF($C$4="Attiecināmās izmaksas",IF('7a+c+n'!$Q48="A",'7a+c+n'!L48,0),0)</f>
        <v>0</v>
      </c>
      <c r="M48" s="118">
        <f>IF($C$4="Attiecināmās izmaksas",IF('7a+c+n'!$Q48="A",'7a+c+n'!M48,0),0)</f>
        <v>0</v>
      </c>
      <c r="N48" s="118">
        <f>IF($C$4="Attiecināmās izmaksas",IF('7a+c+n'!$Q48="A",'7a+c+n'!N48,0),0)</f>
        <v>0</v>
      </c>
      <c r="O48" s="118">
        <f>IF($C$4="Attiecināmās izmaksas",IF('7a+c+n'!$Q48="A",'7a+c+n'!O48,0),0)</f>
        <v>0</v>
      </c>
      <c r="P48" s="119">
        <f>IF($C$4="Attiecināmās izmaksas",IF('7a+c+n'!$Q48="A",'7a+c+n'!P48,0),0)</f>
        <v>0</v>
      </c>
    </row>
    <row r="49" spans="1:16" x14ac:dyDescent="0.2">
      <c r="A49" s="51">
        <f>IF(P49=0,0,IF(COUNTBLANK(P49)=1,0,COUNTA($P$14:P49)))</f>
        <v>0</v>
      </c>
      <c r="B49" s="24">
        <f>IF($C$4="Attiecināmās izmaksas",IF('7a+c+n'!$Q49="A",'7a+c+n'!B49,0),0)</f>
        <v>0</v>
      </c>
      <c r="C49" s="24">
        <f>IF($C$4="Attiecināmās izmaksas",IF('7a+c+n'!$Q49="A",'7a+c+n'!C49,0),0)</f>
        <v>0</v>
      </c>
      <c r="D49" s="24">
        <f>IF($C$4="Attiecināmās izmaksas",IF('7a+c+n'!$Q49="A",'7a+c+n'!D49,0),0)</f>
        <v>0</v>
      </c>
      <c r="E49" s="46"/>
      <c r="F49" s="65"/>
      <c r="G49" s="118"/>
      <c r="H49" s="118">
        <f>IF($C$4="Attiecināmās izmaksas",IF('7a+c+n'!$Q49="A",'7a+c+n'!H49,0),0)</f>
        <v>0</v>
      </c>
      <c r="I49" s="118"/>
      <c r="J49" s="118"/>
      <c r="K49" s="119">
        <f>IF($C$4="Attiecināmās izmaksas",IF('7a+c+n'!$Q49="A",'7a+c+n'!K49,0),0)</f>
        <v>0</v>
      </c>
      <c r="L49" s="65">
        <f>IF($C$4="Attiecināmās izmaksas",IF('7a+c+n'!$Q49="A",'7a+c+n'!L49,0),0)</f>
        <v>0</v>
      </c>
      <c r="M49" s="118">
        <f>IF($C$4="Attiecināmās izmaksas",IF('7a+c+n'!$Q49="A",'7a+c+n'!M49,0),0)</f>
        <v>0</v>
      </c>
      <c r="N49" s="118">
        <f>IF($C$4="Attiecināmās izmaksas",IF('7a+c+n'!$Q49="A",'7a+c+n'!N49,0),0)</f>
        <v>0</v>
      </c>
      <c r="O49" s="118">
        <f>IF($C$4="Attiecināmās izmaksas",IF('7a+c+n'!$Q49="A",'7a+c+n'!O49,0),0)</f>
        <v>0</v>
      </c>
      <c r="P49" s="119">
        <f>IF($C$4="Attiecināmās izmaksas",IF('7a+c+n'!$Q49="A",'7a+c+n'!P49,0),0)</f>
        <v>0</v>
      </c>
    </row>
    <row r="50" spans="1:16" ht="20.399999999999999" x14ac:dyDescent="0.2">
      <c r="A50" s="51">
        <f>IF(P50=0,0,IF(COUNTBLANK(P50)=1,0,COUNTA($P$14:P50)))</f>
        <v>0</v>
      </c>
      <c r="B50" s="24" t="str">
        <f>IF($C$4="Attiecināmās izmaksas",IF('7a+c+n'!$Q50="A",'7a+c+n'!B50,0),0)</f>
        <v>09-00000</v>
      </c>
      <c r="C50" s="24" t="str">
        <f>IF($C$4="Attiecināmās izmaksas",IF('7a+c+n'!$Q50="A",'7a+c+n'!C50,0),0)</f>
        <v>Jumtu lūku remonts, t.sk. Hermetizēšana</v>
      </c>
      <c r="D50" s="24" t="str">
        <f>IF($C$4="Attiecināmās izmaksas",IF('7a+c+n'!$Q50="A",'7a+c+n'!D50,0),0)</f>
        <v>kompl</v>
      </c>
      <c r="E50" s="46"/>
      <c r="F50" s="65"/>
      <c r="G50" s="118"/>
      <c r="H50" s="118">
        <f>IF($C$4="Attiecināmās izmaksas",IF('7a+c+n'!$Q50="A",'7a+c+n'!H50,0),0)</f>
        <v>0</v>
      </c>
      <c r="I50" s="118"/>
      <c r="J50" s="118"/>
      <c r="K50" s="119">
        <f>IF($C$4="Attiecināmās izmaksas",IF('7a+c+n'!$Q50="A",'7a+c+n'!K50,0),0)</f>
        <v>0</v>
      </c>
      <c r="L50" s="65">
        <f>IF($C$4="Attiecināmās izmaksas",IF('7a+c+n'!$Q50="A",'7a+c+n'!L50,0),0)</f>
        <v>0</v>
      </c>
      <c r="M50" s="118">
        <f>IF($C$4="Attiecināmās izmaksas",IF('7a+c+n'!$Q50="A",'7a+c+n'!M50,0),0)</f>
        <v>0</v>
      </c>
      <c r="N50" s="118">
        <f>IF($C$4="Attiecināmās izmaksas",IF('7a+c+n'!$Q50="A",'7a+c+n'!N50,0),0)</f>
        <v>0</v>
      </c>
      <c r="O50" s="118">
        <f>IF($C$4="Attiecināmās izmaksas",IF('7a+c+n'!$Q50="A",'7a+c+n'!O50,0),0)</f>
        <v>0</v>
      </c>
      <c r="P50" s="119">
        <f>IF($C$4="Attiecināmās izmaksas",IF('7a+c+n'!$Q50="A",'7a+c+n'!P50,0),0)</f>
        <v>0</v>
      </c>
    </row>
    <row r="51" spans="1:16" x14ac:dyDescent="0.2">
      <c r="A51" s="51">
        <f>IF(P51=0,0,IF(COUNTBLANK(P51)=1,0,COUNTA($P$14:P51)))</f>
        <v>0</v>
      </c>
      <c r="B51" s="24">
        <f>IF($C$4="Attiecināmās izmaksas",IF('7a+c+n'!$Q51="A",'7a+c+n'!B51,0),0)</f>
        <v>0</v>
      </c>
      <c r="C51" s="24">
        <f>IF($C$4="Attiecināmās izmaksas",IF('7a+c+n'!$Q51="A",'7a+c+n'!C51,0),0)</f>
        <v>0</v>
      </c>
      <c r="D51" s="24">
        <f>IF($C$4="Attiecināmās izmaksas",IF('7a+c+n'!$Q51="A",'7a+c+n'!D51,0),0)</f>
        <v>0</v>
      </c>
      <c r="E51" s="46"/>
      <c r="F51" s="65"/>
      <c r="G51" s="118"/>
      <c r="H51" s="118">
        <f>IF($C$4="Attiecināmās izmaksas",IF('7a+c+n'!$Q51="A",'7a+c+n'!H51,0),0)</f>
        <v>0</v>
      </c>
      <c r="I51" s="118"/>
      <c r="J51" s="118"/>
      <c r="K51" s="119">
        <f>IF($C$4="Attiecināmās izmaksas",IF('7a+c+n'!$Q51="A",'7a+c+n'!K51,0),0)</f>
        <v>0</v>
      </c>
      <c r="L51" s="65">
        <f>IF($C$4="Attiecināmās izmaksas",IF('7a+c+n'!$Q51="A",'7a+c+n'!L51,0),0)</f>
        <v>0</v>
      </c>
      <c r="M51" s="118">
        <f>IF($C$4="Attiecināmās izmaksas",IF('7a+c+n'!$Q51="A",'7a+c+n'!M51,0),0)</f>
        <v>0</v>
      </c>
      <c r="N51" s="118">
        <f>IF($C$4="Attiecināmās izmaksas",IF('7a+c+n'!$Q51="A",'7a+c+n'!N51,0),0)</f>
        <v>0</v>
      </c>
      <c r="O51" s="118">
        <f>IF($C$4="Attiecināmās izmaksas",IF('7a+c+n'!$Q51="A",'7a+c+n'!O51,0),0)</f>
        <v>0</v>
      </c>
      <c r="P51" s="119">
        <f>IF($C$4="Attiecināmās izmaksas",IF('7a+c+n'!$Q51="A",'7a+c+n'!P51,0),0)</f>
        <v>0</v>
      </c>
    </row>
    <row r="52" spans="1:16" ht="20.399999999999999" x14ac:dyDescent="0.2">
      <c r="A52" s="51">
        <f>IF(P52=0,0,IF(COUNTBLANK(P52)=1,0,COUNTA($P$14:P52)))</f>
        <v>0</v>
      </c>
      <c r="B52" s="24" t="str">
        <f>IF($C$4="Attiecināmās izmaksas",IF('7a+c+n'!$Q52="A",'7a+c+n'!B52,0),0)</f>
        <v>09-00000</v>
      </c>
      <c r="C52" s="24" t="str">
        <f>IF($C$4="Attiecināmās izmaksas",IF('7a+c+n'!$Q52="A",'7a+c+n'!C52,0),0)</f>
        <v>Ventilācijas šahtu apsekošana un tīrīšana.</v>
      </c>
      <c r="D52" s="24" t="str">
        <f>IF($C$4="Attiecināmās izmaksas",IF('7a+c+n'!$Q52="A",'7a+c+n'!D52,0),0)</f>
        <v>kompl</v>
      </c>
      <c r="E52" s="46"/>
      <c r="F52" s="65"/>
      <c r="G52" s="118"/>
      <c r="H52" s="118">
        <f>IF($C$4="Attiecināmās izmaksas",IF('7a+c+n'!$Q52="A",'7a+c+n'!H52,0),0)</f>
        <v>0</v>
      </c>
      <c r="I52" s="118"/>
      <c r="J52" s="118"/>
      <c r="K52" s="119">
        <f>IF($C$4="Attiecināmās izmaksas",IF('7a+c+n'!$Q52="A",'7a+c+n'!K52,0),0)</f>
        <v>0</v>
      </c>
      <c r="L52" s="65">
        <f>IF($C$4="Attiecināmās izmaksas",IF('7a+c+n'!$Q52="A",'7a+c+n'!L52,0),0)</f>
        <v>0</v>
      </c>
      <c r="M52" s="118">
        <f>IF($C$4="Attiecināmās izmaksas",IF('7a+c+n'!$Q52="A",'7a+c+n'!M52,0),0)</f>
        <v>0</v>
      </c>
      <c r="N52" s="118">
        <f>IF($C$4="Attiecināmās izmaksas",IF('7a+c+n'!$Q52="A",'7a+c+n'!N52,0),0)</f>
        <v>0</v>
      </c>
      <c r="O52" s="118">
        <f>IF($C$4="Attiecināmās izmaksas",IF('7a+c+n'!$Q52="A",'7a+c+n'!O52,0),0)</f>
        <v>0</v>
      </c>
      <c r="P52" s="119">
        <f>IF($C$4="Attiecināmās izmaksas",IF('7a+c+n'!$Q52="A",'7a+c+n'!P52,0),0)</f>
        <v>0</v>
      </c>
    </row>
    <row r="53" spans="1:16" x14ac:dyDescent="0.2">
      <c r="A53" s="51">
        <f>IF(P53=0,0,IF(COUNTBLANK(P53)=1,0,COUNTA($P$14:P53)))</f>
        <v>0</v>
      </c>
      <c r="B53" s="24">
        <f>IF($C$4="Attiecināmās izmaksas",IF('7a+c+n'!$Q53="A",'7a+c+n'!B53,0),0)</f>
        <v>0</v>
      </c>
      <c r="C53" s="24">
        <f>IF($C$4="Attiecināmās izmaksas",IF('7a+c+n'!$Q53="A",'7a+c+n'!C53,0),0)</f>
        <v>0</v>
      </c>
      <c r="D53" s="24">
        <f>IF($C$4="Attiecināmās izmaksas",IF('7a+c+n'!$Q53="A",'7a+c+n'!D53,0),0)</f>
        <v>0</v>
      </c>
      <c r="E53" s="46"/>
      <c r="F53" s="65"/>
      <c r="G53" s="118"/>
      <c r="H53" s="118">
        <f>IF($C$4="Attiecināmās izmaksas",IF('7a+c+n'!$Q53="A",'7a+c+n'!H53,0),0)</f>
        <v>0</v>
      </c>
      <c r="I53" s="118"/>
      <c r="J53" s="118"/>
      <c r="K53" s="119">
        <f>IF($C$4="Attiecināmās izmaksas",IF('7a+c+n'!$Q53="A",'7a+c+n'!K53,0),0)</f>
        <v>0</v>
      </c>
      <c r="L53" s="65">
        <f>IF($C$4="Attiecināmās izmaksas",IF('7a+c+n'!$Q53="A",'7a+c+n'!L53,0),0)</f>
        <v>0</v>
      </c>
      <c r="M53" s="118">
        <f>IF($C$4="Attiecināmās izmaksas",IF('7a+c+n'!$Q53="A",'7a+c+n'!M53,0),0)</f>
        <v>0</v>
      </c>
      <c r="N53" s="118">
        <f>IF($C$4="Attiecināmās izmaksas",IF('7a+c+n'!$Q53="A",'7a+c+n'!N53,0),0)</f>
        <v>0</v>
      </c>
      <c r="O53" s="118">
        <f>IF($C$4="Attiecināmās izmaksas",IF('7a+c+n'!$Q53="A",'7a+c+n'!O53,0),0)</f>
        <v>0</v>
      </c>
      <c r="P53" s="119">
        <f>IF($C$4="Attiecināmās izmaksas",IF('7a+c+n'!$Q53="A",'7a+c+n'!P53,0),0)</f>
        <v>0</v>
      </c>
    </row>
    <row r="54" spans="1:16" ht="12" customHeight="1" thickBot="1" x14ac:dyDescent="0.25">
      <c r="A54" s="315" t="s">
        <v>62</v>
      </c>
      <c r="B54" s="316"/>
      <c r="C54" s="316"/>
      <c r="D54" s="316"/>
      <c r="E54" s="316"/>
      <c r="F54" s="316"/>
      <c r="G54" s="316"/>
      <c r="H54" s="316"/>
      <c r="I54" s="316"/>
      <c r="J54" s="316"/>
      <c r="K54" s="317"/>
      <c r="L54" s="129">
        <f>SUM(L14:L53)</f>
        <v>0</v>
      </c>
      <c r="M54" s="130">
        <f>SUM(M14:M53)</f>
        <v>0</v>
      </c>
      <c r="N54" s="130">
        <f>SUM(N14:N53)</f>
        <v>0</v>
      </c>
      <c r="O54" s="130">
        <f>SUM(O14:O53)</f>
        <v>0</v>
      </c>
      <c r="P54" s="131">
        <f>SUM(P14:P53)</f>
        <v>0</v>
      </c>
    </row>
    <row r="55" spans="1:16" x14ac:dyDescent="0.2">
      <c r="A55" s="16"/>
      <c r="B55" s="16"/>
      <c r="C55" s="16"/>
      <c r="D55" s="16"/>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row r="57" spans="1:16" x14ac:dyDescent="0.2">
      <c r="A57" s="1" t="s">
        <v>14</v>
      </c>
      <c r="B57" s="16"/>
      <c r="C57" s="318" t="str">
        <f>'Kops n'!C35:H35</f>
        <v>Gundega Ābelīte 14.05.2024</v>
      </c>
      <c r="D57" s="318"/>
      <c r="E57" s="318"/>
      <c r="F57" s="318"/>
      <c r="G57" s="318"/>
      <c r="H57" s="318"/>
      <c r="I57" s="16"/>
      <c r="J57" s="16"/>
      <c r="K57" s="16"/>
      <c r="L57" s="16"/>
      <c r="M57" s="16"/>
      <c r="N57" s="16"/>
      <c r="O57" s="16"/>
      <c r="P57" s="16"/>
    </row>
    <row r="58" spans="1:16" x14ac:dyDescent="0.2">
      <c r="A58" s="16"/>
      <c r="B58" s="16"/>
      <c r="C58" s="244" t="s">
        <v>15</v>
      </c>
      <c r="D58" s="244"/>
      <c r="E58" s="244"/>
      <c r="F58" s="244"/>
      <c r="G58" s="244"/>
      <c r="H58" s="244"/>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260" t="str">
        <f>'Kops n'!A38:D38</f>
        <v>Tāme sastādīta 2024. gada 14. maijā</v>
      </c>
      <c r="B60" s="261"/>
      <c r="C60" s="261"/>
      <c r="D60" s="261"/>
      <c r="E60" s="16"/>
      <c r="F60" s="16"/>
      <c r="G60" s="16"/>
      <c r="H60" s="16"/>
      <c r="I60" s="16"/>
      <c r="J60" s="16"/>
      <c r="K60" s="16"/>
      <c r="L60" s="16"/>
      <c r="M60" s="16"/>
      <c r="N60" s="16"/>
      <c r="O60" s="16"/>
      <c r="P60" s="16"/>
    </row>
    <row r="61" spans="1:16" x14ac:dyDescent="0.2">
      <c r="A61" s="16"/>
      <c r="B61" s="16"/>
      <c r="C61" s="16"/>
      <c r="D61" s="16"/>
      <c r="E61" s="16"/>
      <c r="F61" s="16"/>
      <c r="G61" s="16"/>
      <c r="H61" s="16"/>
      <c r="I61" s="16"/>
      <c r="J61" s="16"/>
      <c r="K61" s="16"/>
      <c r="L61" s="16"/>
      <c r="M61" s="16"/>
      <c r="N61" s="16"/>
      <c r="O61" s="16"/>
      <c r="P61" s="16"/>
    </row>
    <row r="62" spans="1:16" x14ac:dyDescent="0.2">
      <c r="A62" s="1" t="s">
        <v>41</v>
      </c>
      <c r="B62" s="16"/>
      <c r="C62" s="318" t="str">
        <f>'Kops n'!C40:H40</f>
        <v>Gundega Ābelīte 14.05.2024</v>
      </c>
      <c r="D62" s="318"/>
      <c r="E62" s="318"/>
      <c r="F62" s="318"/>
      <c r="G62" s="318"/>
      <c r="H62" s="318"/>
      <c r="I62" s="16"/>
      <c r="J62" s="16"/>
      <c r="K62" s="16"/>
      <c r="L62" s="16"/>
      <c r="M62" s="16"/>
      <c r="N62" s="16"/>
      <c r="O62" s="16"/>
      <c r="P62" s="16"/>
    </row>
    <row r="63" spans="1:16" x14ac:dyDescent="0.2">
      <c r="A63" s="16"/>
      <c r="B63" s="16"/>
      <c r="C63" s="244" t="s">
        <v>15</v>
      </c>
      <c r="D63" s="244"/>
      <c r="E63" s="244"/>
      <c r="F63" s="244"/>
      <c r="G63" s="244"/>
      <c r="H63" s="244"/>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row r="65" spans="1:16" x14ac:dyDescent="0.2">
      <c r="A65" s="78" t="s">
        <v>16</v>
      </c>
      <c r="B65" s="42"/>
      <c r="C65" s="85" t="str">
        <f>'Kops n'!C43</f>
        <v>1-00180</v>
      </c>
      <c r="D65" s="42"/>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63:H63"/>
    <mergeCell ref="C4:I4"/>
    <mergeCell ref="F12:K12"/>
    <mergeCell ref="A9:F9"/>
    <mergeCell ref="J9:M9"/>
    <mergeCell ref="D8:L8"/>
    <mergeCell ref="A54:K54"/>
    <mergeCell ref="C57:H57"/>
    <mergeCell ref="C58:H58"/>
    <mergeCell ref="A60:D60"/>
    <mergeCell ref="C62:H62"/>
  </mergeCells>
  <conditionalFormatting sqref="A54:K54">
    <cfRule type="containsText" dxfId="199" priority="3" operator="containsText" text="Tiešās izmaksas kopā, t. sk. darba devēja sociālais nodoklis __.__% ">
      <formula>NOT(ISERROR(SEARCH("Tiešās izmaksas kopā, t. sk. darba devēja sociālais nodoklis __.__% ",A54)))</formula>
    </cfRule>
  </conditionalFormatting>
  <conditionalFormatting sqref="N9:O9 D5:L8 C2:I2 B14:P53 L54:P54 C57:H57 C62:H62 C65">
    <cfRule type="cellIs" dxfId="198" priority="2" operator="equal">
      <formula>0</formula>
    </cfRule>
  </conditionalFormatting>
  <conditionalFormatting sqref="A14:A53">
    <cfRule type="cellIs" dxfId="197" priority="1"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6"/>
  <sheetViews>
    <sheetView topLeftCell="A32" workbookViewId="0">
      <selection activeCell="A54" sqref="A5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'7a+c+n'!D1</f>
        <v>7</v>
      </c>
      <c r="E1" s="22"/>
      <c r="F1" s="22"/>
      <c r="G1" s="22"/>
      <c r="H1" s="22"/>
      <c r="I1" s="22"/>
      <c r="J1" s="22"/>
      <c r="N1" s="26"/>
      <c r="O1" s="27"/>
      <c r="P1" s="28"/>
    </row>
    <row r="2" spans="1:16" x14ac:dyDescent="0.2">
      <c r="A2" s="29"/>
      <c r="B2" s="29"/>
      <c r="C2" s="330" t="str">
        <f>'7a+c+n'!C2:I2</f>
        <v>Jumta darbi</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'7a+c+n'!A9</f>
        <v>Tāme sastādīta  2024. gada tirgus cenās, pamatojoties uz AR daļas rasējumiem</v>
      </c>
      <c r="B9" s="327"/>
      <c r="C9" s="327"/>
      <c r="D9" s="327"/>
      <c r="E9" s="327"/>
      <c r="F9" s="327"/>
      <c r="G9" s="31"/>
      <c r="H9" s="31"/>
      <c r="I9" s="31"/>
      <c r="J9" s="328" t="s">
        <v>45</v>
      </c>
      <c r="K9" s="328"/>
      <c r="L9" s="328"/>
      <c r="M9" s="328"/>
      <c r="N9" s="329">
        <f>P54</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izmaksas",IF('7a+c+n'!$Q14="C",'7a+c+n'!B14,0))</f>
        <v>0</v>
      </c>
      <c r="C14" s="23">
        <f>IF($C$4="citu pasākumu izmaksas",IF('7a+c+n'!$Q14="C",'7a+c+n'!C14,0))</f>
        <v>0</v>
      </c>
      <c r="D14" s="23">
        <f>IF($C$4="citu pasākumu izmaksas",IF('7a+c+n'!$Q14="C",'7a+c+n'!D14,0))</f>
        <v>0</v>
      </c>
      <c r="E14" s="45"/>
      <c r="F14" s="63"/>
      <c r="G14" s="116"/>
      <c r="H14" s="116">
        <f>IF($C$4="citu pasākumu izmaksas",IF('7a+c+n'!$Q14="C",'7a+c+n'!H14,0))</f>
        <v>0</v>
      </c>
      <c r="I14" s="116"/>
      <c r="J14" s="116"/>
      <c r="K14" s="117">
        <f>IF($C$4="citu pasākumu izmaksas",IF('7a+c+n'!$Q14="C",'7a+c+n'!K14,0))</f>
        <v>0</v>
      </c>
      <c r="L14" s="81">
        <f>IF($C$4="citu pasākumu izmaksas",IF('7a+c+n'!$Q14="C",'7a+c+n'!L14,0))</f>
        <v>0</v>
      </c>
      <c r="M14" s="116">
        <f>IF($C$4="citu pasākumu izmaksas",IF('7a+c+n'!$Q14="C",'7a+c+n'!M14,0))</f>
        <v>0</v>
      </c>
      <c r="N14" s="116">
        <f>IF($C$4="citu pasākumu izmaksas",IF('7a+c+n'!$Q14="C",'7a+c+n'!N14,0))</f>
        <v>0</v>
      </c>
      <c r="O14" s="116">
        <f>IF($C$4="citu pasākumu izmaksas",IF('7a+c+n'!$Q14="C",'7a+c+n'!O14,0))</f>
        <v>0</v>
      </c>
      <c r="P14" s="117">
        <f>IF($C$4="citu pasākumu izmaksas",IF('7a+c+n'!$Q14="C",'7a+c+n'!P14,0))</f>
        <v>0</v>
      </c>
    </row>
    <row r="15" spans="1:16" ht="20.399999999999999" x14ac:dyDescent="0.2">
      <c r="A15" s="51">
        <f>IF(P15=0,0,IF(COUNTBLANK(P15)=1,0,COUNTA($P$14:P15)))</f>
        <v>0</v>
      </c>
      <c r="B15" s="24" t="str">
        <f>IF($C$4="citu pasākumu izmaksas",IF('7a+c+n'!$Q15="C",'7a+c+n'!B15,0))</f>
        <v>09-00000</v>
      </c>
      <c r="C15" s="24" t="str">
        <f>IF($C$4="citu pasākumu izmaksas",IF('7a+c+n'!$Q15="C",'7a+c+n'!C15,0))</f>
        <v>Cinkota rabicas sieta (pret putniem) montāža pa perimetru ventilācijas skursteņiem</v>
      </c>
      <c r="D15" s="24" t="str">
        <f>IF($C$4="citu pasākumu izmaksas",IF('7a+c+n'!$Q15="C",'7a+c+n'!D15,0))</f>
        <v>kompl</v>
      </c>
      <c r="E15" s="46"/>
      <c r="F15" s="65"/>
      <c r="G15" s="118"/>
      <c r="H15" s="118">
        <f>IF($C$4="citu pasākumu izmaksas",IF('7a+c+n'!$Q15="C",'7a+c+n'!H15,0))</f>
        <v>0</v>
      </c>
      <c r="I15" s="118"/>
      <c r="J15" s="118"/>
      <c r="K15" s="119">
        <f>IF($C$4="citu pasākumu izmaksas",IF('7a+c+n'!$Q15="C",'7a+c+n'!K15,0))</f>
        <v>0</v>
      </c>
      <c r="L15" s="82">
        <f>IF($C$4="citu pasākumu izmaksas",IF('7a+c+n'!$Q15="C",'7a+c+n'!L15,0))</f>
        <v>0</v>
      </c>
      <c r="M15" s="118">
        <f>IF($C$4="citu pasākumu izmaksas",IF('7a+c+n'!$Q15="C",'7a+c+n'!M15,0))</f>
        <v>0</v>
      </c>
      <c r="N15" s="118">
        <f>IF($C$4="citu pasākumu izmaksas",IF('7a+c+n'!$Q15="C",'7a+c+n'!N15,0))</f>
        <v>0</v>
      </c>
      <c r="O15" s="118">
        <f>IF($C$4="citu pasākumu izmaksas",IF('7a+c+n'!$Q15="C",'7a+c+n'!O15,0))</f>
        <v>0</v>
      </c>
      <c r="P15" s="119">
        <f>IF($C$4="citu pasākumu izmaksas",IF('7a+c+n'!$Q15="C",'7a+c+n'!P15,0))</f>
        <v>0</v>
      </c>
    </row>
    <row r="16" spans="1:16" ht="20.399999999999999" x14ac:dyDescent="0.2">
      <c r="A16" s="51">
        <f>IF(P16=0,0,IF(COUNTBLANK(P16)=1,0,COUNTA($P$14:P16)))</f>
        <v>0</v>
      </c>
      <c r="B16" s="24" t="str">
        <f>IF($C$4="citu pasākumu izmaksas",IF('7a+c+n'!$Q16="C",'7a+c+n'!B16,0))</f>
        <v>09-00000</v>
      </c>
      <c r="C16" s="24" t="str">
        <f>IF($C$4="citu pasākumu izmaksas",IF('7a+c+n'!$Q16="C",'7a+c+n'!C16,0))</f>
        <v>Jaunu ventilācijas skursteņu cepuru uzstādīšana</v>
      </c>
      <c r="D16" s="24" t="str">
        <f>IF($C$4="citu pasākumu izmaksas",IF('7a+c+n'!$Q16="C",'7a+c+n'!D16,0))</f>
        <v>kompl</v>
      </c>
      <c r="E16" s="46"/>
      <c r="F16" s="65"/>
      <c r="G16" s="118"/>
      <c r="H16" s="118">
        <f>IF($C$4="citu pasākumu izmaksas",IF('7a+c+n'!$Q16="C",'7a+c+n'!H16,0))</f>
        <v>0</v>
      </c>
      <c r="I16" s="118"/>
      <c r="J16" s="118"/>
      <c r="K16" s="119">
        <f>IF($C$4="citu pasākumu izmaksas",IF('7a+c+n'!$Q16="C",'7a+c+n'!K16,0))</f>
        <v>0</v>
      </c>
      <c r="L16" s="82">
        <f>IF($C$4="citu pasākumu izmaksas",IF('7a+c+n'!$Q16="C",'7a+c+n'!L16,0))</f>
        <v>0</v>
      </c>
      <c r="M16" s="118">
        <f>IF($C$4="citu pasākumu izmaksas",IF('7a+c+n'!$Q16="C",'7a+c+n'!M16,0))</f>
        <v>0</v>
      </c>
      <c r="N16" s="118">
        <f>IF($C$4="citu pasākumu izmaksas",IF('7a+c+n'!$Q16="C",'7a+c+n'!N16,0))</f>
        <v>0</v>
      </c>
      <c r="O16" s="118">
        <f>IF($C$4="citu pasākumu izmaksas",IF('7a+c+n'!$Q16="C",'7a+c+n'!O16,0))</f>
        <v>0</v>
      </c>
      <c r="P16" s="119">
        <f>IF($C$4="citu pasākumu izmaksas",IF('7a+c+n'!$Q16="C",'7a+c+n'!P16,0))</f>
        <v>0</v>
      </c>
    </row>
    <row r="17" spans="1:16" x14ac:dyDescent="0.2">
      <c r="A17" s="51">
        <f>IF(P17=0,0,IF(COUNTBLANK(P17)=1,0,COUNTA($P$14:P17)))</f>
        <v>0</v>
      </c>
      <c r="B17" s="24">
        <f>IF($C$4="citu pasākumu izmaksas",IF('7a+c+n'!$Q17="C",'7a+c+n'!B17,0))</f>
        <v>0</v>
      </c>
      <c r="C17" s="24">
        <f>IF($C$4="citu pasākumu izmaksas",IF('7a+c+n'!$Q17="C",'7a+c+n'!C17,0))</f>
        <v>0</v>
      </c>
      <c r="D17" s="24">
        <f>IF($C$4="citu pasākumu izmaksas",IF('7a+c+n'!$Q17="C",'7a+c+n'!D17,0))</f>
        <v>0</v>
      </c>
      <c r="E17" s="46"/>
      <c r="F17" s="65"/>
      <c r="G17" s="118"/>
      <c r="H17" s="118">
        <f>IF($C$4="citu pasākumu izmaksas",IF('7a+c+n'!$Q17="C",'7a+c+n'!H17,0))</f>
        <v>0</v>
      </c>
      <c r="I17" s="118"/>
      <c r="J17" s="118"/>
      <c r="K17" s="119">
        <f>IF($C$4="citu pasākumu izmaksas",IF('7a+c+n'!$Q17="C",'7a+c+n'!K17,0))</f>
        <v>0</v>
      </c>
      <c r="L17" s="82">
        <f>IF($C$4="citu pasākumu izmaksas",IF('7a+c+n'!$Q17="C",'7a+c+n'!L17,0))</f>
        <v>0</v>
      </c>
      <c r="M17" s="118">
        <f>IF($C$4="citu pasākumu izmaksas",IF('7a+c+n'!$Q17="C",'7a+c+n'!M17,0))</f>
        <v>0</v>
      </c>
      <c r="N17" s="118">
        <f>IF($C$4="citu pasākumu izmaksas",IF('7a+c+n'!$Q17="C",'7a+c+n'!N17,0))</f>
        <v>0</v>
      </c>
      <c r="O17" s="118">
        <f>IF($C$4="citu pasākumu izmaksas",IF('7a+c+n'!$Q17="C",'7a+c+n'!O17,0))</f>
        <v>0</v>
      </c>
      <c r="P17" s="119">
        <f>IF($C$4="citu pasākumu izmaksas",IF('7a+c+n'!$Q17="C",'7a+c+n'!P17,0))</f>
        <v>0</v>
      </c>
    </row>
    <row r="18" spans="1:16" x14ac:dyDescent="0.2">
      <c r="A18" s="51">
        <f>IF(P18=0,0,IF(COUNTBLANK(P18)=1,0,COUNTA($P$14:P18)))</f>
        <v>0</v>
      </c>
      <c r="B18" s="24">
        <f>IF($C$4="citu pasākumu izmaksas",IF('7a+c+n'!$Q18="C",'7a+c+n'!B18,0))</f>
        <v>0</v>
      </c>
      <c r="C18" s="24">
        <f>IF($C$4="citu pasākumu izmaksas",IF('7a+c+n'!$Q18="C",'7a+c+n'!C18,0))</f>
        <v>0</v>
      </c>
      <c r="D18" s="24">
        <f>IF($C$4="citu pasākumu izmaksas",IF('7a+c+n'!$Q18="C",'7a+c+n'!D18,0))</f>
        <v>0</v>
      </c>
      <c r="E18" s="46"/>
      <c r="F18" s="65"/>
      <c r="G18" s="118"/>
      <c r="H18" s="118">
        <f>IF($C$4="citu pasākumu izmaksas",IF('7a+c+n'!$Q18="C",'7a+c+n'!H18,0))</f>
        <v>0</v>
      </c>
      <c r="I18" s="118"/>
      <c r="J18" s="118"/>
      <c r="K18" s="119">
        <f>IF($C$4="citu pasākumu izmaksas",IF('7a+c+n'!$Q18="C",'7a+c+n'!K18,0))</f>
        <v>0</v>
      </c>
      <c r="L18" s="82">
        <f>IF($C$4="citu pasākumu izmaksas",IF('7a+c+n'!$Q18="C",'7a+c+n'!L18,0))</f>
        <v>0</v>
      </c>
      <c r="M18" s="118">
        <f>IF($C$4="citu pasākumu izmaksas",IF('7a+c+n'!$Q18="C",'7a+c+n'!M18,0))</f>
        <v>0</v>
      </c>
      <c r="N18" s="118">
        <f>IF($C$4="citu pasākumu izmaksas",IF('7a+c+n'!$Q18="C",'7a+c+n'!N18,0))</f>
        <v>0</v>
      </c>
      <c r="O18" s="118">
        <f>IF($C$4="citu pasākumu izmaksas",IF('7a+c+n'!$Q18="C",'7a+c+n'!O18,0))</f>
        <v>0</v>
      </c>
      <c r="P18" s="119">
        <f>IF($C$4="citu pasākumu izmaksas",IF('7a+c+n'!$Q18="C",'7a+c+n'!P18,0))</f>
        <v>0</v>
      </c>
    </row>
    <row r="19" spans="1:16" x14ac:dyDescent="0.2">
      <c r="A19" s="51">
        <f>IF(P19=0,0,IF(COUNTBLANK(P19)=1,0,COUNTA($P$14:P19)))</f>
        <v>0</v>
      </c>
      <c r="B19" s="24">
        <f>IF($C$4="citu pasākumu izmaksas",IF('7a+c+n'!$Q19="C",'7a+c+n'!B19,0))</f>
        <v>0</v>
      </c>
      <c r="C19" s="24">
        <f>IF($C$4="citu pasākumu izmaksas",IF('7a+c+n'!$Q19="C",'7a+c+n'!C19,0))</f>
        <v>0</v>
      </c>
      <c r="D19" s="24">
        <f>IF($C$4="citu pasākumu izmaksas",IF('7a+c+n'!$Q19="C",'7a+c+n'!D19,0))</f>
        <v>0</v>
      </c>
      <c r="E19" s="46"/>
      <c r="F19" s="65"/>
      <c r="G19" s="118"/>
      <c r="H19" s="118">
        <f>IF($C$4="citu pasākumu izmaksas",IF('7a+c+n'!$Q19="C",'7a+c+n'!H19,0))</f>
        <v>0</v>
      </c>
      <c r="I19" s="118"/>
      <c r="J19" s="118"/>
      <c r="K19" s="119">
        <f>IF($C$4="citu pasākumu izmaksas",IF('7a+c+n'!$Q19="C",'7a+c+n'!K19,0))</f>
        <v>0</v>
      </c>
      <c r="L19" s="82">
        <f>IF($C$4="citu pasākumu izmaksas",IF('7a+c+n'!$Q19="C",'7a+c+n'!L19,0))</f>
        <v>0</v>
      </c>
      <c r="M19" s="118">
        <f>IF($C$4="citu pasākumu izmaksas",IF('7a+c+n'!$Q19="C",'7a+c+n'!M19,0))</f>
        <v>0</v>
      </c>
      <c r="N19" s="118">
        <f>IF($C$4="citu pasākumu izmaksas",IF('7a+c+n'!$Q19="C",'7a+c+n'!N19,0))</f>
        <v>0</v>
      </c>
      <c r="O19" s="118">
        <f>IF($C$4="citu pasākumu izmaksas",IF('7a+c+n'!$Q19="C",'7a+c+n'!O19,0))</f>
        <v>0</v>
      </c>
      <c r="P19" s="119">
        <f>IF($C$4="citu pasākumu izmaksas",IF('7a+c+n'!$Q19="C",'7a+c+n'!P19,0))</f>
        <v>0</v>
      </c>
    </row>
    <row r="20" spans="1:16" x14ac:dyDescent="0.2">
      <c r="A20" s="51">
        <f>IF(P20=0,0,IF(COUNTBLANK(P20)=1,0,COUNTA($P$14:P20)))</f>
        <v>0</v>
      </c>
      <c r="B20" s="24">
        <f>IF($C$4="citu pasākumu izmaksas",IF('7a+c+n'!$Q20="C",'7a+c+n'!B20,0))</f>
        <v>0</v>
      </c>
      <c r="C20" s="24">
        <f>IF($C$4="citu pasākumu izmaksas",IF('7a+c+n'!$Q20="C",'7a+c+n'!C20,0))</f>
        <v>0</v>
      </c>
      <c r="D20" s="24">
        <f>IF($C$4="citu pasākumu izmaksas",IF('7a+c+n'!$Q20="C",'7a+c+n'!D20,0))</f>
        <v>0</v>
      </c>
      <c r="E20" s="46"/>
      <c r="F20" s="65"/>
      <c r="G20" s="118"/>
      <c r="H20" s="118">
        <f>IF($C$4="citu pasākumu izmaksas",IF('7a+c+n'!$Q20="C",'7a+c+n'!H20,0))</f>
        <v>0</v>
      </c>
      <c r="I20" s="118"/>
      <c r="J20" s="118"/>
      <c r="K20" s="119">
        <f>IF($C$4="citu pasākumu izmaksas",IF('7a+c+n'!$Q20="C",'7a+c+n'!K20,0))</f>
        <v>0</v>
      </c>
      <c r="L20" s="82">
        <f>IF($C$4="citu pasākumu izmaksas",IF('7a+c+n'!$Q20="C",'7a+c+n'!L20,0))</f>
        <v>0</v>
      </c>
      <c r="M20" s="118">
        <f>IF($C$4="citu pasākumu izmaksas",IF('7a+c+n'!$Q20="C",'7a+c+n'!M20,0))</f>
        <v>0</v>
      </c>
      <c r="N20" s="118">
        <f>IF($C$4="citu pasākumu izmaksas",IF('7a+c+n'!$Q20="C",'7a+c+n'!N20,0))</f>
        <v>0</v>
      </c>
      <c r="O20" s="118">
        <f>IF($C$4="citu pasākumu izmaksas",IF('7a+c+n'!$Q20="C",'7a+c+n'!O20,0))</f>
        <v>0</v>
      </c>
      <c r="P20" s="119">
        <f>IF($C$4="citu pasākumu izmaksas",IF('7a+c+n'!$Q20="C",'7a+c+n'!P20,0))</f>
        <v>0</v>
      </c>
    </row>
    <row r="21" spans="1:16" x14ac:dyDescent="0.2">
      <c r="A21" s="51">
        <f>IF(P21=0,0,IF(COUNTBLANK(P21)=1,0,COUNTA($P$14:P21)))</f>
        <v>0</v>
      </c>
      <c r="B21" s="24">
        <f>IF($C$4="citu pasākumu izmaksas",IF('7a+c+n'!$Q21="C",'7a+c+n'!B21,0))</f>
        <v>0</v>
      </c>
      <c r="C21" s="24">
        <f>IF($C$4="citu pasākumu izmaksas",IF('7a+c+n'!$Q21="C",'7a+c+n'!C21,0))</f>
        <v>0</v>
      </c>
      <c r="D21" s="24">
        <f>IF($C$4="citu pasākumu izmaksas",IF('7a+c+n'!$Q21="C",'7a+c+n'!D21,0))</f>
        <v>0</v>
      </c>
      <c r="E21" s="46"/>
      <c r="F21" s="65"/>
      <c r="G21" s="118"/>
      <c r="H21" s="118">
        <f>IF($C$4="citu pasākumu izmaksas",IF('7a+c+n'!$Q21="C",'7a+c+n'!H21,0))</f>
        <v>0</v>
      </c>
      <c r="I21" s="118"/>
      <c r="J21" s="118"/>
      <c r="K21" s="119">
        <f>IF($C$4="citu pasākumu izmaksas",IF('7a+c+n'!$Q21="C",'7a+c+n'!K21,0))</f>
        <v>0</v>
      </c>
      <c r="L21" s="82">
        <f>IF($C$4="citu pasākumu izmaksas",IF('7a+c+n'!$Q21="C",'7a+c+n'!L21,0))</f>
        <v>0</v>
      </c>
      <c r="M21" s="118">
        <f>IF($C$4="citu pasākumu izmaksas",IF('7a+c+n'!$Q21="C",'7a+c+n'!M21,0))</f>
        <v>0</v>
      </c>
      <c r="N21" s="118">
        <f>IF($C$4="citu pasākumu izmaksas",IF('7a+c+n'!$Q21="C",'7a+c+n'!N21,0))</f>
        <v>0</v>
      </c>
      <c r="O21" s="118">
        <f>IF($C$4="citu pasākumu izmaksas",IF('7a+c+n'!$Q21="C",'7a+c+n'!O21,0))</f>
        <v>0</v>
      </c>
      <c r="P21" s="119">
        <f>IF($C$4="citu pasākumu izmaksas",IF('7a+c+n'!$Q21="C",'7a+c+n'!P21,0))</f>
        <v>0</v>
      </c>
    </row>
    <row r="22" spans="1:16" x14ac:dyDescent="0.2">
      <c r="A22" s="51">
        <f>IF(P22=0,0,IF(COUNTBLANK(P22)=1,0,COUNTA($P$14:P22)))</f>
        <v>0</v>
      </c>
      <c r="B22" s="24">
        <f>IF($C$4="citu pasākumu izmaksas",IF('7a+c+n'!$Q22="C",'7a+c+n'!B22,0))</f>
        <v>0</v>
      </c>
      <c r="C22" s="24">
        <f>IF($C$4="citu pasākumu izmaksas",IF('7a+c+n'!$Q22="C",'7a+c+n'!C22,0))</f>
        <v>0</v>
      </c>
      <c r="D22" s="24">
        <f>IF($C$4="citu pasākumu izmaksas",IF('7a+c+n'!$Q22="C",'7a+c+n'!D22,0))</f>
        <v>0</v>
      </c>
      <c r="E22" s="46"/>
      <c r="F22" s="65"/>
      <c r="G22" s="118"/>
      <c r="H22" s="118">
        <f>IF($C$4="citu pasākumu izmaksas",IF('7a+c+n'!$Q22="C",'7a+c+n'!H22,0))</f>
        <v>0</v>
      </c>
      <c r="I22" s="118"/>
      <c r="J22" s="118"/>
      <c r="K22" s="119">
        <f>IF($C$4="citu pasākumu izmaksas",IF('7a+c+n'!$Q22="C",'7a+c+n'!K22,0))</f>
        <v>0</v>
      </c>
      <c r="L22" s="82">
        <f>IF($C$4="citu pasākumu izmaksas",IF('7a+c+n'!$Q22="C",'7a+c+n'!L22,0))</f>
        <v>0</v>
      </c>
      <c r="M22" s="118">
        <f>IF($C$4="citu pasākumu izmaksas",IF('7a+c+n'!$Q22="C",'7a+c+n'!M22,0))</f>
        <v>0</v>
      </c>
      <c r="N22" s="118">
        <f>IF($C$4="citu pasākumu izmaksas",IF('7a+c+n'!$Q22="C",'7a+c+n'!N22,0))</f>
        <v>0</v>
      </c>
      <c r="O22" s="118">
        <f>IF($C$4="citu pasākumu izmaksas",IF('7a+c+n'!$Q22="C",'7a+c+n'!O22,0))</f>
        <v>0</v>
      </c>
      <c r="P22" s="119">
        <f>IF($C$4="citu pasākumu izmaksas",IF('7a+c+n'!$Q22="C",'7a+c+n'!P22,0))</f>
        <v>0</v>
      </c>
    </row>
    <row r="23" spans="1:16" x14ac:dyDescent="0.2">
      <c r="A23" s="51">
        <f>IF(P23=0,0,IF(COUNTBLANK(P23)=1,0,COUNTA($P$14:P23)))</f>
        <v>0</v>
      </c>
      <c r="B23" s="24">
        <f>IF($C$4="citu pasākumu izmaksas",IF('7a+c+n'!$Q23="C",'7a+c+n'!B23,0))</f>
        <v>0</v>
      </c>
      <c r="C23" s="24">
        <f>IF($C$4="citu pasākumu izmaksas",IF('7a+c+n'!$Q23="C",'7a+c+n'!C23,0))</f>
        <v>0</v>
      </c>
      <c r="D23" s="24">
        <f>IF($C$4="citu pasākumu izmaksas",IF('7a+c+n'!$Q23="C",'7a+c+n'!D23,0))</f>
        <v>0</v>
      </c>
      <c r="E23" s="46"/>
      <c r="F23" s="65"/>
      <c r="G23" s="118"/>
      <c r="H23" s="118">
        <f>IF($C$4="citu pasākumu izmaksas",IF('7a+c+n'!$Q23="C",'7a+c+n'!H23,0))</f>
        <v>0</v>
      </c>
      <c r="I23" s="118"/>
      <c r="J23" s="118"/>
      <c r="K23" s="119">
        <f>IF($C$4="citu pasākumu izmaksas",IF('7a+c+n'!$Q23="C",'7a+c+n'!K23,0))</f>
        <v>0</v>
      </c>
      <c r="L23" s="82">
        <f>IF($C$4="citu pasākumu izmaksas",IF('7a+c+n'!$Q23="C",'7a+c+n'!L23,0))</f>
        <v>0</v>
      </c>
      <c r="M23" s="118">
        <f>IF($C$4="citu pasākumu izmaksas",IF('7a+c+n'!$Q23="C",'7a+c+n'!M23,0))</f>
        <v>0</v>
      </c>
      <c r="N23" s="118">
        <f>IF($C$4="citu pasākumu izmaksas",IF('7a+c+n'!$Q23="C",'7a+c+n'!N23,0))</f>
        <v>0</v>
      </c>
      <c r="O23" s="118">
        <f>IF($C$4="citu pasākumu izmaksas",IF('7a+c+n'!$Q23="C",'7a+c+n'!O23,0))</f>
        <v>0</v>
      </c>
      <c r="P23" s="119">
        <f>IF($C$4="citu pasākumu izmaksas",IF('7a+c+n'!$Q23="C",'7a+c+n'!P23,0))</f>
        <v>0</v>
      </c>
    </row>
    <row r="24" spans="1:16" x14ac:dyDescent="0.2">
      <c r="A24" s="51">
        <f>IF(P24=0,0,IF(COUNTBLANK(P24)=1,0,COUNTA($P$14:P24)))</f>
        <v>0</v>
      </c>
      <c r="B24" s="24">
        <f>IF($C$4="citu pasākumu izmaksas",IF('7a+c+n'!$Q24="C",'7a+c+n'!B24,0))</f>
        <v>0</v>
      </c>
      <c r="C24" s="24">
        <f>IF($C$4="citu pasākumu izmaksas",IF('7a+c+n'!$Q24="C",'7a+c+n'!C24,0))</f>
        <v>0</v>
      </c>
      <c r="D24" s="24">
        <f>IF($C$4="citu pasākumu izmaksas",IF('7a+c+n'!$Q24="C",'7a+c+n'!D24,0))</f>
        <v>0</v>
      </c>
      <c r="E24" s="46"/>
      <c r="F24" s="65"/>
      <c r="G24" s="118"/>
      <c r="H24" s="118">
        <f>IF($C$4="citu pasākumu izmaksas",IF('7a+c+n'!$Q24="C",'7a+c+n'!H24,0))</f>
        <v>0</v>
      </c>
      <c r="I24" s="118"/>
      <c r="J24" s="118"/>
      <c r="K24" s="119">
        <f>IF($C$4="citu pasākumu izmaksas",IF('7a+c+n'!$Q24="C",'7a+c+n'!K24,0))</f>
        <v>0</v>
      </c>
      <c r="L24" s="82">
        <f>IF($C$4="citu pasākumu izmaksas",IF('7a+c+n'!$Q24="C",'7a+c+n'!L24,0))</f>
        <v>0</v>
      </c>
      <c r="M24" s="118">
        <f>IF($C$4="citu pasākumu izmaksas",IF('7a+c+n'!$Q24="C",'7a+c+n'!M24,0))</f>
        <v>0</v>
      </c>
      <c r="N24" s="118">
        <f>IF($C$4="citu pasākumu izmaksas",IF('7a+c+n'!$Q24="C",'7a+c+n'!N24,0))</f>
        <v>0</v>
      </c>
      <c r="O24" s="118">
        <f>IF($C$4="citu pasākumu izmaksas",IF('7a+c+n'!$Q24="C",'7a+c+n'!O24,0))</f>
        <v>0</v>
      </c>
      <c r="P24" s="119">
        <f>IF($C$4="citu pasākumu izmaksas",IF('7a+c+n'!$Q24="C",'7a+c+n'!P24,0))</f>
        <v>0</v>
      </c>
    </row>
    <row r="25" spans="1:16" x14ac:dyDescent="0.2">
      <c r="A25" s="51">
        <f>IF(P25=0,0,IF(COUNTBLANK(P25)=1,0,COUNTA($P$14:P25)))</f>
        <v>0</v>
      </c>
      <c r="B25" s="24">
        <f>IF($C$4="citu pasākumu izmaksas",IF('7a+c+n'!$Q25="C",'7a+c+n'!B25,0))</f>
        <v>0</v>
      </c>
      <c r="C25" s="24">
        <f>IF($C$4="citu pasākumu izmaksas",IF('7a+c+n'!$Q25="C",'7a+c+n'!C25,0))</f>
        <v>0</v>
      </c>
      <c r="D25" s="24">
        <f>IF($C$4="citu pasākumu izmaksas",IF('7a+c+n'!$Q25="C",'7a+c+n'!D25,0))</f>
        <v>0</v>
      </c>
      <c r="E25" s="46"/>
      <c r="F25" s="65"/>
      <c r="G25" s="118"/>
      <c r="H25" s="118">
        <f>IF($C$4="citu pasākumu izmaksas",IF('7a+c+n'!$Q25="C",'7a+c+n'!H25,0))</f>
        <v>0</v>
      </c>
      <c r="I25" s="118"/>
      <c r="J25" s="118"/>
      <c r="K25" s="119">
        <f>IF($C$4="citu pasākumu izmaksas",IF('7a+c+n'!$Q25="C",'7a+c+n'!K25,0))</f>
        <v>0</v>
      </c>
      <c r="L25" s="82">
        <f>IF($C$4="citu pasākumu izmaksas",IF('7a+c+n'!$Q25="C",'7a+c+n'!L25,0))</f>
        <v>0</v>
      </c>
      <c r="M25" s="118">
        <f>IF($C$4="citu pasākumu izmaksas",IF('7a+c+n'!$Q25="C",'7a+c+n'!M25,0))</f>
        <v>0</v>
      </c>
      <c r="N25" s="118">
        <f>IF($C$4="citu pasākumu izmaksas",IF('7a+c+n'!$Q25="C",'7a+c+n'!N25,0))</f>
        <v>0</v>
      </c>
      <c r="O25" s="118">
        <f>IF($C$4="citu pasākumu izmaksas",IF('7a+c+n'!$Q25="C",'7a+c+n'!O25,0))</f>
        <v>0</v>
      </c>
      <c r="P25" s="119">
        <f>IF($C$4="citu pasākumu izmaksas",IF('7a+c+n'!$Q25="C",'7a+c+n'!P25,0))</f>
        <v>0</v>
      </c>
    </row>
    <row r="26" spans="1:16" x14ac:dyDescent="0.2">
      <c r="A26" s="51">
        <f>IF(P26=0,0,IF(COUNTBLANK(P26)=1,0,COUNTA($P$14:P26)))</f>
        <v>0</v>
      </c>
      <c r="B26" s="24">
        <f>IF($C$4="citu pasākumu izmaksas",IF('7a+c+n'!$Q26="C",'7a+c+n'!B26,0))</f>
        <v>0</v>
      </c>
      <c r="C26" s="24">
        <f>IF($C$4="citu pasākumu izmaksas",IF('7a+c+n'!$Q26="C",'7a+c+n'!C26,0))</f>
        <v>0</v>
      </c>
      <c r="D26" s="24">
        <f>IF($C$4="citu pasākumu izmaksas",IF('7a+c+n'!$Q26="C",'7a+c+n'!D26,0))</f>
        <v>0</v>
      </c>
      <c r="E26" s="46"/>
      <c r="F26" s="65"/>
      <c r="G26" s="118"/>
      <c r="H26" s="118">
        <f>IF($C$4="citu pasākumu izmaksas",IF('7a+c+n'!$Q26="C",'7a+c+n'!H26,0))</f>
        <v>0</v>
      </c>
      <c r="I26" s="118"/>
      <c r="J26" s="118"/>
      <c r="K26" s="119">
        <f>IF($C$4="citu pasākumu izmaksas",IF('7a+c+n'!$Q26="C",'7a+c+n'!K26,0))</f>
        <v>0</v>
      </c>
      <c r="L26" s="82">
        <f>IF($C$4="citu pasākumu izmaksas",IF('7a+c+n'!$Q26="C",'7a+c+n'!L26,0))</f>
        <v>0</v>
      </c>
      <c r="M26" s="118">
        <f>IF($C$4="citu pasākumu izmaksas",IF('7a+c+n'!$Q26="C",'7a+c+n'!M26,0))</f>
        <v>0</v>
      </c>
      <c r="N26" s="118">
        <f>IF($C$4="citu pasākumu izmaksas",IF('7a+c+n'!$Q26="C",'7a+c+n'!N26,0))</f>
        <v>0</v>
      </c>
      <c r="O26" s="118">
        <f>IF($C$4="citu pasākumu izmaksas",IF('7a+c+n'!$Q26="C",'7a+c+n'!O26,0))</f>
        <v>0</v>
      </c>
      <c r="P26" s="119">
        <f>IF($C$4="citu pasākumu izmaksas",IF('7a+c+n'!$Q26="C",'7a+c+n'!P26,0))</f>
        <v>0</v>
      </c>
    </row>
    <row r="27" spans="1:16" x14ac:dyDescent="0.2">
      <c r="A27" s="51">
        <f>IF(P27=0,0,IF(COUNTBLANK(P27)=1,0,COUNTA($P$14:P27)))</f>
        <v>0</v>
      </c>
      <c r="B27" s="24">
        <f>IF($C$4="citu pasākumu izmaksas",IF('7a+c+n'!$Q27="C",'7a+c+n'!B27,0))</f>
        <v>0</v>
      </c>
      <c r="C27" s="24">
        <f>IF($C$4="citu pasākumu izmaksas",IF('7a+c+n'!$Q27="C",'7a+c+n'!C27,0))</f>
        <v>0</v>
      </c>
      <c r="D27" s="24">
        <f>IF($C$4="citu pasākumu izmaksas",IF('7a+c+n'!$Q27="C",'7a+c+n'!D27,0))</f>
        <v>0</v>
      </c>
      <c r="E27" s="46"/>
      <c r="F27" s="65"/>
      <c r="G27" s="118"/>
      <c r="H27" s="118">
        <f>IF($C$4="citu pasākumu izmaksas",IF('7a+c+n'!$Q27="C",'7a+c+n'!H27,0))</f>
        <v>0</v>
      </c>
      <c r="I27" s="118"/>
      <c r="J27" s="118"/>
      <c r="K27" s="119">
        <f>IF($C$4="citu pasākumu izmaksas",IF('7a+c+n'!$Q27="C",'7a+c+n'!K27,0))</f>
        <v>0</v>
      </c>
      <c r="L27" s="82">
        <f>IF($C$4="citu pasākumu izmaksas",IF('7a+c+n'!$Q27="C",'7a+c+n'!L27,0))</f>
        <v>0</v>
      </c>
      <c r="M27" s="118">
        <f>IF($C$4="citu pasākumu izmaksas",IF('7a+c+n'!$Q27="C",'7a+c+n'!M27,0))</f>
        <v>0</v>
      </c>
      <c r="N27" s="118">
        <f>IF($C$4="citu pasākumu izmaksas",IF('7a+c+n'!$Q27="C",'7a+c+n'!N27,0))</f>
        <v>0</v>
      </c>
      <c r="O27" s="118">
        <f>IF($C$4="citu pasākumu izmaksas",IF('7a+c+n'!$Q27="C",'7a+c+n'!O27,0))</f>
        <v>0</v>
      </c>
      <c r="P27" s="119">
        <f>IF($C$4="citu pasākumu izmaksas",IF('7a+c+n'!$Q27="C",'7a+c+n'!P27,0))</f>
        <v>0</v>
      </c>
    </row>
    <row r="28" spans="1:16" x14ac:dyDescent="0.2">
      <c r="A28" s="51">
        <f>IF(P28=0,0,IF(COUNTBLANK(P28)=1,0,COUNTA($P$14:P28)))</f>
        <v>0</v>
      </c>
      <c r="B28" s="24">
        <f>IF($C$4="citu pasākumu izmaksas",IF('7a+c+n'!$Q28="C",'7a+c+n'!B28,0))</f>
        <v>0</v>
      </c>
      <c r="C28" s="24">
        <f>IF($C$4="citu pasākumu izmaksas",IF('7a+c+n'!$Q28="C",'7a+c+n'!C28,0))</f>
        <v>0</v>
      </c>
      <c r="D28" s="24">
        <f>IF($C$4="citu pasākumu izmaksas",IF('7a+c+n'!$Q28="C",'7a+c+n'!D28,0))</f>
        <v>0</v>
      </c>
      <c r="E28" s="46"/>
      <c r="F28" s="65"/>
      <c r="G28" s="118"/>
      <c r="H28" s="118">
        <f>IF($C$4="citu pasākumu izmaksas",IF('7a+c+n'!$Q28="C",'7a+c+n'!H28,0))</f>
        <v>0</v>
      </c>
      <c r="I28" s="118"/>
      <c r="J28" s="118"/>
      <c r="K28" s="119">
        <f>IF($C$4="citu pasākumu izmaksas",IF('7a+c+n'!$Q28="C",'7a+c+n'!K28,0))</f>
        <v>0</v>
      </c>
      <c r="L28" s="82">
        <f>IF($C$4="citu pasākumu izmaksas",IF('7a+c+n'!$Q28="C",'7a+c+n'!L28,0))</f>
        <v>0</v>
      </c>
      <c r="M28" s="118">
        <f>IF($C$4="citu pasākumu izmaksas",IF('7a+c+n'!$Q28="C",'7a+c+n'!M28,0))</f>
        <v>0</v>
      </c>
      <c r="N28" s="118">
        <f>IF($C$4="citu pasākumu izmaksas",IF('7a+c+n'!$Q28="C",'7a+c+n'!N28,0))</f>
        <v>0</v>
      </c>
      <c r="O28" s="118">
        <f>IF($C$4="citu pasākumu izmaksas",IF('7a+c+n'!$Q28="C",'7a+c+n'!O28,0))</f>
        <v>0</v>
      </c>
      <c r="P28" s="119">
        <f>IF($C$4="citu pasākumu izmaksas",IF('7a+c+n'!$Q28="C",'7a+c+n'!P28,0))</f>
        <v>0</v>
      </c>
    </row>
    <row r="29" spans="1:16" x14ac:dyDescent="0.2">
      <c r="A29" s="51">
        <f>IF(P29=0,0,IF(COUNTBLANK(P29)=1,0,COUNTA($P$14:P29)))</f>
        <v>0</v>
      </c>
      <c r="B29" s="24">
        <f>IF($C$4="citu pasākumu izmaksas",IF('7a+c+n'!$Q29="C",'7a+c+n'!B29,0))</f>
        <v>0</v>
      </c>
      <c r="C29" s="24">
        <f>IF($C$4="citu pasākumu izmaksas",IF('7a+c+n'!$Q29="C",'7a+c+n'!C29,0))</f>
        <v>0</v>
      </c>
      <c r="D29" s="24">
        <f>IF($C$4="citu pasākumu izmaksas",IF('7a+c+n'!$Q29="C",'7a+c+n'!D29,0))</f>
        <v>0</v>
      </c>
      <c r="E29" s="46"/>
      <c r="F29" s="65"/>
      <c r="G29" s="118"/>
      <c r="H29" s="118">
        <f>IF($C$4="citu pasākumu izmaksas",IF('7a+c+n'!$Q29="C",'7a+c+n'!H29,0))</f>
        <v>0</v>
      </c>
      <c r="I29" s="118"/>
      <c r="J29" s="118"/>
      <c r="K29" s="119">
        <f>IF($C$4="citu pasākumu izmaksas",IF('7a+c+n'!$Q29="C",'7a+c+n'!K29,0))</f>
        <v>0</v>
      </c>
      <c r="L29" s="82">
        <f>IF($C$4="citu pasākumu izmaksas",IF('7a+c+n'!$Q29="C",'7a+c+n'!L29,0))</f>
        <v>0</v>
      </c>
      <c r="M29" s="118">
        <f>IF($C$4="citu pasākumu izmaksas",IF('7a+c+n'!$Q29="C",'7a+c+n'!M29,0))</f>
        <v>0</v>
      </c>
      <c r="N29" s="118">
        <f>IF($C$4="citu pasākumu izmaksas",IF('7a+c+n'!$Q29="C",'7a+c+n'!N29,0))</f>
        <v>0</v>
      </c>
      <c r="O29" s="118">
        <f>IF($C$4="citu pasākumu izmaksas",IF('7a+c+n'!$Q29="C",'7a+c+n'!O29,0))</f>
        <v>0</v>
      </c>
      <c r="P29" s="119">
        <f>IF($C$4="citu pasākumu izmaksas",IF('7a+c+n'!$Q29="C",'7a+c+n'!P29,0))</f>
        <v>0</v>
      </c>
    </row>
    <row r="30" spans="1:16" x14ac:dyDescent="0.2">
      <c r="A30" s="51">
        <f>IF(P30=0,0,IF(COUNTBLANK(P30)=1,0,COUNTA($P$14:P30)))</f>
        <v>0</v>
      </c>
      <c r="B30" s="24">
        <f>IF($C$4="citu pasākumu izmaksas",IF('7a+c+n'!$Q30="C",'7a+c+n'!B30,0))</f>
        <v>0</v>
      </c>
      <c r="C30" s="24">
        <f>IF($C$4="citu pasākumu izmaksas",IF('7a+c+n'!$Q30="C",'7a+c+n'!C30,0))</f>
        <v>0</v>
      </c>
      <c r="D30" s="24">
        <f>IF($C$4="citu pasākumu izmaksas",IF('7a+c+n'!$Q30="C",'7a+c+n'!D30,0))</f>
        <v>0</v>
      </c>
      <c r="E30" s="46"/>
      <c r="F30" s="65"/>
      <c r="G30" s="118"/>
      <c r="H30" s="118">
        <f>IF($C$4="citu pasākumu izmaksas",IF('7a+c+n'!$Q30="C",'7a+c+n'!H30,0))</f>
        <v>0</v>
      </c>
      <c r="I30" s="118"/>
      <c r="J30" s="118"/>
      <c r="K30" s="119">
        <f>IF($C$4="citu pasākumu izmaksas",IF('7a+c+n'!$Q30="C",'7a+c+n'!K30,0))</f>
        <v>0</v>
      </c>
      <c r="L30" s="82">
        <f>IF($C$4="citu pasākumu izmaksas",IF('7a+c+n'!$Q30="C",'7a+c+n'!L30,0))</f>
        <v>0</v>
      </c>
      <c r="M30" s="118">
        <f>IF($C$4="citu pasākumu izmaksas",IF('7a+c+n'!$Q30="C",'7a+c+n'!M30,0))</f>
        <v>0</v>
      </c>
      <c r="N30" s="118">
        <f>IF($C$4="citu pasākumu izmaksas",IF('7a+c+n'!$Q30="C",'7a+c+n'!N30,0))</f>
        <v>0</v>
      </c>
      <c r="O30" s="118">
        <f>IF($C$4="citu pasākumu izmaksas",IF('7a+c+n'!$Q30="C",'7a+c+n'!O30,0))</f>
        <v>0</v>
      </c>
      <c r="P30" s="119">
        <f>IF($C$4="citu pasākumu izmaksas",IF('7a+c+n'!$Q30="C",'7a+c+n'!P30,0))</f>
        <v>0</v>
      </c>
    </row>
    <row r="31" spans="1:16" x14ac:dyDescent="0.2">
      <c r="A31" s="51">
        <f>IF(P31=0,0,IF(COUNTBLANK(P31)=1,0,COUNTA($P$14:P31)))</f>
        <v>0</v>
      </c>
      <c r="B31" s="24">
        <f>IF($C$4="citu pasākumu izmaksas",IF('7a+c+n'!$Q31="C",'7a+c+n'!B31,0))</f>
        <v>0</v>
      </c>
      <c r="C31" s="24">
        <f>IF($C$4="citu pasākumu izmaksas",IF('7a+c+n'!$Q31="C",'7a+c+n'!C31,0))</f>
        <v>0</v>
      </c>
      <c r="D31" s="24">
        <f>IF($C$4="citu pasākumu izmaksas",IF('7a+c+n'!$Q31="C",'7a+c+n'!D31,0))</f>
        <v>0</v>
      </c>
      <c r="E31" s="46"/>
      <c r="F31" s="65"/>
      <c r="G31" s="118"/>
      <c r="H31" s="118">
        <f>IF($C$4="citu pasākumu izmaksas",IF('7a+c+n'!$Q31="C",'7a+c+n'!H31,0))</f>
        <v>0</v>
      </c>
      <c r="I31" s="118"/>
      <c r="J31" s="118"/>
      <c r="K31" s="119">
        <f>IF($C$4="citu pasākumu izmaksas",IF('7a+c+n'!$Q31="C",'7a+c+n'!K31,0))</f>
        <v>0</v>
      </c>
      <c r="L31" s="82">
        <f>IF($C$4="citu pasākumu izmaksas",IF('7a+c+n'!$Q31="C",'7a+c+n'!L31,0))</f>
        <v>0</v>
      </c>
      <c r="M31" s="118">
        <f>IF($C$4="citu pasākumu izmaksas",IF('7a+c+n'!$Q31="C",'7a+c+n'!M31,0))</f>
        <v>0</v>
      </c>
      <c r="N31" s="118">
        <f>IF($C$4="citu pasākumu izmaksas",IF('7a+c+n'!$Q31="C",'7a+c+n'!N31,0))</f>
        <v>0</v>
      </c>
      <c r="O31" s="118">
        <f>IF($C$4="citu pasākumu izmaksas",IF('7a+c+n'!$Q31="C",'7a+c+n'!O31,0))</f>
        <v>0</v>
      </c>
      <c r="P31" s="119">
        <f>IF($C$4="citu pasākumu izmaksas",IF('7a+c+n'!$Q31="C",'7a+c+n'!P31,0))</f>
        <v>0</v>
      </c>
    </row>
    <row r="32" spans="1:16" x14ac:dyDescent="0.2">
      <c r="A32" s="51">
        <f>IF(P32=0,0,IF(COUNTBLANK(P32)=1,0,COUNTA($P$14:P32)))</f>
        <v>0</v>
      </c>
      <c r="B32" s="24">
        <f>IF($C$4="citu pasākumu izmaksas",IF('7a+c+n'!$Q32="C",'7a+c+n'!B32,0))</f>
        <v>0</v>
      </c>
      <c r="C32" s="24">
        <f>IF($C$4="citu pasākumu izmaksas",IF('7a+c+n'!$Q32="C",'7a+c+n'!C32,0))</f>
        <v>0</v>
      </c>
      <c r="D32" s="24">
        <f>IF($C$4="citu pasākumu izmaksas",IF('7a+c+n'!$Q32="C",'7a+c+n'!D32,0))</f>
        <v>0</v>
      </c>
      <c r="E32" s="46"/>
      <c r="F32" s="65"/>
      <c r="G32" s="118"/>
      <c r="H32" s="118">
        <f>IF($C$4="citu pasākumu izmaksas",IF('7a+c+n'!$Q32="C",'7a+c+n'!H32,0))</f>
        <v>0</v>
      </c>
      <c r="I32" s="118"/>
      <c r="J32" s="118"/>
      <c r="K32" s="119">
        <f>IF($C$4="citu pasākumu izmaksas",IF('7a+c+n'!$Q32="C",'7a+c+n'!K32,0))</f>
        <v>0</v>
      </c>
      <c r="L32" s="82">
        <f>IF($C$4="citu pasākumu izmaksas",IF('7a+c+n'!$Q32="C",'7a+c+n'!L32,0))</f>
        <v>0</v>
      </c>
      <c r="M32" s="118">
        <f>IF($C$4="citu pasākumu izmaksas",IF('7a+c+n'!$Q32="C",'7a+c+n'!M32,0))</f>
        <v>0</v>
      </c>
      <c r="N32" s="118">
        <f>IF($C$4="citu pasākumu izmaksas",IF('7a+c+n'!$Q32="C",'7a+c+n'!N32,0))</f>
        <v>0</v>
      </c>
      <c r="O32" s="118">
        <f>IF($C$4="citu pasākumu izmaksas",IF('7a+c+n'!$Q32="C",'7a+c+n'!O32,0))</f>
        <v>0</v>
      </c>
      <c r="P32" s="119">
        <f>IF($C$4="citu pasākumu izmaksas",IF('7a+c+n'!$Q32="C",'7a+c+n'!P32,0))</f>
        <v>0</v>
      </c>
    </row>
    <row r="33" spans="1:16" x14ac:dyDescent="0.2">
      <c r="A33" s="51">
        <f>IF(P33=0,0,IF(COUNTBLANK(P33)=1,0,COUNTA($P$14:P33)))</f>
        <v>0</v>
      </c>
      <c r="B33" s="24">
        <f>IF($C$4="citu pasākumu izmaksas",IF('7a+c+n'!$Q33="C",'7a+c+n'!B33,0))</f>
        <v>0</v>
      </c>
      <c r="C33" s="24">
        <f>IF($C$4="citu pasākumu izmaksas",IF('7a+c+n'!$Q33="C",'7a+c+n'!C33,0))</f>
        <v>0</v>
      </c>
      <c r="D33" s="24">
        <f>IF($C$4="citu pasākumu izmaksas",IF('7a+c+n'!$Q33="C",'7a+c+n'!D33,0))</f>
        <v>0</v>
      </c>
      <c r="E33" s="46"/>
      <c r="F33" s="65"/>
      <c r="G33" s="118"/>
      <c r="H33" s="118">
        <f>IF($C$4="citu pasākumu izmaksas",IF('7a+c+n'!$Q33="C",'7a+c+n'!H33,0))</f>
        <v>0</v>
      </c>
      <c r="I33" s="118"/>
      <c r="J33" s="118"/>
      <c r="K33" s="119">
        <f>IF($C$4="citu pasākumu izmaksas",IF('7a+c+n'!$Q33="C",'7a+c+n'!K33,0))</f>
        <v>0</v>
      </c>
      <c r="L33" s="82">
        <f>IF($C$4="citu pasākumu izmaksas",IF('7a+c+n'!$Q33="C",'7a+c+n'!L33,0))</f>
        <v>0</v>
      </c>
      <c r="M33" s="118">
        <f>IF($C$4="citu pasākumu izmaksas",IF('7a+c+n'!$Q33="C",'7a+c+n'!M33,0))</f>
        <v>0</v>
      </c>
      <c r="N33" s="118">
        <f>IF($C$4="citu pasākumu izmaksas",IF('7a+c+n'!$Q33="C",'7a+c+n'!N33,0))</f>
        <v>0</v>
      </c>
      <c r="O33" s="118">
        <f>IF($C$4="citu pasākumu izmaksas",IF('7a+c+n'!$Q33="C",'7a+c+n'!O33,0))</f>
        <v>0</v>
      </c>
      <c r="P33" s="119">
        <f>IF($C$4="citu pasākumu izmaksas",IF('7a+c+n'!$Q33="C",'7a+c+n'!P33,0))</f>
        <v>0</v>
      </c>
    </row>
    <row r="34" spans="1:16" x14ac:dyDescent="0.2">
      <c r="A34" s="51">
        <f>IF(P34=0,0,IF(COUNTBLANK(P34)=1,0,COUNTA($P$14:P34)))</f>
        <v>0</v>
      </c>
      <c r="B34" s="24">
        <f>IF($C$4="citu pasākumu izmaksas",IF('7a+c+n'!$Q34="C",'7a+c+n'!B34,0))</f>
        <v>0</v>
      </c>
      <c r="C34" s="24">
        <f>IF($C$4="citu pasākumu izmaksas",IF('7a+c+n'!$Q34="C",'7a+c+n'!C34,0))</f>
        <v>0</v>
      </c>
      <c r="D34" s="24">
        <f>IF($C$4="citu pasākumu izmaksas",IF('7a+c+n'!$Q34="C",'7a+c+n'!D34,0))</f>
        <v>0</v>
      </c>
      <c r="E34" s="46"/>
      <c r="F34" s="65"/>
      <c r="G34" s="118"/>
      <c r="H34" s="118">
        <f>IF($C$4="citu pasākumu izmaksas",IF('7a+c+n'!$Q34="C",'7a+c+n'!H34,0))</f>
        <v>0</v>
      </c>
      <c r="I34" s="118"/>
      <c r="J34" s="118"/>
      <c r="K34" s="119">
        <f>IF($C$4="citu pasākumu izmaksas",IF('7a+c+n'!$Q34="C",'7a+c+n'!K34,0))</f>
        <v>0</v>
      </c>
      <c r="L34" s="82">
        <f>IF($C$4="citu pasākumu izmaksas",IF('7a+c+n'!$Q34="C",'7a+c+n'!L34,0))</f>
        <v>0</v>
      </c>
      <c r="M34" s="118">
        <f>IF($C$4="citu pasākumu izmaksas",IF('7a+c+n'!$Q34="C",'7a+c+n'!M34,0))</f>
        <v>0</v>
      </c>
      <c r="N34" s="118">
        <f>IF($C$4="citu pasākumu izmaksas",IF('7a+c+n'!$Q34="C",'7a+c+n'!N34,0))</f>
        <v>0</v>
      </c>
      <c r="O34" s="118">
        <f>IF($C$4="citu pasākumu izmaksas",IF('7a+c+n'!$Q34="C",'7a+c+n'!O34,0))</f>
        <v>0</v>
      </c>
      <c r="P34" s="119">
        <f>IF($C$4="citu pasākumu izmaksas",IF('7a+c+n'!$Q34="C",'7a+c+n'!P34,0))</f>
        <v>0</v>
      </c>
    </row>
    <row r="35" spans="1:16" x14ac:dyDescent="0.2">
      <c r="A35" s="51">
        <f>IF(P35=0,0,IF(COUNTBLANK(P35)=1,0,COUNTA($P$14:P35)))</f>
        <v>0</v>
      </c>
      <c r="B35" s="24">
        <f>IF($C$4="citu pasākumu izmaksas",IF('7a+c+n'!$Q35="C",'7a+c+n'!B35,0))</f>
        <v>0</v>
      </c>
      <c r="C35" s="24">
        <f>IF($C$4="citu pasākumu izmaksas",IF('7a+c+n'!$Q35="C",'7a+c+n'!C35,0))</f>
        <v>0</v>
      </c>
      <c r="D35" s="24">
        <f>IF($C$4="citu pasākumu izmaksas",IF('7a+c+n'!$Q35="C",'7a+c+n'!D35,0))</f>
        <v>0</v>
      </c>
      <c r="E35" s="46"/>
      <c r="F35" s="65"/>
      <c r="G35" s="118"/>
      <c r="H35" s="118">
        <f>IF($C$4="citu pasākumu izmaksas",IF('7a+c+n'!$Q35="C",'7a+c+n'!H35,0))</f>
        <v>0</v>
      </c>
      <c r="I35" s="118"/>
      <c r="J35" s="118"/>
      <c r="K35" s="119">
        <f>IF($C$4="citu pasākumu izmaksas",IF('7a+c+n'!$Q35="C",'7a+c+n'!K35,0))</f>
        <v>0</v>
      </c>
      <c r="L35" s="82">
        <f>IF($C$4="citu pasākumu izmaksas",IF('7a+c+n'!$Q35="C",'7a+c+n'!L35,0))</f>
        <v>0</v>
      </c>
      <c r="M35" s="118">
        <f>IF($C$4="citu pasākumu izmaksas",IF('7a+c+n'!$Q35="C",'7a+c+n'!M35,0))</f>
        <v>0</v>
      </c>
      <c r="N35" s="118">
        <f>IF($C$4="citu pasākumu izmaksas",IF('7a+c+n'!$Q35="C",'7a+c+n'!N35,0))</f>
        <v>0</v>
      </c>
      <c r="O35" s="118">
        <f>IF($C$4="citu pasākumu izmaksas",IF('7a+c+n'!$Q35="C",'7a+c+n'!O35,0))</f>
        <v>0</v>
      </c>
      <c r="P35" s="119">
        <f>IF($C$4="citu pasākumu izmaksas",IF('7a+c+n'!$Q35="C",'7a+c+n'!P35,0))</f>
        <v>0</v>
      </c>
    </row>
    <row r="36" spans="1:16" x14ac:dyDescent="0.2">
      <c r="A36" s="51">
        <f>IF(P36=0,0,IF(COUNTBLANK(P36)=1,0,COUNTA($P$14:P36)))</f>
        <v>0</v>
      </c>
      <c r="B36" s="24">
        <f>IF($C$4="citu pasākumu izmaksas",IF('7a+c+n'!$Q36="C",'7a+c+n'!B36,0))</f>
        <v>0</v>
      </c>
      <c r="C36" s="24">
        <f>IF($C$4="citu pasākumu izmaksas",IF('7a+c+n'!$Q36="C",'7a+c+n'!C36,0))</f>
        <v>0</v>
      </c>
      <c r="D36" s="24">
        <f>IF($C$4="citu pasākumu izmaksas",IF('7a+c+n'!$Q36="C",'7a+c+n'!D36,0))</f>
        <v>0</v>
      </c>
      <c r="E36" s="46"/>
      <c r="F36" s="65"/>
      <c r="G36" s="118"/>
      <c r="H36" s="118">
        <f>IF($C$4="citu pasākumu izmaksas",IF('7a+c+n'!$Q36="C",'7a+c+n'!H36,0))</f>
        <v>0</v>
      </c>
      <c r="I36" s="118"/>
      <c r="J36" s="118"/>
      <c r="K36" s="119">
        <f>IF($C$4="citu pasākumu izmaksas",IF('7a+c+n'!$Q36="C",'7a+c+n'!K36,0))</f>
        <v>0</v>
      </c>
      <c r="L36" s="82">
        <f>IF($C$4="citu pasākumu izmaksas",IF('7a+c+n'!$Q36="C",'7a+c+n'!L36,0))</f>
        <v>0</v>
      </c>
      <c r="M36" s="118">
        <f>IF($C$4="citu pasākumu izmaksas",IF('7a+c+n'!$Q36="C",'7a+c+n'!M36,0))</f>
        <v>0</v>
      </c>
      <c r="N36" s="118">
        <f>IF($C$4="citu pasākumu izmaksas",IF('7a+c+n'!$Q36="C",'7a+c+n'!N36,0))</f>
        <v>0</v>
      </c>
      <c r="O36" s="118">
        <f>IF($C$4="citu pasākumu izmaksas",IF('7a+c+n'!$Q36="C",'7a+c+n'!O36,0))</f>
        <v>0</v>
      </c>
      <c r="P36" s="119">
        <f>IF($C$4="citu pasākumu izmaksas",IF('7a+c+n'!$Q36="C",'7a+c+n'!P36,0))</f>
        <v>0</v>
      </c>
    </row>
    <row r="37" spans="1:16" x14ac:dyDescent="0.2">
      <c r="A37" s="51">
        <f>IF(P37=0,0,IF(COUNTBLANK(P37)=1,0,COUNTA($P$14:P37)))</f>
        <v>0</v>
      </c>
      <c r="B37" s="24">
        <f>IF($C$4="citu pasākumu izmaksas",IF('7a+c+n'!$Q37="C",'7a+c+n'!B37,0))</f>
        <v>0</v>
      </c>
      <c r="C37" s="24">
        <f>IF($C$4="citu pasākumu izmaksas",IF('7a+c+n'!$Q37="C",'7a+c+n'!C37,0))</f>
        <v>0</v>
      </c>
      <c r="D37" s="24">
        <f>IF($C$4="citu pasākumu izmaksas",IF('7a+c+n'!$Q37="C",'7a+c+n'!D37,0))</f>
        <v>0</v>
      </c>
      <c r="E37" s="46"/>
      <c r="F37" s="65"/>
      <c r="G37" s="118"/>
      <c r="H37" s="118">
        <f>IF($C$4="citu pasākumu izmaksas",IF('7a+c+n'!$Q37="C",'7a+c+n'!H37,0))</f>
        <v>0</v>
      </c>
      <c r="I37" s="118"/>
      <c r="J37" s="118"/>
      <c r="K37" s="119">
        <f>IF($C$4="citu pasākumu izmaksas",IF('7a+c+n'!$Q37="C",'7a+c+n'!K37,0))</f>
        <v>0</v>
      </c>
      <c r="L37" s="82">
        <f>IF($C$4="citu pasākumu izmaksas",IF('7a+c+n'!$Q37="C",'7a+c+n'!L37,0))</f>
        <v>0</v>
      </c>
      <c r="M37" s="118">
        <f>IF($C$4="citu pasākumu izmaksas",IF('7a+c+n'!$Q37="C",'7a+c+n'!M37,0))</f>
        <v>0</v>
      </c>
      <c r="N37" s="118">
        <f>IF($C$4="citu pasākumu izmaksas",IF('7a+c+n'!$Q37="C",'7a+c+n'!N37,0))</f>
        <v>0</v>
      </c>
      <c r="O37" s="118">
        <f>IF($C$4="citu pasākumu izmaksas",IF('7a+c+n'!$Q37="C",'7a+c+n'!O37,0))</f>
        <v>0</v>
      </c>
      <c r="P37" s="119">
        <f>IF($C$4="citu pasākumu izmaksas",IF('7a+c+n'!$Q37="C",'7a+c+n'!P37,0))</f>
        <v>0</v>
      </c>
    </row>
    <row r="38" spans="1:16" x14ac:dyDescent="0.2">
      <c r="A38" s="51">
        <f>IF(P38=0,0,IF(COUNTBLANK(P38)=1,0,COUNTA($P$14:P38)))</f>
        <v>0</v>
      </c>
      <c r="B38" s="24">
        <f>IF($C$4="citu pasākumu izmaksas",IF('7a+c+n'!$Q38="C",'7a+c+n'!B38,0))</f>
        <v>0</v>
      </c>
      <c r="C38" s="24">
        <f>IF($C$4="citu pasākumu izmaksas",IF('7a+c+n'!$Q38="C",'7a+c+n'!C38,0))</f>
        <v>0</v>
      </c>
      <c r="D38" s="24">
        <f>IF($C$4="citu pasākumu izmaksas",IF('7a+c+n'!$Q38="C",'7a+c+n'!D38,0))</f>
        <v>0</v>
      </c>
      <c r="E38" s="46"/>
      <c r="F38" s="65"/>
      <c r="G38" s="118"/>
      <c r="H38" s="118">
        <f>IF($C$4="citu pasākumu izmaksas",IF('7a+c+n'!$Q38="C",'7a+c+n'!H38,0))</f>
        <v>0</v>
      </c>
      <c r="I38" s="118"/>
      <c r="J38" s="118"/>
      <c r="K38" s="119">
        <f>IF($C$4="citu pasākumu izmaksas",IF('7a+c+n'!$Q38="C",'7a+c+n'!K38,0))</f>
        <v>0</v>
      </c>
      <c r="L38" s="82">
        <f>IF($C$4="citu pasākumu izmaksas",IF('7a+c+n'!$Q38="C",'7a+c+n'!L38,0))</f>
        <v>0</v>
      </c>
      <c r="M38" s="118">
        <f>IF($C$4="citu pasākumu izmaksas",IF('7a+c+n'!$Q38="C",'7a+c+n'!M38,0))</f>
        <v>0</v>
      </c>
      <c r="N38" s="118">
        <f>IF($C$4="citu pasākumu izmaksas",IF('7a+c+n'!$Q38="C",'7a+c+n'!N38,0))</f>
        <v>0</v>
      </c>
      <c r="O38" s="118">
        <f>IF($C$4="citu pasākumu izmaksas",IF('7a+c+n'!$Q38="C",'7a+c+n'!O38,0))</f>
        <v>0</v>
      </c>
      <c r="P38" s="119">
        <f>IF($C$4="citu pasākumu izmaksas",IF('7a+c+n'!$Q38="C",'7a+c+n'!P38,0))</f>
        <v>0</v>
      </c>
    </row>
    <row r="39" spans="1:16" x14ac:dyDescent="0.2">
      <c r="A39" s="51">
        <f>IF(P39=0,0,IF(COUNTBLANK(P39)=1,0,COUNTA($P$14:P39)))</f>
        <v>0</v>
      </c>
      <c r="B39" s="24">
        <f>IF($C$4="citu pasākumu izmaksas",IF('7a+c+n'!$Q39="C",'7a+c+n'!B39,0))</f>
        <v>0</v>
      </c>
      <c r="C39" s="24">
        <f>IF($C$4="citu pasākumu izmaksas",IF('7a+c+n'!$Q39="C",'7a+c+n'!C39,0))</f>
        <v>0</v>
      </c>
      <c r="D39" s="24">
        <f>IF($C$4="citu pasākumu izmaksas",IF('7a+c+n'!$Q39="C",'7a+c+n'!D39,0))</f>
        <v>0</v>
      </c>
      <c r="E39" s="46"/>
      <c r="F39" s="65"/>
      <c r="G39" s="118"/>
      <c r="H39" s="118">
        <f>IF($C$4="citu pasākumu izmaksas",IF('7a+c+n'!$Q39="C",'7a+c+n'!H39,0))</f>
        <v>0</v>
      </c>
      <c r="I39" s="118"/>
      <c r="J39" s="118"/>
      <c r="K39" s="119">
        <f>IF($C$4="citu pasākumu izmaksas",IF('7a+c+n'!$Q39="C",'7a+c+n'!K39,0))</f>
        <v>0</v>
      </c>
      <c r="L39" s="82">
        <f>IF($C$4="citu pasākumu izmaksas",IF('7a+c+n'!$Q39="C",'7a+c+n'!L39,0))</f>
        <v>0</v>
      </c>
      <c r="M39" s="118">
        <f>IF($C$4="citu pasākumu izmaksas",IF('7a+c+n'!$Q39="C",'7a+c+n'!M39,0))</f>
        <v>0</v>
      </c>
      <c r="N39" s="118">
        <f>IF($C$4="citu pasākumu izmaksas",IF('7a+c+n'!$Q39="C",'7a+c+n'!N39,0))</f>
        <v>0</v>
      </c>
      <c r="O39" s="118">
        <f>IF($C$4="citu pasākumu izmaksas",IF('7a+c+n'!$Q39="C",'7a+c+n'!O39,0))</f>
        <v>0</v>
      </c>
      <c r="P39" s="119">
        <f>IF($C$4="citu pasākumu izmaksas",IF('7a+c+n'!$Q39="C",'7a+c+n'!P39,0))</f>
        <v>0</v>
      </c>
    </row>
    <row r="40" spans="1:16" x14ac:dyDescent="0.2">
      <c r="A40" s="51">
        <f>IF(P40=0,0,IF(COUNTBLANK(P40)=1,0,COUNTA($P$14:P40)))</f>
        <v>0</v>
      </c>
      <c r="B40" s="24">
        <f>IF($C$4="citu pasākumu izmaksas",IF('7a+c+n'!$Q40="C",'7a+c+n'!B40,0))</f>
        <v>0</v>
      </c>
      <c r="C40" s="24">
        <f>IF($C$4="citu pasākumu izmaksas",IF('7a+c+n'!$Q40="C",'7a+c+n'!C40,0))</f>
        <v>0</v>
      </c>
      <c r="D40" s="24">
        <f>IF($C$4="citu pasākumu izmaksas",IF('7a+c+n'!$Q40="C",'7a+c+n'!D40,0))</f>
        <v>0</v>
      </c>
      <c r="E40" s="46"/>
      <c r="F40" s="65"/>
      <c r="G40" s="118"/>
      <c r="H40" s="118">
        <f>IF($C$4="citu pasākumu izmaksas",IF('7a+c+n'!$Q40="C",'7a+c+n'!H40,0))</f>
        <v>0</v>
      </c>
      <c r="I40" s="118"/>
      <c r="J40" s="118"/>
      <c r="K40" s="119">
        <f>IF($C$4="citu pasākumu izmaksas",IF('7a+c+n'!$Q40="C",'7a+c+n'!K40,0))</f>
        <v>0</v>
      </c>
      <c r="L40" s="82">
        <f>IF($C$4="citu pasākumu izmaksas",IF('7a+c+n'!$Q40="C",'7a+c+n'!L40,0))</f>
        <v>0</v>
      </c>
      <c r="M40" s="118">
        <f>IF($C$4="citu pasākumu izmaksas",IF('7a+c+n'!$Q40="C",'7a+c+n'!M40,0))</f>
        <v>0</v>
      </c>
      <c r="N40" s="118">
        <f>IF($C$4="citu pasākumu izmaksas",IF('7a+c+n'!$Q40="C",'7a+c+n'!N40,0))</f>
        <v>0</v>
      </c>
      <c r="O40" s="118">
        <f>IF($C$4="citu pasākumu izmaksas",IF('7a+c+n'!$Q40="C",'7a+c+n'!O40,0))</f>
        <v>0</v>
      </c>
      <c r="P40" s="119">
        <f>IF($C$4="citu pasākumu izmaksas",IF('7a+c+n'!$Q40="C",'7a+c+n'!P40,0))</f>
        <v>0</v>
      </c>
    </row>
    <row r="41" spans="1:16" x14ac:dyDescent="0.2">
      <c r="A41" s="51">
        <f>IF(P41=0,0,IF(COUNTBLANK(P41)=1,0,COUNTA($P$14:P41)))</f>
        <v>0</v>
      </c>
      <c r="B41" s="24">
        <f>IF($C$4="citu pasākumu izmaksas",IF('7a+c+n'!$Q41="C",'7a+c+n'!B41,0))</f>
        <v>0</v>
      </c>
      <c r="C41" s="24">
        <f>IF($C$4="citu pasākumu izmaksas",IF('7a+c+n'!$Q41="C",'7a+c+n'!C41,0))</f>
        <v>0</v>
      </c>
      <c r="D41" s="24">
        <f>IF($C$4="citu pasākumu izmaksas",IF('7a+c+n'!$Q41="C",'7a+c+n'!D41,0))</f>
        <v>0</v>
      </c>
      <c r="E41" s="46"/>
      <c r="F41" s="65"/>
      <c r="G41" s="118"/>
      <c r="H41" s="118">
        <f>IF($C$4="citu pasākumu izmaksas",IF('7a+c+n'!$Q41="C",'7a+c+n'!H41,0))</f>
        <v>0</v>
      </c>
      <c r="I41" s="118"/>
      <c r="J41" s="118"/>
      <c r="K41" s="119">
        <f>IF($C$4="citu pasākumu izmaksas",IF('7a+c+n'!$Q41="C",'7a+c+n'!K41,0))</f>
        <v>0</v>
      </c>
      <c r="L41" s="82">
        <f>IF($C$4="citu pasākumu izmaksas",IF('7a+c+n'!$Q41="C",'7a+c+n'!L41,0))</f>
        <v>0</v>
      </c>
      <c r="M41" s="118">
        <f>IF($C$4="citu pasākumu izmaksas",IF('7a+c+n'!$Q41="C",'7a+c+n'!M41,0))</f>
        <v>0</v>
      </c>
      <c r="N41" s="118">
        <f>IF($C$4="citu pasākumu izmaksas",IF('7a+c+n'!$Q41="C",'7a+c+n'!N41,0))</f>
        <v>0</v>
      </c>
      <c r="O41" s="118">
        <f>IF($C$4="citu pasākumu izmaksas",IF('7a+c+n'!$Q41="C",'7a+c+n'!O41,0))</f>
        <v>0</v>
      </c>
      <c r="P41" s="119">
        <f>IF($C$4="citu pasākumu izmaksas",IF('7a+c+n'!$Q41="C",'7a+c+n'!P41,0))</f>
        <v>0</v>
      </c>
    </row>
    <row r="42" spans="1:16" x14ac:dyDescent="0.2">
      <c r="A42" s="51">
        <f>IF(P42=0,0,IF(COUNTBLANK(P42)=1,0,COUNTA($P$14:P42)))</f>
        <v>0</v>
      </c>
      <c r="B42" s="24">
        <f>IF($C$4="citu pasākumu izmaksas",IF('7a+c+n'!$Q42="C",'7a+c+n'!B42,0))</f>
        <v>0</v>
      </c>
      <c r="C42" s="24">
        <f>IF($C$4="citu pasākumu izmaksas",IF('7a+c+n'!$Q42="C",'7a+c+n'!C42,0))</f>
        <v>0</v>
      </c>
      <c r="D42" s="24">
        <f>IF($C$4="citu pasākumu izmaksas",IF('7a+c+n'!$Q42="C",'7a+c+n'!D42,0))</f>
        <v>0</v>
      </c>
      <c r="E42" s="46"/>
      <c r="F42" s="65"/>
      <c r="G42" s="118"/>
      <c r="H42" s="118">
        <f>IF($C$4="citu pasākumu izmaksas",IF('7a+c+n'!$Q42="C",'7a+c+n'!H42,0))</f>
        <v>0</v>
      </c>
      <c r="I42" s="118"/>
      <c r="J42" s="118"/>
      <c r="K42" s="119">
        <f>IF($C$4="citu pasākumu izmaksas",IF('7a+c+n'!$Q42="C",'7a+c+n'!K42,0))</f>
        <v>0</v>
      </c>
      <c r="L42" s="82">
        <f>IF($C$4="citu pasākumu izmaksas",IF('7a+c+n'!$Q42="C",'7a+c+n'!L42,0))</f>
        <v>0</v>
      </c>
      <c r="M42" s="118">
        <f>IF($C$4="citu pasākumu izmaksas",IF('7a+c+n'!$Q42="C",'7a+c+n'!M42,0))</f>
        <v>0</v>
      </c>
      <c r="N42" s="118">
        <f>IF($C$4="citu pasākumu izmaksas",IF('7a+c+n'!$Q42="C",'7a+c+n'!N42,0))</f>
        <v>0</v>
      </c>
      <c r="O42" s="118">
        <f>IF($C$4="citu pasākumu izmaksas",IF('7a+c+n'!$Q42="C",'7a+c+n'!O42,0))</f>
        <v>0</v>
      </c>
      <c r="P42" s="119">
        <f>IF($C$4="citu pasākumu izmaksas",IF('7a+c+n'!$Q42="C",'7a+c+n'!P42,0))</f>
        <v>0</v>
      </c>
    </row>
    <row r="43" spans="1:16" x14ac:dyDescent="0.2">
      <c r="A43" s="51">
        <f>IF(P43=0,0,IF(COUNTBLANK(P43)=1,0,COUNTA($P$14:P43)))</f>
        <v>0</v>
      </c>
      <c r="B43" s="24">
        <f>IF($C$4="citu pasākumu izmaksas",IF('7a+c+n'!$Q43="C",'7a+c+n'!B43,0))</f>
        <v>0</v>
      </c>
      <c r="C43" s="24">
        <f>IF($C$4="citu pasākumu izmaksas",IF('7a+c+n'!$Q43="C",'7a+c+n'!C43,0))</f>
        <v>0</v>
      </c>
      <c r="D43" s="24">
        <f>IF($C$4="citu pasākumu izmaksas",IF('7a+c+n'!$Q43="C",'7a+c+n'!D43,0))</f>
        <v>0</v>
      </c>
      <c r="E43" s="46"/>
      <c r="F43" s="65"/>
      <c r="G43" s="118"/>
      <c r="H43" s="118">
        <f>IF($C$4="citu pasākumu izmaksas",IF('7a+c+n'!$Q43="C",'7a+c+n'!H43,0))</f>
        <v>0</v>
      </c>
      <c r="I43" s="118"/>
      <c r="J43" s="118"/>
      <c r="K43" s="119">
        <f>IF($C$4="citu pasākumu izmaksas",IF('7a+c+n'!$Q43="C",'7a+c+n'!K43,0))</f>
        <v>0</v>
      </c>
      <c r="L43" s="82">
        <f>IF($C$4="citu pasākumu izmaksas",IF('7a+c+n'!$Q43="C",'7a+c+n'!L43,0))</f>
        <v>0</v>
      </c>
      <c r="M43" s="118">
        <f>IF($C$4="citu pasākumu izmaksas",IF('7a+c+n'!$Q43="C",'7a+c+n'!M43,0))</f>
        <v>0</v>
      </c>
      <c r="N43" s="118">
        <f>IF($C$4="citu pasākumu izmaksas",IF('7a+c+n'!$Q43="C",'7a+c+n'!N43,0))</f>
        <v>0</v>
      </c>
      <c r="O43" s="118">
        <f>IF($C$4="citu pasākumu izmaksas",IF('7a+c+n'!$Q43="C",'7a+c+n'!O43,0))</f>
        <v>0</v>
      </c>
      <c r="P43" s="119">
        <f>IF($C$4="citu pasākumu izmaksas",IF('7a+c+n'!$Q43="C",'7a+c+n'!P43,0))</f>
        <v>0</v>
      </c>
    </row>
    <row r="44" spans="1:16" x14ac:dyDescent="0.2">
      <c r="A44" s="51">
        <f>IF(P44=0,0,IF(COUNTBLANK(P44)=1,0,COUNTA($P$14:P44)))</f>
        <v>0</v>
      </c>
      <c r="B44" s="24">
        <f>IF($C$4="citu pasākumu izmaksas",IF('7a+c+n'!$Q44="C",'7a+c+n'!B44,0))</f>
        <v>0</v>
      </c>
      <c r="C44" s="24">
        <f>IF($C$4="citu pasākumu izmaksas",IF('7a+c+n'!$Q44="C",'7a+c+n'!C44,0))</f>
        <v>0</v>
      </c>
      <c r="D44" s="24">
        <f>IF($C$4="citu pasākumu izmaksas",IF('7a+c+n'!$Q44="C",'7a+c+n'!D44,0))</f>
        <v>0</v>
      </c>
      <c r="E44" s="46"/>
      <c r="F44" s="65"/>
      <c r="G44" s="118"/>
      <c r="H44" s="118">
        <f>IF($C$4="citu pasākumu izmaksas",IF('7a+c+n'!$Q44="C",'7a+c+n'!H44,0))</f>
        <v>0</v>
      </c>
      <c r="I44" s="118"/>
      <c r="J44" s="118"/>
      <c r="K44" s="119">
        <f>IF($C$4="citu pasākumu izmaksas",IF('7a+c+n'!$Q44="C",'7a+c+n'!K44,0))</f>
        <v>0</v>
      </c>
      <c r="L44" s="82">
        <f>IF($C$4="citu pasākumu izmaksas",IF('7a+c+n'!$Q44="C",'7a+c+n'!L44,0))</f>
        <v>0</v>
      </c>
      <c r="M44" s="118">
        <f>IF($C$4="citu pasākumu izmaksas",IF('7a+c+n'!$Q44="C",'7a+c+n'!M44,0))</f>
        <v>0</v>
      </c>
      <c r="N44" s="118">
        <f>IF($C$4="citu pasākumu izmaksas",IF('7a+c+n'!$Q44="C",'7a+c+n'!N44,0))</f>
        <v>0</v>
      </c>
      <c r="O44" s="118">
        <f>IF($C$4="citu pasākumu izmaksas",IF('7a+c+n'!$Q44="C",'7a+c+n'!O44,0))</f>
        <v>0</v>
      </c>
      <c r="P44" s="119">
        <f>IF($C$4="citu pasākumu izmaksas",IF('7a+c+n'!$Q44="C",'7a+c+n'!P44,0))</f>
        <v>0</v>
      </c>
    </row>
    <row r="45" spans="1:16" x14ac:dyDescent="0.2">
      <c r="A45" s="51">
        <f>IF(P45=0,0,IF(COUNTBLANK(P45)=1,0,COUNTA($P$14:P45)))</f>
        <v>0</v>
      </c>
      <c r="B45" s="24">
        <f>IF($C$4="citu pasākumu izmaksas",IF('7a+c+n'!$Q45="C",'7a+c+n'!B45,0))</f>
        <v>0</v>
      </c>
      <c r="C45" s="24">
        <f>IF($C$4="citu pasākumu izmaksas",IF('7a+c+n'!$Q45="C",'7a+c+n'!C45,0))</f>
        <v>0</v>
      </c>
      <c r="D45" s="24">
        <f>IF($C$4="citu pasākumu izmaksas",IF('7a+c+n'!$Q45="C",'7a+c+n'!D45,0))</f>
        <v>0</v>
      </c>
      <c r="E45" s="46"/>
      <c r="F45" s="65"/>
      <c r="G45" s="118"/>
      <c r="H45" s="118">
        <f>IF($C$4="citu pasākumu izmaksas",IF('7a+c+n'!$Q45="C",'7a+c+n'!H45,0))</f>
        <v>0</v>
      </c>
      <c r="I45" s="118"/>
      <c r="J45" s="118"/>
      <c r="K45" s="119">
        <f>IF($C$4="citu pasākumu izmaksas",IF('7a+c+n'!$Q45="C",'7a+c+n'!K45,0))</f>
        <v>0</v>
      </c>
      <c r="L45" s="82">
        <f>IF($C$4="citu pasākumu izmaksas",IF('7a+c+n'!$Q45="C",'7a+c+n'!L45,0))</f>
        <v>0</v>
      </c>
      <c r="M45" s="118">
        <f>IF($C$4="citu pasākumu izmaksas",IF('7a+c+n'!$Q45="C",'7a+c+n'!M45,0))</f>
        <v>0</v>
      </c>
      <c r="N45" s="118">
        <f>IF($C$4="citu pasākumu izmaksas",IF('7a+c+n'!$Q45="C",'7a+c+n'!N45,0))</f>
        <v>0</v>
      </c>
      <c r="O45" s="118">
        <f>IF($C$4="citu pasākumu izmaksas",IF('7a+c+n'!$Q45="C",'7a+c+n'!O45,0))</f>
        <v>0</v>
      </c>
      <c r="P45" s="119">
        <f>IF($C$4="citu pasākumu izmaksas",IF('7a+c+n'!$Q45="C",'7a+c+n'!P45,0))</f>
        <v>0</v>
      </c>
    </row>
    <row r="46" spans="1:16" x14ac:dyDescent="0.2">
      <c r="A46" s="51">
        <f>IF(P46=0,0,IF(COUNTBLANK(P46)=1,0,COUNTA($P$14:P46)))</f>
        <v>0</v>
      </c>
      <c r="B46" s="24">
        <f>IF($C$4="citu pasākumu izmaksas",IF('7a+c+n'!$Q46="C",'7a+c+n'!B46,0))</f>
        <v>0</v>
      </c>
      <c r="C46" s="24">
        <f>IF($C$4="citu pasākumu izmaksas",IF('7a+c+n'!$Q46="C",'7a+c+n'!C46,0))</f>
        <v>0</v>
      </c>
      <c r="D46" s="24">
        <f>IF($C$4="citu pasākumu izmaksas",IF('7a+c+n'!$Q46="C",'7a+c+n'!D46,0))</f>
        <v>0</v>
      </c>
      <c r="E46" s="46"/>
      <c r="F46" s="65"/>
      <c r="G46" s="118"/>
      <c r="H46" s="118">
        <f>IF($C$4="citu pasākumu izmaksas",IF('7a+c+n'!$Q46="C",'7a+c+n'!H46,0))</f>
        <v>0</v>
      </c>
      <c r="I46" s="118"/>
      <c r="J46" s="118"/>
      <c r="K46" s="119">
        <f>IF($C$4="citu pasākumu izmaksas",IF('7a+c+n'!$Q46="C",'7a+c+n'!K46,0))</f>
        <v>0</v>
      </c>
      <c r="L46" s="82">
        <f>IF($C$4="citu pasākumu izmaksas",IF('7a+c+n'!$Q46="C",'7a+c+n'!L46,0))</f>
        <v>0</v>
      </c>
      <c r="M46" s="118">
        <f>IF($C$4="citu pasākumu izmaksas",IF('7a+c+n'!$Q46="C",'7a+c+n'!M46,0))</f>
        <v>0</v>
      </c>
      <c r="N46" s="118">
        <f>IF($C$4="citu pasākumu izmaksas",IF('7a+c+n'!$Q46="C",'7a+c+n'!N46,0))</f>
        <v>0</v>
      </c>
      <c r="O46" s="118">
        <f>IF($C$4="citu pasākumu izmaksas",IF('7a+c+n'!$Q46="C",'7a+c+n'!O46,0))</f>
        <v>0</v>
      </c>
      <c r="P46" s="119">
        <f>IF($C$4="citu pasākumu izmaksas",IF('7a+c+n'!$Q46="C",'7a+c+n'!P46,0))</f>
        <v>0</v>
      </c>
    </row>
    <row r="47" spans="1:16" x14ac:dyDescent="0.2">
      <c r="A47" s="51">
        <f>IF(P47=0,0,IF(COUNTBLANK(P47)=1,0,COUNTA($P$14:P47)))</f>
        <v>0</v>
      </c>
      <c r="B47" s="24">
        <f>IF($C$4="citu pasākumu izmaksas",IF('7a+c+n'!$Q47="C",'7a+c+n'!B47,0))</f>
        <v>0</v>
      </c>
      <c r="C47" s="24">
        <f>IF($C$4="citu pasākumu izmaksas",IF('7a+c+n'!$Q47="C",'7a+c+n'!C47,0))</f>
        <v>0</v>
      </c>
      <c r="D47" s="24">
        <f>IF($C$4="citu pasākumu izmaksas",IF('7a+c+n'!$Q47="C",'7a+c+n'!D47,0))</f>
        <v>0</v>
      </c>
      <c r="E47" s="46"/>
      <c r="F47" s="65"/>
      <c r="G47" s="118"/>
      <c r="H47" s="118">
        <f>IF($C$4="citu pasākumu izmaksas",IF('7a+c+n'!$Q47="C",'7a+c+n'!H47,0))</f>
        <v>0</v>
      </c>
      <c r="I47" s="118"/>
      <c r="J47" s="118"/>
      <c r="K47" s="119">
        <f>IF($C$4="citu pasākumu izmaksas",IF('7a+c+n'!$Q47="C",'7a+c+n'!K47,0))</f>
        <v>0</v>
      </c>
      <c r="L47" s="82">
        <f>IF($C$4="citu pasākumu izmaksas",IF('7a+c+n'!$Q47="C",'7a+c+n'!L47,0))</f>
        <v>0</v>
      </c>
      <c r="M47" s="118">
        <f>IF($C$4="citu pasākumu izmaksas",IF('7a+c+n'!$Q47="C",'7a+c+n'!M47,0))</f>
        <v>0</v>
      </c>
      <c r="N47" s="118">
        <f>IF($C$4="citu pasākumu izmaksas",IF('7a+c+n'!$Q47="C",'7a+c+n'!N47,0))</f>
        <v>0</v>
      </c>
      <c r="O47" s="118">
        <f>IF($C$4="citu pasākumu izmaksas",IF('7a+c+n'!$Q47="C",'7a+c+n'!O47,0))</f>
        <v>0</v>
      </c>
      <c r="P47" s="119">
        <f>IF($C$4="citu pasākumu izmaksas",IF('7a+c+n'!$Q47="C",'7a+c+n'!P47,0))</f>
        <v>0</v>
      </c>
    </row>
    <row r="48" spans="1:16" ht="30.6" x14ac:dyDescent="0.2">
      <c r="A48" s="51">
        <f>IF(P48=0,0,IF(COUNTBLANK(P48)=1,0,COUNTA($P$14:P48)))</f>
        <v>0</v>
      </c>
      <c r="B48" s="24" t="str">
        <f>IF($C$4="citu pasākumu izmaksas",IF('7a+c+n'!$Q48="C",'7a+c+n'!B48,0))</f>
        <v>09-00000</v>
      </c>
      <c r="C48" s="24" t="str">
        <f>IF($C$4="citu pasākumu izmaksas",IF('7a+c+n'!$Q48="C",'7a+c+n'!C48,0))</f>
        <v>Jumta drošības margas remonts, krāsošana ar pretkorozijas sastāvu, margu stiprināšana pēc nepieciešamības</v>
      </c>
      <c r="D48" s="24" t="str">
        <f>IF($C$4="citu pasākumu izmaksas",IF('7a+c+n'!$Q48="C",'7a+c+n'!D48,0))</f>
        <v>kompl</v>
      </c>
      <c r="E48" s="46"/>
      <c r="F48" s="65"/>
      <c r="G48" s="118"/>
      <c r="H48" s="118">
        <f>IF($C$4="citu pasākumu izmaksas",IF('7a+c+n'!$Q48="C",'7a+c+n'!H48,0))</f>
        <v>0</v>
      </c>
      <c r="I48" s="118"/>
      <c r="J48" s="118"/>
      <c r="K48" s="119">
        <f>IF($C$4="citu pasākumu izmaksas",IF('7a+c+n'!$Q48="C",'7a+c+n'!K48,0))</f>
        <v>0</v>
      </c>
      <c r="L48" s="82">
        <f>IF($C$4="citu pasākumu izmaksas",IF('7a+c+n'!$Q48="C",'7a+c+n'!L48,0))</f>
        <v>0</v>
      </c>
      <c r="M48" s="118">
        <f>IF($C$4="citu pasākumu izmaksas",IF('7a+c+n'!$Q48="C",'7a+c+n'!M48,0))</f>
        <v>0</v>
      </c>
      <c r="N48" s="118">
        <f>IF($C$4="citu pasākumu izmaksas",IF('7a+c+n'!$Q48="C",'7a+c+n'!N48,0))</f>
        <v>0</v>
      </c>
      <c r="O48" s="118">
        <f>IF($C$4="citu pasākumu izmaksas",IF('7a+c+n'!$Q48="C",'7a+c+n'!O48,0))</f>
        <v>0</v>
      </c>
      <c r="P48" s="119">
        <f>IF($C$4="citu pasākumu izmaksas",IF('7a+c+n'!$Q48="C",'7a+c+n'!P48,0))</f>
        <v>0</v>
      </c>
    </row>
    <row r="49" spans="1:16" x14ac:dyDescent="0.2">
      <c r="A49" s="51">
        <f>IF(P49=0,0,IF(COUNTBLANK(P49)=1,0,COUNTA($P$14:P49)))</f>
        <v>0</v>
      </c>
      <c r="B49" s="24">
        <f>IF($C$4="citu pasākumu izmaksas",IF('7a+c+n'!$Q49="C",'7a+c+n'!B49,0))</f>
        <v>0</v>
      </c>
      <c r="C49" s="24">
        <f>IF($C$4="citu pasākumu izmaksas",IF('7a+c+n'!$Q49="C",'7a+c+n'!C49,0))</f>
        <v>0</v>
      </c>
      <c r="D49" s="24">
        <f>IF($C$4="citu pasākumu izmaksas",IF('7a+c+n'!$Q49="C",'7a+c+n'!D49,0))</f>
        <v>0</v>
      </c>
      <c r="E49" s="46"/>
      <c r="F49" s="65"/>
      <c r="G49" s="118"/>
      <c r="H49" s="118">
        <f>IF($C$4="citu pasākumu izmaksas",IF('7a+c+n'!$Q49="C",'7a+c+n'!H49,0))</f>
        <v>0</v>
      </c>
      <c r="I49" s="118"/>
      <c r="J49" s="118"/>
      <c r="K49" s="119">
        <f>IF($C$4="citu pasākumu izmaksas",IF('7a+c+n'!$Q49="C",'7a+c+n'!K49,0))</f>
        <v>0</v>
      </c>
      <c r="L49" s="82">
        <f>IF($C$4="citu pasākumu izmaksas",IF('7a+c+n'!$Q49="C",'7a+c+n'!L49,0))</f>
        <v>0</v>
      </c>
      <c r="M49" s="118">
        <f>IF($C$4="citu pasākumu izmaksas",IF('7a+c+n'!$Q49="C",'7a+c+n'!M49,0))</f>
        <v>0</v>
      </c>
      <c r="N49" s="118">
        <f>IF($C$4="citu pasākumu izmaksas",IF('7a+c+n'!$Q49="C",'7a+c+n'!N49,0))</f>
        <v>0</v>
      </c>
      <c r="O49" s="118">
        <f>IF($C$4="citu pasākumu izmaksas",IF('7a+c+n'!$Q49="C",'7a+c+n'!O49,0))</f>
        <v>0</v>
      </c>
      <c r="P49" s="119">
        <f>IF($C$4="citu pasākumu izmaksas",IF('7a+c+n'!$Q49="C",'7a+c+n'!P49,0))</f>
        <v>0</v>
      </c>
    </row>
    <row r="50" spans="1:16" x14ac:dyDescent="0.2">
      <c r="A50" s="51">
        <f>IF(P50=0,0,IF(COUNTBLANK(P50)=1,0,COUNTA($P$14:P50)))</f>
        <v>0</v>
      </c>
      <c r="B50" s="24">
        <f>IF($C$4="citu pasākumu izmaksas",IF('7a+c+n'!$Q50="C",'7a+c+n'!B50,0))</f>
        <v>0</v>
      </c>
      <c r="C50" s="24">
        <f>IF($C$4="citu pasākumu izmaksas",IF('7a+c+n'!$Q50="C",'7a+c+n'!C50,0))</f>
        <v>0</v>
      </c>
      <c r="D50" s="24">
        <f>IF($C$4="citu pasākumu izmaksas",IF('7a+c+n'!$Q50="C",'7a+c+n'!D50,0))</f>
        <v>0</v>
      </c>
      <c r="E50" s="46"/>
      <c r="F50" s="65"/>
      <c r="G50" s="118"/>
      <c r="H50" s="118">
        <f>IF($C$4="citu pasākumu izmaksas",IF('7a+c+n'!$Q50="C",'7a+c+n'!H50,0))</f>
        <v>0</v>
      </c>
      <c r="I50" s="118"/>
      <c r="J50" s="118"/>
      <c r="K50" s="119">
        <f>IF($C$4="citu pasākumu izmaksas",IF('7a+c+n'!$Q50="C",'7a+c+n'!K50,0))</f>
        <v>0</v>
      </c>
      <c r="L50" s="82">
        <f>IF($C$4="citu pasākumu izmaksas",IF('7a+c+n'!$Q50="C",'7a+c+n'!L50,0))</f>
        <v>0</v>
      </c>
      <c r="M50" s="118">
        <f>IF($C$4="citu pasākumu izmaksas",IF('7a+c+n'!$Q50="C",'7a+c+n'!M50,0))</f>
        <v>0</v>
      </c>
      <c r="N50" s="118">
        <f>IF($C$4="citu pasākumu izmaksas",IF('7a+c+n'!$Q50="C",'7a+c+n'!N50,0))</f>
        <v>0</v>
      </c>
      <c r="O50" s="118">
        <f>IF($C$4="citu pasākumu izmaksas",IF('7a+c+n'!$Q50="C",'7a+c+n'!O50,0))</f>
        <v>0</v>
      </c>
      <c r="P50" s="119">
        <f>IF($C$4="citu pasākumu izmaksas",IF('7a+c+n'!$Q50="C",'7a+c+n'!P50,0))</f>
        <v>0</v>
      </c>
    </row>
    <row r="51" spans="1:16" x14ac:dyDescent="0.2">
      <c r="A51" s="51">
        <f>IF(P51=0,0,IF(COUNTBLANK(P51)=1,0,COUNTA($P$14:P51)))</f>
        <v>0</v>
      </c>
      <c r="B51" s="24">
        <f>IF($C$4="citu pasākumu izmaksas",IF('7a+c+n'!$Q51="C",'7a+c+n'!B51,0))</f>
        <v>0</v>
      </c>
      <c r="C51" s="24">
        <f>IF($C$4="citu pasākumu izmaksas",IF('7a+c+n'!$Q51="C",'7a+c+n'!C51,0))</f>
        <v>0</v>
      </c>
      <c r="D51" s="24">
        <f>IF($C$4="citu pasākumu izmaksas",IF('7a+c+n'!$Q51="C",'7a+c+n'!D51,0))</f>
        <v>0</v>
      </c>
      <c r="E51" s="46"/>
      <c r="F51" s="65"/>
      <c r="G51" s="118"/>
      <c r="H51" s="118">
        <f>IF($C$4="citu pasākumu izmaksas",IF('7a+c+n'!$Q51="C",'7a+c+n'!H51,0))</f>
        <v>0</v>
      </c>
      <c r="I51" s="118"/>
      <c r="J51" s="118"/>
      <c r="K51" s="119">
        <f>IF($C$4="citu pasākumu izmaksas",IF('7a+c+n'!$Q51="C",'7a+c+n'!K51,0))</f>
        <v>0</v>
      </c>
      <c r="L51" s="82">
        <f>IF($C$4="citu pasākumu izmaksas",IF('7a+c+n'!$Q51="C",'7a+c+n'!L51,0))</f>
        <v>0</v>
      </c>
      <c r="M51" s="118">
        <f>IF($C$4="citu pasākumu izmaksas",IF('7a+c+n'!$Q51="C",'7a+c+n'!M51,0))</f>
        <v>0</v>
      </c>
      <c r="N51" s="118">
        <f>IF($C$4="citu pasākumu izmaksas",IF('7a+c+n'!$Q51="C",'7a+c+n'!N51,0))</f>
        <v>0</v>
      </c>
      <c r="O51" s="118">
        <f>IF($C$4="citu pasākumu izmaksas",IF('7a+c+n'!$Q51="C",'7a+c+n'!O51,0))</f>
        <v>0</v>
      </c>
      <c r="P51" s="119">
        <f>IF($C$4="citu pasākumu izmaksas",IF('7a+c+n'!$Q51="C",'7a+c+n'!P51,0))</f>
        <v>0</v>
      </c>
    </row>
    <row r="52" spans="1:16" x14ac:dyDescent="0.2">
      <c r="A52" s="51">
        <f>IF(P52=0,0,IF(COUNTBLANK(P52)=1,0,COUNTA($P$14:P52)))</f>
        <v>0</v>
      </c>
      <c r="B52" s="24">
        <f>IF($C$4="citu pasākumu izmaksas",IF('7a+c+n'!$Q52="C",'7a+c+n'!B52,0))</f>
        <v>0</v>
      </c>
      <c r="C52" s="24">
        <f>IF($C$4="citu pasākumu izmaksas",IF('7a+c+n'!$Q52="C",'7a+c+n'!C52,0))</f>
        <v>0</v>
      </c>
      <c r="D52" s="24">
        <f>IF($C$4="citu pasākumu izmaksas",IF('7a+c+n'!$Q52="C",'7a+c+n'!D52,0))</f>
        <v>0</v>
      </c>
      <c r="E52" s="46"/>
      <c r="F52" s="65"/>
      <c r="G52" s="118"/>
      <c r="H52" s="118">
        <f>IF($C$4="citu pasākumu izmaksas",IF('7a+c+n'!$Q52="C",'7a+c+n'!H52,0))</f>
        <v>0</v>
      </c>
      <c r="I52" s="118"/>
      <c r="J52" s="118"/>
      <c r="K52" s="119">
        <f>IF($C$4="citu pasākumu izmaksas",IF('7a+c+n'!$Q52="C",'7a+c+n'!K52,0))</f>
        <v>0</v>
      </c>
      <c r="L52" s="82">
        <f>IF($C$4="citu pasākumu izmaksas",IF('7a+c+n'!$Q52="C",'7a+c+n'!L52,0))</f>
        <v>0</v>
      </c>
      <c r="M52" s="118">
        <f>IF($C$4="citu pasākumu izmaksas",IF('7a+c+n'!$Q52="C",'7a+c+n'!M52,0))</f>
        <v>0</v>
      </c>
      <c r="N52" s="118">
        <f>IF($C$4="citu pasākumu izmaksas",IF('7a+c+n'!$Q52="C",'7a+c+n'!N52,0))</f>
        <v>0</v>
      </c>
      <c r="O52" s="118">
        <f>IF($C$4="citu pasākumu izmaksas",IF('7a+c+n'!$Q52="C",'7a+c+n'!O52,0))</f>
        <v>0</v>
      </c>
      <c r="P52" s="119">
        <f>IF($C$4="citu pasākumu izmaksas",IF('7a+c+n'!$Q52="C",'7a+c+n'!P52,0))</f>
        <v>0</v>
      </c>
    </row>
    <row r="53" spans="1:16" ht="21" thickBot="1" x14ac:dyDescent="0.25">
      <c r="A53" s="51">
        <f>IF(P53=0,0,IF(COUNTBLANK(P53)=1,0,COUNTA($P$14:P53)))</f>
        <v>0</v>
      </c>
      <c r="B53" s="24" t="str">
        <f>IF($C$4="citu pasākumu izmaksas",IF('7a+c+n'!$Q53="C",'7a+c+n'!B53,0))</f>
        <v>09-00000</v>
      </c>
      <c r="C53" s="24" t="str">
        <f>IF($C$4="citu pasākumu izmaksas",IF('7a+c+n'!$Q53="C",'7a+c+n'!C53,0))</f>
        <v>Lapu ķērāju uzstādīšana, t.sk. Atvēruma veidošana siltinājumā</v>
      </c>
      <c r="D53" s="24" t="str">
        <f>IF($C$4="citu pasākumu izmaksas",IF('7a+c+n'!$Q53="C",'7a+c+n'!D53,0))</f>
        <v>kompl</v>
      </c>
      <c r="E53" s="46"/>
      <c r="F53" s="65"/>
      <c r="G53" s="118"/>
      <c r="H53" s="118">
        <f>IF($C$4="citu pasākumu izmaksas",IF('7a+c+n'!$Q53="C",'7a+c+n'!H53,0))</f>
        <v>0</v>
      </c>
      <c r="I53" s="118"/>
      <c r="J53" s="118"/>
      <c r="K53" s="119">
        <f>IF($C$4="citu pasākumu izmaksas",IF('7a+c+n'!$Q53="C",'7a+c+n'!K53,0))</f>
        <v>0</v>
      </c>
      <c r="L53" s="82">
        <f>IF($C$4="citu pasākumu izmaksas",IF('7a+c+n'!$Q53="C",'7a+c+n'!L53,0))</f>
        <v>0</v>
      </c>
      <c r="M53" s="118">
        <f>IF($C$4="citu pasākumu izmaksas",IF('7a+c+n'!$Q53="C",'7a+c+n'!M53,0))</f>
        <v>0</v>
      </c>
      <c r="N53" s="118">
        <f>IF($C$4="citu pasākumu izmaksas",IF('7a+c+n'!$Q53="C",'7a+c+n'!N53,0))</f>
        <v>0</v>
      </c>
      <c r="O53" s="118">
        <f>IF($C$4="citu pasākumu izmaksas",IF('7a+c+n'!$Q53="C",'7a+c+n'!O53,0))</f>
        <v>0</v>
      </c>
      <c r="P53" s="119">
        <f>IF($C$4="citu pasākumu izmaksas",IF('7a+c+n'!$Q53="C",'7a+c+n'!P53,0))</f>
        <v>0</v>
      </c>
    </row>
    <row r="54" spans="1:16" ht="12" customHeight="1" thickBot="1" x14ac:dyDescent="0.25">
      <c r="A54" s="315" t="s">
        <v>62</v>
      </c>
      <c r="B54" s="316"/>
      <c r="C54" s="316"/>
      <c r="D54" s="316"/>
      <c r="E54" s="316"/>
      <c r="F54" s="316"/>
      <c r="G54" s="316"/>
      <c r="H54" s="316"/>
      <c r="I54" s="316"/>
      <c r="J54" s="316"/>
      <c r="K54" s="317"/>
      <c r="L54" s="132">
        <f>SUM(L14:L53)</f>
        <v>0</v>
      </c>
      <c r="M54" s="133">
        <f>SUM(M14:M53)</f>
        <v>0</v>
      </c>
      <c r="N54" s="133">
        <f>SUM(N14:N53)</f>
        <v>0</v>
      </c>
      <c r="O54" s="133">
        <f>SUM(O14:O53)</f>
        <v>0</v>
      </c>
      <c r="P54" s="134">
        <f>SUM(P14:P53)</f>
        <v>0</v>
      </c>
    </row>
    <row r="55" spans="1:16" x14ac:dyDescent="0.2">
      <c r="A55" s="16"/>
      <c r="B55" s="16"/>
      <c r="C55" s="16"/>
      <c r="D55" s="16"/>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row r="57" spans="1:16" x14ac:dyDescent="0.2">
      <c r="A57" s="1" t="s">
        <v>14</v>
      </c>
      <c r="B57" s="16"/>
      <c r="C57" s="318" t="str">
        <f>'Kops c'!C35:H35</f>
        <v>Gundega Ābelīte 14.05.2024</v>
      </c>
      <c r="D57" s="318"/>
      <c r="E57" s="318"/>
      <c r="F57" s="318"/>
      <c r="G57" s="318"/>
      <c r="H57" s="318"/>
      <c r="I57" s="16"/>
      <c r="J57" s="16"/>
      <c r="K57" s="16"/>
      <c r="L57" s="16"/>
      <c r="M57" s="16"/>
      <c r="N57" s="16"/>
      <c r="O57" s="16"/>
      <c r="P57" s="16"/>
    </row>
    <row r="58" spans="1:16" x14ac:dyDescent="0.2">
      <c r="A58" s="16"/>
      <c r="B58" s="16"/>
      <c r="C58" s="244" t="s">
        <v>15</v>
      </c>
      <c r="D58" s="244"/>
      <c r="E58" s="244"/>
      <c r="F58" s="244"/>
      <c r="G58" s="244"/>
      <c r="H58" s="244"/>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260" t="str">
        <f>'Kops n'!A38:D38</f>
        <v>Tāme sastādīta 2024. gada 14. maijā</v>
      </c>
      <c r="B60" s="261"/>
      <c r="C60" s="261"/>
      <c r="D60" s="261"/>
      <c r="E60" s="16"/>
      <c r="F60" s="16"/>
      <c r="G60" s="16"/>
      <c r="H60" s="16"/>
      <c r="I60" s="16"/>
      <c r="J60" s="16"/>
      <c r="K60" s="16"/>
      <c r="L60" s="16"/>
      <c r="M60" s="16"/>
      <c r="N60" s="16"/>
      <c r="O60" s="16"/>
      <c r="P60" s="16"/>
    </row>
    <row r="61" spans="1:16" x14ac:dyDescent="0.2">
      <c r="A61" s="16"/>
      <c r="B61" s="16"/>
      <c r="C61" s="16"/>
      <c r="D61" s="16"/>
      <c r="E61" s="16"/>
      <c r="F61" s="16"/>
      <c r="G61" s="16"/>
      <c r="H61" s="16"/>
      <c r="I61" s="16"/>
      <c r="J61" s="16"/>
      <c r="K61" s="16"/>
      <c r="L61" s="16"/>
      <c r="M61" s="16"/>
      <c r="N61" s="16"/>
      <c r="O61" s="16"/>
      <c r="P61" s="16"/>
    </row>
    <row r="62" spans="1:16" x14ac:dyDescent="0.2">
      <c r="A62" s="1" t="s">
        <v>41</v>
      </c>
      <c r="B62" s="16"/>
      <c r="C62" s="318" t="str">
        <f>'Kops c'!C40:H40</f>
        <v>Gundega Ābelīte 14.05.2024</v>
      </c>
      <c r="D62" s="318"/>
      <c r="E62" s="318"/>
      <c r="F62" s="318"/>
      <c r="G62" s="318"/>
      <c r="H62" s="318"/>
      <c r="I62" s="16"/>
      <c r="J62" s="16"/>
      <c r="K62" s="16"/>
      <c r="L62" s="16"/>
      <c r="M62" s="16"/>
      <c r="N62" s="16"/>
      <c r="O62" s="16"/>
      <c r="P62" s="16"/>
    </row>
    <row r="63" spans="1:16" x14ac:dyDescent="0.2">
      <c r="A63" s="16"/>
      <c r="B63" s="16"/>
      <c r="C63" s="244" t="s">
        <v>15</v>
      </c>
      <c r="D63" s="244"/>
      <c r="E63" s="244"/>
      <c r="F63" s="244"/>
      <c r="G63" s="244"/>
      <c r="H63" s="244"/>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row r="65" spans="1:16" x14ac:dyDescent="0.2">
      <c r="A65" s="78" t="s">
        <v>16</v>
      </c>
      <c r="B65" s="42"/>
      <c r="C65" s="85" t="str">
        <f>'Kops c'!C43</f>
        <v>1-00180</v>
      </c>
      <c r="D65" s="42"/>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63:H63"/>
    <mergeCell ref="L12:P12"/>
    <mergeCell ref="A54:K54"/>
    <mergeCell ref="C57:H57"/>
    <mergeCell ref="C58:H58"/>
    <mergeCell ref="A60:D60"/>
    <mergeCell ref="C62:H62"/>
  </mergeCells>
  <conditionalFormatting sqref="A54:K54">
    <cfRule type="containsText" dxfId="196" priority="3" operator="containsText" text="Tiešās izmaksas kopā, t. sk. darba devēja sociālais nodoklis __.__% ">
      <formula>NOT(ISERROR(SEARCH("Tiešās izmaksas kopā, t. sk. darba devēja sociālais nodoklis __.__% ",A54)))</formula>
    </cfRule>
  </conditionalFormatting>
  <conditionalFormatting sqref="N9:O9 D5:L8 C2:I2 B14:P53 L54:P54 C57:H57 C62:H62 C65">
    <cfRule type="cellIs" dxfId="195" priority="2" operator="equal">
      <formula>0</formula>
    </cfRule>
  </conditionalFormatting>
  <conditionalFormatting sqref="A14:A53">
    <cfRule type="cellIs" dxfId="194" priority="1"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P66"/>
  <sheetViews>
    <sheetView topLeftCell="A29" workbookViewId="0">
      <selection activeCell="A54" sqref="A5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'7a+c+n'!D1</f>
        <v>7</v>
      </c>
      <c r="E1" s="22"/>
      <c r="F1" s="22"/>
      <c r="G1" s="22"/>
      <c r="H1" s="22"/>
      <c r="I1" s="22"/>
      <c r="J1" s="22"/>
      <c r="N1" s="26"/>
      <c r="O1" s="27"/>
      <c r="P1" s="28"/>
    </row>
    <row r="2" spans="1:16" x14ac:dyDescent="0.2">
      <c r="A2" s="29"/>
      <c r="B2" s="29"/>
      <c r="C2" s="330" t="str">
        <f>'7a+c+n'!C2:I2</f>
        <v>Jumta darbi</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'7a+c+n'!A9</f>
        <v>Tāme sastādīta  2024. gada tirgus cenās, pamatojoties uz AR daļas rasējumiem</v>
      </c>
      <c r="B9" s="327"/>
      <c r="C9" s="327"/>
      <c r="D9" s="327"/>
      <c r="E9" s="327"/>
      <c r="F9" s="327"/>
      <c r="G9" s="31"/>
      <c r="H9" s="31"/>
      <c r="I9" s="31"/>
      <c r="J9" s="328" t="s">
        <v>45</v>
      </c>
      <c r="K9" s="328"/>
      <c r="L9" s="328"/>
      <c r="M9" s="328"/>
      <c r="N9" s="329">
        <f>P54</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izmaksas",IF('7a+c+n'!$Q14="N",'7a+c+n'!B14,0))</f>
        <v>0</v>
      </c>
      <c r="C14" s="23">
        <f>IF($C$4="Neattiecināmās izmaksas",IF('7a+c+n'!$Q14="N",'7a+c+n'!C14,0))</f>
        <v>0</v>
      </c>
      <c r="D14" s="23">
        <f>IF($C$4="Neattiecināmās izmaksas",IF('7a+c+n'!$Q14="N",'7a+c+n'!D14,0))</f>
        <v>0</v>
      </c>
      <c r="E14" s="45"/>
      <c r="F14" s="63"/>
      <c r="G14" s="116"/>
      <c r="H14" s="116">
        <f>IF($C$4="Neattiecināmās izmaksas",IF('7a+c+n'!$Q14="N",'7a+c+n'!H14,0))</f>
        <v>0</v>
      </c>
      <c r="I14" s="116"/>
      <c r="J14" s="116"/>
      <c r="K14" s="117">
        <f>IF($C$4="Neattiecināmās izmaksas",IF('7a+c+n'!$Q14="N",'7a+c+n'!K14,0))</f>
        <v>0</v>
      </c>
      <c r="L14" s="81">
        <f>IF($C$4="Neattiecināmās izmaksas",IF('7a+c+n'!$Q14="N",'7a+c+n'!L14,0))</f>
        <v>0</v>
      </c>
      <c r="M14" s="116">
        <f>IF($C$4="Neattiecināmās izmaksas",IF('7a+c+n'!$Q14="N",'7a+c+n'!M14,0))</f>
        <v>0</v>
      </c>
      <c r="N14" s="116">
        <f>IF($C$4="Neattiecināmās izmaksas",IF('7a+c+n'!$Q14="N",'7a+c+n'!N14,0))</f>
        <v>0</v>
      </c>
      <c r="O14" s="116">
        <f>IF($C$4="Neattiecināmās izmaksas",IF('7a+c+n'!$Q14="N",'7a+c+n'!O14,0))</f>
        <v>0</v>
      </c>
      <c r="P14" s="117">
        <f>IF($C$4="Neattiecināmās izmaksas",IF('7a+c+n'!$Q14="N",'7a+c+n'!P14,0))</f>
        <v>0</v>
      </c>
    </row>
    <row r="15" spans="1:16" x14ac:dyDescent="0.2">
      <c r="A15" s="51">
        <f>IF(P15=0,0,IF(COUNTBLANK(P15)=1,0,COUNTA($P$14:P15)))</f>
        <v>0</v>
      </c>
      <c r="B15" s="24">
        <f>IF($C$4="Neattiecināmās izmaksas",IF('7a+c+n'!$Q15="N",'7a+c+n'!B15,0))</f>
        <v>0</v>
      </c>
      <c r="C15" s="24">
        <f>IF($C$4="Neattiecināmās izmaksas",IF('7a+c+n'!$Q15="N",'7a+c+n'!C15,0))</f>
        <v>0</v>
      </c>
      <c r="D15" s="24">
        <f>IF($C$4="Neattiecināmās izmaksas",IF('7a+c+n'!$Q15="N",'7a+c+n'!D15,0))</f>
        <v>0</v>
      </c>
      <c r="E15" s="46"/>
      <c r="F15" s="65"/>
      <c r="G15" s="118"/>
      <c r="H15" s="118">
        <f>IF($C$4="Neattiecināmās izmaksas",IF('7a+c+n'!$Q15="N",'7a+c+n'!H15,0))</f>
        <v>0</v>
      </c>
      <c r="I15" s="118"/>
      <c r="J15" s="118"/>
      <c r="K15" s="119">
        <f>IF($C$4="Neattiecināmās izmaksas",IF('7a+c+n'!$Q15="N",'7a+c+n'!K15,0))</f>
        <v>0</v>
      </c>
      <c r="L15" s="82">
        <f>IF($C$4="Neattiecināmās izmaksas",IF('7a+c+n'!$Q15="N",'7a+c+n'!L15,0))</f>
        <v>0</v>
      </c>
      <c r="M15" s="118">
        <f>IF($C$4="Neattiecināmās izmaksas",IF('7a+c+n'!$Q15="N",'7a+c+n'!M15,0))</f>
        <v>0</v>
      </c>
      <c r="N15" s="118">
        <f>IF($C$4="Neattiecināmās izmaksas",IF('7a+c+n'!$Q15="N",'7a+c+n'!N15,0))</f>
        <v>0</v>
      </c>
      <c r="O15" s="118">
        <f>IF($C$4="Neattiecināmās izmaksas",IF('7a+c+n'!$Q15="N",'7a+c+n'!O15,0))</f>
        <v>0</v>
      </c>
      <c r="P15" s="119">
        <f>IF($C$4="Neattiecināmās izmaksas",IF('7a+c+n'!$Q15="N",'7a+c+n'!P15,0))</f>
        <v>0</v>
      </c>
    </row>
    <row r="16" spans="1:16" x14ac:dyDescent="0.2">
      <c r="A16" s="51">
        <f>IF(P16=0,0,IF(COUNTBLANK(P16)=1,0,COUNTA($P$14:P16)))</f>
        <v>0</v>
      </c>
      <c r="B16" s="24">
        <f>IF($C$4="Neattiecināmās izmaksas",IF('7a+c+n'!$Q16="N",'7a+c+n'!B16,0))</f>
        <v>0</v>
      </c>
      <c r="C16" s="24">
        <f>IF($C$4="Neattiecināmās izmaksas",IF('7a+c+n'!$Q16="N",'7a+c+n'!C16,0))</f>
        <v>0</v>
      </c>
      <c r="D16" s="24">
        <f>IF($C$4="Neattiecināmās izmaksas",IF('7a+c+n'!$Q16="N",'7a+c+n'!D16,0))</f>
        <v>0</v>
      </c>
      <c r="E16" s="46"/>
      <c r="F16" s="65"/>
      <c r="G16" s="118"/>
      <c r="H16" s="118">
        <f>IF($C$4="Neattiecināmās izmaksas",IF('7a+c+n'!$Q16="N",'7a+c+n'!H16,0))</f>
        <v>0</v>
      </c>
      <c r="I16" s="118"/>
      <c r="J16" s="118"/>
      <c r="K16" s="119">
        <f>IF($C$4="Neattiecināmās izmaksas",IF('7a+c+n'!$Q16="N",'7a+c+n'!K16,0))</f>
        <v>0</v>
      </c>
      <c r="L16" s="82">
        <f>IF($C$4="Neattiecināmās izmaksas",IF('7a+c+n'!$Q16="N",'7a+c+n'!L16,0))</f>
        <v>0</v>
      </c>
      <c r="M16" s="118">
        <f>IF($C$4="Neattiecināmās izmaksas",IF('7a+c+n'!$Q16="N",'7a+c+n'!M16,0))</f>
        <v>0</v>
      </c>
      <c r="N16" s="118">
        <f>IF($C$4="Neattiecināmās izmaksas",IF('7a+c+n'!$Q16="N",'7a+c+n'!N16,0))</f>
        <v>0</v>
      </c>
      <c r="O16" s="118">
        <f>IF($C$4="Neattiecināmās izmaksas",IF('7a+c+n'!$Q16="N",'7a+c+n'!O16,0))</f>
        <v>0</v>
      </c>
      <c r="P16" s="119">
        <f>IF($C$4="Neattiecināmās izmaksas",IF('7a+c+n'!$Q16="N",'7a+c+n'!P16,0))</f>
        <v>0</v>
      </c>
    </row>
    <row r="17" spans="1:16" x14ac:dyDescent="0.2">
      <c r="A17" s="51">
        <f>IF(P17=0,0,IF(COUNTBLANK(P17)=1,0,COUNTA($P$14:P17)))</f>
        <v>0</v>
      </c>
      <c r="B17" s="24">
        <f>IF($C$4="Neattiecināmās izmaksas",IF('7a+c+n'!$Q17="N",'7a+c+n'!B17,0))</f>
        <v>0</v>
      </c>
      <c r="C17" s="24">
        <f>IF($C$4="Neattiecināmās izmaksas",IF('7a+c+n'!$Q17="N",'7a+c+n'!C17,0))</f>
        <v>0</v>
      </c>
      <c r="D17" s="24">
        <f>IF($C$4="Neattiecināmās izmaksas",IF('7a+c+n'!$Q17="N",'7a+c+n'!D17,0))</f>
        <v>0</v>
      </c>
      <c r="E17" s="46"/>
      <c r="F17" s="65"/>
      <c r="G17" s="118"/>
      <c r="H17" s="118">
        <f>IF($C$4="Neattiecināmās izmaksas",IF('7a+c+n'!$Q17="N",'7a+c+n'!H17,0))</f>
        <v>0</v>
      </c>
      <c r="I17" s="118"/>
      <c r="J17" s="118"/>
      <c r="K17" s="119">
        <f>IF($C$4="Neattiecināmās izmaksas",IF('7a+c+n'!$Q17="N",'7a+c+n'!K17,0))</f>
        <v>0</v>
      </c>
      <c r="L17" s="82">
        <f>IF($C$4="Neattiecināmās izmaksas",IF('7a+c+n'!$Q17="N",'7a+c+n'!L17,0))</f>
        <v>0</v>
      </c>
      <c r="M17" s="118">
        <f>IF($C$4="Neattiecināmās izmaksas",IF('7a+c+n'!$Q17="N",'7a+c+n'!M17,0))</f>
        <v>0</v>
      </c>
      <c r="N17" s="118">
        <f>IF($C$4="Neattiecināmās izmaksas",IF('7a+c+n'!$Q17="N",'7a+c+n'!N17,0))</f>
        <v>0</v>
      </c>
      <c r="O17" s="118">
        <f>IF($C$4="Neattiecināmās izmaksas",IF('7a+c+n'!$Q17="N",'7a+c+n'!O17,0))</f>
        <v>0</v>
      </c>
      <c r="P17" s="119">
        <f>IF($C$4="Neattiecināmās izmaksas",IF('7a+c+n'!$Q17="N",'7a+c+n'!P17,0))</f>
        <v>0</v>
      </c>
    </row>
    <row r="18" spans="1:16" x14ac:dyDescent="0.2">
      <c r="A18" s="51">
        <f>IF(P18=0,0,IF(COUNTBLANK(P18)=1,0,COUNTA($P$14:P18)))</f>
        <v>0</v>
      </c>
      <c r="B18" s="24">
        <f>IF($C$4="Neattiecināmās izmaksas",IF('7a+c+n'!$Q18="N",'7a+c+n'!B18,0))</f>
        <v>0</v>
      </c>
      <c r="C18" s="24">
        <f>IF($C$4="Neattiecināmās izmaksas",IF('7a+c+n'!$Q18="N",'7a+c+n'!C18,0))</f>
        <v>0</v>
      </c>
      <c r="D18" s="24">
        <f>IF($C$4="Neattiecināmās izmaksas",IF('7a+c+n'!$Q18="N",'7a+c+n'!D18,0))</f>
        <v>0</v>
      </c>
      <c r="E18" s="46"/>
      <c r="F18" s="65"/>
      <c r="G18" s="118"/>
      <c r="H18" s="118">
        <f>IF($C$4="Neattiecināmās izmaksas",IF('7a+c+n'!$Q18="N",'7a+c+n'!H18,0))</f>
        <v>0</v>
      </c>
      <c r="I18" s="118"/>
      <c r="J18" s="118"/>
      <c r="K18" s="119">
        <f>IF($C$4="Neattiecināmās izmaksas",IF('7a+c+n'!$Q18="N",'7a+c+n'!K18,0))</f>
        <v>0</v>
      </c>
      <c r="L18" s="82">
        <f>IF($C$4="Neattiecināmās izmaksas",IF('7a+c+n'!$Q18="N",'7a+c+n'!L18,0))</f>
        <v>0</v>
      </c>
      <c r="M18" s="118">
        <f>IF($C$4="Neattiecināmās izmaksas",IF('7a+c+n'!$Q18="N",'7a+c+n'!M18,0))</f>
        <v>0</v>
      </c>
      <c r="N18" s="118">
        <f>IF($C$4="Neattiecināmās izmaksas",IF('7a+c+n'!$Q18="N",'7a+c+n'!N18,0))</f>
        <v>0</v>
      </c>
      <c r="O18" s="118">
        <f>IF($C$4="Neattiecināmās izmaksas",IF('7a+c+n'!$Q18="N",'7a+c+n'!O18,0))</f>
        <v>0</v>
      </c>
      <c r="P18" s="119">
        <f>IF($C$4="Neattiecināmās izmaksas",IF('7a+c+n'!$Q18="N",'7a+c+n'!P18,0))</f>
        <v>0</v>
      </c>
    </row>
    <row r="19" spans="1:16" x14ac:dyDescent="0.2">
      <c r="A19" s="51">
        <f>IF(P19=0,0,IF(COUNTBLANK(P19)=1,0,COUNTA($P$14:P19)))</f>
        <v>0</v>
      </c>
      <c r="B19" s="24">
        <f>IF($C$4="Neattiecināmās izmaksas",IF('7a+c+n'!$Q19="N",'7a+c+n'!B19,0))</f>
        <v>0</v>
      </c>
      <c r="C19" s="24">
        <f>IF($C$4="Neattiecināmās izmaksas",IF('7a+c+n'!$Q19="N",'7a+c+n'!C19,0))</f>
        <v>0</v>
      </c>
      <c r="D19" s="24">
        <f>IF($C$4="Neattiecināmās izmaksas",IF('7a+c+n'!$Q19="N",'7a+c+n'!D19,0))</f>
        <v>0</v>
      </c>
      <c r="E19" s="46"/>
      <c r="F19" s="65"/>
      <c r="G19" s="118"/>
      <c r="H19" s="118">
        <f>IF($C$4="Neattiecināmās izmaksas",IF('7a+c+n'!$Q19="N",'7a+c+n'!H19,0))</f>
        <v>0</v>
      </c>
      <c r="I19" s="118"/>
      <c r="J19" s="118"/>
      <c r="K19" s="119">
        <f>IF($C$4="Neattiecināmās izmaksas",IF('7a+c+n'!$Q19="N",'7a+c+n'!K19,0))</f>
        <v>0</v>
      </c>
      <c r="L19" s="82">
        <f>IF($C$4="Neattiecināmās izmaksas",IF('7a+c+n'!$Q19="N",'7a+c+n'!L19,0))</f>
        <v>0</v>
      </c>
      <c r="M19" s="118">
        <f>IF($C$4="Neattiecināmās izmaksas",IF('7a+c+n'!$Q19="N",'7a+c+n'!M19,0))</f>
        <v>0</v>
      </c>
      <c r="N19" s="118">
        <f>IF($C$4="Neattiecināmās izmaksas",IF('7a+c+n'!$Q19="N",'7a+c+n'!N19,0))</f>
        <v>0</v>
      </c>
      <c r="O19" s="118">
        <f>IF($C$4="Neattiecināmās izmaksas",IF('7a+c+n'!$Q19="N",'7a+c+n'!O19,0))</f>
        <v>0</v>
      </c>
      <c r="P19" s="119">
        <f>IF($C$4="Neattiecināmās izmaksas",IF('7a+c+n'!$Q19="N",'7a+c+n'!P19,0))</f>
        <v>0</v>
      </c>
    </row>
    <row r="20" spans="1:16" x14ac:dyDescent="0.2">
      <c r="A20" s="51">
        <f>IF(P20=0,0,IF(COUNTBLANK(P20)=1,0,COUNTA($P$14:P20)))</f>
        <v>0</v>
      </c>
      <c r="B20" s="24">
        <f>IF($C$4="Neattiecināmās izmaksas",IF('7a+c+n'!$Q20="N",'7a+c+n'!B20,0))</f>
        <v>0</v>
      </c>
      <c r="C20" s="24">
        <f>IF($C$4="Neattiecināmās izmaksas",IF('7a+c+n'!$Q20="N",'7a+c+n'!C20,0))</f>
        <v>0</v>
      </c>
      <c r="D20" s="24">
        <f>IF($C$4="Neattiecināmās izmaksas",IF('7a+c+n'!$Q20="N",'7a+c+n'!D20,0))</f>
        <v>0</v>
      </c>
      <c r="E20" s="46"/>
      <c r="F20" s="65"/>
      <c r="G20" s="118"/>
      <c r="H20" s="118">
        <f>IF($C$4="Neattiecināmās izmaksas",IF('7a+c+n'!$Q20="N",'7a+c+n'!H20,0))</f>
        <v>0</v>
      </c>
      <c r="I20" s="118"/>
      <c r="J20" s="118"/>
      <c r="K20" s="119">
        <f>IF($C$4="Neattiecināmās izmaksas",IF('7a+c+n'!$Q20="N",'7a+c+n'!K20,0))</f>
        <v>0</v>
      </c>
      <c r="L20" s="82">
        <f>IF($C$4="Neattiecināmās izmaksas",IF('7a+c+n'!$Q20="N",'7a+c+n'!L20,0))</f>
        <v>0</v>
      </c>
      <c r="M20" s="118">
        <f>IF($C$4="Neattiecināmās izmaksas",IF('7a+c+n'!$Q20="N",'7a+c+n'!M20,0))</f>
        <v>0</v>
      </c>
      <c r="N20" s="118">
        <f>IF($C$4="Neattiecināmās izmaksas",IF('7a+c+n'!$Q20="N",'7a+c+n'!N20,0))</f>
        <v>0</v>
      </c>
      <c r="O20" s="118">
        <f>IF($C$4="Neattiecināmās izmaksas",IF('7a+c+n'!$Q20="N",'7a+c+n'!O20,0))</f>
        <v>0</v>
      </c>
      <c r="P20" s="119">
        <f>IF($C$4="Neattiecināmās izmaksas",IF('7a+c+n'!$Q20="N",'7a+c+n'!P20,0))</f>
        <v>0</v>
      </c>
    </row>
    <row r="21" spans="1:16" x14ac:dyDescent="0.2">
      <c r="A21" s="51">
        <f>IF(P21=0,0,IF(COUNTBLANK(P21)=1,0,COUNTA($P$14:P21)))</f>
        <v>0</v>
      </c>
      <c r="B21" s="24">
        <f>IF($C$4="Neattiecināmās izmaksas",IF('7a+c+n'!$Q21="N",'7a+c+n'!B21,0))</f>
        <v>0</v>
      </c>
      <c r="C21" s="24">
        <f>IF($C$4="Neattiecināmās izmaksas",IF('7a+c+n'!$Q21="N",'7a+c+n'!C21,0))</f>
        <v>0</v>
      </c>
      <c r="D21" s="24">
        <f>IF($C$4="Neattiecināmās izmaksas",IF('7a+c+n'!$Q21="N",'7a+c+n'!D21,0))</f>
        <v>0</v>
      </c>
      <c r="E21" s="46"/>
      <c r="F21" s="65"/>
      <c r="G21" s="118"/>
      <c r="H21" s="118">
        <f>IF($C$4="Neattiecināmās izmaksas",IF('7a+c+n'!$Q21="N",'7a+c+n'!H21,0))</f>
        <v>0</v>
      </c>
      <c r="I21" s="118"/>
      <c r="J21" s="118"/>
      <c r="K21" s="119">
        <f>IF($C$4="Neattiecināmās izmaksas",IF('7a+c+n'!$Q21="N",'7a+c+n'!K21,0))</f>
        <v>0</v>
      </c>
      <c r="L21" s="82">
        <f>IF($C$4="Neattiecināmās izmaksas",IF('7a+c+n'!$Q21="N",'7a+c+n'!L21,0))</f>
        <v>0</v>
      </c>
      <c r="M21" s="118">
        <f>IF($C$4="Neattiecināmās izmaksas",IF('7a+c+n'!$Q21="N",'7a+c+n'!M21,0))</f>
        <v>0</v>
      </c>
      <c r="N21" s="118">
        <f>IF($C$4="Neattiecināmās izmaksas",IF('7a+c+n'!$Q21="N",'7a+c+n'!N21,0))</f>
        <v>0</v>
      </c>
      <c r="O21" s="118">
        <f>IF($C$4="Neattiecināmās izmaksas",IF('7a+c+n'!$Q21="N",'7a+c+n'!O21,0))</f>
        <v>0</v>
      </c>
      <c r="P21" s="119">
        <f>IF($C$4="Neattiecināmās izmaksas",IF('7a+c+n'!$Q21="N",'7a+c+n'!P21,0))</f>
        <v>0</v>
      </c>
    </row>
    <row r="22" spans="1:16" x14ac:dyDescent="0.2">
      <c r="A22" s="51">
        <f>IF(P22=0,0,IF(COUNTBLANK(P22)=1,0,COUNTA($P$14:P22)))</f>
        <v>0</v>
      </c>
      <c r="B22" s="24">
        <f>IF($C$4="Neattiecināmās izmaksas",IF('7a+c+n'!$Q22="N",'7a+c+n'!B22,0))</f>
        <v>0</v>
      </c>
      <c r="C22" s="24">
        <f>IF($C$4="Neattiecināmās izmaksas",IF('7a+c+n'!$Q22="N",'7a+c+n'!C22,0))</f>
        <v>0</v>
      </c>
      <c r="D22" s="24">
        <f>IF($C$4="Neattiecināmās izmaksas",IF('7a+c+n'!$Q22="N",'7a+c+n'!D22,0))</f>
        <v>0</v>
      </c>
      <c r="E22" s="46"/>
      <c r="F22" s="65"/>
      <c r="G22" s="118"/>
      <c r="H22" s="118">
        <f>IF($C$4="Neattiecināmās izmaksas",IF('7a+c+n'!$Q22="N",'7a+c+n'!H22,0))</f>
        <v>0</v>
      </c>
      <c r="I22" s="118"/>
      <c r="J22" s="118"/>
      <c r="K22" s="119">
        <f>IF($C$4="Neattiecināmās izmaksas",IF('7a+c+n'!$Q22="N",'7a+c+n'!K22,0))</f>
        <v>0</v>
      </c>
      <c r="L22" s="82">
        <f>IF($C$4="Neattiecināmās izmaksas",IF('7a+c+n'!$Q22="N",'7a+c+n'!L22,0))</f>
        <v>0</v>
      </c>
      <c r="M22" s="118">
        <f>IF($C$4="Neattiecināmās izmaksas",IF('7a+c+n'!$Q22="N",'7a+c+n'!M22,0))</f>
        <v>0</v>
      </c>
      <c r="N22" s="118">
        <f>IF($C$4="Neattiecināmās izmaksas",IF('7a+c+n'!$Q22="N",'7a+c+n'!N22,0))</f>
        <v>0</v>
      </c>
      <c r="O22" s="118">
        <f>IF($C$4="Neattiecināmās izmaksas",IF('7a+c+n'!$Q22="N",'7a+c+n'!O22,0))</f>
        <v>0</v>
      </c>
      <c r="P22" s="119">
        <f>IF($C$4="Neattiecināmās izmaksas",IF('7a+c+n'!$Q22="N",'7a+c+n'!P22,0))</f>
        <v>0</v>
      </c>
    </row>
    <row r="23" spans="1:16" x14ac:dyDescent="0.2">
      <c r="A23" s="51">
        <f>IF(P23=0,0,IF(COUNTBLANK(P23)=1,0,COUNTA($P$14:P23)))</f>
        <v>0</v>
      </c>
      <c r="B23" s="24">
        <f>IF($C$4="Neattiecināmās izmaksas",IF('7a+c+n'!$Q23="N",'7a+c+n'!B23,0))</f>
        <v>0</v>
      </c>
      <c r="C23" s="24">
        <f>IF($C$4="Neattiecināmās izmaksas",IF('7a+c+n'!$Q23="N",'7a+c+n'!C23,0))</f>
        <v>0</v>
      </c>
      <c r="D23" s="24">
        <f>IF($C$4="Neattiecināmās izmaksas",IF('7a+c+n'!$Q23="N",'7a+c+n'!D23,0))</f>
        <v>0</v>
      </c>
      <c r="E23" s="46"/>
      <c r="F23" s="65"/>
      <c r="G23" s="118"/>
      <c r="H23" s="118">
        <f>IF($C$4="Neattiecināmās izmaksas",IF('7a+c+n'!$Q23="N",'7a+c+n'!H23,0))</f>
        <v>0</v>
      </c>
      <c r="I23" s="118"/>
      <c r="J23" s="118"/>
      <c r="K23" s="119">
        <f>IF($C$4="Neattiecināmās izmaksas",IF('7a+c+n'!$Q23="N",'7a+c+n'!K23,0))</f>
        <v>0</v>
      </c>
      <c r="L23" s="82">
        <f>IF($C$4="Neattiecināmās izmaksas",IF('7a+c+n'!$Q23="N",'7a+c+n'!L23,0))</f>
        <v>0</v>
      </c>
      <c r="M23" s="118">
        <f>IF($C$4="Neattiecināmās izmaksas",IF('7a+c+n'!$Q23="N",'7a+c+n'!M23,0))</f>
        <v>0</v>
      </c>
      <c r="N23" s="118">
        <f>IF($C$4="Neattiecināmās izmaksas",IF('7a+c+n'!$Q23="N",'7a+c+n'!N23,0))</f>
        <v>0</v>
      </c>
      <c r="O23" s="118">
        <f>IF($C$4="Neattiecināmās izmaksas",IF('7a+c+n'!$Q23="N",'7a+c+n'!O23,0))</f>
        <v>0</v>
      </c>
      <c r="P23" s="119">
        <f>IF($C$4="Neattiecināmās izmaksas",IF('7a+c+n'!$Q23="N",'7a+c+n'!P23,0))</f>
        <v>0</v>
      </c>
    </row>
    <row r="24" spans="1:16" x14ac:dyDescent="0.2">
      <c r="A24" s="51">
        <f>IF(P24=0,0,IF(COUNTBLANK(P24)=1,0,COUNTA($P$14:P24)))</f>
        <v>0</v>
      </c>
      <c r="B24" s="24">
        <f>IF($C$4="Neattiecināmās izmaksas",IF('7a+c+n'!$Q24="N",'7a+c+n'!B24,0))</f>
        <v>0</v>
      </c>
      <c r="C24" s="24">
        <f>IF($C$4="Neattiecināmās izmaksas",IF('7a+c+n'!$Q24="N",'7a+c+n'!C24,0))</f>
        <v>0</v>
      </c>
      <c r="D24" s="24">
        <f>IF($C$4="Neattiecināmās izmaksas",IF('7a+c+n'!$Q24="N",'7a+c+n'!D24,0))</f>
        <v>0</v>
      </c>
      <c r="E24" s="46"/>
      <c r="F24" s="65"/>
      <c r="G24" s="118"/>
      <c r="H24" s="118">
        <f>IF($C$4="Neattiecināmās izmaksas",IF('7a+c+n'!$Q24="N",'7a+c+n'!H24,0))</f>
        <v>0</v>
      </c>
      <c r="I24" s="118"/>
      <c r="J24" s="118"/>
      <c r="K24" s="119">
        <f>IF($C$4="Neattiecināmās izmaksas",IF('7a+c+n'!$Q24="N",'7a+c+n'!K24,0))</f>
        <v>0</v>
      </c>
      <c r="L24" s="82">
        <f>IF($C$4="Neattiecināmās izmaksas",IF('7a+c+n'!$Q24="N",'7a+c+n'!L24,0))</f>
        <v>0</v>
      </c>
      <c r="M24" s="118">
        <f>IF($C$4="Neattiecināmās izmaksas",IF('7a+c+n'!$Q24="N",'7a+c+n'!M24,0))</f>
        <v>0</v>
      </c>
      <c r="N24" s="118">
        <f>IF($C$4="Neattiecināmās izmaksas",IF('7a+c+n'!$Q24="N",'7a+c+n'!N24,0))</f>
        <v>0</v>
      </c>
      <c r="O24" s="118">
        <f>IF($C$4="Neattiecināmās izmaksas",IF('7a+c+n'!$Q24="N",'7a+c+n'!O24,0))</f>
        <v>0</v>
      </c>
      <c r="P24" s="119">
        <f>IF($C$4="Neattiecināmās izmaksas",IF('7a+c+n'!$Q24="N",'7a+c+n'!P24,0))</f>
        <v>0</v>
      </c>
    </row>
    <row r="25" spans="1:16" x14ac:dyDescent="0.2">
      <c r="A25" s="51">
        <f>IF(P25=0,0,IF(COUNTBLANK(P25)=1,0,COUNTA($P$14:P25)))</f>
        <v>0</v>
      </c>
      <c r="B25" s="24">
        <f>IF($C$4="Neattiecināmās izmaksas",IF('7a+c+n'!$Q25="N",'7a+c+n'!B25,0))</f>
        <v>0</v>
      </c>
      <c r="C25" s="24">
        <f>IF($C$4="Neattiecināmās izmaksas",IF('7a+c+n'!$Q25="N",'7a+c+n'!C25,0))</f>
        <v>0</v>
      </c>
      <c r="D25" s="24">
        <f>IF($C$4="Neattiecināmās izmaksas",IF('7a+c+n'!$Q25="N",'7a+c+n'!D25,0))</f>
        <v>0</v>
      </c>
      <c r="E25" s="46"/>
      <c r="F25" s="65"/>
      <c r="G25" s="118"/>
      <c r="H25" s="118">
        <f>IF($C$4="Neattiecināmās izmaksas",IF('7a+c+n'!$Q25="N",'7a+c+n'!H25,0))</f>
        <v>0</v>
      </c>
      <c r="I25" s="118"/>
      <c r="J25" s="118"/>
      <c r="K25" s="119">
        <f>IF($C$4="Neattiecināmās izmaksas",IF('7a+c+n'!$Q25="N",'7a+c+n'!K25,0))</f>
        <v>0</v>
      </c>
      <c r="L25" s="82">
        <f>IF($C$4="Neattiecināmās izmaksas",IF('7a+c+n'!$Q25="N",'7a+c+n'!L25,0))</f>
        <v>0</v>
      </c>
      <c r="M25" s="118">
        <f>IF($C$4="Neattiecināmās izmaksas",IF('7a+c+n'!$Q25="N",'7a+c+n'!M25,0))</f>
        <v>0</v>
      </c>
      <c r="N25" s="118">
        <f>IF($C$4="Neattiecināmās izmaksas",IF('7a+c+n'!$Q25="N",'7a+c+n'!N25,0))</f>
        <v>0</v>
      </c>
      <c r="O25" s="118">
        <f>IF($C$4="Neattiecināmās izmaksas",IF('7a+c+n'!$Q25="N",'7a+c+n'!O25,0))</f>
        <v>0</v>
      </c>
      <c r="P25" s="119">
        <f>IF($C$4="Neattiecināmās izmaksas",IF('7a+c+n'!$Q25="N",'7a+c+n'!P25,0))</f>
        <v>0</v>
      </c>
    </row>
    <row r="26" spans="1:16" x14ac:dyDescent="0.2">
      <c r="A26" s="51">
        <f>IF(P26=0,0,IF(COUNTBLANK(P26)=1,0,COUNTA($P$14:P26)))</f>
        <v>0</v>
      </c>
      <c r="B26" s="24">
        <f>IF($C$4="Neattiecināmās izmaksas",IF('7a+c+n'!$Q26="N",'7a+c+n'!B26,0))</f>
        <v>0</v>
      </c>
      <c r="C26" s="24">
        <f>IF($C$4="Neattiecināmās izmaksas",IF('7a+c+n'!$Q26="N",'7a+c+n'!C26,0))</f>
        <v>0</v>
      </c>
      <c r="D26" s="24">
        <f>IF($C$4="Neattiecināmās izmaksas",IF('7a+c+n'!$Q26="N",'7a+c+n'!D26,0))</f>
        <v>0</v>
      </c>
      <c r="E26" s="46"/>
      <c r="F26" s="65"/>
      <c r="G26" s="118"/>
      <c r="H26" s="118">
        <f>IF($C$4="Neattiecināmās izmaksas",IF('7a+c+n'!$Q26="N",'7a+c+n'!H26,0))</f>
        <v>0</v>
      </c>
      <c r="I26" s="118"/>
      <c r="J26" s="118"/>
      <c r="K26" s="119">
        <f>IF($C$4="Neattiecināmās izmaksas",IF('7a+c+n'!$Q26="N",'7a+c+n'!K26,0))</f>
        <v>0</v>
      </c>
      <c r="L26" s="82">
        <f>IF($C$4="Neattiecināmās izmaksas",IF('7a+c+n'!$Q26="N",'7a+c+n'!L26,0))</f>
        <v>0</v>
      </c>
      <c r="M26" s="118">
        <f>IF($C$4="Neattiecināmās izmaksas",IF('7a+c+n'!$Q26="N",'7a+c+n'!M26,0))</f>
        <v>0</v>
      </c>
      <c r="N26" s="118">
        <f>IF($C$4="Neattiecināmās izmaksas",IF('7a+c+n'!$Q26="N",'7a+c+n'!N26,0))</f>
        <v>0</v>
      </c>
      <c r="O26" s="118">
        <f>IF($C$4="Neattiecināmās izmaksas",IF('7a+c+n'!$Q26="N",'7a+c+n'!O26,0))</f>
        <v>0</v>
      </c>
      <c r="P26" s="119">
        <f>IF($C$4="Neattiecināmās izmaksas",IF('7a+c+n'!$Q26="N",'7a+c+n'!P26,0))</f>
        <v>0</v>
      </c>
    </row>
    <row r="27" spans="1:16" x14ac:dyDescent="0.2">
      <c r="A27" s="51">
        <f>IF(P27=0,0,IF(COUNTBLANK(P27)=1,0,COUNTA($P$14:P27)))</f>
        <v>0</v>
      </c>
      <c r="B27" s="24">
        <f>IF($C$4="Neattiecināmās izmaksas",IF('7a+c+n'!$Q27="N",'7a+c+n'!B27,0))</f>
        <v>0</v>
      </c>
      <c r="C27" s="24">
        <f>IF($C$4="Neattiecināmās izmaksas",IF('7a+c+n'!$Q27="N",'7a+c+n'!C27,0))</f>
        <v>0</v>
      </c>
      <c r="D27" s="24">
        <f>IF($C$4="Neattiecināmās izmaksas",IF('7a+c+n'!$Q27="N",'7a+c+n'!D27,0))</f>
        <v>0</v>
      </c>
      <c r="E27" s="46"/>
      <c r="F27" s="65"/>
      <c r="G27" s="118"/>
      <c r="H27" s="118">
        <f>IF($C$4="Neattiecināmās izmaksas",IF('7a+c+n'!$Q27="N",'7a+c+n'!H27,0))</f>
        <v>0</v>
      </c>
      <c r="I27" s="118"/>
      <c r="J27" s="118"/>
      <c r="K27" s="119">
        <f>IF($C$4="Neattiecināmās izmaksas",IF('7a+c+n'!$Q27="N",'7a+c+n'!K27,0))</f>
        <v>0</v>
      </c>
      <c r="L27" s="82">
        <f>IF($C$4="Neattiecināmās izmaksas",IF('7a+c+n'!$Q27="N",'7a+c+n'!L27,0))</f>
        <v>0</v>
      </c>
      <c r="M27" s="118">
        <f>IF($C$4="Neattiecināmās izmaksas",IF('7a+c+n'!$Q27="N",'7a+c+n'!M27,0))</f>
        <v>0</v>
      </c>
      <c r="N27" s="118">
        <f>IF($C$4="Neattiecināmās izmaksas",IF('7a+c+n'!$Q27="N",'7a+c+n'!N27,0))</f>
        <v>0</v>
      </c>
      <c r="O27" s="118">
        <f>IF($C$4="Neattiecināmās izmaksas",IF('7a+c+n'!$Q27="N",'7a+c+n'!O27,0))</f>
        <v>0</v>
      </c>
      <c r="P27" s="119">
        <f>IF($C$4="Neattiecināmās izmaksas",IF('7a+c+n'!$Q27="N",'7a+c+n'!P27,0))</f>
        <v>0</v>
      </c>
    </row>
    <row r="28" spans="1:16" x14ac:dyDescent="0.2">
      <c r="A28" s="51">
        <f>IF(P28=0,0,IF(COUNTBLANK(P28)=1,0,COUNTA($P$14:P28)))</f>
        <v>0</v>
      </c>
      <c r="B28" s="24">
        <f>IF($C$4="Neattiecināmās izmaksas",IF('7a+c+n'!$Q28="N",'7a+c+n'!B28,0))</f>
        <v>0</v>
      </c>
      <c r="C28" s="24">
        <f>IF($C$4="Neattiecināmās izmaksas",IF('7a+c+n'!$Q28="N",'7a+c+n'!C28,0))</f>
        <v>0</v>
      </c>
      <c r="D28" s="24">
        <f>IF($C$4="Neattiecināmās izmaksas",IF('7a+c+n'!$Q28="N",'7a+c+n'!D28,0))</f>
        <v>0</v>
      </c>
      <c r="E28" s="46"/>
      <c r="F28" s="65"/>
      <c r="G28" s="118"/>
      <c r="H28" s="118">
        <f>IF($C$4="Neattiecināmās izmaksas",IF('7a+c+n'!$Q28="N",'7a+c+n'!H28,0))</f>
        <v>0</v>
      </c>
      <c r="I28" s="118"/>
      <c r="J28" s="118"/>
      <c r="K28" s="119">
        <f>IF($C$4="Neattiecināmās izmaksas",IF('7a+c+n'!$Q28="N",'7a+c+n'!K28,0))</f>
        <v>0</v>
      </c>
      <c r="L28" s="82">
        <f>IF($C$4="Neattiecināmās izmaksas",IF('7a+c+n'!$Q28="N",'7a+c+n'!L28,0))</f>
        <v>0</v>
      </c>
      <c r="M28" s="118">
        <f>IF($C$4="Neattiecināmās izmaksas",IF('7a+c+n'!$Q28="N",'7a+c+n'!M28,0))</f>
        <v>0</v>
      </c>
      <c r="N28" s="118">
        <f>IF($C$4="Neattiecināmās izmaksas",IF('7a+c+n'!$Q28="N",'7a+c+n'!N28,0))</f>
        <v>0</v>
      </c>
      <c r="O28" s="118">
        <f>IF($C$4="Neattiecināmās izmaksas",IF('7a+c+n'!$Q28="N",'7a+c+n'!O28,0))</f>
        <v>0</v>
      </c>
      <c r="P28" s="119">
        <f>IF($C$4="Neattiecināmās izmaksas",IF('7a+c+n'!$Q28="N",'7a+c+n'!P28,0))</f>
        <v>0</v>
      </c>
    </row>
    <row r="29" spans="1:16" x14ac:dyDescent="0.2">
      <c r="A29" s="51">
        <f>IF(P29=0,0,IF(COUNTBLANK(P29)=1,0,COUNTA($P$14:P29)))</f>
        <v>0</v>
      </c>
      <c r="B29" s="24">
        <f>IF($C$4="Neattiecināmās izmaksas",IF('7a+c+n'!$Q29="N",'7a+c+n'!B29,0))</f>
        <v>0</v>
      </c>
      <c r="C29" s="24">
        <f>IF($C$4="Neattiecināmās izmaksas",IF('7a+c+n'!$Q29="N",'7a+c+n'!C29,0))</f>
        <v>0</v>
      </c>
      <c r="D29" s="24">
        <f>IF($C$4="Neattiecināmās izmaksas",IF('7a+c+n'!$Q29="N",'7a+c+n'!D29,0))</f>
        <v>0</v>
      </c>
      <c r="E29" s="46"/>
      <c r="F29" s="65"/>
      <c r="G29" s="118"/>
      <c r="H29" s="118">
        <f>IF($C$4="Neattiecināmās izmaksas",IF('7a+c+n'!$Q29="N",'7a+c+n'!H29,0))</f>
        <v>0</v>
      </c>
      <c r="I29" s="118"/>
      <c r="J29" s="118"/>
      <c r="K29" s="119">
        <f>IF($C$4="Neattiecināmās izmaksas",IF('7a+c+n'!$Q29="N",'7a+c+n'!K29,0))</f>
        <v>0</v>
      </c>
      <c r="L29" s="82">
        <f>IF($C$4="Neattiecināmās izmaksas",IF('7a+c+n'!$Q29="N",'7a+c+n'!L29,0))</f>
        <v>0</v>
      </c>
      <c r="M29" s="118">
        <f>IF($C$4="Neattiecināmās izmaksas",IF('7a+c+n'!$Q29="N",'7a+c+n'!M29,0))</f>
        <v>0</v>
      </c>
      <c r="N29" s="118">
        <f>IF($C$4="Neattiecināmās izmaksas",IF('7a+c+n'!$Q29="N",'7a+c+n'!N29,0))</f>
        <v>0</v>
      </c>
      <c r="O29" s="118">
        <f>IF($C$4="Neattiecināmās izmaksas",IF('7a+c+n'!$Q29="N",'7a+c+n'!O29,0))</f>
        <v>0</v>
      </c>
      <c r="P29" s="119">
        <f>IF($C$4="Neattiecināmās izmaksas",IF('7a+c+n'!$Q29="N",'7a+c+n'!P29,0))</f>
        <v>0</v>
      </c>
    </row>
    <row r="30" spans="1:16" x14ac:dyDescent="0.2">
      <c r="A30" s="51">
        <f>IF(P30=0,0,IF(COUNTBLANK(P30)=1,0,COUNTA($P$14:P30)))</f>
        <v>0</v>
      </c>
      <c r="B30" s="24">
        <f>IF($C$4="Neattiecināmās izmaksas",IF('7a+c+n'!$Q30="N",'7a+c+n'!B30,0))</f>
        <v>0</v>
      </c>
      <c r="C30" s="24">
        <f>IF($C$4="Neattiecināmās izmaksas",IF('7a+c+n'!$Q30="N",'7a+c+n'!C30,0))</f>
        <v>0</v>
      </c>
      <c r="D30" s="24">
        <f>IF($C$4="Neattiecināmās izmaksas",IF('7a+c+n'!$Q30="N",'7a+c+n'!D30,0))</f>
        <v>0</v>
      </c>
      <c r="E30" s="46"/>
      <c r="F30" s="65"/>
      <c r="G30" s="118"/>
      <c r="H30" s="118">
        <f>IF($C$4="Neattiecināmās izmaksas",IF('7a+c+n'!$Q30="N",'7a+c+n'!H30,0))</f>
        <v>0</v>
      </c>
      <c r="I30" s="118"/>
      <c r="J30" s="118"/>
      <c r="K30" s="119">
        <f>IF($C$4="Neattiecināmās izmaksas",IF('7a+c+n'!$Q30="N",'7a+c+n'!K30,0))</f>
        <v>0</v>
      </c>
      <c r="L30" s="82">
        <f>IF($C$4="Neattiecināmās izmaksas",IF('7a+c+n'!$Q30="N",'7a+c+n'!L30,0))</f>
        <v>0</v>
      </c>
      <c r="M30" s="118">
        <f>IF($C$4="Neattiecināmās izmaksas",IF('7a+c+n'!$Q30="N",'7a+c+n'!M30,0))</f>
        <v>0</v>
      </c>
      <c r="N30" s="118">
        <f>IF($C$4="Neattiecināmās izmaksas",IF('7a+c+n'!$Q30="N",'7a+c+n'!N30,0))</f>
        <v>0</v>
      </c>
      <c r="O30" s="118">
        <f>IF($C$4="Neattiecināmās izmaksas",IF('7a+c+n'!$Q30="N",'7a+c+n'!O30,0))</f>
        <v>0</v>
      </c>
      <c r="P30" s="119">
        <f>IF($C$4="Neattiecināmās izmaksas",IF('7a+c+n'!$Q30="N",'7a+c+n'!P30,0))</f>
        <v>0</v>
      </c>
    </row>
    <row r="31" spans="1:16" x14ac:dyDescent="0.2">
      <c r="A31" s="51">
        <f>IF(P31=0,0,IF(COUNTBLANK(P31)=1,0,COUNTA($P$14:P31)))</f>
        <v>0</v>
      </c>
      <c r="B31" s="24">
        <f>IF($C$4="Neattiecināmās izmaksas",IF('7a+c+n'!$Q31="N",'7a+c+n'!B31,0))</f>
        <v>0</v>
      </c>
      <c r="C31" s="24">
        <f>IF($C$4="Neattiecināmās izmaksas",IF('7a+c+n'!$Q31="N",'7a+c+n'!C31,0))</f>
        <v>0</v>
      </c>
      <c r="D31" s="24">
        <f>IF($C$4="Neattiecināmās izmaksas",IF('7a+c+n'!$Q31="N",'7a+c+n'!D31,0))</f>
        <v>0</v>
      </c>
      <c r="E31" s="46"/>
      <c r="F31" s="65"/>
      <c r="G31" s="118"/>
      <c r="H31" s="118">
        <f>IF($C$4="Neattiecināmās izmaksas",IF('7a+c+n'!$Q31="N",'7a+c+n'!H31,0))</f>
        <v>0</v>
      </c>
      <c r="I31" s="118"/>
      <c r="J31" s="118"/>
      <c r="K31" s="119">
        <f>IF($C$4="Neattiecināmās izmaksas",IF('7a+c+n'!$Q31="N",'7a+c+n'!K31,0))</f>
        <v>0</v>
      </c>
      <c r="L31" s="82">
        <f>IF($C$4="Neattiecināmās izmaksas",IF('7a+c+n'!$Q31="N",'7a+c+n'!L31,0))</f>
        <v>0</v>
      </c>
      <c r="M31" s="118">
        <f>IF($C$4="Neattiecināmās izmaksas",IF('7a+c+n'!$Q31="N",'7a+c+n'!M31,0))</f>
        <v>0</v>
      </c>
      <c r="N31" s="118">
        <f>IF($C$4="Neattiecināmās izmaksas",IF('7a+c+n'!$Q31="N",'7a+c+n'!N31,0))</f>
        <v>0</v>
      </c>
      <c r="O31" s="118">
        <f>IF($C$4="Neattiecināmās izmaksas",IF('7a+c+n'!$Q31="N",'7a+c+n'!O31,0))</f>
        <v>0</v>
      </c>
      <c r="P31" s="119">
        <f>IF($C$4="Neattiecināmās izmaksas",IF('7a+c+n'!$Q31="N",'7a+c+n'!P31,0))</f>
        <v>0</v>
      </c>
    </row>
    <row r="32" spans="1:16" x14ac:dyDescent="0.2">
      <c r="A32" s="51">
        <f>IF(P32=0,0,IF(COUNTBLANK(P32)=1,0,COUNTA($P$14:P32)))</f>
        <v>0</v>
      </c>
      <c r="B32" s="24">
        <f>IF($C$4="Neattiecināmās izmaksas",IF('7a+c+n'!$Q32="N",'7a+c+n'!B32,0))</f>
        <v>0</v>
      </c>
      <c r="C32" s="24">
        <f>IF($C$4="Neattiecināmās izmaksas",IF('7a+c+n'!$Q32="N",'7a+c+n'!C32,0))</f>
        <v>0</v>
      </c>
      <c r="D32" s="24">
        <f>IF($C$4="Neattiecināmās izmaksas",IF('7a+c+n'!$Q32="N",'7a+c+n'!D32,0))</f>
        <v>0</v>
      </c>
      <c r="E32" s="46"/>
      <c r="F32" s="65"/>
      <c r="G32" s="118"/>
      <c r="H32" s="118">
        <f>IF($C$4="Neattiecināmās izmaksas",IF('7a+c+n'!$Q32="N",'7a+c+n'!H32,0))</f>
        <v>0</v>
      </c>
      <c r="I32" s="118"/>
      <c r="J32" s="118"/>
      <c r="K32" s="119">
        <f>IF($C$4="Neattiecināmās izmaksas",IF('7a+c+n'!$Q32="N",'7a+c+n'!K32,0))</f>
        <v>0</v>
      </c>
      <c r="L32" s="82">
        <f>IF($C$4="Neattiecināmās izmaksas",IF('7a+c+n'!$Q32="N",'7a+c+n'!L32,0))</f>
        <v>0</v>
      </c>
      <c r="M32" s="118">
        <f>IF($C$4="Neattiecināmās izmaksas",IF('7a+c+n'!$Q32="N",'7a+c+n'!M32,0))</f>
        <v>0</v>
      </c>
      <c r="N32" s="118">
        <f>IF($C$4="Neattiecināmās izmaksas",IF('7a+c+n'!$Q32="N",'7a+c+n'!N32,0))</f>
        <v>0</v>
      </c>
      <c r="O32" s="118">
        <f>IF($C$4="Neattiecināmās izmaksas",IF('7a+c+n'!$Q32="N",'7a+c+n'!O32,0))</f>
        <v>0</v>
      </c>
      <c r="P32" s="119">
        <f>IF($C$4="Neattiecināmās izmaksas",IF('7a+c+n'!$Q32="N",'7a+c+n'!P32,0))</f>
        <v>0</v>
      </c>
    </row>
    <row r="33" spans="1:16" x14ac:dyDescent="0.2">
      <c r="A33" s="51">
        <f>IF(P33=0,0,IF(COUNTBLANK(P33)=1,0,COUNTA($P$14:P33)))</f>
        <v>0</v>
      </c>
      <c r="B33" s="24">
        <f>IF($C$4="Neattiecināmās izmaksas",IF('7a+c+n'!$Q33="N",'7a+c+n'!B33,0))</f>
        <v>0</v>
      </c>
      <c r="C33" s="24">
        <f>IF($C$4="Neattiecināmās izmaksas",IF('7a+c+n'!$Q33="N",'7a+c+n'!C33,0))</f>
        <v>0</v>
      </c>
      <c r="D33" s="24">
        <f>IF($C$4="Neattiecināmās izmaksas",IF('7a+c+n'!$Q33="N",'7a+c+n'!D33,0))</f>
        <v>0</v>
      </c>
      <c r="E33" s="46"/>
      <c r="F33" s="65"/>
      <c r="G33" s="118"/>
      <c r="H33" s="118">
        <f>IF($C$4="Neattiecināmās izmaksas",IF('7a+c+n'!$Q33="N",'7a+c+n'!H33,0))</f>
        <v>0</v>
      </c>
      <c r="I33" s="118"/>
      <c r="J33" s="118"/>
      <c r="K33" s="119">
        <f>IF($C$4="Neattiecināmās izmaksas",IF('7a+c+n'!$Q33="N",'7a+c+n'!K33,0))</f>
        <v>0</v>
      </c>
      <c r="L33" s="82">
        <f>IF($C$4="Neattiecināmās izmaksas",IF('7a+c+n'!$Q33="N",'7a+c+n'!L33,0))</f>
        <v>0</v>
      </c>
      <c r="M33" s="118">
        <f>IF($C$4="Neattiecināmās izmaksas",IF('7a+c+n'!$Q33="N",'7a+c+n'!M33,0))</f>
        <v>0</v>
      </c>
      <c r="N33" s="118">
        <f>IF($C$4="Neattiecināmās izmaksas",IF('7a+c+n'!$Q33="N",'7a+c+n'!N33,0))</f>
        <v>0</v>
      </c>
      <c r="O33" s="118">
        <f>IF($C$4="Neattiecināmās izmaksas",IF('7a+c+n'!$Q33="N",'7a+c+n'!O33,0))</f>
        <v>0</v>
      </c>
      <c r="P33" s="119">
        <f>IF($C$4="Neattiecināmās izmaksas",IF('7a+c+n'!$Q33="N",'7a+c+n'!P33,0))</f>
        <v>0</v>
      </c>
    </row>
    <row r="34" spans="1:16" x14ac:dyDescent="0.2">
      <c r="A34" s="51">
        <f>IF(P34=0,0,IF(COUNTBLANK(P34)=1,0,COUNTA($P$14:P34)))</f>
        <v>0</v>
      </c>
      <c r="B34" s="24">
        <f>IF($C$4="Neattiecināmās izmaksas",IF('7a+c+n'!$Q34="N",'7a+c+n'!B34,0))</f>
        <v>0</v>
      </c>
      <c r="C34" s="24">
        <f>IF($C$4="Neattiecināmās izmaksas",IF('7a+c+n'!$Q34="N",'7a+c+n'!C34,0))</f>
        <v>0</v>
      </c>
      <c r="D34" s="24">
        <f>IF($C$4="Neattiecināmās izmaksas",IF('7a+c+n'!$Q34="N",'7a+c+n'!D34,0))</f>
        <v>0</v>
      </c>
      <c r="E34" s="46"/>
      <c r="F34" s="65"/>
      <c r="G34" s="118"/>
      <c r="H34" s="118">
        <f>IF($C$4="Neattiecināmās izmaksas",IF('7a+c+n'!$Q34="N",'7a+c+n'!H34,0))</f>
        <v>0</v>
      </c>
      <c r="I34" s="118"/>
      <c r="J34" s="118"/>
      <c r="K34" s="119">
        <f>IF($C$4="Neattiecināmās izmaksas",IF('7a+c+n'!$Q34="N",'7a+c+n'!K34,0))</f>
        <v>0</v>
      </c>
      <c r="L34" s="82">
        <f>IF($C$4="Neattiecināmās izmaksas",IF('7a+c+n'!$Q34="N",'7a+c+n'!L34,0))</f>
        <v>0</v>
      </c>
      <c r="M34" s="118">
        <f>IF($C$4="Neattiecināmās izmaksas",IF('7a+c+n'!$Q34="N",'7a+c+n'!M34,0))</f>
        <v>0</v>
      </c>
      <c r="N34" s="118">
        <f>IF($C$4="Neattiecināmās izmaksas",IF('7a+c+n'!$Q34="N",'7a+c+n'!N34,0))</f>
        <v>0</v>
      </c>
      <c r="O34" s="118">
        <f>IF($C$4="Neattiecināmās izmaksas",IF('7a+c+n'!$Q34="N",'7a+c+n'!O34,0))</f>
        <v>0</v>
      </c>
      <c r="P34" s="119">
        <f>IF($C$4="Neattiecināmās izmaksas",IF('7a+c+n'!$Q34="N",'7a+c+n'!P34,0))</f>
        <v>0</v>
      </c>
    </row>
    <row r="35" spans="1:16" x14ac:dyDescent="0.2">
      <c r="A35" s="51">
        <f>IF(P35=0,0,IF(COUNTBLANK(P35)=1,0,COUNTA($P$14:P35)))</f>
        <v>0</v>
      </c>
      <c r="B35" s="24">
        <f>IF($C$4="Neattiecināmās izmaksas",IF('7a+c+n'!$Q35="N",'7a+c+n'!B35,0))</f>
        <v>0</v>
      </c>
      <c r="C35" s="24">
        <f>IF($C$4="Neattiecināmās izmaksas",IF('7a+c+n'!$Q35="N",'7a+c+n'!C35,0))</f>
        <v>0</v>
      </c>
      <c r="D35" s="24">
        <f>IF($C$4="Neattiecināmās izmaksas",IF('7a+c+n'!$Q35="N",'7a+c+n'!D35,0))</f>
        <v>0</v>
      </c>
      <c r="E35" s="46"/>
      <c r="F35" s="65"/>
      <c r="G35" s="118"/>
      <c r="H35" s="118">
        <f>IF($C$4="Neattiecināmās izmaksas",IF('7a+c+n'!$Q35="N",'7a+c+n'!H35,0))</f>
        <v>0</v>
      </c>
      <c r="I35" s="118"/>
      <c r="J35" s="118"/>
      <c r="K35" s="119">
        <f>IF($C$4="Neattiecināmās izmaksas",IF('7a+c+n'!$Q35="N",'7a+c+n'!K35,0))</f>
        <v>0</v>
      </c>
      <c r="L35" s="82">
        <f>IF($C$4="Neattiecināmās izmaksas",IF('7a+c+n'!$Q35="N",'7a+c+n'!L35,0))</f>
        <v>0</v>
      </c>
      <c r="M35" s="118">
        <f>IF($C$4="Neattiecināmās izmaksas",IF('7a+c+n'!$Q35="N",'7a+c+n'!M35,0))</f>
        <v>0</v>
      </c>
      <c r="N35" s="118">
        <f>IF($C$4="Neattiecināmās izmaksas",IF('7a+c+n'!$Q35="N",'7a+c+n'!N35,0))</f>
        <v>0</v>
      </c>
      <c r="O35" s="118">
        <f>IF($C$4="Neattiecināmās izmaksas",IF('7a+c+n'!$Q35="N",'7a+c+n'!O35,0))</f>
        <v>0</v>
      </c>
      <c r="P35" s="119">
        <f>IF($C$4="Neattiecināmās izmaksas",IF('7a+c+n'!$Q35="N",'7a+c+n'!P35,0))</f>
        <v>0</v>
      </c>
    </row>
    <row r="36" spans="1:16" x14ac:dyDescent="0.2">
      <c r="A36" s="51">
        <f>IF(P36=0,0,IF(COUNTBLANK(P36)=1,0,COUNTA($P$14:P36)))</f>
        <v>0</v>
      </c>
      <c r="B36" s="24">
        <f>IF($C$4="Neattiecināmās izmaksas",IF('7a+c+n'!$Q36="N",'7a+c+n'!B36,0))</f>
        <v>0</v>
      </c>
      <c r="C36" s="24">
        <f>IF($C$4="Neattiecināmās izmaksas",IF('7a+c+n'!$Q36="N",'7a+c+n'!C36,0))</f>
        <v>0</v>
      </c>
      <c r="D36" s="24">
        <f>IF($C$4="Neattiecināmās izmaksas",IF('7a+c+n'!$Q36="N",'7a+c+n'!D36,0))</f>
        <v>0</v>
      </c>
      <c r="E36" s="46"/>
      <c r="F36" s="65"/>
      <c r="G36" s="118"/>
      <c r="H36" s="118">
        <f>IF($C$4="Neattiecināmās izmaksas",IF('7a+c+n'!$Q36="N",'7a+c+n'!H36,0))</f>
        <v>0</v>
      </c>
      <c r="I36" s="118"/>
      <c r="J36" s="118"/>
      <c r="K36" s="119">
        <f>IF($C$4="Neattiecināmās izmaksas",IF('7a+c+n'!$Q36="N",'7a+c+n'!K36,0))</f>
        <v>0</v>
      </c>
      <c r="L36" s="82">
        <f>IF($C$4="Neattiecināmās izmaksas",IF('7a+c+n'!$Q36="N",'7a+c+n'!L36,0))</f>
        <v>0</v>
      </c>
      <c r="M36" s="118">
        <f>IF($C$4="Neattiecināmās izmaksas",IF('7a+c+n'!$Q36="N",'7a+c+n'!M36,0))</f>
        <v>0</v>
      </c>
      <c r="N36" s="118">
        <f>IF($C$4="Neattiecināmās izmaksas",IF('7a+c+n'!$Q36="N",'7a+c+n'!N36,0))</f>
        <v>0</v>
      </c>
      <c r="O36" s="118">
        <f>IF($C$4="Neattiecināmās izmaksas",IF('7a+c+n'!$Q36="N",'7a+c+n'!O36,0))</f>
        <v>0</v>
      </c>
      <c r="P36" s="119">
        <f>IF($C$4="Neattiecināmās izmaksas",IF('7a+c+n'!$Q36="N",'7a+c+n'!P36,0))</f>
        <v>0</v>
      </c>
    </row>
    <row r="37" spans="1:16" x14ac:dyDescent="0.2">
      <c r="A37" s="51">
        <f>IF(P37=0,0,IF(COUNTBLANK(P37)=1,0,COUNTA($P$14:P37)))</f>
        <v>0</v>
      </c>
      <c r="B37" s="24">
        <f>IF($C$4="Neattiecināmās izmaksas",IF('7a+c+n'!$Q37="N",'7a+c+n'!B37,0))</f>
        <v>0</v>
      </c>
      <c r="C37" s="24">
        <f>IF($C$4="Neattiecināmās izmaksas",IF('7a+c+n'!$Q37="N",'7a+c+n'!C37,0))</f>
        <v>0</v>
      </c>
      <c r="D37" s="24">
        <f>IF($C$4="Neattiecināmās izmaksas",IF('7a+c+n'!$Q37="N",'7a+c+n'!D37,0))</f>
        <v>0</v>
      </c>
      <c r="E37" s="46"/>
      <c r="F37" s="65"/>
      <c r="G37" s="118"/>
      <c r="H37" s="118">
        <f>IF($C$4="Neattiecināmās izmaksas",IF('7a+c+n'!$Q37="N",'7a+c+n'!H37,0))</f>
        <v>0</v>
      </c>
      <c r="I37" s="118"/>
      <c r="J37" s="118"/>
      <c r="K37" s="119">
        <f>IF($C$4="Neattiecināmās izmaksas",IF('7a+c+n'!$Q37="N",'7a+c+n'!K37,0))</f>
        <v>0</v>
      </c>
      <c r="L37" s="82">
        <f>IF($C$4="Neattiecināmās izmaksas",IF('7a+c+n'!$Q37="N",'7a+c+n'!L37,0))</f>
        <v>0</v>
      </c>
      <c r="M37" s="118">
        <f>IF($C$4="Neattiecināmās izmaksas",IF('7a+c+n'!$Q37="N",'7a+c+n'!M37,0))</f>
        <v>0</v>
      </c>
      <c r="N37" s="118">
        <f>IF($C$4="Neattiecināmās izmaksas",IF('7a+c+n'!$Q37="N",'7a+c+n'!N37,0))</f>
        <v>0</v>
      </c>
      <c r="O37" s="118">
        <f>IF($C$4="Neattiecināmās izmaksas",IF('7a+c+n'!$Q37="N",'7a+c+n'!O37,0))</f>
        <v>0</v>
      </c>
      <c r="P37" s="119">
        <f>IF($C$4="Neattiecināmās izmaksas",IF('7a+c+n'!$Q37="N",'7a+c+n'!P37,0))</f>
        <v>0</v>
      </c>
    </row>
    <row r="38" spans="1:16" x14ac:dyDescent="0.2">
      <c r="A38" s="51">
        <f>IF(P38=0,0,IF(COUNTBLANK(P38)=1,0,COUNTA($P$14:P38)))</f>
        <v>0</v>
      </c>
      <c r="B38" s="24">
        <f>IF($C$4="Neattiecināmās izmaksas",IF('7a+c+n'!$Q38="N",'7a+c+n'!B38,0))</f>
        <v>0</v>
      </c>
      <c r="C38" s="24">
        <f>IF($C$4="Neattiecināmās izmaksas",IF('7a+c+n'!$Q38="N",'7a+c+n'!C38,0))</f>
        <v>0</v>
      </c>
      <c r="D38" s="24">
        <f>IF($C$4="Neattiecināmās izmaksas",IF('7a+c+n'!$Q38="N",'7a+c+n'!D38,0))</f>
        <v>0</v>
      </c>
      <c r="E38" s="46"/>
      <c r="F38" s="65"/>
      <c r="G38" s="118"/>
      <c r="H38" s="118">
        <f>IF($C$4="Neattiecināmās izmaksas",IF('7a+c+n'!$Q38="N",'7a+c+n'!H38,0))</f>
        <v>0</v>
      </c>
      <c r="I38" s="118"/>
      <c r="J38" s="118"/>
      <c r="K38" s="119">
        <f>IF($C$4="Neattiecināmās izmaksas",IF('7a+c+n'!$Q38="N",'7a+c+n'!K38,0))</f>
        <v>0</v>
      </c>
      <c r="L38" s="82">
        <f>IF($C$4="Neattiecināmās izmaksas",IF('7a+c+n'!$Q38="N",'7a+c+n'!L38,0))</f>
        <v>0</v>
      </c>
      <c r="M38" s="118">
        <f>IF($C$4="Neattiecināmās izmaksas",IF('7a+c+n'!$Q38="N",'7a+c+n'!M38,0))</f>
        <v>0</v>
      </c>
      <c r="N38" s="118">
        <f>IF($C$4="Neattiecināmās izmaksas",IF('7a+c+n'!$Q38="N",'7a+c+n'!N38,0))</f>
        <v>0</v>
      </c>
      <c r="O38" s="118">
        <f>IF($C$4="Neattiecināmās izmaksas",IF('7a+c+n'!$Q38="N",'7a+c+n'!O38,0))</f>
        <v>0</v>
      </c>
      <c r="P38" s="119">
        <f>IF($C$4="Neattiecināmās izmaksas",IF('7a+c+n'!$Q38="N",'7a+c+n'!P38,0))</f>
        <v>0</v>
      </c>
    </row>
    <row r="39" spans="1:16" x14ac:dyDescent="0.2">
      <c r="A39" s="51">
        <f>IF(P39=0,0,IF(COUNTBLANK(P39)=1,0,COUNTA($P$14:P39)))</f>
        <v>0</v>
      </c>
      <c r="B39" s="24">
        <f>IF($C$4="Neattiecināmās izmaksas",IF('7a+c+n'!$Q39="N",'7a+c+n'!B39,0))</f>
        <v>0</v>
      </c>
      <c r="C39" s="24">
        <f>IF($C$4="Neattiecināmās izmaksas",IF('7a+c+n'!$Q39="N",'7a+c+n'!C39,0))</f>
        <v>0</v>
      </c>
      <c r="D39" s="24">
        <f>IF($C$4="Neattiecināmās izmaksas",IF('7a+c+n'!$Q39="N",'7a+c+n'!D39,0))</f>
        <v>0</v>
      </c>
      <c r="E39" s="46"/>
      <c r="F39" s="65"/>
      <c r="G39" s="118"/>
      <c r="H39" s="118">
        <f>IF($C$4="Neattiecināmās izmaksas",IF('7a+c+n'!$Q39="N",'7a+c+n'!H39,0))</f>
        <v>0</v>
      </c>
      <c r="I39" s="118"/>
      <c r="J39" s="118"/>
      <c r="K39" s="119">
        <f>IF($C$4="Neattiecināmās izmaksas",IF('7a+c+n'!$Q39="N",'7a+c+n'!K39,0))</f>
        <v>0</v>
      </c>
      <c r="L39" s="82">
        <f>IF($C$4="Neattiecināmās izmaksas",IF('7a+c+n'!$Q39="N",'7a+c+n'!L39,0))</f>
        <v>0</v>
      </c>
      <c r="M39" s="118">
        <f>IF($C$4="Neattiecināmās izmaksas",IF('7a+c+n'!$Q39="N",'7a+c+n'!M39,0))</f>
        <v>0</v>
      </c>
      <c r="N39" s="118">
        <f>IF($C$4="Neattiecināmās izmaksas",IF('7a+c+n'!$Q39="N",'7a+c+n'!N39,0))</f>
        <v>0</v>
      </c>
      <c r="O39" s="118">
        <f>IF($C$4="Neattiecināmās izmaksas",IF('7a+c+n'!$Q39="N",'7a+c+n'!O39,0))</f>
        <v>0</v>
      </c>
      <c r="P39" s="119">
        <f>IF($C$4="Neattiecināmās izmaksas",IF('7a+c+n'!$Q39="N",'7a+c+n'!P39,0))</f>
        <v>0</v>
      </c>
    </row>
    <row r="40" spans="1:16" x14ac:dyDescent="0.2">
      <c r="A40" s="51">
        <f>IF(P40=0,0,IF(COUNTBLANK(P40)=1,0,COUNTA($P$14:P40)))</f>
        <v>0</v>
      </c>
      <c r="B40" s="24">
        <f>IF($C$4="Neattiecināmās izmaksas",IF('7a+c+n'!$Q40="N",'7a+c+n'!B40,0))</f>
        <v>0</v>
      </c>
      <c r="C40" s="24">
        <f>IF($C$4="Neattiecināmās izmaksas",IF('7a+c+n'!$Q40="N",'7a+c+n'!C40,0))</f>
        <v>0</v>
      </c>
      <c r="D40" s="24">
        <f>IF($C$4="Neattiecināmās izmaksas",IF('7a+c+n'!$Q40="N",'7a+c+n'!D40,0))</f>
        <v>0</v>
      </c>
      <c r="E40" s="46"/>
      <c r="F40" s="65"/>
      <c r="G40" s="118"/>
      <c r="H40" s="118">
        <f>IF($C$4="Neattiecināmās izmaksas",IF('7a+c+n'!$Q40="N",'7a+c+n'!H40,0))</f>
        <v>0</v>
      </c>
      <c r="I40" s="118"/>
      <c r="J40" s="118"/>
      <c r="K40" s="119">
        <f>IF($C$4="Neattiecināmās izmaksas",IF('7a+c+n'!$Q40="N",'7a+c+n'!K40,0))</f>
        <v>0</v>
      </c>
      <c r="L40" s="82">
        <f>IF($C$4="Neattiecināmās izmaksas",IF('7a+c+n'!$Q40="N",'7a+c+n'!L40,0))</f>
        <v>0</v>
      </c>
      <c r="M40" s="118">
        <f>IF($C$4="Neattiecināmās izmaksas",IF('7a+c+n'!$Q40="N",'7a+c+n'!M40,0))</f>
        <v>0</v>
      </c>
      <c r="N40" s="118">
        <f>IF($C$4="Neattiecināmās izmaksas",IF('7a+c+n'!$Q40="N",'7a+c+n'!N40,0))</f>
        <v>0</v>
      </c>
      <c r="O40" s="118">
        <f>IF($C$4="Neattiecināmās izmaksas",IF('7a+c+n'!$Q40="N",'7a+c+n'!O40,0))</f>
        <v>0</v>
      </c>
      <c r="P40" s="119">
        <f>IF($C$4="Neattiecināmās izmaksas",IF('7a+c+n'!$Q40="N",'7a+c+n'!P40,0))</f>
        <v>0</v>
      </c>
    </row>
    <row r="41" spans="1:16" x14ac:dyDescent="0.2">
      <c r="A41" s="51">
        <f>IF(P41=0,0,IF(COUNTBLANK(P41)=1,0,COUNTA($P$14:P41)))</f>
        <v>0</v>
      </c>
      <c r="B41" s="24">
        <f>IF($C$4="Neattiecināmās izmaksas",IF('7a+c+n'!$Q41="N",'7a+c+n'!B41,0))</f>
        <v>0</v>
      </c>
      <c r="C41" s="24">
        <f>IF($C$4="Neattiecināmās izmaksas",IF('7a+c+n'!$Q41="N",'7a+c+n'!C41,0))</f>
        <v>0</v>
      </c>
      <c r="D41" s="24">
        <f>IF($C$4="Neattiecināmās izmaksas",IF('7a+c+n'!$Q41="N",'7a+c+n'!D41,0))</f>
        <v>0</v>
      </c>
      <c r="E41" s="46"/>
      <c r="F41" s="65"/>
      <c r="G41" s="118"/>
      <c r="H41" s="118">
        <f>IF($C$4="Neattiecināmās izmaksas",IF('7a+c+n'!$Q41="N",'7a+c+n'!H41,0))</f>
        <v>0</v>
      </c>
      <c r="I41" s="118"/>
      <c r="J41" s="118"/>
      <c r="K41" s="119">
        <f>IF($C$4="Neattiecināmās izmaksas",IF('7a+c+n'!$Q41="N",'7a+c+n'!K41,0))</f>
        <v>0</v>
      </c>
      <c r="L41" s="82">
        <f>IF($C$4="Neattiecināmās izmaksas",IF('7a+c+n'!$Q41="N",'7a+c+n'!L41,0))</f>
        <v>0</v>
      </c>
      <c r="M41" s="118">
        <f>IF($C$4="Neattiecināmās izmaksas",IF('7a+c+n'!$Q41="N",'7a+c+n'!M41,0))</f>
        <v>0</v>
      </c>
      <c r="N41" s="118">
        <f>IF($C$4="Neattiecināmās izmaksas",IF('7a+c+n'!$Q41="N",'7a+c+n'!N41,0))</f>
        <v>0</v>
      </c>
      <c r="O41" s="118">
        <f>IF($C$4="Neattiecināmās izmaksas",IF('7a+c+n'!$Q41="N",'7a+c+n'!O41,0))</f>
        <v>0</v>
      </c>
      <c r="P41" s="119">
        <f>IF($C$4="Neattiecināmās izmaksas",IF('7a+c+n'!$Q41="N",'7a+c+n'!P41,0))</f>
        <v>0</v>
      </c>
    </row>
    <row r="42" spans="1:16" x14ac:dyDescent="0.2">
      <c r="A42" s="51">
        <f>IF(P42=0,0,IF(COUNTBLANK(P42)=1,0,COUNTA($P$14:P42)))</f>
        <v>0</v>
      </c>
      <c r="B42" s="24">
        <f>IF($C$4="Neattiecināmās izmaksas",IF('7a+c+n'!$Q42="N",'7a+c+n'!B42,0))</f>
        <v>0</v>
      </c>
      <c r="C42" s="24">
        <f>IF($C$4="Neattiecināmās izmaksas",IF('7a+c+n'!$Q42="N",'7a+c+n'!C42,0))</f>
        <v>0</v>
      </c>
      <c r="D42" s="24">
        <f>IF($C$4="Neattiecināmās izmaksas",IF('7a+c+n'!$Q42="N",'7a+c+n'!D42,0))</f>
        <v>0</v>
      </c>
      <c r="E42" s="46"/>
      <c r="F42" s="65"/>
      <c r="G42" s="118"/>
      <c r="H42" s="118">
        <f>IF($C$4="Neattiecināmās izmaksas",IF('7a+c+n'!$Q42="N",'7a+c+n'!H42,0))</f>
        <v>0</v>
      </c>
      <c r="I42" s="118"/>
      <c r="J42" s="118"/>
      <c r="K42" s="119">
        <f>IF($C$4="Neattiecināmās izmaksas",IF('7a+c+n'!$Q42="N",'7a+c+n'!K42,0))</f>
        <v>0</v>
      </c>
      <c r="L42" s="82">
        <f>IF($C$4="Neattiecināmās izmaksas",IF('7a+c+n'!$Q42="N",'7a+c+n'!L42,0))</f>
        <v>0</v>
      </c>
      <c r="M42" s="118">
        <f>IF($C$4="Neattiecināmās izmaksas",IF('7a+c+n'!$Q42="N",'7a+c+n'!M42,0))</f>
        <v>0</v>
      </c>
      <c r="N42" s="118">
        <f>IF($C$4="Neattiecināmās izmaksas",IF('7a+c+n'!$Q42="N",'7a+c+n'!N42,0))</f>
        <v>0</v>
      </c>
      <c r="O42" s="118">
        <f>IF($C$4="Neattiecināmās izmaksas",IF('7a+c+n'!$Q42="N",'7a+c+n'!O42,0))</f>
        <v>0</v>
      </c>
      <c r="P42" s="119">
        <f>IF($C$4="Neattiecināmās izmaksas",IF('7a+c+n'!$Q42="N",'7a+c+n'!P42,0))</f>
        <v>0</v>
      </c>
    </row>
    <row r="43" spans="1:16" x14ac:dyDescent="0.2">
      <c r="A43" s="51">
        <f>IF(P43=0,0,IF(COUNTBLANK(P43)=1,0,COUNTA($P$14:P43)))</f>
        <v>0</v>
      </c>
      <c r="B43" s="24">
        <f>IF($C$4="Neattiecināmās izmaksas",IF('7a+c+n'!$Q43="N",'7a+c+n'!B43,0))</f>
        <v>0</v>
      </c>
      <c r="C43" s="24">
        <f>IF($C$4="Neattiecināmās izmaksas",IF('7a+c+n'!$Q43="N",'7a+c+n'!C43,0))</f>
        <v>0</v>
      </c>
      <c r="D43" s="24">
        <f>IF($C$4="Neattiecināmās izmaksas",IF('7a+c+n'!$Q43="N",'7a+c+n'!D43,0))</f>
        <v>0</v>
      </c>
      <c r="E43" s="46"/>
      <c r="F43" s="65"/>
      <c r="G43" s="118"/>
      <c r="H43" s="118">
        <f>IF($C$4="Neattiecināmās izmaksas",IF('7a+c+n'!$Q43="N",'7a+c+n'!H43,0))</f>
        <v>0</v>
      </c>
      <c r="I43" s="118"/>
      <c r="J43" s="118"/>
      <c r="K43" s="119">
        <f>IF($C$4="Neattiecināmās izmaksas",IF('7a+c+n'!$Q43="N",'7a+c+n'!K43,0))</f>
        <v>0</v>
      </c>
      <c r="L43" s="82">
        <f>IF($C$4="Neattiecināmās izmaksas",IF('7a+c+n'!$Q43="N",'7a+c+n'!L43,0))</f>
        <v>0</v>
      </c>
      <c r="M43" s="118">
        <f>IF($C$4="Neattiecināmās izmaksas",IF('7a+c+n'!$Q43="N",'7a+c+n'!M43,0))</f>
        <v>0</v>
      </c>
      <c r="N43" s="118">
        <f>IF($C$4="Neattiecināmās izmaksas",IF('7a+c+n'!$Q43="N",'7a+c+n'!N43,0))</f>
        <v>0</v>
      </c>
      <c r="O43" s="118">
        <f>IF($C$4="Neattiecināmās izmaksas",IF('7a+c+n'!$Q43="N",'7a+c+n'!O43,0))</f>
        <v>0</v>
      </c>
      <c r="P43" s="119">
        <f>IF($C$4="Neattiecināmās izmaksas",IF('7a+c+n'!$Q43="N",'7a+c+n'!P43,0))</f>
        <v>0</v>
      </c>
    </row>
    <row r="44" spans="1:16" x14ac:dyDescent="0.2">
      <c r="A44" s="51">
        <f>IF(P44=0,0,IF(COUNTBLANK(P44)=1,0,COUNTA($P$14:P44)))</f>
        <v>0</v>
      </c>
      <c r="B44" s="24">
        <f>IF($C$4="Neattiecināmās izmaksas",IF('7a+c+n'!$Q44="N",'7a+c+n'!B44,0))</f>
        <v>0</v>
      </c>
      <c r="C44" s="24">
        <f>IF($C$4="Neattiecināmās izmaksas",IF('7a+c+n'!$Q44="N",'7a+c+n'!C44,0))</f>
        <v>0</v>
      </c>
      <c r="D44" s="24">
        <f>IF($C$4="Neattiecināmās izmaksas",IF('7a+c+n'!$Q44="N",'7a+c+n'!D44,0))</f>
        <v>0</v>
      </c>
      <c r="E44" s="46"/>
      <c r="F44" s="65"/>
      <c r="G44" s="118"/>
      <c r="H44" s="118">
        <f>IF($C$4="Neattiecināmās izmaksas",IF('7a+c+n'!$Q44="N",'7a+c+n'!H44,0))</f>
        <v>0</v>
      </c>
      <c r="I44" s="118"/>
      <c r="J44" s="118"/>
      <c r="K44" s="119">
        <f>IF($C$4="Neattiecināmās izmaksas",IF('7a+c+n'!$Q44="N",'7a+c+n'!K44,0))</f>
        <v>0</v>
      </c>
      <c r="L44" s="82">
        <f>IF($C$4="Neattiecināmās izmaksas",IF('7a+c+n'!$Q44="N",'7a+c+n'!L44,0))</f>
        <v>0</v>
      </c>
      <c r="M44" s="118">
        <f>IF($C$4="Neattiecināmās izmaksas",IF('7a+c+n'!$Q44="N",'7a+c+n'!M44,0))</f>
        <v>0</v>
      </c>
      <c r="N44" s="118">
        <f>IF($C$4="Neattiecināmās izmaksas",IF('7a+c+n'!$Q44="N",'7a+c+n'!N44,0))</f>
        <v>0</v>
      </c>
      <c r="O44" s="118">
        <f>IF($C$4="Neattiecināmās izmaksas",IF('7a+c+n'!$Q44="N",'7a+c+n'!O44,0))</f>
        <v>0</v>
      </c>
      <c r="P44" s="119">
        <f>IF($C$4="Neattiecināmās izmaksas",IF('7a+c+n'!$Q44="N",'7a+c+n'!P44,0))</f>
        <v>0</v>
      </c>
    </row>
    <row r="45" spans="1:16" x14ac:dyDescent="0.2">
      <c r="A45" s="51">
        <f>IF(P45=0,0,IF(COUNTBLANK(P45)=1,0,COUNTA($P$14:P45)))</f>
        <v>0</v>
      </c>
      <c r="B45" s="24">
        <f>IF($C$4="Neattiecināmās izmaksas",IF('7a+c+n'!$Q45="N",'7a+c+n'!B45,0))</f>
        <v>0</v>
      </c>
      <c r="C45" s="24">
        <f>IF($C$4="Neattiecināmās izmaksas",IF('7a+c+n'!$Q45="N",'7a+c+n'!C45,0))</f>
        <v>0</v>
      </c>
      <c r="D45" s="24">
        <f>IF($C$4="Neattiecināmās izmaksas",IF('7a+c+n'!$Q45="N",'7a+c+n'!D45,0))</f>
        <v>0</v>
      </c>
      <c r="E45" s="46"/>
      <c r="F45" s="65"/>
      <c r="G45" s="118"/>
      <c r="H45" s="118">
        <f>IF($C$4="Neattiecināmās izmaksas",IF('7a+c+n'!$Q45="N",'7a+c+n'!H45,0))</f>
        <v>0</v>
      </c>
      <c r="I45" s="118"/>
      <c r="J45" s="118"/>
      <c r="K45" s="119">
        <f>IF($C$4="Neattiecināmās izmaksas",IF('7a+c+n'!$Q45="N",'7a+c+n'!K45,0))</f>
        <v>0</v>
      </c>
      <c r="L45" s="82">
        <f>IF($C$4="Neattiecināmās izmaksas",IF('7a+c+n'!$Q45="N",'7a+c+n'!L45,0))</f>
        <v>0</v>
      </c>
      <c r="M45" s="118">
        <f>IF($C$4="Neattiecināmās izmaksas",IF('7a+c+n'!$Q45="N",'7a+c+n'!M45,0))</f>
        <v>0</v>
      </c>
      <c r="N45" s="118">
        <f>IF($C$4="Neattiecināmās izmaksas",IF('7a+c+n'!$Q45="N",'7a+c+n'!N45,0))</f>
        <v>0</v>
      </c>
      <c r="O45" s="118">
        <f>IF($C$4="Neattiecināmās izmaksas",IF('7a+c+n'!$Q45="N",'7a+c+n'!O45,0))</f>
        <v>0</v>
      </c>
      <c r="P45" s="119">
        <f>IF($C$4="Neattiecināmās izmaksas",IF('7a+c+n'!$Q45="N",'7a+c+n'!P45,0))</f>
        <v>0</v>
      </c>
    </row>
    <row r="46" spans="1:16" x14ac:dyDescent="0.2">
      <c r="A46" s="51">
        <f>IF(P46=0,0,IF(COUNTBLANK(P46)=1,0,COUNTA($P$14:P46)))</f>
        <v>0</v>
      </c>
      <c r="B46" s="24">
        <f>IF($C$4="Neattiecināmās izmaksas",IF('7a+c+n'!$Q46="N",'7a+c+n'!B46,0))</f>
        <v>0</v>
      </c>
      <c r="C46" s="24">
        <f>IF($C$4="Neattiecināmās izmaksas",IF('7a+c+n'!$Q46="N",'7a+c+n'!C46,0))</f>
        <v>0</v>
      </c>
      <c r="D46" s="24">
        <f>IF($C$4="Neattiecināmās izmaksas",IF('7a+c+n'!$Q46="N",'7a+c+n'!D46,0))</f>
        <v>0</v>
      </c>
      <c r="E46" s="46"/>
      <c r="F46" s="65"/>
      <c r="G46" s="118"/>
      <c r="H46" s="118">
        <f>IF($C$4="Neattiecināmās izmaksas",IF('7a+c+n'!$Q46="N",'7a+c+n'!H46,0))</f>
        <v>0</v>
      </c>
      <c r="I46" s="118"/>
      <c r="J46" s="118"/>
      <c r="K46" s="119">
        <f>IF($C$4="Neattiecināmās izmaksas",IF('7a+c+n'!$Q46="N",'7a+c+n'!K46,0))</f>
        <v>0</v>
      </c>
      <c r="L46" s="82">
        <f>IF($C$4="Neattiecināmās izmaksas",IF('7a+c+n'!$Q46="N",'7a+c+n'!L46,0))</f>
        <v>0</v>
      </c>
      <c r="M46" s="118">
        <f>IF($C$4="Neattiecināmās izmaksas",IF('7a+c+n'!$Q46="N",'7a+c+n'!M46,0))</f>
        <v>0</v>
      </c>
      <c r="N46" s="118">
        <f>IF($C$4="Neattiecināmās izmaksas",IF('7a+c+n'!$Q46="N",'7a+c+n'!N46,0))</f>
        <v>0</v>
      </c>
      <c r="O46" s="118">
        <f>IF($C$4="Neattiecināmās izmaksas",IF('7a+c+n'!$Q46="N",'7a+c+n'!O46,0))</f>
        <v>0</v>
      </c>
      <c r="P46" s="119">
        <f>IF($C$4="Neattiecināmās izmaksas",IF('7a+c+n'!$Q46="N",'7a+c+n'!P46,0))</f>
        <v>0</v>
      </c>
    </row>
    <row r="47" spans="1:16" x14ac:dyDescent="0.2">
      <c r="A47" s="51">
        <f>IF(P47=0,0,IF(COUNTBLANK(P47)=1,0,COUNTA($P$14:P47)))</f>
        <v>0</v>
      </c>
      <c r="B47" s="24">
        <f>IF($C$4="Neattiecināmās izmaksas",IF('7a+c+n'!$Q47="N",'7a+c+n'!B47,0))</f>
        <v>0</v>
      </c>
      <c r="C47" s="24">
        <f>IF($C$4="Neattiecināmās izmaksas",IF('7a+c+n'!$Q47="N",'7a+c+n'!C47,0))</f>
        <v>0</v>
      </c>
      <c r="D47" s="24">
        <f>IF($C$4="Neattiecināmās izmaksas",IF('7a+c+n'!$Q47="N",'7a+c+n'!D47,0))</f>
        <v>0</v>
      </c>
      <c r="E47" s="46"/>
      <c r="F47" s="65"/>
      <c r="G47" s="118"/>
      <c r="H47" s="118">
        <f>IF($C$4="Neattiecināmās izmaksas",IF('7a+c+n'!$Q47="N",'7a+c+n'!H47,0))</f>
        <v>0</v>
      </c>
      <c r="I47" s="118"/>
      <c r="J47" s="118"/>
      <c r="K47" s="119">
        <f>IF($C$4="Neattiecināmās izmaksas",IF('7a+c+n'!$Q47="N",'7a+c+n'!K47,0))</f>
        <v>0</v>
      </c>
      <c r="L47" s="82">
        <f>IF($C$4="Neattiecināmās izmaksas",IF('7a+c+n'!$Q47="N",'7a+c+n'!L47,0))</f>
        <v>0</v>
      </c>
      <c r="M47" s="118">
        <f>IF($C$4="Neattiecināmās izmaksas",IF('7a+c+n'!$Q47="N",'7a+c+n'!M47,0))</f>
        <v>0</v>
      </c>
      <c r="N47" s="118">
        <f>IF($C$4="Neattiecināmās izmaksas",IF('7a+c+n'!$Q47="N",'7a+c+n'!N47,0))</f>
        <v>0</v>
      </c>
      <c r="O47" s="118">
        <f>IF($C$4="Neattiecināmās izmaksas",IF('7a+c+n'!$Q47="N",'7a+c+n'!O47,0))</f>
        <v>0</v>
      </c>
      <c r="P47" s="119">
        <f>IF($C$4="Neattiecināmās izmaksas",IF('7a+c+n'!$Q47="N",'7a+c+n'!P47,0))</f>
        <v>0</v>
      </c>
    </row>
    <row r="48" spans="1:16" x14ac:dyDescent="0.2">
      <c r="A48" s="51">
        <f>IF(P48=0,0,IF(COUNTBLANK(P48)=1,0,COUNTA($P$14:P48)))</f>
        <v>0</v>
      </c>
      <c r="B48" s="24">
        <f>IF($C$4="Neattiecināmās izmaksas",IF('7a+c+n'!$Q48="N",'7a+c+n'!B48,0))</f>
        <v>0</v>
      </c>
      <c r="C48" s="24">
        <f>IF($C$4="Neattiecināmās izmaksas",IF('7a+c+n'!$Q48="N",'7a+c+n'!C48,0))</f>
        <v>0</v>
      </c>
      <c r="D48" s="24">
        <f>IF($C$4="Neattiecināmās izmaksas",IF('7a+c+n'!$Q48="N",'7a+c+n'!D48,0))</f>
        <v>0</v>
      </c>
      <c r="E48" s="46"/>
      <c r="F48" s="65"/>
      <c r="G48" s="118"/>
      <c r="H48" s="118">
        <f>IF($C$4="Neattiecināmās izmaksas",IF('7a+c+n'!$Q48="N",'7a+c+n'!H48,0))</f>
        <v>0</v>
      </c>
      <c r="I48" s="118"/>
      <c r="J48" s="118"/>
      <c r="K48" s="119">
        <f>IF($C$4="Neattiecināmās izmaksas",IF('7a+c+n'!$Q48="N",'7a+c+n'!K48,0))</f>
        <v>0</v>
      </c>
      <c r="L48" s="82">
        <f>IF($C$4="Neattiecināmās izmaksas",IF('7a+c+n'!$Q48="N",'7a+c+n'!L48,0))</f>
        <v>0</v>
      </c>
      <c r="M48" s="118">
        <f>IF($C$4="Neattiecināmās izmaksas",IF('7a+c+n'!$Q48="N",'7a+c+n'!M48,0))</f>
        <v>0</v>
      </c>
      <c r="N48" s="118">
        <f>IF($C$4="Neattiecināmās izmaksas",IF('7a+c+n'!$Q48="N",'7a+c+n'!N48,0))</f>
        <v>0</v>
      </c>
      <c r="O48" s="118">
        <f>IF($C$4="Neattiecināmās izmaksas",IF('7a+c+n'!$Q48="N",'7a+c+n'!O48,0))</f>
        <v>0</v>
      </c>
      <c r="P48" s="119">
        <f>IF($C$4="Neattiecināmās izmaksas",IF('7a+c+n'!$Q48="N",'7a+c+n'!P48,0))</f>
        <v>0</v>
      </c>
    </row>
    <row r="49" spans="1:16" x14ac:dyDescent="0.2">
      <c r="A49" s="51">
        <f>IF(P49=0,0,IF(COUNTBLANK(P49)=1,0,COUNTA($P$14:P49)))</f>
        <v>0</v>
      </c>
      <c r="B49" s="24">
        <f>IF($C$4="Neattiecināmās izmaksas",IF('7a+c+n'!$Q49="N",'7a+c+n'!B49,0))</f>
        <v>0</v>
      </c>
      <c r="C49" s="24">
        <f>IF($C$4="Neattiecināmās izmaksas",IF('7a+c+n'!$Q49="N",'7a+c+n'!C49,0))</f>
        <v>0</v>
      </c>
      <c r="D49" s="24">
        <f>IF($C$4="Neattiecināmās izmaksas",IF('7a+c+n'!$Q49="N",'7a+c+n'!D49,0))</f>
        <v>0</v>
      </c>
      <c r="E49" s="46"/>
      <c r="F49" s="65"/>
      <c r="G49" s="118"/>
      <c r="H49" s="118">
        <f>IF($C$4="Neattiecināmās izmaksas",IF('7a+c+n'!$Q49="N",'7a+c+n'!H49,0))</f>
        <v>0</v>
      </c>
      <c r="I49" s="118"/>
      <c r="J49" s="118"/>
      <c r="K49" s="119">
        <f>IF($C$4="Neattiecināmās izmaksas",IF('7a+c+n'!$Q49="N",'7a+c+n'!K49,0))</f>
        <v>0</v>
      </c>
      <c r="L49" s="82">
        <f>IF($C$4="Neattiecināmās izmaksas",IF('7a+c+n'!$Q49="N",'7a+c+n'!L49,0))</f>
        <v>0</v>
      </c>
      <c r="M49" s="118">
        <f>IF($C$4="Neattiecināmās izmaksas",IF('7a+c+n'!$Q49="N",'7a+c+n'!M49,0))</f>
        <v>0</v>
      </c>
      <c r="N49" s="118">
        <f>IF($C$4="Neattiecināmās izmaksas",IF('7a+c+n'!$Q49="N",'7a+c+n'!N49,0))</f>
        <v>0</v>
      </c>
      <c r="O49" s="118">
        <f>IF($C$4="Neattiecināmās izmaksas",IF('7a+c+n'!$Q49="N",'7a+c+n'!O49,0))</f>
        <v>0</v>
      </c>
      <c r="P49" s="119">
        <f>IF($C$4="Neattiecināmās izmaksas",IF('7a+c+n'!$Q49="N",'7a+c+n'!P49,0))</f>
        <v>0</v>
      </c>
    </row>
    <row r="50" spans="1:16" x14ac:dyDescent="0.2">
      <c r="A50" s="51">
        <f>IF(P50=0,0,IF(COUNTBLANK(P50)=1,0,COUNTA($P$14:P50)))</f>
        <v>0</v>
      </c>
      <c r="B50" s="24">
        <f>IF($C$4="Neattiecināmās izmaksas",IF('7a+c+n'!$Q50="N",'7a+c+n'!B50,0))</f>
        <v>0</v>
      </c>
      <c r="C50" s="24">
        <f>IF($C$4="Neattiecināmās izmaksas",IF('7a+c+n'!$Q50="N",'7a+c+n'!C50,0))</f>
        <v>0</v>
      </c>
      <c r="D50" s="24">
        <f>IF($C$4="Neattiecināmās izmaksas",IF('7a+c+n'!$Q50="N",'7a+c+n'!D50,0))</f>
        <v>0</v>
      </c>
      <c r="E50" s="46"/>
      <c r="F50" s="65"/>
      <c r="G50" s="118"/>
      <c r="H50" s="118">
        <f>IF($C$4="Neattiecināmās izmaksas",IF('7a+c+n'!$Q50="N",'7a+c+n'!H50,0))</f>
        <v>0</v>
      </c>
      <c r="I50" s="118"/>
      <c r="J50" s="118"/>
      <c r="K50" s="119">
        <f>IF($C$4="Neattiecināmās izmaksas",IF('7a+c+n'!$Q50="N",'7a+c+n'!K50,0))</f>
        <v>0</v>
      </c>
      <c r="L50" s="82">
        <f>IF($C$4="Neattiecināmās izmaksas",IF('7a+c+n'!$Q50="N",'7a+c+n'!L50,0))</f>
        <v>0</v>
      </c>
      <c r="M50" s="118">
        <f>IF($C$4="Neattiecināmās izmaksas",IF('7a+c+n'!$Q50="N",'7a+c+n'!M50,0))</f>
        <v>0</v>
      </c>
      <c r="N50" s="118">
        <f>IF($C$4="Neattiecināmās izmaksas",IF('7a+c+n'!$Q50="N",'7a+c+n'!N50,0))</f>
        <v>0</v>
      </c>
      <c r="O50" s="118">
        <f>IF($C$4="Neattiecināmās izmaksas",IF('7a+c+n'!$Q50="N",'7a+c+n'!O50,0))</f>
        <v>0</v>
      </c>
      <c r="P50" s="119">
        <f>IF($C$4="Neattiecināmās izmaksas",IF('7a+c+n'!$Q50="N",'7a+c+n'!P50,0))</f>
        <v>0</v>
      </c>
    </row>
    <row r="51" spans="1:16" x14ac:dyDescent="0.2">
      <c r="A51" s="51">
        <f>IF(P51=0,0,IF(COUNTBLANK(P51)=1,0,COUNTA($P$14:P51)))</f>
        <v>0</v>
      </c>
      <c r="B51" s="24">
        <f>IF($C$4="Neattiecināmās izmaksas",IF('7a+c+n'!$Q51="N",'7a+c+n'!B51,0))</f>
        <v>0</v>
      </c>
      <c r="C51" s="24">
        <f>IF($C$4="Neattiecināmās izmaksas",IF('7a+c+n'!$Q51="N",'7a+c+n'!C51,0))</f>
        <v>0</v>
      </c>
      <c r="D51" s="24">
        <f>IF($C$4="Neattiecināmās izmaksas",IF('7a+c+n'!$Q51="N",'7a+c+n'!D51,0))</f>
        <v>0</v>
      </c>
      <c r="E51" s="46"/>
      <c r="F51" s="65"/>
      <c r="G51" s="118"/>
      <c r="H51" s="118">
        <f>IF($C$4="Neattiecināmās izmaksas",IF('7a+c+n'!$Q51="N",'7a+c+n'!H51,0))</f>
        <v>0</v>
      </c>
      <c r="I51" s="118"/>
      <c r="J51" s="118"/>
      <c r="K51" s="119">
        <f>IF($C$4="Neattiecināmās izmaksas",IF('7a+c+n'!$Q51="N",'7a+c+n'!K51,0))</f>
        <v>0</v>
      </c>
      <c r="L51" s="82">
        <f>IF($C$4="Neattiecināmās izmaksas",IF('7a+c+n'!$Q51="N",'7a+c+n'!L51,0))</f>
        <v>0</v>
      </c>
      <c r="M51" s="118">
        <f>IF($C$4="Neattiecināmās izmaksas",IF('7a+c+n'!$Q51="N",'7a+c+n'!M51,0))</f>
        <v>0</v>
      </c>
      <c r="N51" s="118">
        <f>IF($C$4="Neattiecināmās izmaksas",IF('7a+c+n'!$Q51="N",'7a+c+n'!N51,0))</f>
        <v>0</v>
      </c>
      <c r="O51" s="118">
        <f>IF($C$4="Neattiecināmās izmaksas",IF('7a+c+n'!$Q51="N",'7a+c+n'!O51,0))</f>
        <v>0</v>
      </c>
      <c r="P51" s="119">
        <f>IF($C$4="Neattiecināmās izmaksas",IF('7a+c+n'!$Q51="N",'7a+c+n'!P51,0))</f>
        <v>0</v>
      </c>
    </row>
    <row r="52" spans="1:16" x14ac:dyDescent="0.2">
      <c r="A52" s="51">
        <f>IF(P52=0,0,IF(COUNTBLANK(P52)=1,0,COUNTA($P$14:P52)))</f>
        <v>0</v>
      </c>
      <c r="B52" s="24">
        <f>IF($C$4="Neattiecināmās izmaksas",IF('7a+c+n'!$Q52="N",'7a+c+n'!B52,0))</f>
        <v>0</v>
      </c>
      <c r="C52" s="24">
        <f>IF($C$4="Neattiecināmās izmaksas",IF('7a+c+n'!$Q52="N",'7a+c+n'!C52,0))</f>
        <v>0</v>
      </c>
      <c r="D52" s="24">
        <f>IF($C$4="Neattiecināmās izmaksas",IF('7a+c+n'!$Q52="N",'7a+c+n'!D52,0))</f>
        <v>0</v>
      </c>
      <c r="E52" s="46"/>
      <c r="F52" s="65"/>
      <c r="G52" s="118"/>
      <c r="H52" s="118">
        <f>IF($C$4="Neattiecināmās izmaksas",IF('7a+c+n'!$Q52="N",'7a+c+n'!H52,0))</f>
        <v>0</v>
      </c>
      <c r="I52" s="118"/>
      <c r="J52" s="118"/>
      <c r="K52" s="119">
        <f>IF($C$4="Neattiecināmās izmaksas",IF('7a+c+n'!$Q52="N",'7a+c+n'!K52,0))</f>
        <v>0</v>
      </c>
      <c r="L52" s="82">
        <f>IF($C$4="Neattiecināmās izmaksas",IF('7a+c+n'!$Q52="N",'7a+c+n'!L52,0))</f>
        <v>0</v>
      </c>
      <c r="M52" s="118">
        <f>IF($C$4="Neattiecināmās izmaksas",IF('7a+c+n'!$Q52="N",'7a+c+n'!M52,0))</f>
        <v>0</v>
      </c>
      <c r="N52" s="118">
        <f>IF($C$4="Neattiecināmās izmaksas",IF('7a+c+n'!$Q52="N",'7a+c+n'!N52,0))</f>
        <v>0</v>
      </c>
      <c r="O52" s="118">
        <f>IF($C$4="Neattiecināmās izmaksas",IF('7a+c+n'!$Q52="N",'7a+c+n'!O52,0))</f>
        <v>0</v>
      </c>
      <c r="P52" s="119">
        <f>IF($C$4="Neattiecināmās izmaksas",IF('7a+c+n'!$Q52="N",'7a+c+n'!P52,0))</f>
        <v>0</v>
      </c>
    </row>
    <row r="53" spans="1:16" ht="10.8" thickBot="1" x14ac:dyDescent="0.25">
      <c r="A53" s="51">
        <f>IF(P53=0,0,IF(COUNTBLANK(P53)=1,0,COUNTA($P$14:P53)))</f>
        <v>0</v>
      </c>
      <c r="B53" s="24">
        <f>IF($C$4="Neattiecināmās izmaksas",IF('7a+c+n'!$Q53="N",'7a+c+n'!B53,0))</f>
        <v>0</v>
      </c>
      <c r="C53" s="24">
        <f>IF($C$4="Neattiecināmās izmaksas",IF('7a+c+n'!$Q53="N",'7a+c+n'!C53,0))</f>
        <v>0</v>
      </c>
      <c r="D53" s="24">
        <f>IF($C$4="Neattiecināmās izmaksas",IF('7a+c+n'!$Q53="N",'7a+c+n'!D53,0))</f>
        <v>0</v>
      </c>
      <c r="E53" s="46"/>
      <c r="F53" s="65"/>
      <c r="G53" s="118"/>
      <c r="H53" s="118">
        <f>IF($C$4="Neattiecināmās izmaksas",IF('7a+c+n'!$Q53="N",'7a+c+n'!H53,0))</f>
        <v>0</v>
      </c>
      <c r="I53" s="118"/>
      <c r="J53" s="118"/>
      <c r="K53" s="119">
        <f>IF($C$4="Neattiecināmās izmaksas",IF('7a+c+n'!$Q53="N",'7a+c+n'!K53,0))</f>
        <v>0</v>
      </c>
      <c r="L53" s="82">
        <f>IF($C$4="Neattiecināmās izmaksas",IF('7a+c+n'!$Q53="N",'7a+c+n'!L53,0))</f>
        <v>0</v>
      </c>
      <c r="M53" s="118">
        <f>IF($C$4="Neattiecināmās izmaksas",IF('7a+c+n'!$Q53="N",'7a+c+n'!M53,0))</f>
        <v>0</v>
      </c>
      <c r="N53" s="118">
        <f>IF($C$4="Neattiecināmās izmaksas",IF('7a+c+n'!$Q53="N",'7a+c+n'!N53,0))</f>
        <v>0</v>
      </c>
      <c r="O53" s="118">
        <f>IF($C$4="Neattiecināmās izmaksas",IF('7a+c+n'!$Q53="N",'7a+c+n'!O53,0))</f>
        <v>0</v>
      </c>
      <c r="P53" s="119">
        <f>IF($C$4="Neattiecināmās izmaksas",IF('7a+c+n'!$Q53="N",'7a+c+n'!P53,0))</f>
        <v>0</v>
      </c>
    </row>
    <row r="54" spans="1:16" ht="12" customHeight="1" thickBot="1" x14ac:dyDescent="0.25">
      <c r="A54" s="315" t="s">
        <v>62</v>
      </c>
      <c r="B54" s="316"/>
      <c r="C54" s="316"/>
      <c r="D54" s="316"/>
      <c r="E54" s="316"/>
      <c r="F54" s="316"/>
      <c r="G54" s="316"/>
      <c r="H54" s="316"/>
      <c r="I54" s="316"/>
      <c r="J54" s="316"/>
      <c r="K54" s="317"/>
      <c r="L54" s="132">
        <f>SUM(L14:L53)</f>
        <v>0</v>
      </c>
      <c r="M54" s="133">
        <f>SUM(M14:M53)</f>
        <v>0</v>
      </c>
      <c r="N54" s="133">
        <f>SUM(N14:N53)</f>
        <v>0</v>
      </c>
      <c r="O54" s="133">
        <f>SUM(O14:O53)</f>
        <v>0</v>
      </c>
      <c r="P54" s="134">
        <f>SUM(P14:P53)</f>
        <v>0</v>
      </c>
    </row>
    <row r="55" spans="1:16" x14ac:dyDescent="0.2">
      <c r="A55" s="16"/>
      <c r="B55" s="16"/>
      <c r="C55" s="16"/>
      <c r="D55" s="16"/>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row r="57" spans="1:16" x14ac:dyDescent="0.2">
      <c r="A57" s="1" t="s">
        <v>14</v>
      </c>
      <c r="B57" s="16"/>
      <c r="C57" s="318" t="str">
        <f>'Kops n'!C35:H35</f>
        <v>Gundega Ābelīte 14.05.2024</v>
      </c>
      <c r="D57" s="318"/>
      <c r="E57" s="318"/>
      <c r="F57" s="318"/>
      <c r="G57" s="318"/>
      <c r="H57" s="318"/>
      <c r="I57" s="16"/>
      <c r="J57" s="16"/>
      <c r="K57" s="16"/>
      <c r="L57" s="16"/>
      <c r="M57" s="16"/>
      <c r="N57" s="16"/>
      <c r="O57" s="16"/>
      <c r="P57" s="16"/>
    </row>
    <row r="58" spans="1:16" x14ac:dyDescent="0.2">
      <c r="A58" s="16"/>
      <c r="B58" s="16"/>
      <c r="C58" s="244" t="s">
        <v>15</v>
      </c>
      <c r="D58" s="244"/>
      <c r="E58" s="244"/>
      <c r="F58" s="244"/>
      <c r="G58" s="244"/>
      <c r="H58" s="244"/>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260" t="str">
        <f>'Kops n'!A38:D38</f>
        <v>Tāme sastādīta 2024. gada 14. maijā</v>
      </c>
      <c r="B60" s="261"/>
      <c r="C60" s="261"/>
      <c r="D60" s="261"/>
      <c r="E60" s="16"/>
      <c r="F60" s="16"/>
      <c r="G60" s="16"/>
      <c r="H60" s="16"/>
      <c r="I60" s="16"/>
      <c r="J60" s="16"/>
      <c r="K60" s="16"/>
      <c r="L60" s="16"/>
      <c r="M60" s="16"/>
      <c r="N60" s="16"/>
      <c r="O60" s="16"/>
      <c r="P60" s="16"/>
    </row>
    <row r="61" spans="1:16" x14ac:dyDescent="0.2">
      <c r="A61" s="16"/>
      <c r="B61" s="16"/>
      <c r="C61" s="16"/>
      <c r="D61" s="16"/>
      <c r="E61" s="16"/>
      <c r="F61" s="16"/>
      <c r="G61" s="16"/>
      <c r="H61" s="16"/>
      <c r="I61" s="16"/>
      <c r="J61" s="16"/>
      <c r="K61" s="16"/>
      <c r="L61" s="16"/>
      <c r="M61" s="16"/>
      <c r="N61" s="16"/>
      <c r="O61" s="16"/>
      <c r="P61" s="16"/>
    </row>
    <row r="62" spans="1:16" x14ac:dyDescent="0.2">
      <c r="A62" s="1" t="s">
        <v>41</v>
      </c>
      <c r="B62" s="16"/>
      <c r="C62" s="318" t="str">
        <f>'Kops n'!C40:H40</f>
        <v>Gundega Ābelīte 14.05.2024</v>
      </c>
      <c r="D62" s="318"/>
      <c r="E62" s="318"/>
      <c r="F62" s="318"/>
      <c r="G62" s="318"/>
      <c r="H62" s="318"/>
      <c r="I62" s="16"/>
      <c r="J62" s="16"/>
      <c r="K62" s="16"/>
      <c r="L62" s="16"/>
      <c r="M62" s="16"/>
      <c r="N62" s="16"/>
      <c r="O62" s="16"/>
      <c r="P62" s="16"/>
    </row>
    <row r="63" spans="1:16" x14ac:dyDescent="0.2">
      <c r="A63" s="16"/>
      <c r="B63" s="16"/>
      <c r="C63" s="244" t="s">
        <v>15</v>
      </c>
      <c r="D63" s="244"/>
      <c r="E63" s="244"/>
      <c r="F63" s="244"/>
      <c r="G63" s="244"/>
      <c r="H63" s="244"/>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row r="65" spans="1:16" x14ac:dyDescent="0.2">
      <c r="A65" s="78" t="s">
        <v>16</v>
      </c>
      <c r="B65" s="42"/>
      <c r="C65" s="85" t="str">
        <f>'Kops n'!C43</f>
        <v>1-00180</v>
      </c>
      <c r="D65" s="42"/>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sheetData>
  <mergeCells count="23">
    <mergeCell ref="C2:I2"/>
    <mergeCell ref="C3:I3"/>
    <mergeCell ref="C4:I4"/>
    <mergeCell ref="D5:L5"/>
    <mergeCell ref="D6:L6"/>
    <mergeCell ref="D8:L8"/>
    <mergeCell ref="A9:F9"/>
    <mergeCell ref="J9:M9"/>
    <mergeCell ref="N9:O9"/>
    <mergeCell ref="D7:L7"/>
    <mergeCell ref="C63:H63"/>
    <mergeCell ref="L12:P12"/>
    <mergeCell ref="A54:K54"/>
    <mergeCell ref="C57:H57"/>
    <mergeCell ref="C58:H58"/>
    <mergeCell ref="A60:D60"/>
    <mergeCell ref="C62:H62"/>
    <mergeCell ref="A12:A13"/>
    <mergeCell ref="B12:B13"/>
    <mergeCell ref="C12:C13"/>
    <mergeCell ref="D12:D13"/>
    <mergeCell ref="E12:E13"/>
    <mergeCell ref="F12:K12"/>
  </mergeCells>
  <conditionalFormatting sqref="A54:K54">
    <cfRule type="containsText" dxfId="193" priority="3" operator="containsText" text="Tiešās izmaksas kopā, t. sk. darba devēja sociālais nodoklis __.__% ">
      <formula>NOT(ISERROR(SEARCH("Tiešās izmaksas kopā, t. sk. darba devēja sociālais nodoklis __.__% ",A54)))</formula>
    </cfRule>
  </conditionalFormatting>
  <conditionalFormatting sqref="N9:O9 D5:L8 C2:I2 B14:P53 L54:P54 C57:H57 C62:H62 C65">
    <cfRule type="cellIs" dxfId="192" priority="2" operator="equal">
      <formula>0</formula>
    </cfRule>
  </conditionalFormatting>
  <conditionalFormatting sqref="A14:A53">
    <cfRule type="cellIs" dxfId="191" priority="1"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Q35"/>
  <sheetViews>
    <sheetView workbookViewId="0">
      <selection activeCell="I15" sqref="I15:J2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8</v>
      </c>
      <c r="E1" s="22"/>
      <c r="F1" s="22"/>
      <c r="G1" s="22"/>
      <c r="H1" s="22"/>
      <c r="I1" s="22"/>
      <c r="J1" s="22"/>
      <c r="N1" s="26"/>
      <c r="O1" s="27"/>
      <c r="P1" s="28"/>
    </row>
    <row r="2" spans="1:17" x14ac:dyDescent="0.2">
      <c r="A2" s="29"/>
      <c r="B2" s="29"/>
      <c r="C2" s="330" t="s">
        <v>448</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459</v>
      </c>
      <c r="B9" s="327"/>
      <c r="C9" s="327"/>
      <c r="D9" s="327"/>
      <c r="E9" s="327"/>
      <c r="F9" s="327"/>
      <c r="G9" s="31"/>
      <c r="H9" s="31"/>
      <c r="I9" s="31"/>
      <c r="J9" s="328" t="s">
        <v>45</v>
      </c>
      <c r="K9" s="328"/>
      <c r="L9" s="328"/>
      <c r="M9" s="328"/>
      <c r="N9" s="329">
        <f>P23</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9" t="s">
        <v>273</v>
      </c>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ht="20.399999999999999" x14ac:dyDescent="0.2">
      <c r="A15" s="36">
        <v>1</v>
      </c>
      <c r="B15" s="24" t="s">
        <v>274</v>
      </c>
      <c r="C15" s="40" t="s">
        <v>275</v>
      </c>
      <c r="D15" s="24" t="s">
        <v>76</v>
      </c>
      <c r="E15" s="162">
        <v>100</v>
      </c>
      <c r="F15" s="41"/>
      <c r="G15" s="112"/>
      <c r="H15" s="112">
        <f>F15*G15</f>
        <v>0</v>
      </c>
      <c r="I15" s="112"/>
      <c r="J15" s="112"/>
      <c r="K15" s="115">
        <f t="shared" ref="K15:K22" si="0">SUM(H15:J15)</f>
        <v>0</v>
      </c>
      <c r="L15" s="41">
        <f t="shared" ref="L15:L22" si="1">E15*F15</f>
        <v>0</v>
      </c>
      <c r="M15" s="112">
        <f t="shared" ref="M15:M22" si="2">H15*E15</f>
        <v>0</v>
      </c>
      <c r="N15" s="112">
        <f t="shared" ref="N15:N22" si="3">I15*E15</f>
        <v>0</v>
      </c>
      <c r="O15" s="112">
        <f t="shared" ref="O15:O22" si="4">J15*E15</f>
        <v>0</v>
      </c>
      <c r="P15" s="113">
        <f t="shared" ref="P15:P22" si="5">SUM(M15:O15)</f>
        <v>0</v>
      </c>
      <c r="Q15" s="61" t="s">
        <v>46</v>
      </c>
    </row>
    <row r="16" spans="1:17" ht="20.399999999999999" x14ac:dyDescent="0.2">
      <c r="A16" s="36">
        <v>2</v>
      </c>
      <c r="B16" s="24" t="s">
        <v>274</v>
      </c>
      <c r="C16" s="40" t="s">
        <v>276</v>
      </c>
      <c r="D16" s="24" t="s">
        <v>277</v>
      </c>
      <c r="E16" s="162">
        <f>E15*0.05</f>
        <v>5</v>
      </c>
      <c r="F16" s="41"/>
      <c r="G16" s="112"/>
      <c r="H16" s="112">
        <f t="shared" ref="H16:H22" si="6">F16*G16</f>
        <v>0</v>
      </c>
      <c r="I16" s="112"/>
      <c r="J16" s="112"/>
      <c r="K16" s="115">
        <f t="shared" si="0"/>
        <v>0</v>
      </c>
      <c r="L16" s="41">
        <f t="shared" si="1"/>
        <v>0</v>
      </c>
      <c r="M16" s="112">
        <f t="shared" si="2"/>
        <v>0</v>
      </c>
      <c r="N16" s="112">
        <f t="shared" si="3"/>
        <v>0</v>
      </c>
      <c r="O16" s="112">
        <f t="shared" si="4"/>
        <v>0</v>
      </c>
      <c r="P16" s="113">
        <f t="shared" si="5"/>
        <v>0</v>
      </c>
      <c r="Q16" s="61" t="s">
        <v>46</v>
      </c>
    </row>
    <row r="17" spans="1:17" ht="20.399999999999999" x14ac:dyDescent="0.2">
      <c r="A17" s="36">
        <v>3</v>
      </c>
      <c r="B17" s="24" t="s">
        <v>274</v>
      </c>
      <c r="C17" s="40" t="s">
        <v>278</v>
      </c>
      <c r="D17" s="24" t="s">
        <v>277</v>
      </c>
      <c r="E17" s="162">
        <f>E15*0.15</f>
        <v>15</v>
      </c>
      <c r="F17" s="41"/>
      <c r="G17" s="112"/>
      <c r="H17" s="112">
        <f t="shared" si="6"/>
        <v>0</v>
      </c>
      <c r="I17" s="112"/>
      <c r="J17" s="112"/>
      <c r="K17" s="115">
        <f t="shared" si="0"/>
        <v>0</v>
      </c>
      <c r="L17" s="41">
        <f t="shared" si="1"/>
        <v>0</v>
      </c>
      <c r="M17" s="112">
        <f t="shared" si="2"/>
        <v>0</v>
      </c>
      <c r="N17" s="112">
        <f t="shared" si="3"/>
        <v>0</v>
      </c>
      <c r="O17" s="112">
        <f t="shared" si="4"/>
        <v>0</v>
      </c>
      <c r="P17" s="113">
        <f t="shared" si="5"/>
        <v>0</v>
      </c>
      <c r="Q17" s="61" t="s">
        <v>46</v>
      </c>
    </row>
    <row r="18" spans="1:17" ht="20.399999999999999" x14ac:dyDescent="0.2">
      <c r="A18" s="36">
        <v>4</v>
      </c>
      <c r="B18" s="24" t="s">
        <v>274</v>
      </c>
      <c r="C18" s="40" t="s">
        <v>279</v>
      </c>
      <c r="D18" s="24" t="s">
        <v>68</v>
      </c>
      <c r="E18" s="162">
        <v>1</v>
      </c>
      <c r="F18" s="41"/>
      <c r="G18" s="112"/>
      <c r="H18" s="112">
        <f t="shared" si="6"/>
        <v>0</v>
      </c>
      <c r="I18" s="112"/>
      <c r="J18" s="112"/>
      <c r="K18" s="115">
        <f t="shared" si="0"/>
        <v>0</v>
      </c>
      <c r="L18" s="41">
        <f t="shared" si="1"/>
        <v>0</v>
      </c>
      <c r="M18" s="112">
        <f t="shared" si="2"/>
        <v>0</v>
      </c>
      <c r="N18" s="112">
        <f t="shared" si="3"/>
        <v>0</v>
      </c>
      <c r="O18" s="112">
        <f t="shared" si="4"/>
        <v>0</v>
      </c>
      <c r="P18" s="113">
        <f t="shared" si="5"/>
        <v>0</v>
      </c>
      <c r="Q18" s="61" t="s">
        <v>46</v>
      </c>
    </row>
    <row r="19" spans="1:17" ht="20.399999999999999" x14ac:dyDescent="0.2">
      <c r="A19" s="36">
        <v>5</v>
      </c>
      <c r="B19" s="24" t="s">
        <v>274</v>
      </c>
      <c r="C19" s="40" t="s">
        <v>280</v>
      </c>
      <c r="D19" s="24" t="s">
        <v>66</v>
      </c>
      <c r="E19" s="162">
        <v>138.54</v>
      </c>
      <c r="F19" s="41"/>
      <c r="G19" s="112"/>
      <c r="H19" s="112">
        <f t="shared" si="6"/>
        <v>0</v>
      </c>
      <c r="I19" s="112"/>
      <c r="J19" s="112"/>
      <c r="K19" s="115">
        <f t="shared" si="0"/>
        <v>0</v>
      </c>
      <c r="L19" s="41">
        <f t="shared" si="1"/>
        <v>0</v>
      </c>
      <c r="M19" s="112">
        <f t="shared" si="2"/>
        <v>0</v>
      </c>
      <c r="N19" s="112">
        <f t="shared" si="3"/>
        <v>0</v>
      </c>
      <c r="O19" s="112">
        <f t="shared" si="4"/>
        <v>0</v>
      </c>
      <c r="P19" s="113">
        <f t="shared" si="5"/>
        <v>0</v>
      </c>
      <c r="Q19" s="61" t="s">
        <v>46</v>
      </c>
    </row>
    <row r="20" spans="1:17" ht="20.399999999999999" x14ac:dyDescent="0.2">
      <c r="A20" s="36">
        <v>6</v>
      </c>
      <c r="B20" s="24" t="s">
        <v>274</v>
      </c>
      <c r="C20" s="40" t="s">
        <v>281</v>
      </c>
      <c r="D20" s="24" t="s">
        <v>66</v>
      </c>
      <c r="E20" s="162">
        <v>138.54</v>
      </c>
      <c r="F20" s="41"/>
      <c r="G20" s="112"/>
      <c r="H20" s="112">
        <f t="shared" si="6"/>
        <v>0</v>
      </c>
      <c r="I20" s="112"/>
      <c r="J20" s="112"/>
      <c r="K20" s="115">
        <f t="shared" si="0"/>
        <v>0</v>
      </c>
      <c r="L20" s="41">
        <f t="shared" si="1"/>
        <v>0</v>
      </c>
      <c r="M20" s="112">
        <f t="shared" si="2"/>
        <v>0</v>
      </c>
      <c r="N20" s="112">
        <f t="shared" si="3"/>
        <v>0</v>
      </c>
      <c r="O20" s="112">
        <f t="shared" si="4"/>
        <v>0</v>
      </c>
      <c r="P20" s="113">
        <f t="shared" si="5"/>
        <v>0</v>
      </c>
      <c r="Q20" s="61" t="s">
        <v>46</v>
      </c>
    </row>
    <row r="21" spans="1:17" ht="20.399999999999999" x14ac:dyDescent="0.2">
      <c r="A21" s="36">
        <v>7</v>
      </c>
      <c r="B21" s="24" t="s">
        <v>274</v>
      </c>
      <c r="C21" s="40" t="s">
        <v>282</v>
      </c>
      <c r="D21" s="24" t="s">
        <v>283</v>
      </c>
      <c r="E21" s="162">
        <v>1</v>
      </c>
      <c r="F21" s="41"/>
      <c r="G21" s="112"/>
      <c r="H21" s="112">
        <f t="shared" si="6"/>
        <v>0</v>
      </c>
      <c r="I21" s="112"/>
      <c r="J21" s="112"/>
      <c r="K21" s="115">
        <f t="shared" si="0"/>
        <v>0</v>
      </c>
      <c r="L21" s="41">
        <f t="shared" si="1"/>
        <v>0</v>
      </c>
      <c r="M21" s="112">
        <f t="shared" si="2"/>
        <v>0</v>
      </c>
      <c r="N21" s="112">
        <f t="shared" si="3"/>
        <v>0</v>
      </c>
      <c r="O21" s="112">
        <f t="shared" si="4"/>
        <v>0</v>
      </c>
      <c r="P21" s="113">
        <f t="shared" si="5"/>
        <v>0</v>
      </c>
      <c r="Q21" s="61" t="s">
        <v>47</v>
      </c>
    </row>
    <row r="22" spans="1:17" ht="20.399999999999999" x14ac:dyDescent="0.2">
      <c r="A22" s="36">
        <v>8</v>
      </c>
      <c r="B22" s="24" t="s">
        <v>274</v>
      </c>
      <c r="C22" s="40" t="s">
        <v>284</v>
      </c>
      <c r="D22" s="24" t="s">
        <v>70</v>
      </c>
      <c r="E22" s="162">
        <v>4</v>
      </c>
      <c r="F22" s="41"/>
      <c r="G22" s="112"/>
      <c r="H22" s="112">
        <f t="shared" si="6"/>
        <v>0</v>
      </c>
      <c r="I22" s="112"/>
      <c r="J22" s="112"/>
      <c r="K22" s="115">
        <f t="shared" si="0"/>
        <v>0</v>
      </c>
      <c r="L22" s="41">
        <f t="shared" si="1"/>
        <v>0</v>
      </c>
      <c r="M22" s="112">
        <f t="shared" si="2"/>
        <v>0</v>
      </c>
      <c r="N22" s="112">
        <f t="shared" si="3"/>
        <v>0</v>
      </c>
      <c r="O22" s="112">
        <f t="shared" si="4"/>
        <v>0</v>
      </c>
      <c r="P22" s="113">
        <f t="shared" si="5"/>
        <v>0</v>
      </c>
      <c r="Q22" s="61" t="s">
        <v>47</v>
      </c>
    </row>
    <row r="23" spans="1:17" ht="12" customHeight="1" thickBot="1" x14ac:dyDescent="0.25">
      <c r="A23" s="315" t="s">
        <v>62</v>
      </c>
      <c r="B23" s="316"/>
      <c r="C23" s="316"/>
      <c r="D23" s="316"/>
      <c r="E23" s="316"/>
      <c r="F23" s="316"/>
      <c r="G23" s="316"/>
      <c r="H23" s="316"/>
      <c r="I23" s="316"/>
      <c r="J23" s="316"/>
      <c r="K23" s="317"/>
      <c r="L23" s="129">
        <f>SUM(L14:L22)</f>
        <v>0</v>
      </c>
      <c r="M23" s="130">
        <f>SUM(M14:M22)</f>
        <v>0</v>
      </c>
      <c r="N23" s="130">
        <f>SUM(N14:N22)</f>
        <v>0</v>
      </c>
      <c r="O23" s="130">
        <f>SUM(O14:O22)</f>
        <v>0</v>
      </c>
      <c r="P23" s="131">
        <f>SUM(P14:P22)</f>
        <v>0</v>
      </c>
    </row>
    <row r="24" spans="1:17" x14ac:dyDescent="0.2">
      <c r="A24" s="16"/>
      <c r="B24" s="16"/>
      <c r="C24" s="16"/>
      <c r="D24" s="16"/>
      <c r="E24" s="16"/>
      <c r="F24" s="16"/>
      <c r="G24" s="16"/>
      <c r="H24" s="16"/>
      <c r="I24" s="16"/>
      <c r="J24" s="16"/>
      <c r="K24" s="16"/>
      <c r="L24" s="16"/>
      <c r="M24" s="16"/>
      <c r="N24" s="16"/>
      <c r="O24" s="16"/>
      <c r="P24" s="16"/>
    </row>
    <row r="25" spans="1:17" x14ac:dyDescent="0.2">
      <c r="A25" s="16"/>
      <c r="B25" s="16"/>
      <c r="C25" s="16"/>
      <c r="D25" s="16"/>
      <c r="E25" s="16"/>
      <c r="F25" s="16"/>
      <c r="G25" s="16"/>
      <c r="H25" s="16"/>
      <c r="I25" s="16"/>
      <c r="J25" s="16"/>
      <c r="K25" s="16"/>
      <c r="L25" s="16"/>
      <c r="M25" s="16"/>
      <c r="N25" s="16"/>
      <c r="O25" s="16"/>
      <c r="P25" s="16"/>
    </row>
    <row r="26" spans="1:17" x14ac:dyDescent="0.2">
      <c r="A26" s="1" t="s">
        <v>14</v>
      </c>
      <c r="B26" s="16"/>
      <c r="C26" s="318" t="str">
        <f>'Kops n'!C35:H35</f>
        <v>Gundega Ābelīte 14.05.2024</v>
      </c>
      <c r="D26" s="318"/>
      <c r="E26" s="318"/>
      <c r="F26" s="318"/>
      <c r="G26" s="318"/>
      <c r="H26" s="318"/>
      <c r="I26" s="16"/>
      <c r="J26" s="16"/>
      <c r="K26" s="16"/>
      <c r="L26" s="16"/>
      <c r="M26" s="16"/>
      <c r="N26" s="16"/>
      <c r="O26" s="16"/>
      <c r="P26" s="16"/>
    </row>
    <row r="27" spans="1:17" x14ac:dyDescent="0.2">
      <c r="A27" s="16"/>
      <c r="B27" s="16"/>
      <c r="C27" s="244" t="s">
        <v>15</v>
      </c>
      <c r="D27" s="244"/>
      <c r="E27" s="244"/>
      <c r="F27" s="244"/>
      <c r="G27" s="244"/>
      <c r="H27" s="244"/>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260" t="str">
        <f>'Kops n'!A38:D38</f>
        <v>Tāme sastādīta 2024. gada 14. maijā</v>
      </c>
      <c r="B29" s="261"/>
      <c r="C29" s="261"/>
      <c r="D29" s="261"/>
      <c r="E29" s="16"/>
      <c r="F29" s="16"/>
      <c r="G29" s="16"/>
      <c r="H29" s="16"/>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1" t="s">
        <v>41</v>
      </c>
      <c r="B31" s="16"/>
      <c r="C31" s="318" t="str">
        <f>'Kops n'!C40:H40</f>
        <v>Gundega Ābelīte 14.05.2024</v>
      </c>
      <c r="D31" s="318"/>
      <c r="E31" s="318"/>
      <c r="F31" s="318"/>
      <c r="G31" s="318"/>
      <c r="H31" s="318"/>
      <c r="I31" s="16"/>
      <c r="J31" s="16"/>
      <c r="K31" s="16"/>
      <c r="L31" s="16"/>
      <c r="M31" s="16"/>
      <c r="N31" s="16"/>
      <c r="O31" s="16"/>
      <c r="P31" s="16"/>
    </row>
    <row r="32" spans="1:17"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t="str">
        <f>'Kops n'!C43</f>
        <v>1-00180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2:H32"/>
    <mergeCell ref="C4:I4"/>
    <mergeCell ref="F12:K12"/>
    <mergeCell ref="A9:F9"/>
    <mergeCell ref="J9:M9"/>
    <mergeCell ref="D8:L8"/>
    <mergeCell ref="A23:K23"/>
    <mergeCell ref="C26:H26"/>
    <mergeCell ref="C27:H27"/>
    <mergeCell ref="A29:D29"/>
    <mergeCell ref="C31:H31"/>
  </mergeCells>
  <conditionalFormatting sqref="D5:L8">
    <cfRule type="cellIs" dxfId="190" priority="11" operator="equal">
      <formula>0</formula>
    </cfRule>
  </conditionalFormatting>
  <conditionalFormatting sqref="D1">
    <cfRule type="cellIs" dxfId="189" priority="10" operator="equal">
      <formula>0</formula>
    </cfRule>
  </conditionalFormatting>
  <conditionalFormatting sqref="N9:O9">
    <cfRule type="cellIs" dxfId="188" priority="23" operator="equal">
      <formula>0</formula>
    </cfRule>
  </conditionalFormatting>
  <conditionalFormatting sqref="A9:F9">
    <cfRule type="containsText" dxfId="187"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86" priority="21" operator="equal">
      <formula>0</formula>
    </cfRule>
  </conditionalFormatting>
  <conditionalFormatting sqref="C31:H31">
    <cfRule type="cellIs" dxfId="185" priority="16" operator="equal">
      <formula>0</formula>
    </cfRule>
  </conditionalFormatting>
  <conditionalFormatting sqref="C26:H26">
    <cfRule type="cellIs" dxfId="184" priority="15" operator="equal">
      <formula>0</formula>
    </cfRule>
  </conditionalFormatting>
  <conditionalFormatting sqref="K14:K22 L23:P23 P14:P22">
    <cfRule type="cellIs" dxfId="183" priority="14" operator="equal">
      <formula>0</formula>
    </cfRule>
  </conditionalFormatting>
  <conditionalFormatting sqref="C4:I4">
    <cfRule type="cellIs" dxfId="182" priority="13" operator="equal">
      <formula>0</formula>
    </cfRule>
  </conditionalFormatting>
  <conditionalFormatting sqref="A23:K23">
    <cfRule type="containsText" dxfId="181" priority="8" operator="containsText" text="Tiešās izmaksas kopā, t. sk. darba devēja sociālais nodoklis __.__% ">
      <formula>NOT(ISERROR(SEARCH("Tiešās izmaksas kopā, t. sk. darba devēja sociālais nodoklis __.__% ",A23)))</formula>
    </cfRule>
  </conditionalFormatting>
  <conditionalFormatting sqref="H14:H22">
    <cfRule type="cellIs" dxfId="180" priority="6" operator="equal">
      <formula>0</formula>
    </cfRule>
  </conditionalFormatting>
  <conditionalFormatting sqref="L14:O22">
    <cfRule type="cellIs" dxfId="179" priority="5" operator="equal">
      <formula>0</formula>
    </cfRule>
  </conditionalFormatting>
  <conditionalFormatting sqref="Q14">
    <cfRule type="cellIs" dxfId="178" priority="4" operator="equal">
      <formula>0</formula>
    </cfRule>
  </conditionalFormatting>
  <conditionalFormatting sqref="A14:G22">
    <cfRule type="cellIs" dxfId="177" priority="3" operator="equal">
      <formula>0</formula>
    </cfRule>
  </conditionalFormatting>
  <conditionalFormatting sqref="I14:J22">
    <cfRule type="cellIs" dxfId="176" priority="2" operator="equal">
      <formula>0</formula>
    </cfRule>
  </conditionalFormatting>
  <conditionalFormatting sqref="Q15:Q22">
    <cfRule type="cellIs" dxfId="175" priority="1" operator="equal">
      <formula>0</formula>
    </cfRule>
  </conditionalFormatting>
  <dataValidations count="1">
    <dataValidation type="list" allowBlank="1" showInputMessage="1" showErrorMessage="1" sqref="Q14:Q2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691F4930-6CFB-4D6E-9602-D8BBD1FA0B0A}">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17" operator="containsText" id="{5235297E-D242-4173-AE1C-DA1CD197EAF6}">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P35"/>
  <sheetViews>
    <sheetView topLeftCell="A9" workbookViewId="0">
      <selection activeCell="A23" sqref="A23: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'8a+c+n'!D1</f>
        <v>8</v>
      </c>
      <c r="E1" s="22"/>
      <c r="F1" s="22"/>
      <c r="G1" s="22"/>
      <c r="H1" s="22"/>
      <c r="I1" s="22"/>
      <c r="J1" s="22"/>
      <c r="N1" s="26"/>
      <c r="O1" s="27"/>
      <c r="P1" s="28"/>
    </row>
    <row r="2" spans="1:16" x14ac:dyDescent="0.2">
      <c r="A2" s="29"/>
      <c r="B2" s="29"/>
      <c r="C2" s="330" t="str">
        <f>'8a+c+n'!C2:I2</f>
        <v>Labiekārtošana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'8a+c+n'!A9</f>
        <v>Tāme sastādīta  2024. gada tirgus cenās, pamatojoties uz AR daļas rasējumiem</v>
      </c>
      <c r="B9" s="327"/>
      <c r="C9" s="327"/>
      <c r="D9" s="327"/>
      <c r="E9" s="327"/>
      <c r="F9" s="327"/>
      <c r="G9" s="31"/>
      <c r="H9" s="31"/>
      <c r="I9" s="31"/>
      <c r="J9" s="328" t="s">
        <v>45</v>
      </c>
      <c r="K9" s="328"/>
      <c r="L9" s="328"/>
      <c r="M9" s="328"/>
      <c r="N9" s="329">
        <f>P23</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68">
        <f>IF($C$4="Attiecināmās izmaksas",IF('8a+c+n'!$Q14="A",'8a+c+n'!B14,0),0)</f>
        <v>0</v>
      </c>
      <c r="C14" s="68">
        <f>IF($C$4="Attiecināmās izmaksas",IF('8a+c+n'!$Q14="A",'8a+c+n'!C14,0),0)</f>
        <v>0</v>
      </c>
      <c r="D14" s="68">
        <f>IF($C$4="Attiecināmās izmaksas",IF('8a+c+n'!$Q14="A",'8a+c+n'!D14,0),0)</f>
        <v>0</v>
      </c>
      <c r="E14" s="83"/>
      <c r="F14" s="50"/>
      <c r="G14" s="116"/>
      <c r="H14" s="116">
        <f>IF($C$4="Attiecināmās izmaksas",IF('8a+c+n'!$Q14="A",'8a+c+n'!H14,0),0)</f>
        <v>0</v>
      </c>
      <c r="I14" s="116"/>
      <c r="J14" s="116"/>
      <c r="K14" s="117">
        <f>IF($C$4="Attiecināmās izmaksas",IF('8a+c+n'!$Q14="A",'8a+c+n'!K14,0),0)</f>
        <v>0</v>
      </c>
      <c r="L14" s="50">
        <f>IF($C$4="Attiecināmās izmaksas",IF('8a+c+n'!$Q14="A",'8a+c+n'!L14,0),0)</f>
        <v>0</v>
      </c>
      <c r="M14" s="116">
        <f>IF($C$4="Attiecināmās izmaksas",IF('8a+c+n'!$Q14="A",'8a+c+n'!M14,0),0)</f>
        <v>0</v>
      </c>
      <c r="N14" s="116">
        <f>IF($C$4="Attiecināmās izmaksas",IF('8a+c+n'!$Q14="A",'8a+c+n'!N14,0),0)</f>
        <v>0</v>
      </c>
      <c r="O14" s="116">
        <f>IF($C$4="Attiecināmās izmaksas",IF('8a+c+n'!$Q14="A",'8a+c+n'!O14,0),0)</f>
        <v>0</v>
      </c>
      <c r="P14" s="117">
        <f>IF($C$4="Attiecināmās izmaksas",IF('8a+c+n'!$Q14="A",'8a+c+n'!P14,0),0)</f>
        <v>0</v>
      </c>
    </row>
    <row r="15" spans="1:16" ht="20.399999999999999" x14ac:dyDescent="0.2">
      <c r="A15" s="51">
        <f>IF(P15=0,0,IF(COUNTBLANK(P15)=1,0,COUNTA($P$14:P15)))</f>
        <v>0</v>
      </c>
      <c r="B15" s="67" t="str">
        <f>IF($C$4="Attiecināmās izmaksas",IF('8a+c+n'!$Q15="A",'8a+c+n'!B15,0),0)</f>
        <v>31-00000</v>
      </c>
      <c r="C15" s="67" t="str">
        <f>IF($C$4="Attiecināmās izmaksas",IF('8a+c+n'!$Q15="A",'8a+c+n'!C15,0),0)</f>
        <v>Betona bruģakmens"PRIZMA" vai ekvivalents, 100x200x60 ieklāšana 600mm joslā</v>
      </c>
      <c r="D15" s="67" t="str">
        <f>IF($C$4="Attiecināmās izmaksas",IF('8a+c+n'!$Q15="A",'8a+c+n'!D15,0),0)</f>
        <v>m2</v>
      </c>
      <c r="E15" s="84"/>
      <c r="F15" s="51"/>
      <c r="G15" s="118"/>
      <c r="H15" s="118">
        <f>IF($C$4="Attiecināmās izmaksas",IF('8a+c+n'!$Q15="A",'8a+c+n'!H15,0),0)</f>
        <v>0</v>
      </c>
      <c r="I15" s="118"/>
      <c r="J15" s="118"/>
      <c r="K15" s="119">
        <f>IF($C$4="Attiecināmās izmaksas",IF('8a+c+n'!$Q15="A",'8a+c+n'!K15,0),0)</f>
        <v>0</v>
      </c>
      <c r="L15" s="51">
        <f>IF($C$4="Attiecināmās izmaksas",IF('8a+c+n'!$Q15="A",'8a+c+n'!L15,0),0)</f>
        <v>0</v>
      </c>
      <c r="M15" s="118">
        <f>IF($C$4="Attiecināmās izmaksas",IF('8a+c+n'!$Q15="A",'8a+c+n'!M15,0),0)</f>
        <v>0</v>
      </c>
      <c r="N15" s="118">
        <f>IF($C$4="Attiecināmās izmaksas",IF('8a+c+n'!$Q15="A",'8a+c+n'!N15,0),0)</f>
        <v>0</v>
      </c>
      <c r="O15" s="118">
        <f>IF($C$4="Attiecināmās izmaksas",IF('8a+c+n'!$Q15="A",'8a+c+n'!O15,0),0)</f>
        <v>0</v>
      </c>
      <c r="P15" s="119">
        <f>IF($C$4="Attiecināmās izmaksas",IF('8a+c+n'!$Q15="A",'8a+c+n'!P15,0),0)</f>
        <v>0</v>
      </c>
    </row>
    <row r="16" spans="1:16" ht="20.399999999999999" x14ac:dyDescent="0.2">
      <c r="A16" s="51">
        <f>IF(P16=0,0,IF(COUNTBLANK(P16)=1,0,COUNTA($P$14:P16)))</f>
        <v>0</v>
      </c>
      <c r="B16" s="67" t="str">
        <f>IF($C$4="Attiecināmās izmaksas",IF('8a+c+n'!$Q16="A",'8a+c+n'!B16,0),0)</f>
        <v>31-00000</v>
      </c>
      <c r="C16" s="67" t="str">
        <f>IF($C$4="Attiecināmās izmaksas",IF('8a+c+n'!$Q16="A",'8a+c+n'!C16,0),0)</f>
        <v>Dolomīta atsijas fr. 2 - 8; 50mm</v>
      </c>
      <c r="D16" s="67" t="str">
        <f>IF($C$4="Attiecināmās izmaksas",IF('8a+c+n'!$Q16="A",'8a+c+n'!D16,0),0)</f>
        <v>m3</v>
      </c>
      <c r="E16" s="84"/>
      <c r="F16" s="51"/>
      <c r="G16" s="118"/>
      <c r="H16" s="118">
        <f>IF($C$4="Attiecināmās izmaksas",IF('8a+c+n'!$Q16="A",'8a+c+n'!H16,0),0)</f>
        <v>0</v>
      </c>
      <c r="I16" s="118"/>
      <c r="J16" s="118"/>
      <c r="K16" s="119">
        <f>IF($C$4="Attiecināmās izmaksas",IF('8a+c+n'!$Q16="A",'8a+c+n'!K16,0),0)</f>
        <v>0</v>
      </c>
      <c r="L16" s="51">
        <f>IF($C$4="Attiecināmās izmaksas",IF('8a+c+n'!$Q16="A",'8a+c+n'!L16,0),0)</f>
        <v>0</v>
      </c>
      <c r="M16" s="118">
        <f>IF($C$4="Attiecināmās izmaksas",IF('8a+c+n'!$Q16="A",'8a+c+n'!M16,0),0)</f>
        <v>0</v>
      </c>
      <c r="N16" s="118">
        <f>IF($C$4="Attiecināmās izmaksas",IF('8a+c+n'!$Q16="A",'8a+c+n'!N16,0),0)</f>
        <v>0</v>
      </c>
      <c r="O16" s="118">
        <f>IF($C$4="Attiecināmās izmaksas",IF('8a+c+n'!$Q16="A",'8a+c+n'!O16,0),0)</f>
        <v>0</v>
      </c>
      <c r="P16" s="119">
        <f>IF($C$4="Attiecināmās izmaksas",IF('8a+c+n'!$Q16="A",'8a+c+n'!P16,0),0)</f>
        <v>0</v>
      </c>
    </row>
    <row r="17" spans="1:16" ht="20.399999999999999" x14ac:dyDescent="0.2">
      <c r="A17" s="51">
        <f>IF(P17=0,0,IF(COUNTBLANK(P17)=1,0,COUNTA($P$14:P17)))</f>
        <v>0</v>
      </c>
      <c r="B17" s="67" t="str">
        <f>IF($C$4="Attiecināmās izmaksas",IF('8a+c+n'!$Q17="A",'8a+c+n'!B17,0),0)</f>
        <v>31-00000</v>
      </c>
      <c r="C17" s="67" t="str">
        <f>IF($C$4="Attiecināmās izmaksas",IF('8a+c+n'!$Q17="A",'8a+c+n'!C17,0),0)</f>
        <v>Šķembas fr. 20-60mm, biezums 150 mm</v>
      </c>
      <c r="D17" s="67" t="str">
        <f>IF($C$4="Attiecināmās izmaksas",IF('8a+c+n'!$Q17="A",'8a+c+n'!D17,0),0)</f>
        <v>m3</v>
      </c>
      <c r="E17" s="84"/>
      <c r="F17" s="51"/>
      <c r="G17" s="118"/>
      <c r="H17" s="118">
        <f>IF($C$4="Attiecināmās izmaksas",IF('8a+c+n'!$Q17="A",'8a+c+n'!H17,0),0)</f>
        <v>0</v>
      </c>
      <c r="I17" s="118"/>
      <c r="J17" s="118"/>
      <c r="K17" s="119">
        <f>IF($C$4="Attiecināmās izmaksas",IF('8a+c+n'!$Q17="A",'8a+c+n'!K17,0),0)</f>
        <v>0</v>
      </c>
      <c r="L17" s="51">
        <f>IF($C$4="Attiecināmās izmaksas",IF('8a+c+n'!$Q17="A",'8a+c+n'!L17,0),0)</f>
        <v>0</v>
      </c>
      <c r="M17" s="118">
        <f>IF($C$4="Attiecināmās izmaksas",IF('8a+c+n'!$Q17="A",'8a+c+n'!M17,0),0)</f>
        <v>0</v>
      </c>
      <c r="N17" s="118">
        <f>IF($C$4="Attiecināmās izmaksas",IF('8a+c+n'!$Q17="A",'8a+c+n'!N17,0),0)</f>
        <v>0</v>
      </c>
      <c r="O17" s="118">
        <f>IF($C$4="Attiecināmās izmaksas",IF('8a+c+n'!$Q17="A",'8a+c+n'!O17,0),0)</f>
        <v>0</v>
      </c>
      <c r="P17" s="119">
        <f>IF($C$4="Attiecināmās izmaksas",IF('8a+c+n'!$Q17="A",'8a+c+n'!P17,0),0)</f>
        <v>0</v>
      </c>
    </row>
    <row r="18" spans="1:16" ht="20.399999999999999" x14ac:dyDescent="0.2">
      <c r="A18" s="51">
        <f>IF(P18=0,0,IF(COUNTBLANK(P18)=1,0,COUNTA($P$14:P18)))</f>
        <v>0</v>
      </c>
      <c r="B18" s="67" t="str">
        <f>IF($C$4="Attiecināmās izmaksas",IF('8a+c+n'!$Q18="A",'8a+c+n'!B18,0),0)</f>
        <v>31-00000</v>
      </c>
      <c r="C18" s="67" t="str">
        <f>IF($C$4="Attiecināmās izmaksas",IF('8a+c+n'!$Q18="A",'8a+c+n'!C18,0),0)</f>
        <v>Esošās grunts blietēšana</v>
      </c>
      <c r="D18" s="67" t="str">
        <f>IF($C$4="Attiecināmās izmaksas",IF('8a+c+n'!$Q18="A",'8a+c+n'!D18,0),0)</f>
        <v>kompl</v>
      </c>
      <c r="E18" s="84"/>
      <c r="F18" s="51"/>
      <c r="G18" s="118"/>
      <c r="H18" s="118">
        <f>IF($C$4="Attiecināmās izmaksas",IF('8a+c+n'!$Q18="A",'8a+c+n'!H18,0),0)</f>
        <v>0</v>
      </c>
      <c r="I18" s="118"/>
      <c r="J18" s="118"/>
      <c r="K18" s="119">
        <f>IF($C$4="Attiecināmās izmaksas",IF('8a+c+n'!$Q18="A",'8a+c+n'!K18,0),0)</f>
        <v>0</v>
      </c>
      <c r="L18" s="51">
        <f>IF($C$4="Attiecināmās izmaksas",IF('8a+c+n'!$Q18="A",'8a+c+n'!L18,0),0)</f>
        <v>0</v>
      </c>
      <c r="M18" s="118">
        <f>IF($C$4="Attiecināmās izmaksas",IF('8a+c+n'!$Q18="A",'8a+c+n'!M18,0),0)</f>
        <v>0</v>
      </c>
      <c r="N18" s="118">
        <f>IF($C$4="Attiecināmās izmaksas",IF('8a+c+n'!$Q18="A",'8a+c+n'!N18,0),0)</f>
        <v>0</v>
      </c>
      <c r="O18" s="118">
        <f>IF($C$4="Attiecināmās izmaksas",IF('8a+c+n'!$Q18="A",'8a+c+n'!O18,0),0)</f>
        <v>0</v>
      </c>
      <c r="P18" s="119">
        <f>IF($C$4="Attiecināmās izmaksas",IF('8a+c+n'!$Q18="A",'8a+c+n'!P18,0),0)</f>
        <v>0</v>
      </c>
    </row>
    <row r="19" spans="1:16" ht="20.399999999999999" x14ac:dyDescent="0.2">
      <c r="A19" s="51">
        <f>IF(P19=0,0,IF(COUNTBLANK(P19)=1,0,COUNTA($P$14:P19)))</f>
        <v>0</v>
      </c>
      <c r="B19" s="67" t="str">
        <f>IF($C$4="Attiecināmās izmaksas",IF('8a+c+n'!$Q19="A",'8a+c+n'!B19,0),0)</f>
        <v>31-00000</v>
      </c>
      <c r="C19" s="67" t="str">
        <f>IF($C$4="Attiecināmās izmaksas",IF('8a+c+n'!$Q19="A",'8a+c+n'!C19,0),0)</f>
        <v>Betona bortakmeņa BR 100.20.8 iebūve</v>
      </c>
      <c r="D19" s="67" t="str">
        <f>IF($C$4="Attiecināmās izmaksas",IF('8a+c+n'!$Q19="A",'8a+c+n'!D19,0),0)</f>
        <v>tm</v>
      </c>
      <c r="E19" s="84"/>
      <c r="F19" s="51"/>
      <c r="G19" s="118"/>
      <c r="H19" s="118">
        <f>IF($C$4="Attiecināmās izmaksas",IF('8a+c+n'!$Q19="A",'8a+c+n'!H19,0),0)</f>
        <v>0</v>
      </c>
      <c r="I19" s="118"/>
      <c r="J19" s="118"/>
      <c r="K19" s="119">
        <f>IF($C$4="Attiecināmās izmaksas",IF('8a+c+n'!$Q19="A",'8a+c+n'!K19,0),0)</f>
        <v>0</v>
      </c>
      <c r="L19" s="51">
        <f>IF($C$4="Attiecināmās izmaksas",IF('8a+c+n'!$Q19="A",'8a+c+n'!L19,0),0)</f>
        <v>0</v>
      </c>
      <c r="M19" s="118">
        <f>IF($C$4="Attiecināmās izmaksas",IF('8a+c+n'!$Q19="A",'8a+c+n'!M19,0),0)</f>
        <v>0</v>
      </c>
      <c r="N19" s="118">
        <f>IF($C$4="Attiecināmās izmaksas",IF('8a+c+n'!$Q19="A",'8a+c+n'!N19,0),0)</f>
        <v>0</v>
      </c>
      <c r="O19" s="118">
        <f>IF($C$4="Attiecināmās izmaksas",IF('8a+c+n'!$Q19="A",'8a+c+n'!O19,0),0)</f>
        <v>0</v>
      </c>
      <c r="P19" s="119">
        <f>IF($C$4="Attiecināmās izmaksas",IF('8a+c+n'!$Q19="A",'8a+c+n'!P19,0),0)</f>
        <v>0</v>
      </c>
    </row>
    <row r="20" spans="1:16" ht="20.399999999999999" x14ac:dyDescent="0.2">
      <c r="A20" s="51">
        <f>IF(P20=0,0,IF(COUNTBLANK(P20)=1,0,COUNTA($P$14:P20)))</f>
        <v>0</v>
      </c>
      <c r="B20" s="67" t="str">
        <f>IF($C$4="Attiecināmās izmaksas",IF('8a+c+n'!$Q20="A",'8a+c+n'!B20,0),0)</f>
        <v>31-00000</v>
      </c>
      <c r="C20" s="67" t="str">
        <f>IF($C$4="Attiecināmās izmaksas",IF('8a+c+n'!$Q20="A",'8a+c+n'!C20,0),0)</f>
        <v>Betona C16/20 pamatnes izveidošana bortakmens pamatnei</v>
      </c>
      <c r="D20" s="67" t="str">
        <f>IF($C$4="Attiecināmās izmaksas",IF('8a+c+n'!$Q20="A",'8a+c+n'!D20,0),0)</f>
        <v>tm</v>
      </c>
      <c r="E20" s="84"/>
      <c r="F20" s="51"/>
      <c r="G20" s="118"/>
      <c r="H20" s="118">
        <f>IF($C$4="Attiecināmās izmaksas",IF('8a+c+n'!$Q20="A",'8a+c+n'!H20,0),0)</f>
        <v>0</v>
      </c>
      <c r="I20" s="118"/>
      <c r="J20" s="118"/>
      <c r="K20" s="119">
        <f>IF($C$4="Attiecināmās izmaksas",IF('8a+c+n'!$Q20="A",'8a+c+n'!K20,0),0)</f>
        <v>0</v>
      </c>
      <c r="L20" s="51">
        <f>IF($C$4="Attiecināmās izmaksas",IF('8a+c+n'!$Q20="A",'8a+c+n'!L20,0),0)</f>
        <v>0</v>
      </c>
      <c r="M20" s="118">
        <f>IF($C$4="Attiecināmās izmaksas",IF('8a+c+n'!$Q20="A",'8a+c+n'!M20,0),0)</f>
        <v>0</v>
      </c>
      <c r="N20" s="118">
        <f>IF($C$4="Attiecināmās izmaksas",IF('8a+c+n'!$Q20="A",'8a+c+n'!N20,0),0)</f>
        <v>0</v>
      </c>
      <c r="O20" s="118">
        <f>IF($C$4="Attiecināmās izmaksas",IF('8a+c+n'!$Q20="A",'8a+c+n'!O20,0),0)</f>
        <v>0</v>
      </c>
      <c r="P20" s="119">
        <f>IF($C$4="Attiecināmās izmaksas",IF('8a+c+n'!$Q20="A",'8a+c+n'!P20,0),0)</f>
        <v>0</v>
      </c>
    </row>
    <row r="21" spans="1:16" x14ac:dyDescent="0.2">
      <c r="A21" s="51">
        <f>IF(P21=0,0,IF(COUNTBLANK(P21)=1,0,COUNTA($P$14:P21)))</f>
        <v>0</v>
      </c>
      <c r="B21" s="67">
        <f>IF($C$4="Attiecināmās izmaksas",IF('8a+c+n'!$Q21="A",'8a+c+n'!B21,0),0)</f>
        <v>0</v>
      </c>
      <c r="C21" s="67">
        <f>IF($C$4="Attiecināmās izmaksas",IF('8a+c+n'!$Q21="A",'8a+c+n'!C21,0),0)</f>
        <v>0</v>
      </c>
      <c r="D21" s="67">
        <f>IF($C$4="Attiecināmās izmaksas",IF('8a+c+n'!$Q21="A",'8a+c+n'!D21,0),0)</f>
        <v>0</v>
      </c>
      <c r="E21" s="84"/>
      <c r="F21" s="51"/>
      <c r="G21" s="118"/>
      <c r="H21" s="118">
        <f>IF($C$4="Attiecināmās izmaksas",IF('8a+c+n'!$Q21="A",'8a+c+n'!H21,0),0)</f>
        <v>0</v>
      </c>
      <c r="I21" s="118"/>
      <c r="J21" s="118"/>
      <c r="K21" s="119">
        <f>IF($C$4="Attiecināmās izmaksas",IF('8a+c+n'!$Q21="A",'8a+c+n'!K21,0),0)</f>
        <v>0</v>
      </c>
      <c r="L21" s="51">
        <f>IF($C$4="Attiecināmās izmaksas",IF('8a+c+n'!$Q21="A",'8a+c+n'!L21,0),0)</f>
        <v>0</v>
      </c>
      <c r="M21" s="118">
        <f>IF($C$4="Attiecināmās izmaksas",IF('8a+c+n'!$Q21="A",'8a+c+n'!M21,0),0)</f>
        <v>0</v>
      </c>
      <c r="N21" s="118">
        <f>IF($C$4="Attiecināmās izmaksas",IF('8a+c+n'!$Q21="A",'8a+c+n'!N21,0),0)</f>
        <v>0</v>
      </c>
      <c r="O21" s="118">
        <f>IF($C$4="Attiecināmās izmaksas",IF('8a+c+n'!$Q21="A",'8a+c+n'!O21,0),0)</f>
        <v>0</v>
      </c>
      <c r="P21" s="119">
        <f>IF($C$4="Attiecināmās izmaksas",IF('8a+c+n'!$Q21="A",'8a+c+n'!P21,0),0)</f>
        <v>0</v>
      </c>
    </row>
    <row r="22" spans="1:16" x14ac:dyDescent="0.2">
      <c r="A22" s="51">
        <f>IF(P22=0,0,IF(COUNTBLANK(P22)=1,0,COUNTA($P$14:P22)))</f>
        <v>0</v>
      </c>
      <c r="B22" s="67">
        <f>IF($C$4="Attiecināmās izmaksas",IF('8a+c+n'!$Q22="A",'8a+c+n'!B22,0),0)</f>
        <v>0</v>
      </c>
      <c r="C22" s="67">
        <f>IF($C$4="Attiecināmās izmaksas",IF('8a+c+n'!$Q22="A",'8a+c+n'!C22,0),0)</f>
        <v>0</v>
      </c>
      <c r="D22" s="67">
        <f>IF($C$4="Attiecināmās izmaksas",IF('8a+c+n'!$Q22="A",'8a+c+n'!D22,0),0)</f>
        <v>0</v>
      </c>
      <c r="E22" s="84"/>
      <c r="F22" s="51"/>
      <c r="G22" s="118"/>
      <c r="H22" s="118">
        <f>IF($C$4="Attiecināmās izmaksas",IF('8a+c+n'!$Q22="A",'8a+c+n'!H22,0),0)</f>
        <v>0</v>
      </c>
      <c r="I22" s="118"/>
      <c r="J22" s="118"/>
      <c r="K22" s="119">
        <f>IF($C$4="Attiecināmās izmaksas",IF('8a+c+n'!$Q22="A",'8a+c+n'!K22,0),0)</f>
        <v>0</v>
      </c>
      <c r="L22" s="51">
        <f>IF($C$4="Attiecināmās izmaksas",IF('8a+c+n'!$Q22="A",'8a+c+n'!L22,0),0)</f>
        <v>0</v>
      </c>
      <c r="M22" s="118">
        <f>IF($C$4="Attiecināmās izmaksas",IF('8a+c+n'!$Q22="A",'8a+c+n'!M22,0),0)</f>
        <v>0</v>
      </c>
      <c r="N22" s="118">
        <f>IF($C$4="Attiecināmās izmaksas",IF('8a+c+n'!$Q22="A",'8a+c+n'!N22,0),0)</f>
        <v>0</v>
      </c>
      <c r="O22" s="118">
        <f>IF($C$4="Attiecināmās izmaksas",IF('8a+c+n'!$Q22="A",'8a+c+n'!O22,0),0)</f>
        <v>0</v>
      </c>
      <c r="P22" s="119">
        <f>IF($C$4="Attiecināmās izmaksas",IF('8a+c+n'!$Q22="A",'8a+c+n'!P22,0),0)</f>
        <v>0</v>
      </c>
    </row>
    <row r="23" spans="1:16" ht="12" customHeight="1" thickBot="1" x14ac:dyDescent="0.25">
      <c r="A23" s="315" t="s">
        <v>62</v>
      </c>
      <c r="B23" s="316"/>
      <c r="C23" s="316"/>
      <c r="D23" s="316"/>
      <c r="E23" s="316"/>
      <c r="F23" s="316"/>
      <c r="G23" s="316"/>
      <c r="H23" s="316"/>
      <c r="I23" s="316"/>
      <c r="J23" s="316"/>
      <c r="K23" s="317"/>
      <c r="L23" s="129">
        <f>SUM(L14:L22)</f>
        <v>0</v>
      </c>
      <c r="M23" s="130">
        <f>SUM(M14:M22)</f>
        <v>0</v>
      </c>
      <c r="N23" s="130">
        <f>SUM(N14:N22)</f>
        <v>0</v>
      </c>
      <c r="O23" s="130">
        <f>SUM(O14:O22)</f>
        <v>0</v>
      </c>
      <c r="P23" s="131">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18" t="str">
        <f>'Kops n'!C35:H35</f>
        <v>Gundega Ābelīte 14.05.2024</v>
      </c>
      <c r="D26" s="318"/>
      <c r="E26" s="318"/>
      <c r="F26" s="318"/>
      <c r="G26" s="318"/>
      <c r="H26" s="318"/>
      <c r="I26" s="16"/>
      <c r="J26" s="16"/>
      <c r="K26" s="16"/>
      <c r="L26" s="16"/>
      <c r="M26" s="16"/>
      <c r="N26" s="16"/>
      <c r="O26" s="16"/>
      <c r="P26" s="16"/>
    </row>
    <row r="27" spans="1:16" x14ac:dyDescent="0.2">
      <c r="A27" s="16"/>
      <c r="B27" s="16"/>
      <c r="C27" s="244" t="s">
        <v>15</v>
      </c>
      <c r="D27" s="244"/>
      <c r="E27" s="244"/>
      <c r="F27" s="244"/>
      <c r="G27" s="244"/>
      <c r="H27" s="244"/>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0" t="str">
        <f>'Kops n'!A38:D38</f>
        <v>Tāme sastādīta 2024. gada 14. maijā</v>
      </c>
      <c r="B29" s="261"/>
      <c r="C29" s="261"/>
      <c r="D29" s="261"/>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18" t="str">
        <f>'Kops n'!C40:H40</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t="str">
        <f>'Kops n'!C43</f>
        <v>1-00180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172" priority="3" operator="containsText" text="Tiešās izmaksas kopā, t. sk. darba devēja sociālais nodoklis __.__% ">
      <formula>NOT(ISERROR(SEARCH("Tiešās izmaksas kopā, t. sk. darba devēja sociālais nodoklis __.__% ",A23)))</formula>
    </cfRule>
  </conditionalFormatting>
  <conditionalFormatting sqref="N9:O9 D5:L8 C2:I2 B14:P22 L23:P23 C26:H26 C31:H31 C34">
    <cfRule type="cellIs" dxfId="171" priority="2" operator="equal">
      <formula>0</formula>
    </cfRule>
  </conditionalFormatting>
  <conditionalFormatting sqref="A14:A22">
    <cfRule type="cellIs" dxfId="170" priority="1"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35"/>
  <sheetViews>
    <sheetView topLeftCell="A10" workbookViewId="0">
      <selection activeCell="A23" sqref="A23: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'8a+c+n'!D1</f>
        <v>8</v>
      </c>
      <c r="E1" s="22"/>
      <c r="F1" s="22"/>
      <c r="G1" s="22"/>
      <c r="H1" s="22"/>
      <c r="I1" s="22"/>
      <c r="J1" s="22"/>
      <c r="N1" s="26"/>
      <c r="O1" s="27"/>
      <c r="P1" s="28"/>
    </row>
    <row r="2" spans="1:16" x14ac:dyDescent="0.2">
      <c r="A2" s="29"/>
      <c r="B2" s="29"/>
      <c r="C2" s="330" t="str">
        <f>'8a+c+n'!C2:I2</f>
        <v>Labiekārtošana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'8a+c+n'!A9</f>
        <v>Tāme sastādīta  2024. gada tirgus cenās, pamatojoties uz AR daļas rasējumiem</v>
      </c>
      <c r="B9" s="327"/>
      <c r="C9" s="327"/>
      <c r="D9" s="327"/>
      <c r="E9" s="327"/>
      <c r="F9" s="327"/>
      <c r="G9" s="31"/>
      <c r="H9" s="31"/>
      <c r="I9" s="31"/>
      <c r="J9" s="328" t="s">
        <v>45</v>
      </c>
      <c r="K9" s="328"/>
      <c r="L9" s="328"/>
      <c r="M9" s="328"/>
      <c r="N9" s="329">
        <f>P23</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izmaksas",IF('8a+c+n'!$Q14="C",'8a+c+n'!B14,0))</f>
        <v>0</v>
      </c>
      <c r="C14" s="23">
        <f>IF($C$4="citu pasākumu izmaksas",IF('8a+c+n'!$Q14="C",'8a+c+n'!C14,0))</f>
        <v>0</v>
      </c>
      <c r="D14" s="23">
        <f>IF($C$4="citu pasākumu izmaksas",IF('8a+c+n'!$Q14="C",'8a+c+n'!D14,0))</f>
        <v>0</v>
      </c>
      <c r="E14" s="45"/>
      <c r="F14" s="63"/>
      <c r="G14" s="116"/>
      <c r="H14" s="116">
        <f>IF($C$4="citu pasākumu izmaksas",IF('8a+c+n'!$Q14="C",'8a+c+n'!H14,0))</f>
        <v>0</v>
      </c>
      <c r="I14" s="116"/>
      <c r="J14" s="116"/>
      <c r="K14" s="117">
        <f>IF($C$4="citu pasākumu izmaksas",IF('8a+c+n'!$Q14="C",'8a+c+n'!K14,0))</f>
        <v>0</v>
      </c>
      <c r="L14" s="81">
        <f>IF($C$4="citu pasākumu izmaksas",IF('8a+c+n'!$Q14="C",'8a+c+n'!L14,0))</f>
        <v>0</v>
      </c>
      <c r="M14" s="116">
        <f>IF($C$4="citu pasākumu izmaksas",IF('8a+c+n'!$Q14="C",'8a+c+n'!M14,0))</f>
        <v>0</v>
      </c>
      <c r="N14" s="116">
        <f>IF($C$4="citu pasākumu izmaksas",IF('8a+c+n'!$Q14="C",'8a+c+n'!N14,0))</f>
        <v>0</v>
      </c>
      <c r="O14" s="116">
        <f>IF($C$4="citu pasākumu izmaksas",IF('8a+c+n'!$Q14="C",'8a+c+n'!O14,0))</f>
        <v>0</v>
      </c>
      <c r="P14" s="117">
        <f>IF($C$4="citu pasākumu izmaksas",IF('8a+c+n'!$Q14="C",'8a+c+n'!P14,0))</f>
        <v>0</v>
      </c>
    </row>
    <row r="15" spans="1:16" x14ac:dyDescent="0.2">
      <c r="A15" s="51">
        <f>IF(P15=0,0,IF(COUNTBLANK(P15)=1,0,COUNTA($P$14:P15)))</f>
        <v>0</v>
      </c>
      <c r="B15" s="24">
        <f>IF($C$4="citu pasākumu izmaksas",IF('8a+c+n'!$Q15="C",'8a+c+n'!B15,0))</f>
        <v>0</v>
      </c>
      <c r="C15" s="24">
        <f>IF($C$4="citu pasākumu izmaksas",IF('8a+c+n'!$Q15="C",'8a+c+n'!C15,0))</f>
        <v>0</v>
      </c>
      <c r="D15" s="24">
        <f>IF($C$4="citu pasākumu izmaksas",IF('8a+c+n'!$Q15="C",'8a+c+n'!D15,0))</f>
        <v>0</v>
      </c>
      <c r="E15" s="46"/>
      <c r="F15" s="65"/>
      <c r="G15" s="118"/>
      <c r="H15" s="118">
        <f>IF($C$4="citu pasākumu izmaksas",IF('8a+c+n'!$Q15="C",'8a+c+n'!H15,0))</f>
        <v>0</v>
      </c>
      <c r="I15" s="118"/>
      <c r="J15" s="118"/>
      <c r="K15" s="119">
        <f>IF($C$4="citu pasākumu izmaksas",IF('8a+c+n'!$Q15="C",'8a+c+n'!K15,0))</f>
        <v>0</v>
      </c>
      <c r="L15" s="82">
        <f>IF($C$4="citu pasākumu izmaksas",IF('8a+c+n'!$Q15="C",'8a+c+n'!L15,0))</f>
        <v>0</v>
      </c>
      <c r="M15" s="118">
        <f>IF($C$4="citu pasākumu izmaksas",IF('8a+c+n'!$Q15="C",'8a+c+n'!M15,0))</f>
        <v>0</v>
      </c>
      <c r="N15" s="118">
        <f>IF($C$4="citu pasākumu izmaksas",IF('8a+c+n'!$Q15="C",'8a+c+n'!N15,0))</f>
        <v>0</v>
      </c>
      <c r="O15" s="118">
        <f>IF($C$4="citu pasākumu izmaksas",IF('8a+c+n'!$Q15="C",'8a+c+n'!O15,0))</f>
        <v>0</v>
      </c>
      <c r="P15" s="119">
        <f>IF($C$4="citu pasākumu izmaksas",IF('8a+c+n'!$Q15="C",'8a+c+n'!P15,0))</f>
        <v>0</v>
      </c>
    </row>
    <row r="16" spans="1:16" x14ac:dyDescent="0.2">
      <c r="A16" s="51">
        <f>IF(P16=0,0,IF(COUNTBLANK(P16)=1,0,COUNTA($P$14:P16)))</f>
        <v>0</v>
      </c>
      <c r="B16" s="24">
        <f>IF($C$4="citu pasākumu izmaksas",IF('8a+c+n'!$Q16="C",'8a+c+n'!B16,0))</f>
        <v>0</v>
      </c>
      <c r="C16" s="24">
        <f>IF($C$4="citu pasākumu izmaksas",IF('8a+c+n'!$Q16="C",'8a+c+n'!C16,0))</f>
        <v>0</v>
      </c>
      <c r="D16" s="24">
        <f>IF($C$4="citu pasākumu izmaksas",IF('8a+c+n'!$Q16="C",'8a+c+n'!D16,0))</f>
        <v>0</v>
      </c>
      <c r="E16" s="46"/>
      <c r="F16" s="65"/>
      <c r="G16" s="118"/>
      <c r="H16" s="118">
        <f>IF($C$4="citu pasākumu izmaksas",IF('8a+c+n'!$Q16="C",'8a+c+n'!H16,0))</f>
        <v>0</v>
      </c>
      <c r="I16" s="118"/>
      <c r="J16" s="118"/>
      <c r="K16" s="119">
        <f>IF($C$4="citu pasākumu izmaksas",IF('8a+c+n'!$Q16="C",'8a+c+n'!K16,0))</f>
        <v>0</v>
      </c>
      <c r="L16" s="82">
        <f>IF($C$4="citu pasākumu izmaksas",IF('8a+c+n'!$Q16="C",'8a+c+n'!L16,0))</f>
        <v>0</v>
      </c>
      <c r="M16" s="118">
        <f>IF($C$4="citu pasākumu izmaksas",IF('8a+c+n'!$Q16="C",'8a+c+n'!M16,0))</f>
        <v>0</v>
      </c>
      <c r="N16" s="118">
        <f>IF($C$4="citu pasākumu izmaksas",IF('8a+c+n'!$Q16="C",'8a+c+n'!N16,0))</f>
        <v>0</v>
      </c>
      <c r="O16" s="118">
        <f>IF($C$4="citu pasākumu izmaksas",IF('8a+c+n'!$Q16="C",'8a+c+n'!O16,0))</f>
        <v>0</v>
      </c>
      <c r="P16" s="119">
        <f>IF($C$4="citu pasākumu izmaksas",IF('8a+c+n'!$Q16="C",'8a+c+n'!P16,0))</f>
        <v>0</v>
      </c>
    </row>
    <row r="17" spans="1:16" x14ac:dyDescent="0.2">
      <c r="A17" s="51">
        <f>IF(P17=0,0,IF(COUNTBLANK(P17)=1,0,COUNTA($P$14:P17)))</f>
        <v>0</v>
      </c>
      <c r="B17" s="24">
        <f>IF($C$4="citu pasākumu izmaksas",IF('8a+c+n'!$Q17="C",'8a+c+n'!B17,0))</f>
        <v>0</v>
      </c>
      <c r="C17" s="24">
        <f>IF($C$4="citu pasākumu izmaksas",IF('8a+c+n'!$Q17="C",'8a+c+n'!C17,0))</f>
        <v>0</v>
      </c>
      <c r="D17" s="24">
        <f>IF($C$4="citu pasākumu izmaksas",IF('8a+c+n'!$Q17="C",'8a+c+n'!D17,0))</f>
        <v>0</v>
      </c>
      <c r="E17" s="46"/>
      <c r="F17" s="65"/>
      <c r="G17" s="118"/>
      <c r="H17" s="118">
        <f>IF($C$4="citu pasākumu izmaksas",IF('8a+c+n'!$Q17="C",'8a+c+n'!H17,0))</f>
        <v>0</v>
      </c>
      <c r="I17" s="118"/>
      <c r="J17" s="118"/>
      <c r="K17" s="119">
        <f>IF($C$4="citu pasākumu izmaksas",IF('8a+c+n'!$Q17="C",'8a+c+n'!K17,0))</f>
        <v>0</v>
      </c>
      <c r="L17" s="82">
        <f>IF($C$4="citu pasākumu izmaksas",IF('8a+c+n'!$Q17="C",'8a+c+n'!L17,0))</f>
        <v>0</v>
      </c>
      <c r="M17" s="118">
        <f>IF($C$4="citu pasākumu izmaksas",IF('8a+c+n'!$Q17="C",'8a+c+n'!M17,0))</f>
        <v>0</v>
      </c>
      <c r="N17" s="118">
        <f>IF($C$4="citu pasākumu izmaksas",IF('8a+c+n'!$Q17="C",'8a+c+n'!N17,0))</f>
        <v>0</v>
      </c>
      <c r="O17" s="118">
        <f>IF($C$4="citu pasākumu izmaksas",IF('8a+c+n'!$Q17="C",'8a+c+n'!O17,0))</f>
        <v>0</v>
      </c>
      <c r="P17" s="119">
        <f>IF($C$4="citu pasākumu izmaksas",IF('8a+c+n'!$Q17="C",'8a+c+n'!P17,0))</f>
        <v>0</v>
      </c>
    </row>
    <row r="18" spans="1:16" x14ac:dyDescent="0.2">
      <c r="A18" s="51">
        <f>IF(P18=0,0,IF(COUNTBLANK(P18)=1,0,COUNTA($P$14:P18)))</f>
        <v>0</v>
      </c>
      <c r="B18" s="24">
        <f>IF($C$4="citu pasākumu izmaksas",IF('8a+c+n'!$Q18="C",'8a+c+n'!B18,0))</f>
        <v>0</v>
      </c>
      <c r="C18" s="24">
        <f>IF($C$4="citu pasākumu izmaksas",IF('8a+c+n'!$Q18="C",'8a+c+n'!C18,0))</f>
        <v>0</v>
      </c>
      <c r="D18" s="24">
        <f>IF($C$4="citu pasākumu izmaksas",IF('8a+c+n'!$Q18="C",'8a+c+n'!D18,0))</f>
        <v>0</v>
      </c>
      <c r="E18" s="46"/>
      <c r="F18" s="65"/>
      <c r="G18" s="118"/>
      <c r="H18" s="118">
        <f>IF($C$4="citu pasākumu izmaksas",IF('8a+c+n'!$Q18="C",'8a+c+n'!H18,0))</f>
        <v>0</v>
      </c>
      <c r="I18" s="118"/>
      <c r="J18" s="118"/>
      <c r="K18" s="119">
        <f>IF($C$4="citu pasākumu izmaksas",IF('8a+c+n'!$Q18="C",'8a+c+n'!K18,0))</f>
        <v>0</v>
      </c>
      <c r="L18" s="82">
        <f>IF($C$4="citu pasākumu izmaksas",IF('8a+c+n'!$Q18="C",'8a+c+n'!L18,0))</f>
        <v>0</v>
      </c>
      <c r="M18" s="118">
        <f>IF($C$4="citu pasākumu izmaksas",IF('8a+c+n'!$Q18="C",'8a+c+n'!M18,0))</f>
        <v>0</v>
      </c>
      <c r="N18" s="118">
        <f>IF($C$4="citu pasākumu izmaksas",IF('8a+c+n'!$Q18="C",'8a+c+n'!N18,0))</f>
        <v>0</v>
      </c>
      <c r="O18" s="118">
        <f>IF($C$4="citu pasākumu izmaksas",IF('8a+c+n'!$Q18="C",'8a+c+n'!O18,0))</f>
        <v>0</v>
      </c>
      <c r="P18" s="119">
        <f>IF($C$4="citu pasākumu izmaksas",IF('8a+c+n'!$Q18="C",'8a+c+n'!P18,0))</f>
        <v>0</v>
      </c>
    </row>
    <row r="19" spans="1:16" x14ac:dyDescent="0.2">
      <c r="A19" s="51">
        <f>IF(P19=0,0,IF(COUNTBLANK(P19)=1,0,COUNTA($P$14:P19)))</f>
        <v>0</v>
      </c>
      <c r="B19" s="24">
        <f>IF($C$4="citu pasākumu izmaksas",IF('8a+c+n'!$Q19="C",'8a+c+n'!B19,0))</f>
        <v>0</v>
      </c>
      <c r="C19" s="24">
        <f>IF($C$4="citu pasākumu izmaksas",IF('8a+c+n'!$Q19="C",'8a+c+n'!C19,0))</f>
        <v>0</v>
      </c>
      <c r="D19" s="24">
        <f>IF($C$4="citu pasākumu izmaksas",IF('8a+c+n'!$Q19="C",'8a+c+n'!D19,0))</f>
        <v>0</v>
      </c>
      <c r="E19" s="46"/>
      <c r="F19" s="65"/>
      <c r="G19" s="118"/>
      <c r="H19" s="118">
        <f>IF($C$4="citu pasākumu izmaksas",IF('8a+c+n'!$Q19="C",'8a+c+n'!H19,0))</f>
        <v>0</v>
      </c>
      <c r="I19" s="118"/>
      <c r="J19" s="118"/>
      <c r="K19" s="119">
        <f>IF($C$4="citu pasākumu izmaksas",IF('8a+c+n'!$Q19="C",'8a+c+n'!K19,0))</f>
        <v>0</v>
      </c>
      <c r="L19" s="82">
        <f>IF($C$4="citu pasākumu izmaksas",IF('8a+c+n'!$Q19="C",'8a+c+n'!L19,0))</f>
        <v>0</v>
      </c>
      <c r="M19" s="118">
        <f>IF($C$4="citu pasākumu izmaksas",IF('8a+c+n'!$Q19="C",'8a+c+n'!M19,0))</f>
        <v>0</v>
      </c>
      <c r="N19" s="118">
        <f>IF($C$4="citu pasākumu izmaksas",IF('8a+c+n'!$Q19="C",'8a+c+n'!N19,0))</f>
        <v>0</v>
      </c>
      <c r="O19" s="118">
        <f>IF($C$4="citu pasākumu izmaksas",IF('8a+c+n'!$Q19="C",'8a+c+n'!O19,0))</f>
        <v>0</v>
      </c>
      <c r="P19" s="119">
        <f>IF($C$4="citu pasākumu izmaksas",IF('8a+c+n'!$Q19="C",'8a+c+n'!P19,0))</f>
        <v>0</v>
      </c>
    </row>
    <row r="20" spans="1:16" x14ac:dyDescent="0.2">
      <c r="A20" s="51">
        <f>IF(P20=0,0,IF(COUNTBLANK(P20)=1,0,COUNTA($P$14:P20)))</f>
        <v>0</v>
      </c>
      <c r="B20" s="24">
        <f>IF($C$4="citu pasākumu izmaksas",IF('8a+c+n'!$Q20="C",'8a+c+n'!B20,0))</f>
        <v>0</v>
      </c>
      <c r="C20" s="24">
        <f>IF($C$4="citu pasākumu izmaksas",IF('8a+c+n'!$Q20="C",'8a+c+n'!C20,0))</f>
        <v>0</v>
      </c>
      <c r="D20" s="24">
        <f>IF($C$4="citu pasākumu izmaksas",IF('8a+c+n'!$Q20="C",'8a+c+n'!D20,0))</f>
        <v>0</v>
      </c>
      <c r="E20" s="46"/>
      <c r="F20" s="65"/>
      <c r="G20" s="118"/>
      <c r="H20" s="118">
        <f>IF($C$4="citu pasākumu izmaksas",IF('8a+c+n'!$Q20="C",'8a+c+n'!H20,0))</f>
        <v>0</v>
      </c>
      <c r="I20" s="118"/>
      <c r="J20" s="118"/>
      <c r="K20" s="119">
        <f>IF($C$4="citu pasākumu izmaksas",IF('8a+c+n'!$Q20="C",'8a+c+n'!K20,0))</f>
        <v>0</v>
      </c>
      <c r="L20" s="82">
        <f>IF($C$4="citu pasākumu izmaksas",IF('8a+c+n'!$Q20="C",'8a+c+n'!L20,0))</f>
        <v>0</v>
      </c>
      <c r="M20" s="118">
        <f>IF($C$4="citu pasākumu izmaksas",IF('8a+c+n'!$Q20="C",'8a+c+n'!M20,0))</f>
        <v>0</v>
      </c>
      <c r="N20" s="118">
        <f>IF($C$4="citu pasākumu izmaksas",IF('8a+c+n'!$Q20="C",'8a+c+n'!N20,0))</f>
        <v>0</v>
      </c>
      <c r="O20" s="118">
        <f>IF($C$4="citu pasākumu izmaksas",IF('8a+c+n'!$Q20="C",'8a+c+n'!O20,0))</f>
        <v>0</v>
      </c>
      <c r="P20" s="119">
        <f>IF($C$4="citu pasākumu izmaksas",IF('8a+c+n'!$Q20="C",'8a+c+n'!P20,0))</f>
        <v>0</v>
      </c>
    </row>
    <row r="21" spans="1:16" ht="20.399999999999999" x14ac:dyDescent="0.2">
      <c r="A21" s="51">
        <f>IF(P21=0,0,IF(COUNTBLANK(P21)=1,0,COUNTA($P$14:P21)))</f>
        <v>0</v>
      </c>
      <c r="B21" s="24" t="str">
        <f>IF($C$4="citu pasākumu izmaksas",IF('8a+c+n'!$Q21="C",'8a+c+n'!B21,0))</f>
        <v>31-00000</v>
      </c>
      <c r="C21" s="24" t="str">
        <f>IF($C$4="citu pasākumu izmaksas",IF('8a+c+n'!$Q21="C",'8a+c+n'!C21,0))</f>
        <v>Zāliena atjaunošana pēc darbu pabeigšanas, t.sk. melnzemes uzbēršana 150mm un zāliena sēšana</v>
      </c>
      <c r="D21" s="24" t="str">
        <f>IF($C$4="citu pasākumu izmaksas",IF('8a+c+n'!$Q21="C",'8a+c+n'!D21,0))</f>
        <v>obj</v>
      </c>
      <c r="E21" s="46"/>
      <c r="F21" s="65"/>
      <c r="G21" s="118"/>
      <c r="H21" s="118">
        <f>IF($C$4="citu pasākumu izmaksas",IF('8a+c+n'!$Q21="C",'8a+c+n'!H21,0))</f>
        <v>0</v>
      </c>
      <c r="I21" s="118"/>
      <c r="J21" s="118"/>
      <c r="K21" s="119">
        <f>IF($C$4="citu pasākumu izmaksas",IF('8a+c+n'!$Q21="C",'8a+c+n'!K21,0))</f>
        <v>0</v>
      </c>
      <c r="L21" s="82">
        <f>IF($C$4="citu pasākumu izmaksas",IF('8a+c+n'!$Q21="C",'8a+c+n'!L21,0))</f>
        <v>0</v>
      </c>
      <c r="M21" s="118">
        <f>IF($C$4="citu pasākumu izmaksas",IF('8a+c+n'!$Q21="C",'8a+c+n'!M21,0))</f>
        <v>0</v>
      </c>
      <c r="N21" s="118">
        <f>IF($C$4="citu pasākumu izmaksas",IF('8a+c+n'!$Q21="C",'8a+c+n'!N21,0))</f>
        <v>0</v>
      </c>
      <c r="O21" s="118">
        <f>IF($C$4="citu pasākumu izmaksas",IF('8a+c+n'!$Q21="C",'8a+c+n'!O21,0))</f>
        <v>0</v>
      </c>
      <c r="P21" s="119">
        <f>IF($C$4="citu pasākumu izmaksas",IF('8a+c+n'!$Q21="C",'8a+c+n'!P21,0))</f>
        <v>0</v>
      </c>
    </row>
    <row r="22" spans="1:16" ht="21" thickBot="1" x14ac:dyDescent="0.25">
      <c r="A22" s="51">
        <f>IF(P22=0,0,IF(COUNTBLANK(P22)=1,0,COUNTA($P$14:P22)))</f>
        <v>0</v>
      </c>
      <c r="B22" s="24" t="str">
        <f>IF($C$4="citu pasākumu izmaksas",IF('8a+c+n'!$Q22="C",'8a+c+n'!B22,0))</f>
        <v>31-00000</v>
      </c>
      <c r="C22" s="24" t="str">
        <f>IF($C$4="citu pasākumu izmaksas",IF('8a+c+n'!$Q22="C",'8a+c+n'!C22,0))</f>
        <v>Dalīto aizsargcauruļu uzstādīšana esošiem elektrības un sakaru kabeļiem, atrokot pamatus, l=2000</v>
      </c>
      <c r="D22" s="24" t="str">
        <f>IF($C$4="citu pasākumu izmaksas",IF('8a+c+n'!$Q22="C",'8a+c+n'!D22,0))</f>
        <v>gab</v>
      </c>
      <c r="E22" s="46"/>
      <c r="F22" s="65"/>
      <c r="G22" s="118"/>
      <c r="H22" s="118">
        <f>IF($C$4="citu pasākumu izmaksas",IF('8a+c+n'!$Q22="C",'8a+c+n'!H22,0))</f>
        <v>0</v>
      </c>
      <c r="I22" s="118"/>
      <c r="J22" s="118"/>
      <c r="K22" s="119">
        <f>IF($C$4="citu pasākumu izmaksas",IF('8a+c+n'!$Q22="C",'8a+c+n'!K22,0))</f>
        <v>0</v>
      </c>
      <c r="L22" s="82">
        <f>IF($C$4="citu pasākumu izmaksas",IF('8a+c+n'!$Q22="C",'8a+c+n'!L22,0))</f>
        <v>0</v>
      </c>
      <c r="M22" s="118">
        <f>IF($C$4="citu pasākumu izmaksas",IF('8a+c+n'!$Q22="C",'8a+c+n'!M22,0))</f>
        <v>0</v>
      </c>
      <c r="N22" s="118">
        <f>IF($C$4="citu pasākumu izmaksas",IF('8a+c+n'!$Q22="C",'8a+c+n'!N22,0))</f>
        <v>0</v>
      </c>
      <c r="O22" s="118">
        <f>IF($C$4="citu pasākumu izmaksas",IF('8a+c+n'!$Q22="C",'8a+c+n'!O22,0))</f>
        <v>0</v>
      </c>
      <c r="P22" s="119">
        <f>IF($C$4="citu pasākumu izmaksas",IF('8a+c+n'!$Q22="C",'8a+c+n'!P22,0))</f>
        <v>0</v>
      </c>
    </row>
    <row r="23" spans="1:16" ht="12" customHeight="1" thickBot="1" x14ac:dyDescent="0.25">
      <c r="A23" s="315" t="s">
        <v>62</v>
      </c>
      <c r="B23" s="316"/>
      <c r="C23" s="316"/>
      <c r="D23" s="316"/>
      <c r="E23" s="316"/>
      <c r="F23" s="316"/>
      <c r="G23" s="316"/>
      <c r="H23" s="316"/>
      <c r="I23" s="316"/>
      <c r="J23" s="316"/>
      <c r="K23" s="317"/>
      <c r="L23" s="132">
        <f>SUM(L14:L22)</f>
        <v>0</v>
      </c>
      <c r="M23" s="133">
        <f>SUM(M14:M22)</f>
        <v>0</v>
      </c>
      <c r="N23" s="133">
        <f>SUM(N14:N22)</f>
        <v>0</v>
      </c>
      <c r="O23" s="133">
        <f>SUM(O14:O22)</f>
        <v>0</v>
      </c>
      <c r="P23" s="134">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18" t="str">
        <f>'Kops c'!C35:H35</f>
        <v>Gundega Ābelīte 14.05.2024</v>
      </c>
      <c r="D26" s="318"/>
      <c r="E26" s="318"/>
      <c r="F26" s="318"/>
      <c r="G26" s="318"/>
      <c r="H26" s="318"/>
      <c r="I26" s="16"/>
      <c r="J26" s="16"/>
      <c r="K26" s="16"/>
      <c r="L26" s="16"/>
      <c r="M26" s="16"/>
      <c r="N26" s="16"/>
      <c r="O26" s="16"/>
      <c r="P26" s="16"/>
    </row>
    <row r="27" spans="1:16" x14ac:dyDescent="0.2">
      <c r="A27" s="16"/>
      <c r="B27" s="16"/>
      <c r="C27" s="244" t="s">
        <v>15</v>
      </c>
      <c r="D27" s="244"/>
      <c r="E27" s="244"/>
      <c r="F27" s="244"/>
      <c r="G27" s="244"/>
      <c r="H27" s="244"/>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0" t="str">
        <f>'Kops n'!A38:D38</f>
        <v>Tāme sastādīta 2024. gada 14. maijā</v>
      </c>
      <c r="B29" s="261"/>
      <c r="C29" s="261"/>
      <c r="D29" s="261"/>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18" t="str">
        <f>'Kops c'!C40:H40</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t="str">
        <f>'Kops c'!C43</f>
        <v>1-00180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2:H32"/>
    <mergeCell ref="L12:P12"/>
    <mergeCell ref="A23:K23"/>
    <mergeCell ref="C26:H26"/>
    <mergeCell ref="C27:H27"/>
    <mergeCell ref="A29:D29"/>
    <mergeCell ref="C31:H31"/>
  </mergeCells>
  <conditionalFormatting sqref="A23:K23">
    <cfRule type="containsText" dxfId="169" priority="3" operator="containsText" text="Tiešās izmaksas kopā, t. sk. darba devēja sociālais nodoklis __.__% ">
      <formula>NOT(ISERROR(SEARCH("Tiešās izmaksas kopā, t. sk. darba devēja sociālais nodoklis __.__% ",A23)))</formula>
    </cfRule>
  </conditionalFormatting>
  <conditionalFormatting sqref="N9:O9 D5:L8 C2:I2 B14:P22 L23:P23 C26:H26 C31:H31 C34">
    <cfRule type="cellIs" dxfId="168" priority="2" operator="equal">
      <formula>0</formula>
    </cfRule>
  </conditionalFormatting>
  <conditionalFormatting sqref="A14:A22">
    <cfRule type="cellIs" dxfId="167" priority="1"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A1:P35"/>
  <sheetViews>
    <sheetView topLeftCell="A9" workbookViewId="0">
      <selection activeCell="A23" sqref="A23: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'8a+c+n'!D1</f>
        <v>8</v>
      </c>
      <c r="E1" s="22"/>
      <c r="F1" s="22"/>
      <c r="G1" s="22"/>
      <c r="H1" s="22"/>
      <c r="I1" s="22"/>
      <c r="J1" s="22"/>
      <c r="N1" s="26"/>
      <c r="O1" s="27"/>
      <c r="P1" s="28"/>
    </row>
    <row r="2" spans="1:16" x14ac:dyDescent="0.2">
      <c r="A2" s="29"/>
      <c r="B2" s="29"/>
      <c r="C2" s="330" t="str">
        <f>'8a+c+n'!C2:I2</f>
        <v>Labiekārtošana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'8a+c+n'!A9</f>
        <v>Tāme sastādīta  2024. gada tirgus cenās, pamatojoties uz AR daļas rasējumiem</v>
      </c>
      <c r="B9" s="327"/>
      <c r="C9" s="327"/>
      <c r="D9" s="327"/>
      <c r="E9" s="327"/>
      <c r="F9" s="327"/>
      <c r="G9" s="31"/>
      <c r="H9" s="31"/>
      <c r="I9" s="31"/>
      <c r="J9" s="328" t="s">
        <v>45</v>
      </c>
      <c r="K9" s="328"/>
      <c r="L9" s="328"/>
      <c r="M9" s="328"/>
      <c r="N9" s="329">
        <f>P23</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izmaksas",IF('8a+c+n'!$Q14="N",'8a+c+n'!B14,0))</f>
        <v>0</v>
      </c>
      <c r="C14" s="23">
        <f>IF($C$4="Neattiecināmās izmaksas",IF('8a+c+n'!$Q14="N",'8a+c+n'!C14,0))</f>
        <v>0</v>
      </c>
      <c r="D14" s="23">
        <f>IF($C$4="Neattiecināmās izmaksas",IF('8a+c+n'!$Q14="N",'8a+c+n'!D14,0))</f>
        <v>0</v>
      </c>
      <c r="E14" s="45"/>
      <c r="F14" s="63"/>
      <c r="G14" s="116"/>
      <c r="H14" s="116">
        <f>IF($C$4="Neattiecināmās izmaksas",IF('8a+c+n'!$Q14="N",'8a+c+n'!H14,0))</f>
        <v>0</v>
      </c>
      <c r="I14" s="116"/>
      <c r="J14" s="116"/>
      <c r="K14" s="117">
        <f>IF($C$4="Neattiecināmās izmaksas",IF('8a+c+n'!$Q14="N",'8a+c+n'!K14,0))</f>
        <v>0</v>
      </c>
      <c r="L14" s="81">
        <f>IF($C$4="Neattiecināmās izmaksas",IF('8a+c+n'!$Q14="N",'8a+c+n'!L14,0))</f>
        <v>0</v>
      </c>
      <c r="M14" s="116">
        <f>IF($C$4="Neattiecināmās izmaksas",IF('8a+c+n'!$Q14="N",'8a+c+n'!M14,0))</f>
        <v>0</v>
      </c>
      <c r="N14" s="116">
        <f>IF($C$4="Neattiecināmās izmaksas",IF('8a+c+n'!$Q14="N",'8a+c+n'!N14,0))</f>
        <v>0</v>
      </c>
      <c r="O14" s="116">
        <f>IF($C$4="Neattiecināmās izmaksas",IF('8a+c+n'!$Q14="N",'8a+c+n'!O14,0))</f>
        <v>0</v>
      </c>
      <c r="P14" s="117">
        <f>IF($C$4="Neattiecināmās izmaksas",IF('8a+c+n'!$Q14="N",'8a+c+n'!P14,0))</f>
        <v>0</v>
      </c>
    </row>
    <row r="15" spans="1:16" x14ac:dyDescent="0.2">
      <c r="A15" s="51">
        <f>IF(P15=0,0,IF(COUNTBLANK(P15)=1,0,COUNTA($P$14:P15)))</f>
        <v>0</v>
      </c>
      <c r="B15" s="24">
        <f>IF($C$4="Neattiecināmās izmaksas",IF('8a+c+n'!$Q15="N",'8a+c+n'!B15,0))</f>
        <v>0</v>
      </c>
      <c r="C15" s="24">
        <f>IF($C$4="Neattiecināmās izmaksas",IF('8a+c+n'!$Q15="N",'8a+c+n'!C15,0))</f>
        <v>0</v>
      </c>
      <c r="D15" s="24">
        <f>IF($C$4="Neattiecināmās izmaksas",IF('8a+c+n'!$Q15="N",'8a+c+n'!D15,0))</f>
        <v>0</v>
      </c>
      <c r="E15" s="46"/>
      <c r="F15" s="65"/>
      <c r="G15" s="118"/>
      <c r="H15" s="118">
        <f>IF($C$4="Neattiecināmās izmaksas",IF('8a+c+n'!$Q15="N",'8a+c+n'!H15,0))</f>
        <v>0</v>
      </c>
      <c r="I15" s="118"/>
      <c r="J15" s="118"/>
      <c r="K15" s="119">
        <f>IF($C$4="Neattiecināmās izmaksas",IF('8a+c+n'!$Q15="N",'8a+c+n'!K15,0))</f>
        <v>0</v>
      </c>
      <c r="L15" s="82">
        <f>IF($C$4="Neattiecināmās izmaksas",IF('8a+c+n'!$Q15="N",'8a+c+n'!L15,0))</f>
        <v>0</v>
      </c>
      <c r="M15" s="118">
        <f>IF($C$4="Neattiecināmās izmaksas",IF('8a+c+n'!$Q15="N",'8a+c+n'!M15,0))</f>
        <v>0</v>
      </c>
      <c r="N15" s="118">
        <f>IF($C$4="Neattiecināmās izmaksas",IF('8a+c+n'!$Q15="N",'8a+c+n'!N15,0))</f>
        <v>0</v>
      </c>
      <c r="O15" s="118">
        <f>IF($C$4="Neattiecināmās izmaksas",IF('8a+c+n'!$Q15="N",'8a+c+n'!O15,0))</f>
        <v>0</v>
      </c>
      <c r="P15" s="119">
        <f>IF($C$4="Neattiecināmās izmaksas",IF('8a+c+n'!$Q15="N",'8a+c+n'!P15,0))</f>
        <v>0</v>
      </c>
    </row>
    <row r="16" spans="1:16" x14ac:dyDescent="0.2">
      <c r="A16" s="51">
        <f>IF(P16=0,0,IF(COUNTBLANK(P16)=1,0,COUNTA($P$14:P16)))</f>
        <v>0</v>
      </c>
      <c r="B16" s="24">
        <f>IF($C$4="Neattiecināmās izmaksas",IF('8a+c+n'!$Q16="N",'8a+c+n'!B16,0))</f>
        <v>0</v>
      </c>
      <c r="C16" s="24">
        <f>IF($C$4="Neattiecināmās izmaksas",IF('8a+c+n'!$Q16="N",'8a+c+n'!C16,0))</f>
        <v>0</v>
      </c>
      <c r="D16" s="24">
        <f>IF($C$4="Neattiecināmās izmaksas",IF('8a+c+n'!$Q16="N",'8a+c+n'!D16,0))</f>
        <v>0</v>
      </c>
      <c r="E16" s="46"/>
      <c r="F16" s="65"/>
      <c r="G16" s="118"/>
      <c r="H16" s="118">
        <f>IF($C$4="Neattiecināmās izmaksas",IF('8a+c+n'!$Q16="N",'8a+c+n'!H16,0))</f>
        <v>0</v>
      </c>
      <c r="I16" s="118"/>
      <c r="J16" s="118"/>
      <c r="K16" s="119">
        <f>IF($C$4="Neattiecināmās izmaksas",IF('8a+c+n'!$Q16="N",'8a+c+n'!K16,0))</f>
        <v>0</v>
      </c>
      <c r="L16" s="82">
        <f>IF($C$4="Neattiecināmās izmaksas",IF('8a+c+n'!$Q16="N",'8a+c+n'!L16,0))</f>
        <v>0</v>
      </c>
      <c r="M16" s="118">
        <f>IF($C$4="Neattiecināmās izmaksas",IF('8a+c+n'!$Q16="N",'8a+c+n'!M16,0))</f>
        <v>0</v>
      </c>
      <c r="N16" s="118">
        <f>IF($C$4="Neattiecināmās izmaksas",IF('8a+c+n'!$Q16="N",'8a+c+n'!N16,0))</f>
        <v>0</v>
      </c>
      <c r="O16" s="118">
        <f>IF($C$4="Neattiecināmās izmaksas",IF('8a+c+n'!$Q16="N",'8a+c+n'!O16,0))</f>
        <v>0</v>
      </c>
      <c r="P16" s="119">
        <f>IF($C$4="Neattiecināmās izmaksas",IF('8a+c+n'!$Q16="N",'8a+c+n'!P16,0))</f>
        <v>0</v>
      </c>
    </row>
    <row r="17" spans="1:16" x14ac:dyDescent="0.2">
      <c r="A17" s="51">
        <f>IF(P17=0,0,IF(COUNTBLANK(P17)=1,0,COUNTA($P$14:P17)))</f>
        <v>0</v>
      </c>
      <c r="B17" s="24">
        <f>IF($C$4="Neattiecināmās izmaksas",IF('8a+c+n'!$Q17="N",'8a+c+n'!B17,0))</f>
        <v>0</v>
      </c>
      <c r="C17" s="24">
        <f>IF($C$4="Neattiecināmās izmaksas",IF('8a+c+n'!$Q17="N",'8a+c+n'!C17,0))</f>
        <v>0</v>
      </c>
      <c r="D17" s="24">
        <f>IF($C$4="Neattiecināmās izmaksas",IF('8a+c+n'!$Q17="N",'8a+c+n'!D17,0))</f>
        <v>0</v>
      </c>
      <c r="E17" s="46"/>
      <c r="F17" s="65"/>
      <c r="G17" s="118"/>
      <c r="H17" s="118">
        <f>IF($C$4="Neattiecināmās izmaksas",IF('8a+c+n'!$Q17="N",'8a+c+n'!H17,0))</f>
        <v>0</v>
      </c>
      <c r="I17" s="118"/>
      <c r="J17" s="118"/>
      <c r="K17" s="119">
        <f>IF($C$4="Neattiecināmās izmaksas",IF('8a+c+n'!$Q17="N",'8a+c+n'!K17,0))</f>
        <v>0</v>
      </c>
      <c r="L17" s="82">
        <f>IF($C$4="Neattiecināmās izmaksas",IF('8a+c+n'!$Q17="N",'8a+c+n'!L17,0))</f>
        <v>0</v>
      </c>
      <c r="M17" s="118">
        <f>IF($C$4="Neattiecināmās izmaksas",IF('8a+c+n'!$Q17="N",'8a+c+n'!M17,0))</f>
        <v>0</v>
      </c>
      <c r="N17" s="118">
        <f>IF($C$4="Neattiecināmās izmaksas",IF('8a+c+n'!$Q17="N",'8a+c+n'!N17,0))</f>
        <v>0</v>
      </c>
      <c r="O17" s="118">
        <f>IF($C$4="Neattiecināmās izmaksas",IF('8a+c+n'!$Q17="N",'8a+c+n'!O17,0))</f>
        <v>0</v>
      </c>
      <c r="P17" s="119">
        <f>IF($C$4="Neattiecināmās izmaksas",IF('8a+c+n'!$Q17="N",'8a+c+n'!P17,0))</f>
        <v>0</v>
      </c>
    </row>
    <row r="18" spans="1:16" x14ac:dyDescent="0.2">
      <c r="A18" s="51">
        <f>IF(P18=0,0,IF(COUNTBLANK(P18)=1,0,COUNTA($P$14:P18)))</f>
        <v>0</v>
      </c>
      <c r="B18" s="24">
        <f>IF($C$4="Neattiecināmās izmaksas",IF('8a+c+n'!$Q18="N",'8a+c+n'!B18,0))</f>
        <v>0</v>
      </c>
      <c r="C18" s="24">
        <f>IF($C$4="Neattiecināmās izmaksas",IF('8a+c+n'!$Q18="N",'8a+c+n'!C18,0))</f>
        <v>0</v>
      </c>
      <c r="D18" s="24">
        <f>IF($C$4="Neattiecināmās izmaksas",IF('8a+c+n'!$Q18="N",'8a+c+n'!D18,0))</f>
        <v>0</v>
      </c>
      <c r="E18" s="46"/>
      <c r="F18" s="65"/>
      <c r="G18" s="118"/>
      <c r="H18" s="118">
        <f>IF($C$4="Neattiecināmās izmaksas",IF('8a+c+n'!$Q18="N",'8a+c+n'!H18,0))</f>
        <v>0</v>
      </c>
      <c r="I18" s="118"/>
      <c r="J18" s="118"/>
      <c r="K18" s="119">
        <f>IF($C$4="Neattiecināmās izmaksas",IF('8a+c+n'!$Q18="N",'8a+c+n'!K18,0))</f>
        <v>0</v>
      </c>
      <c r="L18" s="82">
        <f>IF($C$4="Neattiecināmās izmaksas",IF('8a+c+n'!$Q18="N",'8a+c+n'!L18,0))</f>
        <v>0</v>
      </c>
      <c r="M18" s="118">
        <f>IF($C$4="Neattiecināmās izmaksas",IF('8a+c+n'!$Q18="N",'8a+c+n'!M18,0))</f>
        <v>0</v>
      </c>
      <c r="N18" s="118">
        <f>IF($C$4="Neattiecināmās izmaksas",IF('8a+c+n'!$Q18="N",'8a+c+n'!N18,0))</f>
        <v>0</v>
      </c>
      <c r="O18" s="118">
        <f>IF($C$4="Neattiecināmās izmaksas",IF('8a+c+n'!$Q18="N",'8a+c+n'!O18,0))</f>
        <v>0</v>
      </c>
      <c r="P18" s="119">
        <f>IF($C$4="Neattiecināmās izmaksas",IF('8a+c+n'!$Q18="N",'8a+c+n'!P18,0))</f>
        <v>0</v>
      </c>
    </row>
    <row r="19" spans="1:16" x14ac:dyDescent="0.2">
      <c r="A19" s="51">
        <f>IF(P19=0,0,IF(COUNTBLANK(P19)=1,0,COUNTA($P$14:P19)))</f>
        <v>0</v>
      </c>
      <c r="B19" s="24">
        <f>IF($C$4="Neattiecināmās izmaksas",IF('8a+c+n'!$Q19="N",'8a+c+n'!B19,0))</f>
        <v>0</v>
      </c>
      <c r="C19" s="24">
        <f>IF($C$4="Neattiecināmās izmaksas",IF('8a+c+n'!$Q19="N",'8a+c+n'!C19,0))</f>
        <v>0</v>
      </c>
      <c r="D19" s="24">
        <f>IF($C$4="Neattiecināmās izmaksas",IF('8a+c+n'!$Q19="N",'8a+c+n'!D19,0))</f>
        <v>0</v>
      </c>
      <c r="E19" s="46"/>
      <c r="F19" s="65"/>
      <c r="G19" s="118"/>
      <c r="H19" s="118">
        <f>IF($C$4="Neattiecināmās izmaksas",IF('8a+c+n'!$Q19="N",'8a+c+n'!H19,0))</f>
        <v>0</v>
      </c>
      <c r="I19" s="118"/>
      <c r="J19" s="118"/>
      <c r="K19" s="119">
        <f>IF($C$4="Neattiecināmās izmaksas",IF('8a+c+n'!$Q19="N",'8a+c+n'!K19,0))</f>
        <v>0</v>
      </c>
      <c r="L19" s="82">
        <f>IF($C$4="Neattiecināmās izmaksas",IF('8a+c+n'!$Q19="N",'8a+c+n'!L19,0))</f>
        <v>0</v>
      </c>
      <c r="M19" s="118">
        <f>IF($C$4="Neattiecināmās izmaksas",IF('8a+c+n'!$Q19="N",'8a+c+n'!M19,0))</f>
        <v>0</v>
      </c>
      <c r="N19" s="118">
        <f>IF($C$4="Neattiecināmās izmaksas",IF('8a+c+n'!$Q19="N",'8a+c+n'!N19,0))</f>
        <v>0</v>
      </c>
      <c r="O19" s="118">
        <f>IF($C$4="Neattiecināmās izmaksas",IF('8a+c+n'!$Q19="N",'8a+c+n'!O19,0))</f>
        <v>0</v>
      </c>
      <c r="P19" s="119">
        <f>IF($C$4="Neattiecināmās izmaksas",IF('8a+c+n'!$Q19="N",'8a+c+n'!P19,0))</f>
        <v>0</v>
      </c>
    </row>
    <row r="20" spans="1:16" x14ac:dyDescent="0.2">
      <c r="A20" s="51">
        <f>IF(P20=0,0,IF(COUNTBLANK(P20)=1,0,COUNTA($P$14:P20)))</f>
        <v>0</v>
      </c>
      <c r="B20" s="24">
        <f>IF($C$4="Neattiecināmās izmaksas",IF('8a+c+n'!$Q20="N",'8a+c+n'!B20,0))</f>
        <v>0</v>
      </c>
      <c r="C20" s="24">
        <f>IF($C$4="Neattiecināmās izmaksas",IF('8a+c+n'!$Q20="N",'8a+c+n'!C20,0))</f>
        <v>0</v>
      </c>
      <c r="D20" s="24">
        <f>IF($C$4="Neattiecināmās izmaksas",IF('8a+c+n'!$Q20="N",'8a+c+n'!D20,0))</f>
        <v>0</v>
      </c>
      <c r="E20" s="46"/>
      <c r="F20" s="65"/>
      <c r="G20" s="118"/>
      <c r="H20" s="118">
        <f>IF($C$4="Neattiecināmās izmaksas",IF('8a+c+n'!$Q20="N",'8a+c+n'!H20,0))</f>
        <v>0</v>
      </c>
      <c r="I20" s="118"/>
      <c r="J20" s="118"/>
      <c r="K20" s="119">
        <f>IF($C$4="Neattiecināmās izmaksas",IF('8a+c+n'!$Q20="N",'8a+c+n'!K20,0))</f>
        <v>0</v>
      </c>
      <c r="L20" s="82">
        <f>IF($C$4="Neattiecināmās izmaksas",IF('8a+c+n'!$Q20="N",'8a+c+n'!L20,0))</f>
        <v>0</v>
      </c>
      <c r="M20" s="118">
        <f>IF($C$4="Neattiecināmās izmaksas",IF('8a+c+n'!$Q20="N",'8a+c+n'!M20,0))</f>
        <v>0</v>
      </c>
      <c r="N20" s="118">
        <f>IF($C$4="Neattiecināmās izmaksas",IF('8a+c+n'!$Q20="N",'8a+c+n'!N20,0))</f>
        <v>0</v>
      </c>
      <c r="O20" s="118">
        <f>IF($C$4="Neattiecināmās izmaksas",IF('8a+c+n'!$Q20="N",'8a+c+n'!O20,0))</f>
        <v>0</v>
      </c>
      <c r="P20" s="119">
        <f>IF($C$4="Neattiecināmās izmaksas",IF('8a+c+n'!$Q20="N",'8a+c+n'!P20,0))</f>
        <v>0</v>
      </c>
    </row>
    <row r="21" spans="1:16" x14ac:dyDescent="0.2">
      <c r="A21" s="51">
        <f>IF(P21=0,0,IF(COUNTBLANK(P21)=1,0,COUNTA($P$14:P21)))</f>
        <v>0</v>
      </c>
      <c r="B21" s="24">
        <f>IF($C$4="Neattiecināmās izmaksas",IF('8a+c+n'!$Q21="N",'8a+c+n'!B21,0))</f>
        <v>0</v>
      </c>
      <c r="C21" s="24">
        <f>IF($C$4="Neattiecināmās izmaksas",IF('8a+c+n'!$Q21="N",'8a+c+n'!C21,0))</f>
        <v>0</v>
      </c>
      <c r="D21" s="24">
        <f>IF($C$4="Neattiecināmās izmaksas",IF('8a+c+n'!$Q21="N",'8a+c+n'!D21,0))</f>
        <v>0</v>
      </c>
      <c r="E21" s="46"/>
      <c r="F21" s="65"/>
      <c r="G21" s="118"/>
      <c r="H21" s="118">
        <f>IF($C$4="Neattiecināmās izmaksas",IF('8a+c+n'!$Q21="N",'8a+c+n'!H21,0))</f>
        <v>0</v>
      </c>
      <c r="I21" s="118"/>
      <c r="J21" s="118"/>
      <c r="K21" s="119">
        <f>IF($C$4="Neattiecināmās izmaksas",IF('8a+c+n'!$Q21="N",'8a+c+n'!K21,0))</f>
        <v>0</v>
      </c>
      <c r="L21" s="82">
        <f>IF($C$4="Neattiecināmās izmaksas",IF('8a+c+n'!$Q21="N",'8a+c+n'!L21,0))</f>
        <v>0</v>
      </c>
      <c r="M21" s="118">
        <f>IF($C$4="Neattiecināmās izmaksas",IF('8a+c+n'!$Q21="N",'8a+c+n'!M21,0))</f>
        <v>0</v>
      </c>
      <c r="N21" s="118">
        <f>IF($C$4="Neattiecināmās izmaksas",IF('8a+c+n'!$Q21="N",'8a+c+n'!N21,0))</f>
        <v>0</v>
      </c>
      <c r="O21" s="118">
        <f>IF($C$4="Neattiecināmās izmaksas",IF('8a+c+n'!$Q21="N",'8a+c+n'!O21,0))</f>
        <v>0</v>
      </c>
      <c r="P21" s="119">
        <f>IF($C$4="Neattiecināmās izmaksas",IF('8a+c+n'!$Q21="N",'8a+c+n'!P21,0))</f>
        <v>0</v>
      </c>
    </row>
    <row r="22" spans="1:16" ht="10.8" thickBot="1" x14ac:dyDescent="0.25">
      <c r="A22" s="51">
        <f>IF(P22=0,0,IF(COUNTBLANK(P22)=1,0,COUNTA($P$14:P22)))</f>
        <v>0</v>
      </c>
      <c r="B22" s="24">
        <f>IF($C$4="Neattiecināmās izmaksas",IF('8a+c+n'!$Q22="N",'8a+c+n'!B22,0))</f>
        <v>0</v>
      </c>
      <c r="C22" s="24">
        <f>IF($C$4="Neattiecināmās izmaksas",IF('8a+c+n'!$Q22="N",'8a+c+n'!C22,0))</f>
        <v>0</v>
      </c>
      <c r="D22" s="24">
        <f>IF($C$4="Neattiecināmās izmaksas",IF('8a+c+n'!$Q22="N",'8a+c+n'!D22,0))</f>
        <v>0</v>
      </c>
      <c r="E22" s="46"/>
      <c r="F22" s="65"/>
      <c r="G22" s="118"/>
      <c r="H22" s="118">
        <f>IF($C$4="Neattiecināmās izmaksas",IF('8a+c+n'!$Q22="N",'8a+c+n'!H22,0))</f>
        <v>0</v>
      </c>
      <c r="I22" s="118"/>
      <c r="J22" s="118"/>
      <c r="K22" s="119">
        <f>IF($C$4="Neattiecināmās izmaksas",IF('8a+c+n'!$Q22="N",'8a+c+n'!K22,0))</f>
        <v>0</v>
      </c>
      <c r="L22" s="82">
        <f>IF($C$4="Neattiecināmās izmaksas",IF('8a+c+n'!$Q22="N",'8a+c+n'!L22,0))</f>
        <v>0</v>
      </c>
      <c r="M22" s="118">
        <f>IF($C$4="Neattiecināmās izmaksas",IF('8a+c+n'!$Q22="N",'8a+c+n'!M22,0))</f>
        <v>0</v>
      </c>
      <c r="N22" s="118">
        <f>IF($C$4="Neattiecināmās izmaksas",IF('8a+c+n'!$Q22="N",'8a+c+n'!N22,0))</f>
        <v>0</v>
      </c>
      <c r="O22" s="118">
        <f>IF($C$4="Neattiecināmās izmaksas",IF('8a+c+n'!$Q22="N",'8a+c+n'!O22,0))</f>
        <v>0</v>
      </c>
      <c r="P22" s="119">
        <f>IF($C$4="Neattiecināmās izmaksas",IF('8a+c+n'!$Q22="N",'8a+c+n'!P22,0))</f>
        <v>0</v>
      </c>
    </row>
    <row r="23" spans="1:16" ht="12" customHeight="1" thickBot="1" x14ac:dyDescent="0.25">
      <c r="A23" s="315" t="s">
        <v>62</v>
      </c>
      <c r="B23" s="316"/>
      <c r="C23" s="316"/>
      <c r="D23" s="316"/>
      <c r="E23" s="316"/>
      <c r="F23" s="316"/>
      <c r="G23" s="316"/>
      <c r="H23" s="316"/>
      <c r="I23" s="316"/>
      <c r="J23" s="316"/>
      <c r="K23" s="317"/>
      <c r="L23" s="132">
        <f>SUM(L14:L22)</f>
        <v>0</v>
      </c>
      <c r="M23" s="133">
        <f>SUM(M14:M22)</f>
        <v>0</v>
      </c>
      <c r="N23" s="133">
        <f>SUM(N14:N22)</f>
        <v>0</v>
      </c>
      <c r="O23" s="133">
        <f>SUM(O14:O22)</f>
        <v>0</v>
      </c>
      <c r="P23" s="134">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18" t="str">
        <f>'Kops n'!C35:H35</f>
        <v>Gundega Ābelīte 14.05.2024</v>
      </c>
      <c r="D26" s="318"/>
      <c r="E26" s="318"/>
      <c r="F26" s="318"/>
      <c r="G26" s="318"/>
      <c r="H26" s="318"/>
      <c r="I26" s="16"/>
      <c r="J26" s="16"/>
      <c r="K26" s="16"/>
      <c r="L26" s="16"/>
      <c r="M26" s="16"/>
      <c r="N26" s="16"/>
      <c r="O26" s="16"/>
      <c r="P26" s="16"/>
    </row>
    <row r="27" spans="1:16" x14ac:dyDescent="0.2">
      <c r="A27" s="16"/>
      <c r="B27" s="16"/>
      <c r="C27" s="244" t="s">
        <v>15</v>
      </c>
      <c r="D27" s="244"/>
      <c r="E27" s="244"/>
      <c r="F27" s="244"/>
      <c r="G27" s="244"/>
      <c r="H27" s="244"/>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0" t="str">
        <f>'Kops n'!A38:D38</f>
        <v>Tāme sastādīta 2024. gada 14. maijā</v>
      </c>
      <c r="B29" s="261"/>
      <c r="C29" s="261"/>
      <c r="D29" s="261"/>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18" t="str">
        <f>'Kops n'!C40:H40</f>
        <v>Gundega Ābelīte 14.05.2024</v>
      </c>
      <c r="D31" s="318"/>
      <c r="E31" s="318"/>
      <c r="F31" s="318"/>
      <c r="G31" s="318"/>
      <c r="H31" s="318"/>
      <c r="I31" s="16"/>
      <c r="J31" s="16"/>
      <c r="K31" s="16"/>
      <c r="L31" s="16"/>
      <c r="M31" s="16"/>
      <c r="N31" s="16"/>
      <c r="O31" s="16"/>
      <c r="P31" s="16"/>
    </row>
    <row r="32" spans="1:16" x14ac:dyDescent="0.2">
      <c r="A32" s="16"/>
      <c r="B32" s="16"/>
      <c r="C32" s="244" t="s">
        <v>15</v>
      </c>
      <c r="D32" s="244"/>
      <c r="E32" s="244"/>
      <c r="F32" s="244"/>
      <c r="G32" s="244"/>
      <c r="H32" s="244"/>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t="str">
        <f>'Kops n'!C43</f>
        <v>1-00180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166" priority="3" operator="containsText" text="Tiešās izmaksas kopā, t. sk. darba devēja sociālais nodoklis __.__% ">
      <formula>NOT(ISERROR(SEARCH("Tiešās izmaksas kopā, t. sk. darba devēja sociālais nodoklis __.__% ",A23)))</formula>
    </cfRule>
  </conditionalFormatting>
  <conditionalFormatting sqref="N9:O9 D5:L8 C2:I2 B14:P22 L23:P23 C26:H26 C31:H31 C34">
    <cfRule type="cellIs" dxfId="165" priority="2" operator="equal">
      <formula>0</formula>
    </cfRule>
  </conditionalFormatting>
  <conditionalFormatting sqref="A14:A22">
    <cfRule type="cellIs" dxfId="164" priority="1"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Q89"/>
  <sheetViews>
    <sheetView workbookViewId="0">
      <selection activeCell="I15" sqref="I15:J7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9</v>
      </c>
      <c r="E1" s="22"/>
      <c r="F1" s="22"/>
      <c r="G1" s="22"/>
      <c r="H1" s="22"/>
      <c r="I1" s="22"/>
      <c r="J1" s="22"/>
      <c r="N1" s="26"/>
      <c r="O1" s="27"/>
      <c r="P1" s="28"/>
    </row>
    <row r="2" spans="1:17" x14ac:dyDescent="0.2">
      <c r="A2" s="29"/>
      <c r="B2" s="29"/>
      <c r="C2" s="330" t="s">
        <v>449</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460</v>
      </c>
      <c r="B9" s="327"/>
      <c r="C9" s="327"/>
      <c r="D9" s="327"/>
      <c r="E9" s="327"/>
      <c r="F9" s="327"/>
      <c r="G9" s="31"/>
      <c r="H9" s="31"/>
      <c r="I9" s="31"/>
      <c r="J9" s="328" t="s">
        <v>45</v>
      </c>
      <c r="K9" s="328"/>
      <c r="L9" s="328"/>
      <c r="M9" s="328"/>
      <c r="N9" s="329">
        <f>P77</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9" t="s">
        <v>285</v>
      </c>
      <c r="D14" s="23"/>
      <c r="E14" s="45"/>
      <c r="F14" s="71"/>
      <c r="G14" s="110"/>
      <c r="H14" s="110">
        <f>F14*G14</f>
        <v>0</v>
      </c>
      <c r="I14" s="110"/>
      <c r="J14" s="110"/>
      <c r="K14" s="114">
        <f>SUM(H14:J14)</f>
        <v>0</v>
      </c>
      <c r="L14" s="71">
        <f>E14*F14</f>
        <v>0</v>
      </c>
      <c r="M14" s="110">
        <f>H14*E14</f>
        <v>0</v>
      </c>
      <c r="N14" s="110">
        <f>I14*E14</f>
        <v>0</v>
      </c>
      <c r="O14" s="110">
        <f>J14*E14</f>
        <v>0</v>
      </c>
      <c r="P14" s="111">
        <f>SUM(M14:O14)</f>
        <v>0</v>
      </c>
      <c r="Q14" s="57"/>
    </row>
    <row r="15" spans="1:17" ht="20.399999999999999" x14ac:dyDescent="0.2">
      <c r="A15" s="36">
        <v>1</v>
      </c>
      <c r="B15" s="24" t="s">
        <v>286</v>
      </c>
      <c r="C15" s="40" t="s">
        <v>287</v>
      </c>
      <c r="D15" s="24" t="s">
        <v>106</v>
      </c>
      <c r="E15" s="162">
        <v>4</v>
      </c>
      <c r="F15" s="41"/>
      <c r="G15" s="112"/>
      <c r="H15" s="112">
        <f>F15*G15</f>
        <v>0</v>
      </c>
      <c r="I15" s="158"/>
      <c r="J15" s="112"/>
      <c r="K15" s="115">
        <f t="shared" ref="K15:K76" si="0">SUM(H15:J15)</f>
        <v>0</v>
      </c>
      <c r="L15" s="41">
        <f t="shared" ref="L15:L76" si="1">E15*F15</f>
        <v>0</v>
      </c>
      <c r="M15" s="112">
        <f t="shared" ref="M15:M76" si="2">H15*E15</f>
        <v>0</v>
      </c>
      <c r="N15" s="112">
        <f t="shared" ref="N15:N76" si="3">I15*E15</f>
        <v>0</v>
      </c>
      <c r="O15" s="112">
        <f t="shared" ref="O15:O76" si="4">J15*E15</f>
        <v>0</v>
      </c>
      <c r="P15" s="113">
        <f t="shared" ref="P15:P76" si="5">SUM(M15:O15)</f>
        <v>0</v>
      </c>
      <c r="Q15" s="61" t="s">
        <v>46</v>
      </c>
    </row>
    <row r="16" spans="1:17" ht="20.399999999999999" x14ac:dyDescent="0.2">
      <c r="A16" s="36">
        <v>2</v>
      </c>
      <c r="B16" s="24" t="s">
        <v>286</v>
      </c>
      <c r="C16" s="40" t="s">
        <v>288</v>
      </c>
      <c r="D16" s="24" t="s">
        <v>106</v>
      </c>
      <c r="E16" s="162">
        <v>1</v>
      </c>
      <c r="F16" s="41"/>
      <c r="G16" s="112"/>
      <c r="H16" s="112">
        <f t="shared" ref="H16:H76" si="6">F16*G16</f>
        <v>0</v>
      </c>
      <c r="I16" s="158"/>
      <c r="J16" s="112"/>
      <c r="K16" s="115">
        <f t="shared" si="0"/>
        <v>0</v>
      </c>
      <c r="L16" s="41">
        <f t="shared" si="1"/>
        <v>0</v>
      </c>
      <c r="M16" s="112">
        <f t="shared" si="2"/>
        <v>0</v>
      </c>
      <c r="N16" s="112">
        <f t="shared" si="3"/>
        <v>0</v>
      </c>
      <c r="O16" s="112">
        <f t="shared" si="4"/>
        <v>0</v>
      </c>
      <c r="P16" s="113">
        <f t="shared" si="5"/>
        <v>0</v>
      </c>
      <c r="Q16" s="61" t="s">
        <v>46</v>
      </c>
    </row>
    <row r="17" spans="1:17" ht="20.399999999999999" x14ac:dyDescent="0.2">
      <c r="A17" s="36">
        <v>3</v>
      </c>
      <c r="B17" s="24" t="s">
        <v>286</v>
      </c>
      <c r="C17" s="40" t="s">
        <v>289</v>
      </c>
      <c r="D17" s="24" t="s">
        <v>106</v>
      </c>
      <c r="E17" s="162">
        <v>3</v>
      </c>
      <c r="F17" s="41"/>
      <c r="G17" s="112"/>
      <c r="H17" s="112">
        <f t="shared" si="6"/>
        <v>0</v>
      </c>
      <c r="I17" s="158"/>
      <c r="J17" s="112"/>
      <c r="K17" s="115">
        <f t="shared" si="0"/>
        <v>0</v>
      </c>
      <c r="L17" s="41">
        <f t="shared" si="1"/>
        <v>0</v>
      </c>
      <c r="M17" s="112">
        <f t="shared" si="2"/>
        <v>0</v>
      </c>
      <c r="N17" s="112">
        <f t="shared" si="3"/>
        <v>0</v>
      </c>
      <c r="O17" s="112">
        <f t="shared" si="4"/>
        <v>0</v>
      </c>
      <c r="P17" s="113">
        <f t="shared" si="5"/>
        <v>0</v>
      </c>
      <c r="Q17" s="61" t="s">
        <v>46</v>
      </c>
    </row>
    <row r="18" spans="1:17" ht="20.399999999999999" x14ac:dyDescent="0.2">
      <c r="A18" s="36">
        <v>4</v>
      </c>
      <c r="B18" s="24" t="s">
        <v>286</v>
      </c>
      <c r="C18" s="40" t="s">
        <v>290</v>
      </c>
      <c r="D18" s="24" t="s">
        <v>106</v>
      </c>
      <c r="E18" s="162">
        <v>1</v>
      </c>
      <c r="F18" s="41"/>
      <c r="G18" s="112"/>
      <c r="H18" s="112">
        <f t="shared" si="6"/>
        <v>0</v>
      </c>
      <c r="I18" s="158"/>
      <c r="J18" s="112"/>
      <c r="K18" s="115">
        <f t="shared" si="0"/>
        <v>0</v>
      </c>
      <c r="L18" s="41">
        <f t="shared" si="1"/>
        <v>0</v>
      </c>
      <c r="M18" s="112">
        <f t="shared" si="2"/>
        <v>0</v>
      </c>
      <c r="N18" s="112">
        <f t="shared" si="3"/>
        <v>0</v>
      </c>
      <c r="O18" s="112">
        <f t="shared" si="4"/>
        <v>0</v>
      </c>
      <c r="P18" s="113">
        <f t="shared" si="5"/>
        <v>0</v>
      </c>
      <c r="Q18" s="61" t="s">
        <v>46</v>
      </c>
    </row>
    <row r="19" spans="1:17" ht="20.399999999999999" x14ac:dyDescent="0.2">
      <c r="A19" s="36">
        <v>5</v>
      </c>
      <c r="B19" s="24" t="s">
        <v>286</v>
      </c>
      <c r="C19" s="40" t="s">
        <v>291</v>
      </c>
      <c r="D19" s="24" t="s">
        <v>106</v>
      </c>
      <c r="E19" s="162">
        <v>11</v>
      </c>
      <c r="F19" s="41"/>
      <c r="G19" s="112"/>
      <c r="H19" s="112">
        <f t="shared" si="6"/>
        <v>0</v>
      </c>
      <c r="I19" s="158"/>
      <c r="J19" s="112"/>
      <c r="K19" s="115">
        <f t="shared" si="0"/>
        <v>0</v>
      </c>
      <c r="L19" s="41">
        <f t="shared" si="1"/>
        <v>0</v>
      </c>
      <c r="M19" s="112">
        <f t="shared" si="2"/>
        <v>0</v>
      </c>
      <c r="N19" s="112">
        <f t="shared" si="3"/>
        <v>0</v>
      </c>
      <c r="O19" s="112">
        <f t="shared" si="4"/>
        <v>0</v>
      </c>
      <c r="P19" s="113">
        <f t="shared" si="5"/>
        <v>0</v>
      </c>
      <c r="Q19" s="61" t="s">
        <v>46</v>
      </c>
    </row>
    <row r="20" spans="1:17" ht="20.399999999999999" x14ac:dyDescent="0.2">
      <c r="A20" s="36">
        <v>6</v>
      </c>
      <c r="B20" s="24" t="s">
        <v>286</v>
      </c>
      <c r="C20" s="40" t="s">
        <v>292</v>
      </c>
      <c r="D20" s="24" t="s">
        <v>106</v>
      </c>
      <c r="E20" s="162">
        <v>6</v>
      </c>
      <c r="F20" s="41"/>
      <c r="G20" s="112"/>
      <c r="H20" s="112">
        <f t="shared" si="6"/>
        <v>0</v>
      </c>
      <c r="I20" s="158"/>
      <c r="J20" s="112"/>
      <c r="K20" s="115">
        <f t="shared" si="0"/>
        <v>0</v>
      </c>
      <c r="L20" s="41">
        <f t="shared" si="1"/>
        <v>0</v>
      </c>
      <c r="M20" s="112">
        <f t="shared" si="2"/>
        <v>0</v>
      </c>
      <c r="N20" s="112">
        <f t="shared" si="3"/>
        <v>0</v>
      </c>
      <c r="O20" s="112">
        <f t="shared" si="4"/>
        <v>0</v>
      </c>
      <c r="P20" s="113">
        <f t="shared" si="5"/>
        <v>0</v>
      </c>
      <c r="Q20" s="61" t="s">
        <v>46</v>
      </c>
    </row>
    <row r="21" spans="1:17" ht="20.399999999999999" x14ac:dyDescent="0.2">
      <c r="A21" s="36">
        <v>7</v>
      </c>
      <c r="B21" s="24" t="s">
        <v>286</v>
      </c>
      <c r="C21" s="40" t="s">
        <v>293</v>
      </c>
      <c r="D21" s="24" t="s">
        <v>106</v>
      </c>
      <c r="E21" s="162">
        <v>4</v>
      </c>
      <c r="F21" s="41"/>
      <c r="G21" s="112"/>
      <c r="H21" s="112">
        <f t="shared" si="6"/>
        <v>0</v>
      </c>
      <c r="I21" s="112"/>
      <c r="J21" s="112"/>
      <c r="K21" s="115">
        <f t="shared" si="0"/>
        <v>0</v>
      </c>
      <c r="L21" s="41">
        <f t="shared" si="1"/>
        <v>0</v>
      </c>
      <c r="M21" s="112">
        <f t="shared" si="2"/>
        <v>0</v>
      </c>
      <c r="N21" s="112">
        <f t="shared" si="3"/>
        <v>0</v>
      </c>
      <c r="O21" s="112">
        <f t="shared" si="4"/>
        <v>0</v>
      </c>
      <c r="P21" s="113">
        <f t="shared" si="5"/>
        <v>0</v>
      </c>
      <c r="Q21" s="61" t="s">
        <v>46</v>
      </c>
    </row>
    <row r="22" spans="1:17" ht="20.399999999999999" x14ac:dyDescent="0.2">
      <c r="A22" s="36">
        <v>8</v>
      </c>
      <c r="B22" s="24" t="s">
        <v>286</v>
      </c>
      <c r="C22" s="40" t="s">
        <v>294</v>
      </c>
      <c r="D22" s="24" t="s">
        <v>106</v>
      </c>
      <c r="E22" s="162">
        <v>20</v>
      </c>
      <c r="F22" s="41"/>
      <c r="G22" s="112"/>
      <c r="H22" s="112">
        <f t="shared" si="6"/>
        <v>0</v>
      </c>
      <c r="I22" s="112"/>
      <c r="J22" s="112"/>
      <c r="K22" s="115">
        <f t="shared" si="0"/>
        <v>0</v>
      </c>
      <c r="L22" s="41">
        <f t="shared" si="1"/>
        <v>0</v>
      </c>
      <c r="M22" s="112">
        <f t="shared" si="2"/>
        <v>0</v>
      </c>
      <c r="N22" s="112">
        <f t="shared" si="3"/>
        <v>0</v>
      </c>
      <c r="O22" s="112">
        <f t="shared" si="4"/>
        <v>0</v>
      </c>
      <c r="P22" s="113">
        <f t="shared" si="5"/>
        <v>0</v>
      </c>
      <c r="Q22" s="61" t="s">
        <v>46</v>
      </c>
    </row>
    <row r="23" spans="1:17" ht="20.399999999999999" x14ac:dyDescent="0.2">
      <c r="A23" s="36">
        <v>9</v>
      </c>
      <c r="B23" s="24" t="s">
        <v>286</v>
      </c>
      <c r="C23" s="40" t="s">
        <v>295</v>
      </c>
      <c r="D23" s="24" t="s">
        <v>106</v>
      </c>
      <c r="E23" s="162">
        <v>22</v>
      </c>
      <c r="F23" s="41"/>
      <c r="G23" s="112"/>
      <c r="H23" s="112">
        <f t="shared" si="6"/>
        <v>0</v>
      </c>
      <c r="I23" s="112"/>
      <c r="J23" s="112"/>
      <c r="K23" s="115">
        <f t="shared" si="0"/>
        <v>0</v>
      </c>
      <c r="L23" s="41">
        <f t="shared" si="1"/>
        <v>0</v>
      </c>
      <c r="M23" s="112">
        <f t="shared" si="2"/>
        <v>0</v>
      </c>
      <c r="N23" s="112">
        <f t="shared" si="3"/>
        <v>0</v>
      </c>
      <c r="O23" s="112">
        <f t="shared" si="4"/>
        <v>0</v>
      </c>
      <c r="P23" s="113">
        <f t="shared" si="5"/>
        <v>0</v>
      </c>
      <c r="Q23" s="61" t="s">
        <v>46</v>
      </c>
    </row>
    <row r="24" spans="1:17" ht="20.399999999999999" x14ac:dyDescent="0.2">
      <c r="A24" s="36">
        <v>10</v>
      </c>
      <c r="B24" s="24" t="s">
        <v>286</v>
      </c>
      <c r="C24" s="40" t="s">
        <v>296</v>
      </c>
      <c r="D24" s="24" t="s">
        <v>106</v>
      </c>
      <c r="E24" s="162">
        <v>22</v>
      </c>
      <c r="F24" s="41"/>
      <c r="G24" s="112"/>
      <c r="H24" s="112">
        <f t="shared" si="6"/>
        <v>0</v>
      </c>
      <c r="I24" s="112"/>
      <c r="J24" s="112"/>
      <c r="K24" s="115">
        <f t="shared" si="0"/>
        <v>0</v>
      </c>
      <c r="L24" s="41">
        <f t="shared" si="1"/>
        <v>0</v>
      </c>
      <c r="M24" s="112">
        <f t="shared" si="2"/>
        <v>0</v>
      </c>
      <c r="N24" s="112">
        <f t="shared" si="3"/>
        <v>0</v>
      </c>
      <c r="O24" s="112">
        <f t="shared" si="4"/>
        <v>0</v>
      </c>
      <c r="P24" s="113">
        <f t="shared" si="5"/>
        <v>0</v>
      </c>
      <c r="Q24" s="61" t="s">
        <v>46</v>
      </c>
    </row>
    <row r="25" spans="1:17" ht="20.399999999999999" x14ac:dyDescent="0.2">
      <c r="A25" s="36">
        <v>11</v>
      </c>
      <c r="B25" s="24" t="s">
        <v>286</v>
      </c>
      <c r="C25" s="40" t="s">
        <v>297</v>
      </c>
      <c r="D25" s="24" t="s">
        <v>106</v>
      </c>
      <c r="E25" s="162">
        <v>29</v>
      </c>
      <c r="F25" s="41"/>
      <c r="G25" s="112"/>
      <c r="H25" s="112">
        <f t="shared" si="6"/>
        <v>0</v>
      </c>
      <c r="I25" s="112"/>
      <c r="J25" s="112"/>
      <c r="K25" s="115">
        <f t="shared" si="0"/>
        <v>0</v>
      </c>
      <c r="L25" s="41">
        <f t="shared" si="1"/>
        <v>0</v>
      </c>
      <c r="M25" s="112">
        <f t="shared" si="2"/>
        <v>0</v>
      </c>
      <c r="N25" s="112">
        <f t="shared" si="3"/>
        <v>0</v>
      </c>
      <c r="O25" s="112">
        <f t="shared" si="4"/>
        <v>0</v>
      </c>
      <c r="P25" s="113">
        <f t="shared" si="5"/>
        <v>0</v>
      </c>
      <c r="Q25" s="61" t="s">
        <v>46</v>
      </c>
    </row>
    <row r="26" spans="1:17" ht="20.399999999999999" x14ac:dyDescent="0.2">
      <c r="A26" s="36">
        <v>12</v>
      </c>
      <c r="B26" s="24" t="s">
        <v>286</v>
      </c>
      <c r="C26" s="40" t="s">
        <v>298</v>
      </c>
      <c r="D26" s="24" t="s">
        <v>106</v>
      </c>
      <c r="E26" s="162">
        <v>57</v>
      </c>
      <c r="F26" s="41"/>
      <c r="G26" s="112"/>
      <c r="H26" s="112">
        <f t="shared" si="6"/>
        <v>0</v>
      </c>
      <c r="I26" s="112"/>
      <c r="J26" s="112"/>
      <c r="K26" s="115">
        <f t="shared" si="0"/>
        <v>0</v>
      </c>
      <c r="L26" s="41">
        <f t="shared" si="1"/>
        <v>0</v>
      </c>
      <c r="M26" s="112">
        <f t="shared" si="2"/>
        <v>0</v>
      </c>
      <c r="N26" s="112">
        <f t="shared" si="3"/>
        <v>0</v>
      </c>
      <c r="O26" s="112">
        <f t="shared" si="4"/>
        <v>0</v>
      </c>
      <c r="P26" s="113">
        <f t="shared" si="5"/>
        <v>0</v>
      </c>
      <c r="Q26" s="61" t="s">
        <v>46</v>
      </c>
    </row>
    <row r="27" spans="1:17" ht="20.399999999999999" x14ac:dyDescent="0.2">
      <c r="A27" s="36">
        <v>13</v>
      </c>
      <c r="B27" s="24" t="s">
        <v>286</v>
      </c>
      <c r="C27" s="40" t="s">
        <v>299</v>
      </c>
      <c r="D27" s="24" t="s">
        <v>106</v>
      </c>
      <c r="E27" s="162">
        <v>180</v>
      </c>
      <c r="F27" s="41"/>
      <c r="G27" s="112"/>
      <c r="H27" s="112">
        <f t="shared" si="6"/>
        <v>0</v>
      </c>
      <c r="I27" s="112"/>
      <c r="J27" s="112"/>
      <c r="K27" s="115">
        <f t="shared" si="0"/>
        <v>0</v>
      </c>
      <c r="L27" s="41">
        <f t="shared" si="1"/>
        <v>0</v>
      </c>
      <c r="M27" s="112">
        <f t="shared" si="2"/>
        <v>0</v>
      </c>
      <c r="N27" s="112">
        <f t="shared" si="3"/>
        <v>0</v>
      </c>
      <c r="O27" s="112">
        <f t="shared" si="4"/>
        <v>0</v>
      </c>
      <c r="P27" s="113">
        <f t="shared" si="5"/>
        <v>0</v>
      </c>
      <c r="Q27" s="61" t="s">
        <v>46</v>
      </c>
    </row>
    <row r="28" spans="1:17" ht="20.399999999999999" x14ac:dyDescent="0.2">
      <c r="A28" s="36">
        <v>14</v>
      </c>
      <c r="B28" s="24" t="s">
        <v>286</v>
      </c>
      <c r="C28" s="40" t="s">
        <v>300</v>
      </c>
      <c r="D28" s="24" t="s">
        <v>106</v>
      </c>
      <c r="E28" s="162">
        <v>176</v>
      </c>
      <c r="F28" s="41"/>
      <c r="G28" s="112"/>
      <c r="H28" s="112">
        <f t="shared" si="6"/>
        <v>0</v>
      </c>
      <c r="I28" s="112"/>
      <c r="J28" s="112"/>
      <c r="K28" s="115">
        <f t="shared" si="0"/>
        <v>0</v>
      </c>
      <c r="L28" s="41">
        <f t="shared" si="1"/>
        <v>0</v>
      </c>
      <c r="M28" s="112">
        <f t="shared" si="2"/>
        <v>0</v>
      </c>
      <c r="N28" s="112">
        <f t="shared" si="3"/>
        <v>0</v>
      </c>
      <c r="O28" s="112">
        <f t="shared" si="4"/>
        <v>0</v>
      </c>
      <c r="P28" s="113">
        <f t="shared" si="5"/>
        <v>0</v>
      </c>
      <c r="Q28" s="61" t="s">
        <v>46</v>
      </c>
    </row>
    <row r="29" spans="1:17" ht="20.399999999999999" x14ac:dyDescent="0.2">
      <c r="A29" s="36">
        <v>15</v>
      </c>
      <c r="B29" s="24" t="s">
        <v>286</v>
      </c>
      <c r="C29" s="40" t="s">
        <v>301</v>
      </c>
      <c r="D29" s="24" t="s">
        <v>106</v>
      </c>
      <c r="E29" s="162">
        <v>4</v>
      </c>
      <c r="F29" s="41"/>
      <c r="G29" s="112"/>
      <c r="H29" s="112">
        <f t="shared" si="6"/>
        <v>0</v>
      </c>
      <c r="I29" s="112"/>
      <c r="J29" s="112"/>
      <c r="K29" s="115">
        <f t="shared" si="0"/>
        <v>0</v>
      </c>
      <c r="L29" s="41">
        <f t="shared" si="1"/>
        <v>0</v>
      </c>
      <c r="M29" s="112">
        <f t="shared" si="2"/>
        <v>0</v>
      </c>
      <c r="N29" s="112">
        <f t="shared" si="3"/>
        <v>0</v>
      </c>
      <c r="O29" s="112">
        <f t="shared" si="4"/>
        <v>0</v>
      </c>
      <c r="P29" s="113">
        <f t="shared" si="5"/>
        <v>0</v>
      </c>
      <c r="Q29" s="61" t="s">
        <v>46</v>
      </c>
    </row>
    <row r="30" spans="1:17" ht="20.399999999999999" x14ac:dyDescent="0.2">
      <c r="A30" s="36">
        <v>16</v>
      </c>
      <c r="B30" s="24" t="s">
        <v>286</v>
      </c>
      <c r="C30" s="40" t="s">
        <v>302</v>
      </c>
      <c r="D30" s="24" t="s">
        <v>106</v>
      </c>
      <c r="E30" s="162">
        <v>180</v>
      </c>
      <c r="F30" s="41"/>
      <c r="G30" s="112"/>
      <c r="H30" s="112">
        <f t="shared" si="6"/>
        <v>0</v>
      </c>
      <c r="I30" s="112"/>
      <c r="J30" s="112"/>
      <c r="K30" s="115">
        <f t="shared" si="0"/>
        <v>0</v>
      </c>
      <c r="L30" s="41">
        <f t="shared" si="1"/>
        <v>0</v>
      </c>
      <c r="M30" s="112">
        <f t="shared" si="2"/>
        <v>0</v>
      </c>
      <c r="N30" s="112">
        <f t="shared" si="3"/>
        <v>0</v>
      </c>
      <c r="O30" s="112">
        <f t="shared" si="4"/>
        <v>0</v>
      </c>
      <c r="P30" s="113">
        <f t="shared" si="5"/>
        <v>0</v>
      </c>
      <c r="Q30" s="61" t="s">
        <v>46</v>
      </c>
    </row>
    <row r="31" spans="1:17" ht="20.399999999999999" x14ac:dyDescent="0.2">
      <c r="A31" s="36">
        <v>17</v>
      </c>
      <c r="B31" s="24" t="s">
        <v>286</v>
      </c>
      <c r="C31" s="40" t="s">
        <v>303</v>
      </c>
      <c r="D31" s="24" t="s">
        <v>106</v>
      </c>
      <c r="E31" s="162">
        <v>36</v>
      </c>
      <c r="F31" s="41"/>
      <c r="G31" s="112"/>
      <c r="H31" s="112">
        <f t="shared" si="6"/>
        <v>0</v>
      </c>
      <c r="I31" s="112"/>
      <c r="J31" s="112"/>
      <c r="K31" s="115">
        <f t="shared" si="0"/>
        <v>0</v>
      </c>
      <c r="L31" s="41">
        <f t="shared" si="1"/>
        <v>0</v>
      </c>
      <c r="M31" s="112">
        <f t="shared" si="2"/>
        <v>0</v>
      </c>
      <c r="N31" s="112">
        <f t="shared" si="3"/>
        <v>0</v>
      </c>
      <c r="O31" s="112">
        <f t="shared" si="4"/>
        <v>0</v>
      </c>
      <c r="P31" s="113">
        <f t="shared" si="5"/>
        <v>0</v>
      </c>
      <c r="Q31" s="61" t="s">
        <v>46</v>
      </c>
    </row>
    <row r="32" spans="1:17" ht="20.399999999999999" x14ac:dyDescent="0.2">
      <c r="A32" s="36">
        <v>18</v>
      </c>
      <c r="B32" s="24" t="s">
        <v>286</v>
      </c>
      <c r="C32" s="40" t="s">
        <v>304</v>
      </c>
      <c r="D32" s="24" t="s">
        <v>106</v>
      </c>
      <c r="E32" s="162">
        <v>4</v>
      </c>
      <c r="F32" s="41"/>
      <c r="G32" s="112"/>
      <c r="H32" s="112">
        <f t="shared" si="6"/>
        <v>0</v>
      </c>
      <c r="I32" s="112"/>
      <c r="J32" s="112"/>
      <c r="K32" s="115">
        <f t="shared" si="0"/>
        <v>0</v>
      </c>
      <c r="L32" s="41">
        <f t="shared" si="1"/>
        <v>0</v>
      </c>
      <c r="M32" s="112">
        <f t="shared" si="2"/>
        <v>0</v>
      </c>
      <c r="N32" s="112">
        <f t="shared" si="3"/>
        <v>0</v>
      </c>
      <c r="O32" s="112">
        <f t="shared" si="4"/>
        <v>0</v>
      </c>
      <c r="P32" s="113">
        <f t="shared" si="5"/>
        <v>0</v>
      </c>
      <c r="Q32" s="61" t="s">
        <v>46</v>
      </c>
    </row>
    <row r="33" spans="1:17" ht="20.399999999999999" x14ac:dyDescent="0.2">
      <c r="A33" s="36">
        <v>19</v>
      </c>
      <c r="B33" s="24" t="s">
        <v>286</v>
      </c>
      <c r="C33" s="40" t="s">
        <v>305</v>
      </c>
      <c r="D33" s="24" t="s">
        <v>106</v>
      </c>
      <c r="E33" s="162">
        <v>108</v>
      </c>
      <c r="F33" s="41"/>
      <c r="G33" s="112"/>
      <c r="H33" s="112">
        <f t="shared" si="6"/>
        <v>0</v>
      </c>
      <c r="I33" s="112"/>
      <c r="J33" s="112"/>
      <c r="K33" s="115">
        <f t="shared" si="0"/>
        <v>0</v>
      </c>
      <c r="L33" s="41">
        <f t="shared" si="1"/>
        <v>0</v>
      </c>
      <c r="M33" s="112">
        <f t="shared" si="2"/>
        <v>0</v>
      </c>
      <c r="N33" s="112">
        <f t="shared" si="3"/>
        <v>0</v>
      </c>
      <c r="O33" s="112">
        <f t="shared" si="4"/>
        <v>0</v>
      </c>
      <c r="P33" s="113">
        <f t="shared" si="5"/>
        <v>0</v>
      </c>
      <c r="Q33" s="61" t="s">
        <v>46</v>
      </c>
    </row>
    <row r="34" spans="1:17" ht="20.399999999999999" x14ac:dyDescent="0.2">
      <c r="A34" s="36">
        <v>20</v>
      </c>
      <c r="B34" s="24" t="s">
        <v>286</v>
      </c>
      <c r="C34" s="40" t="s">
        <v>306</v>
      </c>
      <c r="D34" s="24" t="s">
        <v>106</v>
      </c>
      <c r="E34" s="162">
        <v>12</v>
      </c>
      <c r="F34" s="41"/>
      <c r="G34" s="112"/>
      <c r="H34" s="112">
        <f t="shared" si="6"/>
        <v>0</v>
      </c>
      <c r="I34" s="112"/>
      <c r="J34" s="112"/>
      <c r="K34" s="115">
        <f t="shared" si="0"/>
        <v>0</v>
      </c>
      <c r="L34" s="41">
        <f t="shared" si="1"/>
        <v>0</v>
      </c>
      <c r="M34" s="112">
        <f t="shared" si="2"/>
        <v>0</v>
      </c>
      <c r="N34" s="112">
        <f t="shared" si="3"/>
        <v>0</v>
      </c>
      <c r="O34" s="112">
        <f t="shared" si="4"/>
        <v>0</v>
      </c>
      <c r="P34" s="113">
        <f t="shared" si="5"/>
        <v>0</v>
      </c>
      <c r="Q34" s="61" t="s">
        <v>46</v>
      </c>
    </row>
    <row r="35" spans="1:17" ht="20.399999999999999" x14ac:dyDescent="0.2">
      <c r="A35" s="36">
        <v>21</v>
      </c>
      <c r="B35" s="24" t="s">
        <v>286</v>
      </c>
      <c r="C35" s="40" t="s">
        <v>307</v>
      </c>
      <c r="D35" s="24" t="s">
        <v>106</v>
      </c>
      <c r="E35" s="162">
        <v>72</v>
      </c>
      <c r="F35" s="41"/>
      <c r="G35" s="112"/>
      <c r="H35" s="112">
        <f t="shared" si="6"/>
        <v>0</v>
      </c>
      <c r="I35" s="112"/>
      <c r="J35" s="112"/>
      <c r="K35" s="115">
        <f t="shared" si="0"/>
        <v>0</v>
      </c>
      <c r="L35" s="41">
        <f t="shared" si="1"/>
        <v>0</v>
      </c>
      <c r="M35" s="112">
        <f t="shared" si="2"/>
        <v>0</v>
      </c>
      <c r="N35" s="112">
        <f t="shared" si="3"/>
        <v>0</v>
      </c>
      <c r="O35" s="112">
        <f t="shared" si="4"/>
        <v>0</v>
      </c>
      <c r="P35" s="113">
        <f t="shared" si="5"/>
        <v>0</v>
      </c>
      <c r="Q35" s="61" t="s">
        <v>46</v>
      </c>
    </row>
    <row r="36" spans="1:17" ht="20.399999999999999" x14ac:dyDescent="0.2">
      <c r="A36" s="36">
        <v>22</v>
      </c>
      <c r="B36" s="24" t="s">
        <v>286</v>
      </c>
      <c r="C36" s="40" t="s">
        <v>308</v>
      </c>
      <c r="D36" s="24" t="s">
        <v>309</v>
      </c>
      <c r="E36" s="162">
        <v>552</v>
      </c>
      <c r="F36" s="41"/>
      <c r="G36" s="112"/>
      <c r="H36" s="112">
        <f t="shared" si="6"/>
        <v>0</v>
      </c>
      <c r="I36" s="112"/>
      <c r="J36" s="112"/>
      <c r="K36" s="115">
        <f t="shared" si="0"/>
        <v>0</v>
      </c>
      <c r="L36" s="41">
        <f t="shared" si="1"/>
        <v>0</v>
      </c>
      <c r="M36" s="112">
        <f t="shared" si="2"/>
        <v>0</v>
      </c>
      <c r="N36" s="112">
        <f t="shared" si="3"/>
        <v>0</v>
      </c>
      <c r="O36" s="112">
        <f t="shared" si="4"/>
        <v>0</v>
      </c>
      <c r="P36" s="113">
        <f t="shared" si="5"/>
        <v>0</v>
      </c>
      <c r="Q36" s="61" t="s">
        <v>46</v>
      </c>
    </row>
    <row r="37" spans="1:17" ht="20.399999999999999" x14ac:dyDescent="0.2">
      <c r="A37" s="36">
        <v>23</v>
      </c>
      <c r="B37" s="24" t="s">
        <v>286</v>
      </c>
      <c r="C37" s="40" t="s">
        <v>310</v>
      </c>
      <c r="D37" s="24" t="s">
        <v>309</v>
      </c>
      <c r="E37" s="162">
        <v>216</v>
      </c>
      <c r="F37" s="41"/>
      <c r="G37" s="112"/>
      <c r="H37" s="112">
        <f t="shared" si="6"/>
        <v>0</v>
      </c>
      <c r="I37" s="112"/>
      <c r="J37" s="112"/>
      <c r="K37" s="115">
        <f t="shared" si="0"/>
        <v>0</v>
      </c>
      <c r="L37" s="41">
        <f t="shared" si="1"/>
        <v>0</v>
      </c>
      <c r="M37" s="112">
        <f t="shared" si="2"/>
        <v>0</v>
      </c>
      <c r="N37" s="112">
        <f t="shared" si="3"/>
        <v>0</v>
      </c>
      <c r="O37" s="112">
        <f t="shared" si="4"/>
        <v>0</v>
      </c>
      <c r="P37" s="113">
        <f t="shared" si="5"/>
        <v>0</v>
      </c>
      <c r="Q37" s="61" t="s">
        <v>46</v>
      </c>
    </row>
    <row r="38" spans="1:17" ht="20.399999999999999" x14ac:dyDescent="0.2">
      <c r="A38" s="36">
        <v>24</v>
      </c>
      <c r="B38" s="24" t="s">
        <v>286</v>
      </c>
      <c r="C38" s="40" t="s">
        <v>311</v>
      </c>
      <c r="D38" s="24" t="s">
        <v>309</v>
      </c>
      <c r="E38" s="162">
        <v>444</v>
      </c>
      <c r="F38" s="41"/>
      <c r="G38" s="112"/>
      <c r="H38" s="112">
        <f t="shared" si="6"/>
        <v>0</v>
      </c>
      <c r="I38" s="112"/>
      <c r="J38" s="112"/>
      <c r="K38" s="115">
        <f t="shared" si="0"/>
        <v>0</v>
      </c>
      <c r="L38" s="41">
        <f t="shared" si="1"/>
        <v>0</v>
      </c>
      <c r="M38" s="112">
        <f t="shared" si="2"/>
        <v>0</v>
      </c>
      <c r="N38" s="112">
        <f t="shared" si="3"/>
        <v>0</v>
      </c>
      <c r="O38" s="112">
        <f t="shared" si="4"/>
        <v>0</v>
      </c>
      <c r="P38" s="113">
        <f t="shared" si="5"/>
        <v>0</v>
      </c>
      <c r="Q38" s="61" t="s">
        <v>46</v>
      </c>
    </row>
    <row r="39" spans="1:17" ht="20.399999999999999" x14ac:dyDescent="0.2">
      <c r="A39" s="36">
        <v>25</v>
      </c>
      <c r="B39" s="24" t="s">
        <v>286</v>
      </c>
      <c r="C39" s="40" t="s">
        <v>312</v>
      </c>
      <c r="D39" s="24" t="s">
        <v>309</v>
      </c>
      <c r="E39" s="162">
        <v>312</v>
      </c>
      <c r="F39" s="41"/>
      <c r="G39" s="112"/>
      <c r="H39" s="112">
        <f t="shared" si="6"/>
        <v>0</v>
      </c>
      <c r="I39" s="112"/>
      <c r="J39" s="112"/>
      <c r="K39" s="115">
        <f t="shared" si="0"/>
        <v>0</v>
      </c>
      <c r="L39" s="41">
        <f t="shared" si="1"/>
        <v>0</v>
      </c>
      <c r="M39" s="112">
        <f t="shared" si="2"/>
        <v>0</v>
      </c>
      <c r="N39" s="112">
        <f t="shared" si="3"/>
        <v>0</v>
      </c>
      <c r="O39" s="112">
        <f t="shared" si="4"/>
        <v>0</v>
      </c>
      <c r="P39" s="113">
        <f t="shared" si="5"/>
        <v>0</v>
      </c>
      <c r="Q39" s="61" t="s">
        <v>46</v>
      </c>
    </row>
    <row r="40" spans="1:17" ht="20.399999999999999" x14ac:dyDescent="0.2">
      <c r="A40" s="36">
        <v>26</v>
      </c>
      <c r="B40" s="24" t="s">
        <v>286</v>
      </c>
      <c r="C40" s="40" t="s">
        <v>313</v>
      </c>
      <c r="D40" s="24" t="s">
        <v>309</v>
      </c>
      <c r="E40" s="162">
        <v>30</v>
      </c>
      <c r="F40" s="41"/>
      <c r="G40" s="112"/>
      <c r="H40" s="112">
        <f t="shared" si="6"/>
        <v>0</v>
      </c>
      <c r="I40" s="112"/>
      <c r="J40" s="112"/>
      <c r="K40" s="115">
        <f t="shared" si="0"/>
        <v>0</v>
      </c>
      <c r="L40" s="41">
        <f t="shared" si="1"/>
        <v>0</v>
      </c>
      <c r="M40" s="112">
        <f t="shared" si="2"/>
        <v>0</v>
      </c>
      <c r="N40" s="112">
        <f t="shared" si="3"/>
        <v>0</v>
      </c>
      <c r="O40" s="112">
        <f t="shared" si="4"/>
        <v>0</v>
      </c>
      <c r="P40" s="113">
        <f t="shared" si="5"/>
        <v>0</v>
      </c>
      <c r="Q40" s="61" t="s">
        <v>46</v>
      </c>
    </row>
    <row r="41" spans="1:17" ht="20.399999999999999" x14ac:dyDescent="0.2">
      <c r="A41" s="36">
        <v>27</v>
      </c>
      <c r="B41" s="24" t="s">
        <v>286</v>
      </c>
      <c r="C41" s="40" t="s">
        <v>314</v>
      </c>
      <c r="D41" s="24" t="s">
        <v>223</v>
      </c>
      <c r="E41" s="162">
        <v>1</v>
      </c>
      <c r="F41" s="41"/>
      <c r="G41" s="112"/>
      <c r="H41" s="112">
        <f t="shared" si="6"/>
        <v>0</v>
      </c>
      <c r="I41" s="112"/>
      <c r="J41" s="112"/>
      <c r="K41" s="115">
        <f t="shared" si="0"/>
        <v>0</v>
      </c>
      <c r="L41" s="41">
        <f t="shared" si="1"/>
        <v>0</v>
      </c>
      <c r="M41" s="112">
        <f t="shared" si="2"/>
        <v>0</v>
      </c>
      <c r="N41" s="112">
        <f t="shared" si="3"/>
        <v>0</v>
      </c>
      <c r="O41" s="112">
        <f t="shared" si="4"/>
        <v>0</v>
      </c>
      <c r="P41" s="113">
        <f t="shared" si="5"/>
        <v>0</v>
      </c>
      <c r="Q41" s="61" t="s">
        <v>46</v>
      </c>
    </row>
    <row r="42" spans="1:17" ht="20.399999999999999" x14ac:dyDescent="0.2">
      <c r="A42" s="36">
        <v>28</v>
      </c>
      <c r="B42" s="24" t="s">
        <v>286</v>
      </c>
      <c r="C42" s="40" t="s">
        <v>315</v>
      </c>
      <c r="D42" s="24" t="s">
        <v>106</v>
      </c>
      <c r="E42" s="162">
        <v>176</v>
      </c>
      <c r="F42" s="41"/>
      <c r="G42" s="112"/>
      <c r="H42" s="112">
        <f t="shared" si="6"/>
        <v>0</v>
      </c>
      <c r="I42" s="158"/>
      <c r="J42" s="112"/>
      <c r="K42" s="115">
        <f t="shared" si="0"/>
        <v>0</v>
      </c>
      <c r="L42" s="41">
        <f t="shared" si="1"/>
        <v>0</v>
      </c>
      <c r="M42" s="112">
        <f t="shared" si="2"/>
        <v>0</v>
      </c>
      <c r="N42" s="112">
        <f t="shared" si="3"/>
        <v>0</v>
      </c>
      <c r="O42" s="112">
        <f t="shared" si="4"/>
        <v>0</v>
      </c>
      <c r="P42" s="113">
        <f t="shared" si="5"/>
        <v>0</v>
      </c>
      <c r="Q42" s="61" t="s">
        <v>46</v>
      </c>
    </row>
    <row r="43" spans="1:17" ht="20.399999999999999" x14ac:dyDescent="0.2">
      <c r="A43" s="36">
        <v>29</v>
      </c>
      <c r="B43" s="24" t="s">
        <v>286</v>
      </c>
      <c r="C43" s="40" t="s">
        <v>316</v>
      </c>
      <c r="D43" s="24" t="s">
        <v>106</v>
      </c>
      <c r="E43" s="162">
        <v>1</v>
      </c>
      <c r="F43" s="41"/>
      <c r="G43" s="112"/>
      <c r="H43" s="112">
        <f t="shared" si="6"/>
        <v>0</v>
      </c>
      <c r="I43" s="158"/>
      <c r="J43" s="112"/>
      <c r="K43" s="115">
        <f t="shared" si="0"/>
        <v>0</v>
      </c>
      <c r="L43" s="41">
        <f t="shared" si="1"/>
        <v>0</v>
      </c>
      <c r="M43" s="112">
        <f t="shared" si="2"/>
        <v>0</v>
      </c>
      <c r="N43" s="112">
        <f t="shared" si="3"/>
        <v>0</v>
      </c>
      <c r="O43" s="112">
        <f t="shared" si="4"/>
        <v>0</v>
      </c>
      <c r="P43" s="113">
        <f t="shared" si="5"/>
        <v>0</v>
      </c>
      <c r="Q43" s="61" t="s">
        <v>46</v>
      </c>
    </row>
    <row r="44" spans="1:17" ht="20.399999999999999" x14ac:dyDescent="0.2">
      <c r="A44" s="36">
        <v>30</v>
      </c>
      <c r="B44" s="24" t="s">
        <v>286</v>
      </c>
      <c r="C44" s="40" t="s">
        <v>317</v>
      </c>
      <c r="D44" s="24" t="s">
        <v>106</v>
      </c>
      <c r="E44" s="162">
        <v>3</v>
      </c>
      <c r="F44" s="41"/>
      <c r="G44" s="112"/>
      <c r="H44" s="112">
        <f t="shared" si="6"/>
        <v>0</v>
      </c>
      <c r="I44" s="158"/>
      <c r="J44" s="112"/>
      <c r="K44" s="115">
        <f t="shared" si="0"/>
        <v>0</v>
      </c>
      <c r="L44" s="41">
        <f t="shared" si="1"/>
        <v>0</v>
      </c>
      <c r="M44" s="112">
        <f t="shared" si="2"/>
        <v>0</v>
      </c>
      <c r="N44" s="112">
        <f t="shared" si="3"/>
        <v>0</v>
      </c>
      <c r="O44" s="112">
        <f t="shared" si="4"/>
        <v>0</v>
      </c>
      <c r="P44" s="113">
        <f t="shared" si="5"/>
        <v>0</v>
      </c>
      <c r="Q44" s="61" t="s">
        <v>46</v>
      </c>
    </row>
    <row r="45" spans="1:17" ht="20.399999999999999" x14ac:dyDescent="0.2">
      <c r="A45" s="36">
        <v>31</v>
      </c>
      <c r="B45" s="24" t="s">
        <v>286</v>
      </c>
      <c r="C45" s="40" t="s">
        <v>318</v>
      </c>
      <c r="D45" s="24" t="s">
        <v>106</v>
      </c>
      <c r="E45" s="162">
        <v>176</v>
      </c>
      <c r="F45" s="41"/>
      <c r="G45" s="112"/>
      <c r="H45" s="112">
        <f t="shared" si="6"/>
        <v>0</v>
      </c>
      <c r="I45" s="112"/>
      <c r="J45" s="112"/>
      <c r="K45" s="115">
        <f t="shared" si="0"/>
        <v>0</v>
      </c>
      <c r="L45" s="41">
        <f t="shared" si="1"/>
        <v>0</v>
      </c>
      <c r="M45" s="112">
        <f t="shared" si="2"/>
        <v>0</v>
      </c>
      <c r="N45" s="112">
        <f t="shared" si="3"/>
        <v>0</v>
      </c>
      <c r="O45" s="112">
        <f t="shared" si="4"/>
        <v>0</v>
      </c>
      <c r="P45" s="113">
        <f t="shared" si="5"/>
        <v>0</v>
      </c>
      <c r="Q45" s="61" t="s">
        <v>46</v>
      </c>
    </row>
    <row r="46" spans="1:17" ht="20.399999999999999" x14ac:dyDescent="0.2">
      <c r="A46" s="36">
        <v>32</v>
      </c>
      <c r="B46" s="24" t="s">
        <v>286</v>
      </c>
      <c r="C46" s="40" t="s">
        <v>319</v>
      </c>
      <c r="D46" s="24" t="s">
        <v>106</v>
      </c>
      <c r="E46" s="162">
        <v>176</v>
      </c>
      <c r="F46" s="41"/>
      <c r="G46" s="112"/>
      <c r="H46" s="112">
        <f t="shared" si="6"/>
        <v>0</v>
      </c>
      <c r="I46" s="112"/>
      <c r="J46" s="112"/>
      <c r="K46" s="115">
        <f t="shared" si="0"/>
        <v>0</v>
      </c>
      <c r="L46" s="41">
        <f t="shared" si="1"/>
        <v>0</v>
      </c>
      <c r="M46" s="112">
        <f t="shared" si="2"/>
        <v>0</v>
      </c>
      <c r="N46" s="112">
        <f t="shared" si="3"/>
        <v>0</v>
      </c>
      <c r="O46" s="112">
        <f t="shared" si="4"/>
        <v>0</v>
      </c>
      <c r="P46" s="113">
        <f t="shared" si="5"/>
        <v>0</v>
      </c>
      <c r="Q46" s="61" t="s">
        <v>46</v>
      </c>
    </row>
    <row r="47" spans="1:17" ht="20.399999999999999" x14ac:dyDescent="0.2">
      <c r="A47" s="36">
        <v>33</v>
      </c>
      <c r="B47" s="24" t="s">
        <v>286</v>
      </c>
      <c r="C47" s="40" t="s">
        <v>320</v>
      </c>
      <c r="D47" s="24" t="s">
        <v>68</v>
      </c>
      <c r="E47" s="162">
        <v>1</v>
      </c>
      <c r="F47" s="41"/>
      <c r="G47" s="112"/>
      <c r="H47" s="112">
        <f t="shared" si="6"/>
        <v>0</v>
      </c>
      <c r="I47" s="112"/>
      <c r="J47" s="112"/>
      <c r="K47" s="115">
        <f t="shared" si="0"/>
        <v>0</v>
      </c>
      <c r="L47" s="41">
        <f t="shared" si="1"/>
        <v>0</v>
      </c>
      <c r="M47" s="112">
        <f t="shared" si="2"/>
        <v>0</v>
      </c>
      <c r="N47" s="112">
        <f t="shared" si="3"/>
        <v>0</v>
      </c>
      <c r="O47" s="112">
        <f t="shared" si="4"/>
        <v>0</v>
      </c>
      <c r="P47" s="113">
        <f t="shared" si="5"/>
        <v>0</v>
      </c>
      <c r="Q47" s="61" t="s">
        <v>46</v>
      </c>
    </row>
    <row r="48" spans="1:17" x14ac:dyDescent="0.2">
      <c r="A48" s="36">
        <v>34</v>
      </c>
      <c r="B48" s="72"/>
      <c r="C48" s="171" t="s">
        <v>321</v>
      </c>
      <c r="D48" s="24"/>
      <c r="E48" s="162"/>
      <c r="F48" s="41"/>
      <c r="G48" s="112"/>
      <c r="H48" s="112">
        <f t="shared" si="6"/>
        <v>0</v>
      </c>
      <c r="I48" s="112"/>
      <c r="J48" s="112"/>
      <c r="K48" s="115">
        <f t="shared" si="0"/>
        <v>0</v>
      </c>
      <c r="L48" s="41">
        <f t="shared" si="1"/>
        <v>0</v>
      </c>
      <c r="M48" s="112">
        <f t="shared" si="2"/>
        <v>0</v>
      </c>
      <c r="N48" s="112">
        <f t="shared" si="3"/>
        <v>0</v>
      </c>
      <c r="O48" s="112">
        <f t="shared" si="4"/>
        <v>0</v>
      </c>
      <c r="P48" s="113">
        <f t="shared" si="5"/>
        <v>0</v>
      </c>
      <c r="Q48" s="61"/>
    </row>
    <row r="49" spans="1:17" ht="20.399999999999999" x14ac:dyDescent="0.2">
      <c r="A49" s="36">
        <v>35</v>
      </c>
      <c r="B49" s="24" t="s">
        <v>286</v>
      </c>
      <c r="C49" s="40" t="s">
        <v>311</v>
      </c>
      <c r="D49" s="24" t="s">
        <v>309</v>
      </c>
      <c r="E49" s="162">
        <v>25</v>
      </c>
      <c r="F49" s="41"/>
      <c r="G49" s="112"/>
      <c r="H49" s="112">
        <f t="shared" si="6"/>
        <v>0</v>
      </c>
      <c r="I49" s="112"/>
      <c r="J49" s="112"/>
      <c r="K49" s="115">
        <f t="shared" si="0"/>
        <v>0</v>
      </c>
      <c r="L49" s="41">
        <f t="shared" si="1"/>
        <v>0</v>
      </c>
      <c r="M49" s="112">
        <f t="shared" si="2"/>
        <v>0</v>
      </c>
      <c r="N49" s="112">
        <f t="shared" si="3"/>
        <v>0</v>
      </c>
      <c r="O49" s="112">
        <f t="shared" si="4"/>
        <v>0</v>
      </c>
      <c r="P49" s="113">
        <f t="shared" si="5"/>
        <v>0</v>
      </c>
      <c r="Q49" s="61" t="s">
        <v>46</v>
      </c>
    </row>
    <row r="50" spans="1:17" ht="20.399999999999999" x14ac:dyDescent="0.2">
      <c r="A50" s="36">
        <v>36</v>
      </c>
      <c r="B50" s="24" t="s">
        <v>286</v>
      </c>
      <c r="C50" s="40" t="s">
        <v>312</v>
      </c>
      <c r="D50" s="24" t="s">
        <v>309</v>
      </c>
      <c r="E50" s="162">
        <v>72</v>
      </c>
      <c r="F50" s="41"/>
      <c r="G50" s="112"/>
      <c r="H50" s="112">
        <f t="shared" si="6"/>
        <v>0</v>
      </c>
      <c r="I50" s="112"/>
      <c r="J50" s="112"/>
      <c r="K50" s="115">
        <f t="shared" si="0"/>
        <v>0</v>
      </c>
      <c r="L50" s="41">
        <f t="shared" si="1"/>
        <v>0</v>
      </c>
      <c r="M50" s="112">
        <f t="shared" si="2"/>
        <v>0</v>
      </c>
      <c r="N50" s="112">
        <f t="shared" si="3"/>
        <v>0</v>
      </c>
      <c r="O50" s="112">
        <f t="shared" si="4"/>
        <v>0</v>
      </c>
      <c r="P50" s="113">
        <f t="shared" si="5"/>
        <v>0</v>
      </c>
      <c r="Q50" s="61" t="s">
        <v>46</v>
      </c>
    </row>
    <row r="51" spans="1:17" ht="20.399999999999999" x14ac:dyDescent="0.2">
      <c r="A51" s="36">
        <v>37</v>
      </c>
      <c r="B51" s="24" t="s">
        <v>286</v>
      </c>
      <c r="C51" s="40" t="s">
        <v>313</v>
      </c>
      <c r="D51" s="24" t="s">
        <v>309</v>
      </c>
      <c r="E51" s="162">
        <v>124</v>
      </c>
      <c r="F51" s="41"/>
      <c r="G51" s="112"/>
      <c r="H51" s="112">
        <f t="shared" si="6"/>
        <v>0</v>
      </c>
      <c r="I51" s="112"/>
      <c r="J51" s="112"/>
      <c r="K51" s="115">
        <f t="shared" si="0"/>
        <v>0</v>
      </c>
      <c r="L51" s="41">
        <f t="shared" si="1"/>
        <v>0</v>
      </c>
      <c r="M51" s="112">
        <f t="shared" si="2"/>
        <v>0</v>
      </c>
      <c r="N51" s="112">
        <f t="shared" si="3"/>
        <v>0</v>
      </c>
      <c r="O51" s="112">
        <f t="shared" si="4"/>
        <v>0</v>
      </c>
      <c r="P51" s="113">
        <f t="shared" si="5"/>
        <v>0</v>
      </c>
      <c r="Q51" s="61" t="s">
        <v>46</v>
      </c>
    </row>
    <row r="52" spans="1:17" ht="20.399999999999999" x14ac:dyDescent="0.2">
      <c r="A52" s="36">
        <v>38</v>
      </c>
      <c r="B52" s="24" t="s">
        <v>286</v>
      </c>
      <c r="C52" s="40" t="s">
        <v>322</v>
      </c>
      <c r="D52" s="24" t="s">
        <v>309</v>
      </c>
      <c r="E52" s="162">
        <v>140</v>
      </c>
      <c r="F52" s="41"/>
      <c r="G52" s="112"/>
      <c r="H52" s="112">
        <f t="shared" si="6"/>
        <v>0</v>
      </c>
      <c r="I52" s="112"/>
      <c r="J52" s="112"/>
      <c r="K52" s="115">
        <f t="shared" si="0"/>
        <v>0</v>
      </c>
      <c r="L52" s="41">
        <f t="shared" si="1"/>
        <v>0</v>
      </c>
      <c r="M52" s="112">
        <f t="shared" si="2"/>
        <v>0</v>
      </c>
      <c r="N52" s="112">
        <f t="shared" si="3"/>
        <v>0</v>
      </c>
      <c r="O52" s="112">
        <f t="shared" si="4"/>
        <v>0</v>
      </c>
      <c r="P52" s="113">
        <f t="shared" si="5"/>
        <v>0</v>
      </c>
      <c r="Q52" s="61" t="s">
        <v>46</v>
      </c>
    </row>
    <row r="53" spans="1:17" ht="20.399999999999999" x14ac:dyDescent="0.2">
      <c r="A53" s="36">
        <v>39</v>
      </c>
      <c r="B53" s="24" t="s">
        <v>286</v>
      </c>
      <c r="C53" s="40" t="s">
        <v>323</v>
      </c>
      <c r="D53" s="24" t="s">
        <v>309</v>
      </c>
      <c r="E53" s="162">
        <v>60</v>
      </c>
      <c r="F53" s="41"/>
      <c r="G53" s="112"/>
      <c r="H53" s="112">
        <f t="shared" si="6"/>
        <v>0</v>
      </c>
      <c r="I53" s="112"/>
      <c r="J53" s="112"/>
      <c r="K53" s="115">
        <f t="shared" si="0"/>
        <v>0</v>
      </c>
      <c r="L53" s="41">
        <f t="shared" si="1"/>
        <v>0</v>
      </c>
      <c r="M53" s="112">
        <f t="shared" si="2"/>
        <v>0</v>
      </c>
      <c r="N53" s="112">
        <f t="shared" si="3"/>
        <v>0</v>
      </c>
      <c r="O53" s="112">
        <f t="shared" si="4"/>
        <v>0</v>
      </c>
      <c r="P53" s="113">
        <f t="shared" si="5"/>
        <v>0</v>
      </c>
      <c r="Q53" s="61" t="s">
        <v>46</v>
      </c>
    </row>
    <row r="54" spans="1:17" ht="20.399999999999999" x14ac:dyDescent="0.2">
      <c r="A54" s="36">
        <v>40</v>
      </c>
      <c r="B54" s="24" t="s">
        <v>286</v>
      </c>
      <c r="C54" s="40" t="s">
        <v>324</v>
      </c>
      <c r="D54" s="24" t="s">
        <v>309</v>
      </c>
      <c r="E54" s="162">
        <v>25</v>
      </c>
      <c r="F54" s="41"/>
      <c r="G54" s="112"/>
      <c r="H54" s="112">
        <f t="shared" si="6"/>
        <v>0</v>
      </c>
      <c r="I54" s="158"/>
      <c r="J54" s="112"/>
      <c r="K54" s="115">
        <f t="shared" si="0"/>
        <v>0</v>
      </c>
      <c r="L54" s="41">
        <f t="shared" si="1"/>
        <v>0</v>
      </c>
      <c r="M54" s="112">
        <f t="shared" si="2"/>
        <v>0</v>
      </c>
      <c r="N54" s="112">
        <f t="shared" si="3"/>
        <v>0</v>
      </c>
      <c r="O54" s="112">
        <f t="shared" si="4"/>
        <v>0</v>
      </c>
      <c r="P54" s="113">
        <f t="shared" si="5"/>
        <v>0</v>
      </c>
      <c r="Q54" s="61" t="s">
        <v>46</v>
      </c>
    </row>
    <row r="55" spans="1:17" ht="20.399999999999999" x14ac:dyDescent="0.2">
      <c r="A55" s="36">
        <v>41</v>
      </c>
      <c r="B55" s="24" t="s">
        <v>286</v>
      </c>
      <c r="C55" s="40" t="s">
        <v>325</v>
      </c>
      <c r="D55" s="24" t="s">
        <v>309</v>
      </c>
      <c r="E55" s="162">
        <v>40</v>
      </c>
      <c r="F55" s="41"/>
      <c r="G55" s="112"/>
      <c r="H55" s="112">
        <f t="shared" si="6"/>
        <v>0</v>
      </c>
      <c r="I55" s="158"/>
      <c r="J55" s="112"/>
      <c r="K55" s="115">
        <f t="shared" si="0"/>
        <v>0</v>
      </c>
      <c r="L55" s="41">
        <f t="shared" si="1"/>
        <v>0</v>
      </c>
      <c r="M55" s="112">
        <f t="shared" si="2"/>
        <v>0</v>
      </c>
      <c r="N55" s="112">
        <f t="shared" si="3"/>
        <v>0</v>
      </c>
      <c r="O55" s="112">
        <f t="shared" si="4"/>
        <v>0</v>
      </c>
      <c r="P55" s="113">
        <f t="shared" si="5"/>
        <v>0</v>
      </c>
      <c r="Q55" s="61" t="s">
        <v>46</v>
      </c>
    </row>
    <row r="56" spans="1:17" ht="20.399999999999999" x14ac:dyDescent="0.2">
      <c r="A56" s="36">
        <v>42</v>
      </c>
      <c r="B56" s="24" t="s">
        <v>286</v>
      </c>
      <c r="C56" s="40" t="s">
        <v>314</v>
      </c>
      <c r="D56" s="24" t="s">
        <v>223</v>
      </c>
      <c r="E56" s="162">
        <v>1</v>
      </c>
      <c r="F56" s="41"/>
      <c r="G56" s="112"/>
      <c r="H56" s="112">
        <f t="shared" si="6"/>
        <v>0</v>
      </c>
      <c r="I56" s="112"/>
      <c r="J56" s="112"/>
      <c r="K56" s="115">
        <f t="shared" si="0"/>
        <v>0</v>
      </c>
      <c r="L56" s="41">
        <f t="shared" si="1"/>
        <v>0</v>
      </c>
      <c r="M56" s="112">
        <f t="shared" si="2"/>
        <v>0</v>
      </c>
      <c r="N56" s="112">
        <f t="shared" si="3"/>
        <v>0</v>
      </c>
      <c r="O56" s="112">
        <f t="shared" si="4"/>
        <v>0</v>
      </c>
      <c r="P56" s="113">
        <f t="shared" si="5"/>
        <v>0</v>
      </c>
      <c r="Q56" s="61" t="s">
        <v>46</v>
      </c>
    </row>
    <row r="57" spans="1:17" ht="30.6" x14ac:dyDescent="0.2">
      <c r="A57" s="36">
        <v>43</v>
      </c>
      <c r="B57" s="24" t="s">
        <v>286</v>
      </c>
      <c r="C57" s="40" t="s">
        <v>326</v>
      </c>
      <c r="D57" s="24" t="s">
        <v>309</v>
      </c>
      <c r="E57" s="162">
        <v>25</v>
      </c>
      <c r="F57" s="41"/>
      <c r="G57" s="112"/>
      <c r="H57" s="112">
        <f t="shared" si="6"/>
        <v>0</v>
      </c>
      <c r="I57" s="112"/>
      <c r="J57" s="112"/>
      <c r="K57" s="115">
        <f t="shared" si="0"/>
        <v>0</v>
      </c>
      <c r="L57" s="41">
        <f t="shared" si="1"/>
        <v>0</v>
      </c>
      <c r="M57" s="112">
        <f t="shared" si="2"/>
        <v>0</v>
      </c>
      <c r="N57" s="112">
        <f t="shared" si="3"/>
        <v>0</v>
      </c>
      <c r="O57" s="112">
        <f t="shared" si="4"/>
        <v>0</v>
      </c>
      <c r="P57" s="113">
        <f t="shared" si="5"/>
        <v>0</v>
      </c>
      <c r="Q57" s="61" t="s">
        <v>46</v>
      </c>
    </row>
    <row r="58" spans="1:17" ht="30.6" x14ac:dyDescent="0.2">
      <c r="A58" s="36">
        <v>44</v>
      </c>
      <c r="B58" s="24" t="s">
        <v>286</v>
      </c>
      <c r="C58" s="40" t="s">
        <v>327</v>
      </c>
      <c r="D58" s="24" t="s">
        <v>309</v>
      </c>
      <c r="E58" s="162">
        <v>72</v>
      </c>
      <c r="F58" s="41"/>
      <c r="G58" s="112"/>
      <c r="H58" s="112">
        <f t="shared" si="6"/>
        <v>0</v>
      </c>
      <c r="I58" s="112"/>
      <c r="J58" s="112"/>
      <c r="K58" s="115">
        <f t="shared" si="0"/>
        <v>0</v>
      </c>
      <c r="L58" s="41">
        <f t="shared" si="1"/>
        <v>0</v>
      </c>
      <c r="M58" s="112">
        <f t="shared" si="2"/>
        <v>0</v>
      </c>
      <c r="N58" s="112">
        <f t="shared" si="3"/>
        <v>0</v>
      </c>
      <c r="O58" s="112">
        <f t="shared" si="4"/>
        <v>0</v>
      </c>
      <c r="P58" s="113">
        <f t="shared" si="5"/>
        <v>0</v>
      </c>
      <c r="Q58" s="61" t="s">
        <v>46</v>
      </c>
    </row>
    <row r="59" spans="1:17" ht="30.6" x14ac:dyDescent="0.2">
      <c r="A59" s="36">
        <v>45</v>
      </c>
      <c r="B59" s="24" t="s">
        <v>286</v>
      </c>
      <c r="C59" s="40" t="s">
        <v>328</v>
      </c>
      <c r="D59" s="24" t="s">
        <v>309</v>
      </c>
      <c r="E59" s="162">
        <v>124</v>
      </c>
      <c r="F59" s="41"/>
      <c r="G59" s="112"/>
      <c r="H59" s="112">
        <f t="shared" si="6"/>
        <v>0</v>
      </c>
      <c r="I59" s="112"/>
      <c r="J59" s="112"/>
      <c r="K59" s="115">
        <f t="shared" si="0"/>
        <v>0</v>
      </c>
      <c r="L59" s="41">
        <f t="shared" si="1"/>
        <v>0</v>
      </c>
      <c r="M59" s="112">
        <f t="shared" si="2"/>
        <v>0</v>
      </c>
      <c r="N59" s="112">
        <f t="shared" si="3"/>
        <v>0</v>
      </c>
      <c r="O59" s="112">
        <f t="shared" si="4"/>
        <v>0</v>
      </c>
      <c r="P59" s="113">
        <f t="shared" si="5"/>
        <v>0</v>
      </c>
      <c r="Q59" s="61" t="s">
        <v>46</v>
      </c>
    </row>
    <row r="60" spans="1:17" ht="30.6" x14ac:dyDescent="0.2">
      <c r="A60" s="36">
        <v>46</v>
      </c>
      <c r="B60" s="24" t="s">
        <v>286</v>
      </c>
      <c r="C60" s="40" t="s">
        <v>329</v>
      </c>
      <c r="D60" s="24" t="s">
        <v>309</v>
      </c>
      <c r="E60" s="162">
        <v>140</v>
      </c>
      <c r="F60" s="41"/>
      <c r="G60" s="112"/>
      <c r="H60" s="112">
        <f t="shared" si="6"/>
        <v>0</v>
      </c>
      <c r="I60" s="112"/>
      <c r="J60" s="112"/>
      <c r="K60" s="115">
        <f t="shared" si="0"/>
        <v>0</v>
      </c>
      <c r="L60" s="41">
        <f t="shared" si="1"/>
        <v>0</v>
      </c>
      <c r="M60" s="112">
        <f t="shared" si="2"/>
        <v>0</v>
      </c>
      <c r="N60" s="112">
        <f t="shared" si="3"/>
        <v>0</v>
      </c>
      <c r="O60" s="112">
        <f t="shared" si="4"/>
        <v>0</v>
      </c>
      <c r="P60" s="113">
        <f t="shared" si="5"/>
        <v>0</v>
      </c>
      <c r="Q60" s="61" t="s">
        <v>46</v>
      </c>
    </row>
    <row r="61" spans="1:17" ht="30.6" x14ac:dyDescent="0.2">
      <c r="A61" s="36">
        <v>47</v>
      </c>
      <c r="B61" s="24" t="s">
        <v>286</v>
      </c>
      <c r="C61" s="40" t="s">
        <v>330</v>
      </c>
      <c r="D61" s="24" t="s">
        <v>309</v>
      </c>
      <c r="E61" s="162">
        <v>60</v>
      </c>
      <c r="F61" s="41"/>
      <c r="G61" s="112"/>
      <c r="H61" s="112">
        <f t="shared" si="6"/>
        <v>0</v>
      </c>
      <c r="I61" s="112"/>
      <c r="J61" s="112"/>
      <c r="K61" s="115">
        <f t="shared" si="0"/>
        <v>0</v>
      </c>
      <c r="L61" s="41">
        <f t="shared" si="1"/>
        <v>0</v>
      </c>
      <c r="M61" s="112">
        <f t="shared" si="2"/>
        <v>0</v>
      </c>
      <c r="N61" s="112">
        <f t="shared" si="3"/>
        <v>0</v>
      </c>
      <c r="O61" s="112">
        <f t="shared" si="4"/>
        <v>0</v>
      </c>
      <c r="P61" s="113">
        <f t="shared" si="5"/>
        <v>0</v>
      </c>
      <c r="Q61" s="61" t="s">
        <v>46</v>
      </c>
    </row>
    <row r="62" spans="1:17" ht="30.6" x14ac:dyDescent="0.2">
      <c r="A62" s="36">
        <v>48</v>
      </c>
      <c r="B62" s="24" t="s">
        <v>286</v>
      </c>
      <c r="C62" s="40" t="s">
        <v>331</v>
      </c>
      <c r="D62" s="24" t="s">
        <v>309</v>
      </c>
      <c r="E62" s="162">
        <v>25</v>
      </c>
      <c r="F62" s="41"/>
      <c r="G62" s="112"/>
      <c r="H62" s="112">
        <f t="shared" si="6"/>
        <v>0</v>
      </c>
      <c r="I62" s="112"/>
      <c r="J62" s="112"/>
      <c r="K62" s="115">
        <f t="shared" si="0"/>
        <v>0</v>
      </c>
      <c r="L62" s="41">
        <f t="shared" si="1"/>
        <v>0</v>
      </c>
      <c r="M62" s="112">
        <f t="shared" si="2"/>
        <v>0</v>
      </c>
      <c r="N62" s="112">
        <f t="shared" si="3"/>
        <v>0</v>
      </c>
      <c r="O62" s="112">
        <f t="shared" si="4"/>
        <v>0</v>
      </c>
      <c r="P62" s="113">
        <f t="shared" si="5"/>
        <v>0</v>
      </c>
      <c r="Q62" s="61" t="s">
        <v>46</v>
      </c>
    </row>
    <row r="63" spans="1:17" ht="30.6" x14ac:dyDescent="0.2">
      <c r="A63" s="36">
        <v>49</v>
      </c>
      <c r="B63" s="24" t="s">
        <v>286</v>
      </c>
      <c r="C63" s="195" t="s">
        <v>332</v>
      </c>
      <c r="D63" s="24" t="s">
        <v>309</v>
      </c>
      <c r="E63" s="162">
        <v>40</v>
      </c>
      <c r="F63" s="41"/>
      <c r="G63" s="112"/>
      <c r="H63" s="112">
        <f t="shared" si="6"/>
        <v>0</v>
      </c>
      <c r="I63" s="112"/>
      <c r="J63" s="112"/>
      <c r="K63" s="115">
        <f t="shared" si="0"/>
        <v>0</v>
      </c>
      <c r="L63" s="41">
        <f t="shared" si="1"/>
        <v>0</v>
      </c>
      <c r="M63" s="112">
        <f t="shared" si="2"/>
        <v>0</v>
      </c>
      <c r="N63" s="112">
        <f t="shared" si="3"/>
        <v>0</v>
      </c>
      <c r="O63" s="112">
        <f t="shared" si="4"/>
        <v>0</v>
      </c>
      <c r="P63" s="113">
        <f t="shared" si="5"/>
        <v>0</v>
      </c>
      <c r="Q63" s="61" t="s">
        <v>46</v>
      </c>
    </row>
    <row r="64" spans="1:17" ht="20.399999999999999" x14ac:dyDescent="0.2">
      <c r="A64" s="36">
        <v>50</v>
      </c>
      <c r="B64" s="24" t="s">
        <v>286</v>
      </c>
      <c r="C64" s="40" t="s">
        <v>333</v>
      </c>
      <c r="D64" s="24" t="s">
        <v>106</v>
      </c>
      <c r="E64" s="162">
        <v>2</v>
      </c>
      <c r="F64" s="41"/>
      <c r="G64" s="112"/>
      <c r="H64" s="112">
        <f t="shared" si="6"/>
        <v>0</v>
      </c>
      <c r="I64" s="112"/>
      <c r="J64" s="112"/>
      <c r="K64" s="115">
        <f t="shared" si="0"/>
        <v>0</v>
      </c>
      <c r="L64" s="41">
        <f t="shared" si="1"/>
        <v>0</v>
      </c>
      <c r="M64" s="112">
        <f t="shared" si="2"/>
        <v>0</v>
      </c>
      <c r="N64" s="112">
        <f t="shared" si="3"/>
        <v>0</v>
      </c>
      <c r="O64" s="112">
        <f t="shared" si="4"/>
        <v>0</v>
      </c>
      <c r="P64" s="113">
        <f t="shared" si="5"/>
        <v>0</v>
      </c>
      <c r="Q64" s="61" t="s">
        <v>46</v>
      </c>
    </row>
    <row r="65" spans="1:17" ht="20.399999999999999" x14ac:dyDescent="0.2">
      <c r="A65" s="36">
        <v>51</v>
      </c>
      <c r="B65" s="24" t="s">
        <v>286</v>
      </c>
      <c r="C65" s="40" t="s">
        <v>334</v>
      </c>
      <c r="D65" s="24" t="s">
        <v>106</v>
      </c>
      <c r="E65" s="162">
        <v>4</v>
      </c>
      <c r="F65" s="41"/>
      <c r="G65" s="112"/>
      <c r="H65" s="112">
        <f t="shared" si="6"/>
        <v>0</v>
      </c>
      <c r="I65" s="158"/>
      <c r="J65" s="112"/>
      <c r="K65" s="115">
        <f t="shared" si="0"/>
        <v>0</v>
      </c>
      <c r="L65" s="41">
        <f t="shared" si="1"/>
        <v>0</v>
      </c>
      <c r="M65" s="112">
        <f t="shared" si="2"/>
        <v>0</v>
      </c>
      <c r="N65" s="112">
        <f t="shared" si="3"/>
        <v>0</v>
      </c>
      <c r="O65" s="112">
        <f t="shared" si="4"/>
        <v>0</v>
      </c>
      <c r="P65" s="113">
        <f t="shared" si="5"/>
        <v>0</v>
      </c>
      <c r="Q65" s="61" t="s">
        <v>46</v>
      </c>
    </row>
    <row r="66" spans="1:17" ht="20.399999999999999" x14ac:dyDescent="0.2">
      <c r="A66" s="36">
        <v>52</v>
      </c>
      <c r="B66" s="24" t="s">
        <v>286</v>
      </c>
      <c r="C66" s="40" t="s">
        <v>335</v>
      </c>
      <c r="D66" s="24" t="s">
        <v>106</v>
      </c>
      <c r="E66" s="162">
        <v>12</v>
      </c>
      <c r="F66" s="41"/>
      <c r="G66" s="112"/>
      <c r="H66" s="112">
        <f t="shared" si="6"/>
        <v>0</v>
      </c>
      <c r="I66" s="112"/>
      <c r="J66" s="112"/>
      <c r="K66" s="115">
        <f t="shared" si="0"/>
        <v>0</v>
      </c>
      <c r="L66" s="41">
        <f t="shared" si="1"/>
        <v>0</v>
      </c>
      <c r="M66" s="112">
        <f t="shared" si="2"/>
        <v>0</v>
      </c>
      <c r="N66" s="112">
        <f t="shared" si="3"/>
        <v>0</v>
      </c>
      <c r="O66" s="112">
        <f t="shared" si="4"/>
        <v>0</v>
      </c>
      <c r="P66" s="113">
        <f t="shared" si="5"/>
        <v>0</v>
      </c>
      <c r="Q66" s="61" t="s">
        <v>46</v>
      </c>
    </row>
    <row r="67" spans="1:17" ht="20.399999999999999" x14ac:dyDescent="0.2">
      <c r="A67" s="36">
        <v>53</v>
      </c>
      <c r="B67" s="24" t="s">
        <v>286</v>
      </c>
      <c r="C67" s="40" t="s">
        <v>307</v>
      </c>
      <c r="D67" s="24" t="s">
        <v>106</v>
      </c>
      <c r="E67" s="162">
        <v>6</v>
      </c>
      <c r="F67" s="41"/>
      <c r="G67" s="112"/>
      <c r="H67" s="112">
        <f t="shared" si="6"/>
        <v>0</v>
      </c>
      <c r="I67" s="112"/>
      <c r="J67" s="112"/>
      <c r="K67" s="115">
        <f t="shared" si="0"/>
        <v>0</v>
      </c>
      <c r="L67" s="41">
        <f t="shared" si="1"/>
        <v>0</v>
      </c>
      <c r="M67" s="112">
        <f t="shared" si="2"/>
        <v>0</v>
      </c>
      <c r="N67" s="112">
        <f t="shared" si="3"/>
        <v>0</v>
      </c>
      <c r="O67" s="112">
        <f t="shared" si="4"/>
        <v>0</v>
      </c>
      <c r="P67" s="113">
        <f t="shared" si="5"/>
        <v>0</v>
      </c>
      <c r="Q67" s="61" t="s">
        <v>46</v>
      </c>
    </row>
    <row r="68" spans="1:17" x14ac:dyDescent="0.2">
      <c r="A68" s="36">
        <v>54</v>
      </c>
      <c r="B68" s="72"/>
      <c r="C68" s="171" t="s">
        <v>336</v>
      </c>
      <c r="D68" s="24"/>
      <c r="E68" s="162"/>
      <c r="F68" s="41"/>
      <c r="G68" s="112"/>
      <c r="H68" s="112">
        <f t="shared" si="6"/>
        <v>0</v>
      </c>
      <c r="I68" s="112"/>
      <c r="J68" s="112"/>
      <c r="K68" s="115">
        <f t="shared" si="0"/>
        <v>0</v>
      </c>
      <c r="L68" s="41">
        <f t="shared" si="1"/>
        <v>0</v>
      </c>
      <c r="M68" s="112">
        <f t="shared" si="2"/>
        <v>0</v>
      </c>
      <c r="N68" s="112">
        <f t="shared" si="3"/>
        <v>0</v>
      </c>
      <c r="O68" s="112">
        <f t="shared" si="4"/>
        <v>0</v>
      </c>
      <c r="P68" s="113">
        <f t="shared" si="5"/>
        <v>0</v>
      </c>
      <c r="Q68" s="61"/>
    </row>
    <row r="69" spans="1:17" ht="20.399999999999999" x14ac:dyDescent="0.2">
      <c r="A69" s="36">
        <v>55</v>
      </c>
      <c r="B69" s="24" t="s">
        <v>286</v>
      </c>
      <c r="C69" s="40" t="s">
        <v>337</v>
      </c>
      <c r="D69" s="24" t="s">
        <v>106</v>
      </c>
      <c r="E69" s="162">
        <v>1</v>
      </c>
      <c r="F69" s="41"/>
      <c r="G69" s="112"/>
      <c r="H69" s="112">
        <f t="shared" si="6"/>
        <v>0</v>
      </c>
      <c r="I69" s="112"/>
      <c r="J69" s="112"/>
      <c r="K69" s="115">
        <f t="shared" si="0"/>
        <v>0</v>
      </c>
      <c r="L69" s="41">
        <f t="shared" si="1"/>
        <v>0</v>
      </c>
      <c r="M69" s="112">
        <f t="shared" si="2"/>
        <v>0</v>
      </c>
      <c r="N69" s="112">
        <f t="shared" si="3"/>
        <v>0</v>
      </c>
      <c r="O69" s="112">
        <f t="shared" si="4"/>
        <v>0</v>
      </c>
      <c r="P69" s="113">
        <f t="shared" si="5"/>
        <v>0</v>
      </c>
      <c r="Q69" s="61" t="s">
        <v>46</v>
      </c>
    </row>
    <row r="70" spans="1:17" ht="20.399999999999999" x14ac:dyDescent="0.2">
      <c r="A70" s="36">
        <v>56</v>
      </c>
      <c r="B70" s="24" t="s">
        <v>286</v>
      </c>
      <c r="C70" s="40" t="s">
        <v>338</v>
      </c>
      <c r="D70" s="24" t="s">
        <v>68</v>
      </c>
      <c r="E70" s="162">
        <v>1</v>
      </c>
      <c r="F70" s="41"/>
      <c r="G70" s="112"/>
      <c r="H70" s="112">
        <f t="shared" si="6"/>
        <v>0</v>
      </c>
      <c r="I70" s="112"/>
      <c r="J70" s="112"/>
      <c r="K70" s="115">
        <f t="shared" si="0"/>
        <v>0</v>
      </c>
      <c r="L70" s="41">
        <f t="shared" si="1"/>
        <v>0</v>
      </c>
      <c r="M70" s="112">
        <f t="shared" si="2"/>
        <v>0</v>
      </c>
      <c r="N70" s="112">
        <f t="shared" si="3"/>
        <v>0</v>
      </c>
      <c r="O70" s="112">
        <f t="shared" si="4"/>
        <v>0</v>
      </c>
      <c r="P70" s="113">
        <f t="shared" si="5"/>
        <v>0</v>
      </c>
      <c r="Q70" s="61" t="s">
        <v>46</v>
      </c>
    </row>
    <row r="71" spans="1:17" ht="20.399999999999999" x14ac:dyDescent="0.2">
      <c r="A71" s="36">
        <v>57</v>
      </c>
      <c r="B71" s="24" t="s">
        <v>286</v>
      </c>
      <c r="C71" s="40" t="s">
        <v>339</v>
      </c>
      <c r="D71" s="24" t="s">
        <v>223</v>
      </c>
      <c r="E71" s="162">
        <v>1</v>
      </c>
      <c r="F71" s="41"/>
      <c r="G71" s="112"/>
      <c r="H71" s="112">
        <f t="shared" si="6"/>
        <v>0</v>
      </c>
      <c r="I71" s="112"/>
      <c r="J71" s="112"/>
      <c r="K71" s="115">
        <f t="shared" si="0"/>
        <v>0</v>
      </c>
      <c r="L71" s="41">
        <f t="shared" si="1"/>
        <v>0</v>
      </c>
      <c r="M71" s="112">
        <f t="shared" si="2"/>
        <v>0</v>
      </c>
      <c r="N71" s="112">
        <f t="shared" si="3"/>
        <v>0</v>
      </c>
      <c r="O71" s="112">
        <f t="shared" si="4"/>
        <v>0</v>
      </c>
      <c r="P71" s="113">
        <f t="shared" si="5"/>
        <v>0</v>
      </c>
      <c r="Q71" s="61" t="s">
        <v>46</v>
      </c>
    </row>
    <row r="72" spans="1:17" ht="20.399999999999999" x14ac:dyDescent="0.2">
      <c r="A72" s="36">
        <v>58</v>
      </c>
      <c r="B72" s="24" t="s">
        <v>286</v>
      </c>
      <c r="C72" s="40" t="s">
        <v>340</v>
      </c>
      <c r="D72" s="24" t="s">
        <v>223</v>
      </c>
      <c r="E72" s="162">
        <v>1</v>
      </c>
      <c r="F72" s="41"/>
      <c r="G72" s="112"/>
      <c r="H72" s="112">
        <f t="shared" si="6"/>
        <v>0</v>
      </c>
      <c r="I72" s="112"/>
      <c r="J72" s="112"/>
      <c r="K72" s="115">
        <f t="shared" si="0"/>
        <v>0</v>
      </c>
      <c r="L72" s="41">
        <f t="shared" si="1"/>
        <v>0</v>
      </c>
      <c r="M72" s="112">
        <f t="shared" si="2"/>
        <v>0</v>
      </c>
      <c r="N72" s="112">
        <f t="shared" si="3"/>
        <v>0</v>
      </c>
      <c r="O72" s="112">
        <f t="shared" si="4"/>
        <v>0</v>
      </c>
      <c r="P72" s="113">
        <f t="shared" si="5"/>
        <v>0</v>
      </c>
      <c r="Q72" s="61" t="s">
        <v>46</v>
      </c>
    </row>
    <row r="73" spans="1:17" ht="20.399999999999999" x14ac:dyDescent="0.2">
      <c r="A73" s="36">
        <v>59</v>
      </c>
      <c r="B73" s="24" t="s">
        <v>286</v>
      </c>
      <c r="C73" s="40" t="s">
        <v>341</v>
      </c>
      <c r="D73" s="24" t="s">
        <v>223</v>
      </c>
      <c r="E73" s="162">
        <v>1</v>
      </c>
      <c r="F73" s="41"/>
      <c r="G73" s="112"/>
      <c r="H73" s="112">
        <f t="shared" si="6"/>
        <v>0</v>
      </c>
      <c r="I73" s="112"/>
      <c r="J73" s="112"/>
      <c r="K73" s="115">
        <f t="shared" si="0"/>
        <v>0</v>
      </c>
      <c r="L73" s="41">
        <f t="shared" si="1"/>
        <v>0</v>
      </c>
      <c r="M73" s="112">
        <f t="shared" si="2"/>
        <v>0</v>
      </c>
      <c r="N73" s="112">
        <f t="shared" si="3"/>
        <v>0</v>
      </c>
      <c r="O73" s="112">
        <f t="shared" si="4"/>
        <v>0</v>
      </c>
      <c r="P73" s="113">
        <f t="shared" si="5"/>
        <v>0</v>
      </c>
      <c r="Q73" s="61" t="s">
        <v>46</v>
      </c>
    </row>
    <row r="74" spans="1:17" ht="20.399999999999999" x14ac:dyDescent="0.2">
      <c r="A74" s="36">
        <v>60</v>
      </c>
      <c r="B74" s="24" t="s">
        <v>286</v>
      </c>
      <c r="C74" s="40" t="s">
        <v>342</v>
      </c>
      <c r="D74" s="24" t="s">
        <v>223</v>
      </c>
      <c r="E74" s="162">
        <v>1</v>
      </c>
      <c r="F74" s="41"/>
      <c r="G74" s="112"/>
      <c r="H74" s="112">
        <f t="shared" si="6"/>
        <v>0</v>
      </c>
      <c r="I74" s="112"/>
      <c r="J74" s="112"/>
      <c r="K74" s="115">
        <f t="shared" si="0"/>
        <v>0</v>
      </c>
      <c r="L74" s="41">
        <f t="shared" si="1"/>
        <v>0</v>
      </c>
      <c r="M74" s="112">
        <f t="shared" si="2"/>
        <v>0</v>
      </c>
      <c r="N74" s="112">
        <f t="shared" si="3"/>
        <v>0</v>
      </c>
      <c r="O74" s="112">
        <f t="shared" si="4"/>
        <v>0</v>
      </c>
      <c r="P74" s="113">
        <f t="shared" si="5"/>
        <v>0</v>
      </c>
      <c r="Q74" s="61" t="s">
        <v>46</v>
      </c>
    </row>
    <row r="75" spans="1:17" ht="20.399999999999999" x14ac:dyDescent="0.2">
      <c r="A75" s="36">
        <v>61</v>
      </c>
      <c r="B75" s="24" t="s">
        <v>286</v>
      </c>
      <c r="C75" s="40" t="s">
        <v>343</v>
      </c>
      <c r="D75" s="24" t="s">
        <v>223</v>
      </c>
      <c r="E75" s="162">
        <v>1</v>
      </c>
      <c r="F75" s="41"/>
      <c r="G75" s="112"/>
      <c r="H75" s="112">
        <f t="shared" si="6"/>
        <v>0</v>
      </c>
      <c r="I75" s="112"/>
      <c r="J75" s="112"/>
      <c r="K75" s="115">
        <f t="shared" si="0"/>
        <v>0</v>
      </c>
      <c r="L75" s="41">
        <f t="shared" si="1"/>
        <v>0</v>
      </c>
      <c r="M75" s="112">
        <f t="shared" si="2"/>
        <v>0</v>
      </c>
      <c r="N75" s="112">
        <f t="shared" si="3"/>
        <v>0</v>
      </c>
      <c r="O75" s="112">
        <f t="shared" si="4"/>
        <v>0</v>
      </c>
      <c r="P75" s="113">
        <f t="shared" si="5"/>
        <v>0</v>
      </c>
      <c r="Q75" s="61" t="s">
        <v>46</v>
      </c>
    </row>
    <row r="76" spans="1:17" ht="20.399999999999999" x14ac:dyDescent="0.2">
      <c r="A76" s="36">
        <v>62</v>
      </c>
      <c r="B76" s="24" t="s">
        <v>286</v>
      </c>
      <c r="C76" s="40" t="s">
        <v>344</v>
      </c>
      <c r="D76" s="24" t="s">
        <v>223</v>
      </c>
      <c r="E76" s="162">
        <v>1</v>
      </c>
      <c r="F76" s="41"/>
      <c r="G76" s="112"/>
      <c r="H76" s="112">
        <f t="shared" si="6"/>
        <v>0</v>
      </c>
      <c r="I76" s="112"/>
      <c r="J76" s="112"/>
      <c r="K76" s="115">
        <f t="shared" si="0"/>
        <v>0</v>
      </c>
      <c r="L76" s="41">
        <f t="shared" si="1"/>
        <v>0</v>
      </c>
      <c r="M76" s="112">
        <f t="shared" si="2"/>
        <v>0</v>
      </c>
      <c r="N76" s="112">
        <f t="shared" si="3"/>
        <v>0</v>
      </c>
      <c r="O76" s="112">
        <f t="shared" si="4"/>
        <v>0</v>
      </c>
      <c r="P76" s="113">
        <f t="shared" si="5"/>
        <v>0</v>
      </c>
      <c r="Q76" s="61" t="s">
        <v>46</v>
      </c>
    </row>
    <row r="77" spans="1:17" ht="12" customHeight="1" thickBot="1" x14ac:dyDescent="0.25">
      <c r="A77" s="315" t="s">
        <v>62</v>
      </c>
      <c r="B77" s="316"/>
      <c r="C77" s="316"/>
      <c r="D77" s="316"/>
      <c r="E77" s="316"/>
      <c r="F77" s="316"/>
      <c r="G77" s="316"/>
      <c r="H77" s="316"/>
      <c r="I77" s="316"/>
      <c r="J77" s="316"/>
      <c r="K77" s="317"/>
      <c r="L77" s="129">
        <f>SUM(L14:L76)</f>
        <v>0</v>
      </c>
      <c r="M77" s="130">
        <f>SUM(M14:M76)</f>
        <v>0</v>
      </c>
      <c r="N77" s="130">
        <f>SUM(N14:N76)</f>
        <v>0</v>
      </c>
      <c r="O77" s="130">
        <f>SUM(O14:O76)</f>
        <v>0</v>
      </c>
      <c r="P77" s="131">
        <f>SUM(P14:P76)</f>
        <v>0</v>
      </c>
    </row>
    <row r="78" spans="1:17" x14ac:dyDescent="0.2">
      <c r="A78" s="16"/>
      <c r="B78" s="16"/>
      <c r="C78" s="16"/>
      <c r="D78" s="16"/>
      <c r="E78" s="16"/>
      <c r="F78" s="16"/>
      <c r="G78" s="16"/>
      <c r="H78" s="16"/>
      <c r="I78" s="16"/>
      <c r="J78" s="16"/>
      <c r="K78" s="16"/>
      <c r="L78" s="16"/>
      <c r="M78" s="16"/>
      <c r="N78" s="16"/>
      <c r="O78" s="16"/>
      <c r="P78" s="16"/>
    </row>
    <row r="79" spans="1:17" x14ac:dyDescent="0.2">
      <c r="A79" s="16"/>
      <c r="B79" s="16"/>
      <c r="C79" s="16"/>
      <c r="D79" s="16"/>
      <c r="E79" s="16"/>
      <c r="F79" s="16"/>
      <c r="G79" s="16"/>
      <c r="H79" s="16"/>
      <c r="I79" s="16"/>
      <c r="J79" s="16"/>
      <c r="K79" s="16"/>
      <c r="L79" s="16"/>
      <c r="M79" s="16"/>
      <c r="N79" s="16"/>
      <c r="O79" s="16"/>
      <c r="P79" s="16"/>
    </row>
    <row r="80" spans="1:17" x14ac:dyDescent="0.2">
      <c r="A80" s="1" t="s">
        <v>14</v>
      </c>
      <c r="B80" s="16"/>
      <c r="C80" s="318" t="str">
        <f>'Kops n'!C35:H35</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260" t="str">
        <f>'Kops n'!A38:D38</f>
        <v>Tāme sastādīta 2024. gada 14. maijā</v>
      </c>
      <c r="B83" s="261"/>
      <c r="C83" s="261"/>
      <c r="D83" s="261"/>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1" t="s">
        <v>41</v>
      </c>
      <c r="B85" s="16"/>
      <c r="C85" s="318" t="str">
        <f>'Kops n'!C40:H40</f>
        <v>Gundega Ābelīte 14.05.2024</v>
      </c>
      <c r="D85" s="318"/>
      <c r="E85" s="318"/>
      <c r="F85" s="318"/>
      <c r="G85" s="318"/>
      <c r="H85" s="318"/>
      <c r="I85" s="16"/>
      <c r="J85" s="16"/>
      <c r="K85" s="16"/>
      <c r="L85" s="16"/>
      <c r="M85" s="16"/>
      <c r="N85" s="16"/>
      <c r="O85" s="16"/>
      <c r="P85" s="16"/>
    </row>
    <row r="86" spans="1:16" x14ac:dyDescent="0.2">
      <c r="A86" s="16"/>
      <c r="B86" s="16"/>
      <c r="C86" s="244" t="s">
        <v>15</v>
      </c>
      <c r="D86" s="244"/>
      <c r="E86" s="244"/>
      <c r="F86" s="244"/>
      <c r="G86" s="244"/>
      <c r="H86" s="244"/>
      <c r="I86" s="16"/>
      <c r="J86" s="16"/>
      <c r="K86" s="16"/>
      <c r="L86" s="16"/>
      <c r="M86" s="16"/>
      <c r="N86" s="16"/>
      <c r="O86" s="16"/>
      <c r="P86" s="16"/>
    </row>
    <row r="87" spans="1:16" x14ac:dyDescent="0.2">
      <c r="A87" s="16"/>
      <c r="B87" s="16"/>
      <c r="C87" s="16"/>
      <c r="D87" s="16"/>
      <c r="E87" s="16"/>
      <c r="F87" s="16"/>
      <c r="G87" s="16"/>
      <c r="H87" s="16"/>
      <c r="I87" s="16"/>
      <c r="J87" s="16"/>
      <c r="K87" s="16"/>
      <c r="L87" s="16"/>
      <c r="M87" s="16"/>
      <c r="N87" s="16"/>
      <c r="O87" s="16"/>
      <c r="P87" s="16"/>
    </row>
    <row r="88" spans="1:16" x14ac:dyDescent="0.2">
      <c r="A88" s="78" t="s">
        <v>16</v>
      </c>
      <c r="B88" s="42"/>
      <c r="C88" s="85" t="str">
        <f>'Kops n'!C43</f>
        <v>1-00180</v>
      </c>
      <c r="D88" s="42"/>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6:H86"/>
    <mergeCell ref="C4:I4"/>
    <mergeCell ref="F12:K12"/>
    <mergeCell ref="A9:F9"/>
    <mergeCell ref="J9:M9"/>
    <mergeCell ref="D8:L8"/>
    <mergeCell ref="A77:K77"/>
    <mergeCell ref="C80:H80"/>
    <mergeCell ref="C81:H81"/>
    <mergeCell ref="A83:D83"/>
    <mergeCell ref="C85:H85"/>
  </mergeCells>
  <conditionalFormatting sqref="N9:O9">
    <cfRule type="cellIs" dxfId="163" priority="50" operator="equal">
      <formula>0</formula>
    </cfRule>
  </conditionalFormatting>
  <conditionalFormatting sqref="A9:F9">
    <cfRule type="containsText" dxfId="162" priority="4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1" priority="47" operator="equal">
      <formula>0</formula>
    </cfRule>
  </conditionalFormatting>
  <conditionalFormatting sqref="C85:H85">
    <cfRule type="cellIs" dxfId="160" priority="42" operator="equal">
      <formula>0</formula>
    </cfRule>
  </conditionalFormatting>
  <conditionalFormatting sqref="C80:H80">
    <cfRule type="cellIs" dxfId="159" priority="41" operator="equal">
      <formula>0</formula>
    </cfRule>
  </conditionalFormatting>
  <conditionalFormatting sqref="K14:K76 L77:P77 P14:P76">
    <cfRule type="cellIs" dxfId="158" priority="40" operator="equal">
      <formula>0</formula>
    </cfRule>
  </conditionalFormatting>
  <conditionalFormatting sqref="C4:I4">
    <cfRule type="cellIs" dxfId="157" priority="39" operator="equal">
      <formula>0</formula>
    </cfRule>
  </conditionalFormatting>
  <conditionalFormatting sqref="D5:L8">
    <cfRule type="cellIs" dxfId="156" priority="35" operator="equal">
      <formula>0</formula>
    </cfRule>
  </conditionalFormatting>
  <conditionalFormatting sqref="D1">
    <cfRule type="cellIs" dxfId="155" priority="34" operator="equal">
      <formula>0</formula>
    </cfRule>
  </conditionalFormatting>
  <conditionalFormatting sqref="A77:K77">
    <cfRule type="containsText" dxfId="154" priority="32" operator="containsText" text="Tiešās izmaksas kopā, t. sk. darba devēja sociālais nodoklis __.__% ">
      <formula>NOT(ISERROR(SEARCH("Tiešās izmaksas kopā, t. sk. darba devēja sociālais nodoklis __.__% ",A77)))</formula>
    </cfRule>
  </conditionalFormatting>
  <conditionalFormatting sqref="H14:H76">
    <cfRule type="cellIs" dxfId="153" priority="30" operator="equal">
      <formula>0</formula>
    </cfRule>
  </conditionalFormatting>
  <conditionalFormatting sqref="L14:O76">
    <cfRule type="cellIs" dxfId="152" priority="29" operator="equal">
      <formula>0</formula>
    </cfRule>
  </conditionalFormatting>
  <conditionalFormatting sqref="A14:G15 B17:G17 B21:G48 B50:G54 B56:G56 B58:G61 B63:G76 A16:A76">
    <cfRule type="cellIs" dxfId="151" priority="27" operator="equal">
      <formula>0</formula>
    </cfRule>
  </conditionalFormatting>
  <conditionalFormatting sqref="B16:G16">
    <cfRule type="cellIs" dxfId="150" priority="26" operator="equal">
      <formula>0</formula>
    </cfRule>
  </conditionalFormatting>
  <conditionalFormatting sqref="B18:G18">
    <cfRule type="cellIs" dxfId="149" priority="25" operator="equal">
      <formula>0</formula>
    </cfRule>
  </conditionalFormatting>
  <conditionalFormatting sqref="B19:G19">
    <cfRule type="cellIs" dxfId="148" priority="24" operator="equal">
      <formula>0</formula>
    </cfRule>
  </conditionalFormatting>
  <conditionalFormatting sqref="B20:G20">
    <cfRule type="cellIs" dxfId="147" priority="23" operator="equal">
      <formula>0</formula>
    </cfRule>
  </conditionalFormatting>
  <conditionalFormatting sqref="B49:G49">
    <cfRule type="cellIs" dxfId="146" priority="22" operator="equal">
      <formula>0</formula>
    </cfRule>
  </conditionalFormatting>
  <conditionalFormatting sqref="B55:G55">
    <cfRule type="cellIs" dxfId="145" priority="21" operator="equal">
      <formula>0</formula>
    </cfRule>
  </conditionalFormatting>
  <conditionalFormatting sqref="B57:G57">
    <cfRule type="cellIs" dxfId="144" priority="20" operator="equal">
      <formula>0</formula>
    </cfRule>
  </conditionalFormatting>
  <conditionalFormatting sqref="B62:G62">
    <cfRule type="cellIs" dxfId="143" priority="19" operator="equal">
      <formula>0</formula>
    </cfRule>
  </conditionalFormatting>
  <conditionalFormatting sqref="I14:J15 I17:J17 I21:J48 I50:J54 I56:J56 I58:J61 I63:J76">
    <cfRule type="cellIs" dxfId="142" priority="18" operator="equal">
      <formula>0</formula>
    </cfRule>
  </conditionalFormatting>
  <conditionalFormatting sqref="I16:J16">
    <cfRule type="cellIs" dxfId="141" priority="17" operator="equal">
      <formula>0</formula>
    </cfRule>
  </conditionalFormatting>
  <conditionalFormatting sqref="I18:J18">
    <cfRule type="cellIs" dxfId="140" priority="16" operator="equal">
      <formula>0</formula>
    </cfRule>
  </conditionalFormatting>
  <conditionalFormatting sqref="I19:J19">
    <cfRule type="cellIs" dxfId="139" priority="15" operator="equal">
      <formula>0</formula>
    </cfRule>
  </conditionalFormatting>
  <conditionalFormatting sqref="I20:J20">
    <cfRule type="cellIs" dxfId="138" priority="14" operator="equal">
      <formula>0</formula>
    </cfRule>
  </conditionalFormatting>
  <conditionalFormatting sqref="I49:J49">
    <cfRule type="cellIs" dxfId="137" priority="13" operator="equal">
      <formula>0</formula>
    </cfRule>
  </conditionalFormatting>
  <conditionalFormatting sqref="I55:J55">
    <cfRule type="cellIs" dxfId="136" priority="12" operator="equal">
      <formula>0</formula>
    </cfRule>
  </conditionalFormatting>
  <conditionalFormatting sqref="I57:J57">
    <cfRule type="cellIs" dxfId="135" priority="11" operator="equal">
      <formula>0</formula>
    </cfRule>
  </conditionalFormatting>
  <conditionalFormatting sqref="I62:J62">
    <cfRule type="cellIs" dxfId="134" priority="10" operator="equal">
      <formula>0</formula>
    </cfRule>
  </conditionalFormatting>
  <conditionalFormatting sqref="Q14:Q15 Q17 Q21:Q48 Q50:Q54 Q56 Q58:Q61 Q63:Q76">
    <cfRule type="cellIs" dxfId="133" priority="9" operator="equal">
      <formula>0</formula>
    </cfRule>
  </conditionalFormatting>
  <conditionalFormatting sqref="Q16">
    <cfRule type="cellIs" dxfId="132" priority="8" operator="equal">
      <formula>0</formula>
    </cfRule>
  </conditionalFormatting>
  <conditionalFormatting sqref="Q18">
    <cfRule type="cellIs" dxfId="131" priority="7" operator="equal">
      <formula>0</formula>
    </cfRule>
  </conditionalFormatting>
  <conditionalFormatting sqref="Q19">
    <cfRule type="cellIs" dxfId="130" priority="6" operator="equal">
      <formula>0</formula>
    </cfRule>
  </conditionalFormatting>
  <conditionalFormatting sqref="Q20">
    <cfRule type="cellIs" dxfId="129" priority="5" operator="equal">
      <formula>0</formula>
    </cfRule>
  </conditionalFormatting>
  <conditionalFormatting sqref="Q49">
    <cfRule type="cellIs" dxfId="128" priority="4" operator="equal">
      <formula>0</formula>
    </cfRule>
  </conditionalFormatting>
  <conditionalFormatting sqref="Q55">
    <cfRule type="cellIs" dxfId="127" priority="3" operator="equal">
      <formula>0</formula>
    </cfRule>
  </conditionalFormatting>
  <conditionalFormatting sqref="Q57">
    <cfRule type="cellIs" dxfId="126" priority="2" operator="equal">
      <formula>0</formula>
    </cfRule>
  </conditionalFormatting>
  <conditionalFormatting sqref="Q62">
    <cfRule type="cellIs" dxfId="125" priority="1" operator="equal">
      <formula>0</formula>
    </cfRule>
  </conditionalFormatting>
  <dataValidations count="1">
    <dataValidation type="list" allowBlank="1" showInputMessage="1" showErrorMessage="1" sqref="Q14:Q76">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4" operator="containsText" id="{CA968219-76FB-4505-92C3-C4DDA46A6362}">
            <xm:f>NOT(ISERROR(SEARCH("Tāme sastādīta ____. gada ___. ______________",A83)))</xm:f>
            <xm:f>"Tāme sastādīta ____. gada ___. ______________"</xm:f>
            <x14:dxf>
              <font>
                <color auto="1"/>
              </font>
              <fill>
                <patternFill>
                  <bgColor rgb="FFC6EFCE"/>
                </patternFill>
              </fill>
            </x14:dxf>
          </x14:cfRule>
          <xm:sqref>A83</xm:sqref>
        </x14:conditionalFormatting>
        <x14:conditionalFormatting xmlns:xm="http://schemas.microsoft.com/office/excel/2006/main">
          <x14:cfRule type="containsText" priority="43" operator="containsText" id="{F298470E-59D4-4BDF-88C0-AD8C775F3EA9}">
            <xm:f>NOT(ISERROR(SEARCH("Sertifikāta Nr. _________________________________",A88)))</xm:f>
            <xm:f>"Sertifikāta Nr. _________________________________"</xm:f>
            <x14:dxf>
              <font>
                <color auto="1"/>
              </font>
              <fill>
                <patternFill>
                  <bgColor rgb="FFC6EFCE"/>
                </patternFill>
              </fill>
            </x14:dxf>
          </x14:cfRule>
          <xm:sqref>A88</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A1:P89"/>
  <sheetViews>
    <sheetView topLeftCell="A64" workbookViewId="0">
      <selection activeCell="A77" sqref="A7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'9a+c+n'!D1</f>
        <v>9</v>
      </c>
      <c r="E1" s="22"/>
      <c r="F1" s="22"/>
      <c r="G1" s="22"/>
      <c r="H1" s="22"/>
      <c r="I1" s="22"/>
      <c r="J1" s="22"/>
      <c r="N1" s="26"/>
      <c r="O1" s="27"/>
      <c r="P1" s="28"/>
    </row>
    <row r="2" spans="1:16" x14ac:dyDescent="0.2">
      <c r="A2" s="29"/>
      <c r="B2" s="29"/>
      <c r="C2" s="330" t="str">
        <f>'9a+c+n'!C2:I2</f>
        <v>Apkure, vēdināšana un gaisa kondicionēšana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'9a+c+n'!A9</f>
        <v>Tāme sastādīta  2024. gada tirgus cenās, pamatojoties uz AVK daļas rasējumiem</v>
      </c>
      <c r="B9" s="327"/>
      <c r="C9" s="327"/>
      <c r="D9" s="327"/>
      <c r="E9" s="327"/>
      <c r="F9" s="327"/>
      <c r="G9" s="31"/>
      <c r="H9" s="31"/>
      <c r="I9" s="31"/>
      <c r="J9" s="328" t="s">
        <v>45</v>
      </c>
      <c r="K9" s="328"/>
      <c r="L9" s="328"/>
      <c r="M9" s="328"/>
      <c r="N9" s="329">
        <f>P77</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izmaksas",IF('9a+c+n'!$Q14="A",'9a+c+n'!B14,0),0)</f>
        <v>0</v>
      </c>
      <c r="C14" s="23">
        <f>IF($C$4="Attiecināmās izmaksas",IF('9a+c+n'!$Q14="A",'9a+c+n'!C14,0),0)</f>
        <v>0</v>
      </c>
      <c r="D14" s="23">
        <f>IF($C$4="Attiecināmās izmaksas",IF('9a+c+n'!$Q14="A",'9a+c+n'!D14,0),0)</f>
        <v>0</v>
      </c>
      <c r="E14" s="45"/>
      <c r="F14" s="63"/>
      <c r="G14" s="116"/>
      <c r="H14" s="116">
        <f>IF($C$4="Attiecināmās izmaksas",IF('9a+c+n'!$Q14="A",'9a+c+n'!H14,0),0)</f>
        <v>0</v>
      </c>
      <c r="I14" s="116"/>
      <c r="J14" s="116"/>
      <c r="K14" s="117">
        <f>IF($C$4="Attiecināmās izmaksas",IF('9a+c+n'!$Q14="A",'9a+c+n'!K14,0),0)</f>
        <v>0</v>
      </c>
      <c r="L14" s="63">
        <f>IF($C$4="Attiecināmās izmaksas",IF('9a+c+n'!$Q14="A",'9a+c+n'!L14,0),0)</f>
        <v>0</v>
      </c>
      <c r="M14" s="116">
        <f>IF($C$4="Attiecināmās izmaksas",IF('9a+c+n'!$Q14="A",'9a+c+n'!M14,0),0)</f>
        <v>0</v>
      </c>
      <c r="N14" s="116">
        <f>IF($C$4="Attiecināmās izmaksas",IF('9a+c+n'!$Q14="A",'9a+c+n'!N14,0),0)</f>
        <v>0</v>
      </c>
      <c r="O14" s="116">
        <f>IF($C$4="Attiecināmās izmaksas",IF('9a+c+n'!$Q14="A",'9a+c+n'!O14,0),0)</f>
        <v>0</v>
      </c>
      <c r="P14" s="117">
        <f>IF($C$4="Attiecināmās izmaksas",IF('9a+c+n'!$Q14="A",'9a+c+n'!P14,0),0)</f>
        <v>0</v>
      </c>
    </row>
    <row r="15" spans="1:16" ht="20.399999999999999" x14ac:dyDescent="0.2">
      <c r="A15" s="51">
        <f>IF(P15=0,0,IF(COUNTBLANK(P15)=1,0,COUNTA($P$14:P15)))</f>
        <v>0</v>
      </c>
      <c r="B15" s="24" t="str">
        <f>IF($C$4="Attiecināmās izmaksas",IF('9a+c+n'!$Q15="A",'9a+c+n'!B15,0),0)</f>
        <v>17-00000</v>
      </c>
      <c r="C15" s="24" t="str">
        <f>IF($C$4="Attiecināmās izmaksas",IF('9a+c+n'!$Q15="A",'9a+c+n'!C15,0),0)</f>
        <v>Radiators " Lyngson" ar atgaisotāju un korķi.                                          C22-600-1700 vai ekvivalents</v>
      </c>
      <c r="D15" s="24" t="str">
        <f>IF($C$4="Attiecināmās izmaksas",IF('9a+c+n'!$Q15="A",'9a+c+n'!D15,0),0)</f>
        <v>gb</v>
      </c>
      <c r="E15" s="46"/>
      <c r="F15" s="65"/>
      <c r="G15" s="118"/>
      <c r="H15" s="118">
        <f>IF($C$4="Attiecināmās izmaksas",IF('9a+c+n'!$Q15="A",'9a+c+n'!H15,0),0)</f>
        <v>0</v>
      </c>
      <c r="I15" s="118"/>
      <c r="J15" s="118"/>
      <c r="K15" s="119">
        <f>IF($C$4="Attiecināmās izmaksas",IF('9a+c+n'!$Q15="A",'9a+c+n'!K15,0),0)</f>
        <v>0</v>
      </c>
      <c r="L15" s="65">
        <f>IF($C$4="Attiecināmās izmaksas",IF('9a+c+n'!$Q15="A",'9a+c+n'!L15,0),0)</f>
        <v>0</v>
      </c>
      <c r="M15" s="118">
        <f>IF($C$4="Attiecināmās izmaksas",IF('9a+c+n'!$Q15="A",'9a+c+n'!M15,0),0)</f>
        <v>0</v>
      </c>
      <c r="N15" s="118">
        <f>IF($C$4="Attiecināmās izmaksas",IF('9a+c+n'!$Q15="A",'9a+c+n'!N15,0),0)</f>
        <v>0</v>
      </c>
      <c r="O15" s="118">
        <f>IF($C$4="Attiecināmās izmaksas",IF('9a+c+n'!$Q15="A",'9a+c+n'!O15,0),0)</f>
        <v>0</v>
      </c>
      <c r="P15" s="119">
        <f>IF($C$4="Attiecināmās izmaksas",IF('9a+c+n'!$Q15="A",'9a+c+n'!P15,0),0)</f>
        <v>0</v>
      </c>
    </row>
    <row r="16" spans="1:16" ht="20.399999999999999" x14ac:dyDescent="0.2">
      <c r="A16" s="51">
        <f>IF(P16=0,0,IF(COUNTBLANK(P16)=1,0,COUNTA($P$14:P16)))</f>
        <v>0</v>
      </c>
      <c r="B16" s="24" t="str">
        <f>IF($C$4="Attiecināmās izmaksas",IF('9a+c+n'!$Q16="A",'9a+c+n'!B16,0),0)</f>
        <v>17-00000</v>
      </c>
      <c r="C16" s="24" t="str">
        <f>IF($C$4="Attiecināmās izmaksas",IF('9a+c+n'!$Q16="A",'9a+c+n'!C16,0),0)</f>
        <v>Radiators " Lyngson" ar atgaisotāju un korķi.                                          C22-400-1700 vai ekvivalents</v>
      </c>
      <c r="D16" s="24" t="str">
        <f>IF($C$4="Attiecināmās izmaksas",IF('9a+c+n'!$Q16="A",'9a+c+n'!D16,0),0)</f>
        <v>gb</v>
      </c>
      <c r="E16" s="46"/>
      <c r="F16" s="65"/>
      <c r="G16" s="118"/>
      <c r="H16" s="118">
        <f>IF($C$4="Attiecināmās izmaksas",IF('9a+c+n'!$Q16="A",'9a+c+n'!H16,0),0)</f>
        <v>0</v>
      </c>
      <c r="I16" s="118"/>
      <c r="J16" s="118"/>
      <c r="K16" s="119">
        <f>IF($C$4="Attiecināmās izmaksas",IF('9a+c+n'!$Q16="A",'9a+c+n'!K16,0),0)</f>
        <v>0</v>
      </c>
      <c r="L16" s="65">
        <f>IF($C$4="Attiecināmās izmaksas",IF('9a+c+n'!$Q16="A",'9a+c+n'!L16,0),0)</f>
        <v>0</v>
      </c>
      <c r="M16" s="118">
        <f>IF($C$4="Attiecināmās izmaksas",IF('9a+c+n'!$Q16="A",'9a+c+n'!M16,0),0)</f>
        <v>0</v>
      </c>
      <c r="N16" s="118">
        <f>IF($C$4="Attiecināmās izmaksas",IF('9a+c+n'!$Q16="A",'9a+c+n'!N16,0),0)</f>
        <v>0</v>
      </c>
      <c r="O16" s="118">
        <f>IF($C$4="Attiecināmās izmaksas",IF('9a+c+n'!$Q16="A",'9a+c+n'!O16,0),0)</f>
        <v>0</v>
      </c>
      <c r="P16" s="119">
        <f>IF($C$4="Attiecināmās izmaksas",IF('9a+c+n'!$Q16="A",'9a+c+n'!P16,0),0)</f>
        <v>0</v>
      </c>
    </row>
    <row r="17" spans="1:16" ht="20.399999999999999" x14ac:dyDescent="0.2">
      <c r="A17" s="51">
        <f>IF(P17=0,0,IF(COUNTBLANK(P17)=1,0,COUNTA($P$14:P17)))</f>
        <v>0</v>
      </c>
      <c r="B17" s="24" t="str">
        <f>IF($C$4="Attiecināmās izmaksas",IF('9a+c+n'!$Q17="A",'9a+c+n'!B17,0),0)</f>
        <v>17-00000</v>
      </c>
      <c r="C17" s="24" t="str">
        <f>IF($C$4="Attiecināmās izmaksas",IF('9a+c+n'!$Q17="A",'9a+c+n'!C17,0),0)</f>
        <v>Radiators " Lyngson" ar atgaisotāju un korķi.                                          C22-400-1400 vai ekvivalents</v>
      </c>
      <c r="D17" s="24" t="str">
        <f>IF($C$4="Attiecināmās izmaksas",IF('9a+c+n'!$Q17="A",'9a+c+n'!D17,0),0)</f>
        <v>gb</v>
      </c>
      <c r="E17" s="46"/>
      <c r="F17" s="65"/>
      <c r="G17" s="118"/>
      <c r="H17" s="118">
        <f>IF($C$4="Attiecināmās izmaksas",IF('9a+c+n'!$Q17="A",'9a+c+n'!H17,0),0)</f>
        <v>0</v>
      </c>
      <c r="I17" s="118"/>
      <c r="J17" s="118"/>
      <c r="K17" s="119">
        <f>IF($C$4="Attiecināmās izmaksas",IF('9a+c+n'!$Q17="A",'9a+c+n'!K17,0),0)</f>
        <v>0</v>
      </c>
      <c r="L17" s="65">
        <f>IF($C$4="Attiecināmās izmaksas",IF('9a+c+n'!$Q17="A",'9a+c+n'!L17,0),0)</f>
        <v>0</v>
      </c>
      <c r="M17" s="118">
        <f>IF($C$4="Attiecināmās izmaksas",IF('9a+c+n'!$Q17="A",'9a+c+n'!M17,0),0)</f>
        <v>0</v>
      </c>
      <c r="N17" s="118">
        <f>IF($C$4="Attiecināmās izmaksas",IF('9a+c+n'!$Q17="A",'9a+c+n'!N17,0),0)</f>
        <v>0</v>
      </c>
      <c r="O17" s="118">
        <f>IF($C$4="Attiecināmās izmaksas",IF('9a+c+n'!$Q17="A",'9a+c+n'!O17,0),0)</f>
        <v>0</v>
      </c>
      <c r="P17" s="119">
        <f>IF($C$4="Attiecināmās izmaksas",IF('9a+c+n'!$Q17="A",'9a+c+n'!P17,0),0)</f>
        <v>0</v>
      </c>
    </row>
    <row r="18" spans="1:16" ht="20.399999999999999" x14ac:dyDescent="0.2">
      <c r="A18" s="51">
        <f>IF(P18=0,0,IF(COUNTBLANK(P18)=1,0,COUNTA($P$14:P18)))</f>
        <v>0</v>
      </c>
      <c r="B18" s="24" t="str">
        <f>IF($C$4="Attiecināmās izmaksas",IF('9a+c+n'!$Q18="A",'9a+c+n'!B18,0),0)</f>
        <v>17-00000</v>
      </c>
      <c r="C18" s="24" t="str">
        <f>IF($C$4="Attiecināmās izmaksas",IF('9a+c+n'!$Q18="A",'9a+c+n'!C18,0),0)</f>
        <v>Radiators " Lyngson" ar atgaisotāju un korķi.                                          C22-400-1300 vai ekvivalents</v>
      </c>
      <c r="D18" s="24" t="str">
        <f>IF($C$4="Attiecināmās izmaksas",IF('9a+c+n'!$Q18="A",'9a+c+n'!D18,0),0)</f>
        <v>gb</v>
      </c>
      <c r="E18" s="46"/>
      <c r="F18" s="65"/>
      <c r="G18" s="118"/>
      <c r="H18" s="118">
        <f>IF($C$4="Attiecināmās izmaksas",IF('9a+c+n'!$Q18="A",'9a+c+n'!H18,0),0)</f>
        <v>0</v>
      </c>
      <c r="I18" s="118"/>
      <c r="J18" s="118"/>
      <c r="K18" s="119">
        <f>IF($C$4="Attiecināmās izmaksas",IF('9a+c+n'!$Q18="A",'9a+c+n'!K18,0),0)</f>
        <v>0</v>
      </c>
      <c r="L18" s="65">
        <f>IF($C$4="Attiecināmās izmaksas",IF('9a+c+n'!$Q18="A",'9a+c+n'!L18,0),0)</f>
        <v>0</v>
      </c>
      <c r="M18" s="118">
        <f>IF($C$4="Attiecināmās izmaksas",IF('9a+c+n'!$Q18="A",'9a+c+n'!M18,0),0)</f>
        <v>0</v>
      </c>
      <c r="N18" s="118">
        <f>IF($C$4="Attiecināmās izmaksas",IF('9a+c+n'!$Q18="A",'9a+c+n'!N18,0),0)</f>
        <v>0</v>
      </c>
      <c r="O18" s="118">
        <f>IF($C$4="Attiecināmās izmaksas",IF('9a+c+n'!$Q18="A",'9a+c+n'!O18,0),0)</f>
        <v>0</v>
      </c>
      <c r="P18" s="119">
        <f>IF($C$4="Attiecināmās izmaksas",IF('9a+c+n'!$Q18="A",'9a+c+n'!P18,0),0)</f>
        <v>0</v>
      </c>
    </row>
    <row r="19" spans="1:16" ht="20.399999999999999" x14ac:dyDescent="0.2">
      <c r="A19" s="51">
        <f>IF(P19=0,0,IF(COUNTBLANK(P19)=1,0,COUNTA($P$14:P19)))</f>
        <v>0</v>
      </c>
      <c r="B19" s="24" t="str">
        <f>IF($C$4="Attiecināmās izmaksas",IF('9a+c+n'!$Q19="A",'9a+c+n'!B19,0),0)</f>
        <v>17-00000</v>
      </c>
      <c r="C19" s="24" t="str">
        <f>IF($C$4="Attiecināmās izmaksas",IF('9a+c+n'!$Q19="A",'9a+c+n'!C19,0),0)</f>
        <v>Radiators " Lyngson" ar atgaisotāju un korķi.                                          C22-400-1100 vai ekvivalents</v>
      </c>
      <c r="D19" s="24" t="str">
        <f>IF($C$4="Attiecināmās izmaksas",IF('9a+c+n'!$Q19="A",'9a+c+n'!D19,0),0)</f>
        <v>gb</v>
      </c>
      <c r="E19" s="46"/>
      <c r="F19" s="65"/>
      <c r="G19" s="118"/>
      <c r="H19" s="118">
        <f>IF($C$4="Attiecināmās izmaksas",IF('9a+c+n'!$Q19="A",'9a+c+n'!H19,0),0)</f>
        <v>0</v>
      </c>
      <c r="I19" s="118"/>
      <c r="J19" s="118"/>
      <c r="K19" s="119">
        <f>IF($C$4="Attiecināmās izmaksas",IF('9a+c+n'!$Q19="A",'9a+c+n'!K19,0),0)</f>
        <v>0</v>
      </c>
      <c r="L19" s="65">
        <f>IF($C$4="Attiecināmās izmaksas",IF('9a+c+n'!$Q19="A",'9a+c+n'!L19,0),0)</f>
        <v>0</v>
      </c>
      <c r="M19" s="118">
        <f>IF($C$4="Attiecināmās izmaksas",IF('9a+c+n'!$Q19="A",'9a+c+n'!M19,0),0)</f>
        <v>0</v>
      </c>
      <c r="N19" s="118">
        <f>IF($C$4="Attiecināmās izmaksas",IF('9a+c+n'!$Q19="A",'9a+c+n'!N19,0),0)</f>
        <v>0</v>
      </c>
      <c r="O19" s="118">
        <f>IF($C$4="Attiecināmās izmaksas",IF('9a+c+n'!$Q19="A",'9a+c+n'!O19,0),0)</f>
        <v>0</v>
      </c>
      <c r="P19" s="119">
        <f>IF($C$4="Attiecināmās izmaksas",IF('9a+c+n'!$Q19="A",'9a+c+n'!P19,0),0)</f>
        <v>0</v>
      </c>
    </row>
    <row r="20" spans="1:16" ht="20.399999999999999" x14ac:dyDescent="0.2">
      <c r="A20" s="51">
        <f>IF(P20=0,0,IF(COUNTBLANK(P20)=1,0,COUNTA($P$14:P20)))</f>
        <v>0</v>
      </c>
      <c r="B20" s="24" t="str">
        <f>IF($C$4="Attiecināmās izmaksas",IF('9a+c+n'!$Q20="A",'9a+c+n'!B20,0),0)</f>
        <v>17-00000</v>
      </c>
      <c r="C20" s="24" t="str">
        <f>IF($C$4="Attiecināmās izmaksas",IF('9a+c+n'!$Q20="A",'9a+c+n'!C20,0),0)</f>
        <v>Radiators " Lyngson" ar atgaisotāju un korķi.                                          C22-400-1000 vai ekvivalents</v>
      </c>
      <c r="D20" s="24" t="str">
        <f>IF($C$4="Attiecināmās izmaksas",IF('9a+c+n'!$Q20="A",'9a+c+n'!D20,0),0)</f>
        <v>gb</v>
      </c>
      <c r="E20" s="46"/>
      <c r="F20" s="65"/>
      <c r="G20" s="118"/>
      <c r="H20" s="118">
        <f>IF($C$4="Attiecināmās izmaksas",IF('9a+c+n'!$Q20="A",'9a+c+n'!H20,0),0)</f>
        <v>0</v>
      </c>
      <c r="I20" s="118"/>
      <c r="J20" s="118"/>
      <c r="K20" s="119">
        <f>IF($C$4="Attiecināmās izmaksas",IF('9a+c+n'!$Q20="A",'9a+c+n'!K20,0),0)</f>
        <v>0</v>
      </c>
      <c r="L20" s="65">
        <f>IF($C$4="Attiecināmās izmaksas",IF('9a+c+n'!$Q20="A",'9a+c+n'!L20,0),0)</f>
        <v>0</v>
      </c>
      <c r="M20" s="118">
        <f>IF($C$4="Attiecināmās izmaksas",IF('9a+c+n'!$Q20="A",'9a+c+n'!M20,0),0)</f>
        <v>0</v>
      </c>
      <c r="N20" s="118">
        <f>IF($C$4="Attiecināmās izmaksas",IF('9a+c+n'!$Q20="A",'9a+c+n'!N20,0),0)</f>
        <v>0</v>
      </c>
      <c r="O20" s="118">
        <f>IF($C$4="Attiecināmās izmaksas",IF('9a+c+n'!$Q20="A",'9a+c+n'!O20,0),0)</f>
        <v>0</v>
      </c>
      <c r="P20" s="119">
        <f>IF($C$4="Attiecināmās izmaksas",IF('9a+c+n'!$Q20="A",'9a+c+n'!P20,0),0)</f>
        <v>0</v>
      </c>
    </row>
    <row r="21" spans="1:16" ht="20.399999999999999" x14ac:dyDescent="0.2">
      <c r="A21" s="51">
        <f>IF(P21=0,0,IF(COUNTBLANK(P21)=1,0,COUNTA($P$14:P21)))</f>
        <v>0</v>
      </c>
      <c r="B21" s="24" t="str">
        <f>IF($C$4="Attiecināmās izmaksas",IF('9a+c+n'!$Q21="A",'9a+c+n'!B21,0),0)</f>
        <v>17-00000</v>
      </c>
      <c r="C21" s="24" t="str">
        <f>IF($C$4="Attiecināmās izmaksas",IF('9a+c+n'!$Q21="A",'9a+c+n'!C21,0),0)</f>
        <v>Radiators " Lyngson" ar atgaisotāju un korķi.                                          C22-400-900 vai ekvivalents</v>
      </c>
      <c r="D21" s="24" t="str">
        <f>IF($C$4="Attiecināmās izmaksas",IF('9a+c+n'!$Q21="A",'9a+c+n'!D21,0),0)</f>
        <v>gb</v>
      </c>
      <c r="E21" s="46"/>
      <c r="F21" s="65"/>
      <c r="G21" s="118"/>
      <c r="H21" s="118">
        <f>IF($C$4="Attiecināmās izmaksas",IF('9a+c+n'!$Q21="A",'9a+c+n'!H21,0),0)</f>
        <v>0</v>
      </c>
      <c r="I21" s="118"/>
      <c r="J21" s="118"/>
      <c r="K21" s="119">
        <f>IF($C$4="Attiecināmās izmaksas",IF('9a+c+n'!$Q21="A",'9a+c+n'!K21,0),0)</f>
        <v>0</v>
      </c>
      <c r="L21" s="65">
        <f>IF($C$4="Attiecināmās izmaksas",IF('9a+c+n'!$Q21="A",'9a+c+n'!L21,0),0)</f>
        <v>0</v>
      </c>
      <c r="M21" s="118">
        <f>IF($C$4="Attiecināmās izmaksas",IF('9a+c+n'!$Q21="A",'9a+c+n'!M21,0),0)</f>
        <v>0</v>
      </c>
      <c r="N21" s="118">
        <f>IF($C$4="Attiecināmās izmaksas",IF('9a+c+n'!$Q21="A",'9a+c+n'!N21,0),0)</f>
        <v>0</v>
      </c>
      <c r="O21" s="118">
        <f>IF($C$4="Attiecināmās izmaksas",IF('9a+c+n'!$Q21="A",'9a+c+n'!O21,0),0)</f>
        <v>0</v>
      </c>
      <c r="P21" s="119">
        <f>IF($C$4="Attiecināmās izmaksas",IF('9a+c+n'!$Q21="A",'9a+c+n'!P21,0),0)</f>
        <v>0</v>
      </c>
    </row>
    <row r="22" spans="1:16" ht="20.399999999999999" x14ac:dyDescent="0.2">
      <c r="A22" s="51">
        <f>IF(P22=0,0,IF(COUNTBLANK(P22)=1,0,COUNTA($P$14:P22)))</f>
        <v>0</v>
      </c>
      <c r="B22" s="24" t="str">
        <f>IF($C$4="Attiecināmās izmaksas",IF('9a+c+n'!$Q22="A",'9a+c+n'!B22,0),0)</f>
        <v>17-00000</v>
      </c>
      <c r="C22" s="24" t="str">
        <f>IF($C$4="Attiecināmās izmaksas",IF('9a+c+n'!$Q22="A",'9a+c+n'!C22,0),0)</f>
        <v>Radiators " Lyngson" ar atgaisotāju un korķi.                                          C22-400-800 vai ekvivalents</v>
      </c>
      <c r="D22" s="24" t="str">
        <f>IF($C$4="Attiecināmās izmaksas",IF('9a+c+n'!$Q22="A",'9a+c+n'!D22,0),0)</f>
        <v>gb</v>
      </c>
      <c r="E22" s="46"/>
      <c r="F22" s="65"/>
      <c r="G22" s="118"/>
      <c r="H22" s="118">
        <f>IF($C$4="Attiecināmās izmaksas",IF('9a+c+n'!$Q22="A",'9a+c+n'!H22,0),0)</f>
        <v>0</v>
      </c>
      <c r="I22" s="118"/>
      <c r="J22" s="118"/>
      <c r="K22" s="119">
        <f>IF($C$4="Attiecināmās izmaksas",IF('9a+c+n'!$Q22="A",'9a+c+n'!K22,0),0)</f>
        <v>0</v>
      </c>
      <c r="L22" s="65">
        <f>IF($C$4="Attiecināmās izmaksas",IF('9a+c+n'!$Q22="A",'9a+c+n'!L22,0),0)</f>
        <v>0</v>
      </c>
      <c r="M22" s="118">
        <f>IF($C$4="Attiecināmās izmaksas",IF('9a+c+n'!$Q22="A",'9a+c+n'!M22,0),0)</f>
        <v>0</v>
      </c>
      <c r="N22" s="118">
        <f>IF($C$4="Attiecināmās izmaksas",IF('9a+c+n'!$Q22="A",'9a+c+n'!N22,0),0)</f>
        <v>0</v>
      </c>
      <c r="O22" s="118">
        <f>IF($C$4="Attiecināmās izmaksas",IF('9a+c+n'!$Q22="A",'9a+c+n'!O22,0),0)</f>
        <v>0</v>
      </c>
      <c r="P22" s="119">
        <f>IF($C$4="Attiecināmās izmaksas",IF('9a+c+n'!$Q22="A",'9a+c+n'!P22,0),0)</f>
        <v>0</v>
      </c>
    </row>
    <row r="23" spans="1:16" ht="20.399999999999999" x14ac:dyDescent="0.2">
      <c r="A23" s="51">
        <f>IF(P23=0,0,IF(COUNTBLANK(P23)=1,0,COUNTA($P$14:P23)))</f>
        <v>0</v>
      </c>
      <c r="B23" s="24" t="str">
        <f>IF($C$4="Attiecināmās izmaksas",IF('9a+c+n'!$Q23="A",'9a+c+n'!B23,0),0)</f>
        <v>17-00000</v>
      </c>
      <c r="C23" s="24" t="str">
        <f>IF($C$4="Attiecināmās izmaksas",IF('9a+c+n'!$Q23="A",'9a+c+n'!C23,0),0)</f>
        <v>Radiators " Lyngson" ar atgaisotāju un korķi.                                          C22-400-700 vai ekvivalents</v>
      </c>
      <c r="D23" s="24" t="str">
        <f>IF($C$4="Attiecināmās izmaksas",IF('9a+c+n'!$Q23="A",'9a+c+n'!D23,0),0)</f>
        <v>gb</v>
      </c>
      <c r="E23" s="46"/>
      <c r="F23" s="65"/>
      <c r="G23" s="118"/>
      <c r="H23" s="118">
        <f>IF($C$4="Attiecināmās izmaksas",IF('9a+c+n'!$Q23="A",'9a+c+n'!H23,0),0)</f>
        <v>0</v>
      </c>
      <c r="I23" s="118"/>
      <c r="J23" s="118"/>
      <c r="K23" s="119">
        <f>IF($C$4="Attiecināmās izmaksas",IF('9a+c+n'!$Q23="A",'9a+c+n'!K23,0),0)</f>
        <v>0</v>
      </c>
      <c r="L23" s="65">
        <f>IF($C$4="Attiecināmās izmaksas",IF('9a+c+n'!$Q23="A",'9a+c+n'!L23,0),0)</f>
        <v>0</v>
      </c>
      <c r="M23" s="118">
        <f>IF($C$4="Attiecināmās izmaksas",IF('9a+c+n'!$Q23="A",'9a+c+n'!M23,0),0)</f>
        <v>0</v>
      </c>
      <c r="N23" s="118">
        <f>IF($C$4="Attiecināmās izmaksas",IF('9a+c+n'!$Q23="A",'9a+c+n'!N23,0),0)</f>
        <v>0</v>
      </c>
      <c r="O23" s="118">
        <f>IF($C$4="Attiecināmās izmaksas",IF('9a+c+n'!$Q23="A",'9a+c+n'!O23,0),0)</f>
        <v>0</v>
      </c>
      <c r="P23" s="119">
        <f>IF($C$4="Attiecināmās izmaksas",IF('9a+c+n'!$Q23="A",'9a+c+n'!P23,0),0)</f>
        <v>0</v>
      </c>
    </row>
    <row r="24" spans="1:16" ht="20.399999999999999" x14ac:dyDescent="0.2">
      <c r="A24" s="51">
        <f>IF(P24=0,0,IF(COUNTBLANK(P24)=1,0,COUNTA($P$14:P24)))</f>
        <v>0</v>
      </c>
      <c r="B24" s="24" t="str">
        <f>IF($C$4="Attiecināmās izmaksas",IF('9a+c+n'!$Q24="A",'9a+c+n'!B24,0),0)</f>
        <v>17-00000</v>
      </c>
      <c r="C24" s="24" t="str">
        <f>IF($C$4="Attiecināmās izmaksas",IF('9a+c+n'!$Q24="A",'9a+c+n'!C24,0),0)</f>
        <v>Radiators " Lyngson" ar atgaisotāju un korķi.                                          C22-400-600 vai ekvivalents</v>
      </c>
      <c r="D24" s="24" t="str">
        <f>IF($C$4="Attiecināmās izmaksas",IF('9a+c+n'!$Q24="A",'9a+c+n'!D24,0),0)</f>
        <v>gb</v>
      </c>
      <c r="E24" s="46"/>
      <c r="F24" s="65"/>
      <c r="G24" s="118"/>
      <c r="H24" s="118">
        <f>IF($C$4="Attiecināmās izmaksas",IF('9a+c+n'!$Q24="A",'9a+c+n'!H24,0),0)</f>
        <v>0</v>
      </c>
      <c r="I24" s="118"/>
      <c r="J24" s="118"/>
      <c r="K24" s="119">
        <f>IF($C$4="Attiecināmās izmaksas",IF('9a+c+n'!$Q24="A",'9a+c+n'!K24,0),0)</f>
        <v>0</v>
      </c>
      <c r="L24" s="65">
        <f>IF($C$4="Attiecināmās izmaksas",IF('9a+c+n'!$Q24="A",'9a+c+n'!L24,0),0)</f>
        <v>0</v>
      </c>
      <c r="M24" s="118">
        <f>IF($C$4="Attiecināmās izmaksas",IF('9a+c+n'!$Q24="A",'9a+c+n'!M24,0),0)</f>
        <v>0</v>
      </c>
      <c r="N24" s="118">
        <f>IF($C$4="Attiecināmās izmaksas",IF('9a+c+n'!$Q24="A",'9a+c+n'!N24,0),0)</f>
        <v>0</v>
      </c>
      <c r="O24" s="118">
        <f>IF($C$4="Attiecināmās izmaksas",IF('9a+c+n'!$Q24="A",'9a+c+n'!O24,0),0)</f>
        <v>0</v>
      </c>
      <c r="P24" s="119">
        <f>IF($C$4="Attiecināmās izmaksas",IF('9a+c+n'!$Q24="A",'9a+c+n'!P24,0),0)</f>
        <v>0</v>
      </c>
    </row>
    <row r="25" spans="1:16" ht="20.399999999999999" x14ac:dyDescent="0.2">
      <c r="A25" s="51">
        <f>IF(P25=0,0,IF(COUNTBLANK(P25)=1,0,COUNTA($P$14:P25)))</f>
        <v>0</v>
      </c>
      <c r="B25" s="24" t="str">
        <f>IF($C$4="Attiecināmās izmaksas",IF('9a+c+n'!$Q25="A",'9a+c+n'!B25,0),0)</f>
        <v>17-00000</v>
      </c>
      <c r="C25" s="24" t="str">
        <f>IF($C$4="Attiecināmās izmaksas",IF('9a+c+n'!$Q25="A",'9a+c+n'!C25,0),0)</f>
        <v>Radiators " Lyngson" ar atgaisotāju un korķi.                                          C22-400-500 vai ekvivalents</v>
      </c>
      <c r="D25" s="24" t="str">
        <f>IF($C$4="Attiecināmās izmaksas",IF('9a+c+n'!$Q25="A",'9a+c+n'!D25,0),0)</f>
        <v>gb</v>
      </c>
      <c r="E25" s="46"/>
      <c r="F25" s="65"/>
      <c r="G25" s="118"/>
      <c r="H25" s="118">
        <f>IF($C$4="Attiecināmās izmaksas",IF('9a+c+n'!$Q25="A",'9a+c+n'!H25,0),0)</f>
        <v>0</v>
      </c>
      <c r="I25" s="118"/>
      <c r="J25" s="118"/>
      <c r="K25" s="119">
        <f>IF($C$4="Attiecināmās izmaksas",IF('9a+c+n'!$Q25="A",'9a+c+n'!K25,0),0)</f>
        <v>0</v>
      </c>
      <c r="L25" s="65">
        <f>IF($C$4="Attiecināmās izmaksas",IF('9a+c+n'!$Q25="A",'9a+c+n'!L25,0),0)</f>
        <v>0</v>
      </c>
      <c r="M25" s="118">
        <f>IF($C$4="Attiecināmās izmaksas",IF('9a+c+n'!$Q25="A",'9a+c+n'!M25,0),0)</f>
        <v>0</v>
      </c>
      <c r="N25" s="118">
        <f>IF($C$4="Attiecināmās izmaksas",IF('9a+c+n'!$Q25="A",'9a+c+n'!N25,0),0)</f>
        <v>0</v>
      </c>
      <c r="O25" s="118">
        <f>IF($C$4="Attiecināmās izmaksas",IF('9a+c+n'!$Q25="A",'9a+c+n'!O25,0),0)</f>
        <v>0</v>
      </c>
      <c r="P25" s="119">
        <f>IF($C$4="Attiecināmās izmaksas",IF('9a+c+n'!$Q25="A",'9a+c+n'!P25,0),0)</f>
        <v>0</v>
      </c>
    </row>
    <row r="26" spans="1:16" ht="20.399999999999999" x14ac:dyDescent="0.2">
      <c r="A26" s="51">
        <f>IF(P26=0,0,IF(COUNTBLANK(P26)=1,0,COUNTA($P$14:P26)))</f>
        <v>0</v>
      </c>
      <c r="B26" s="24" t="str">
        <f>IF($C$4="Attiecināmās izmaksas",IF('9a+c+n'!$Q26="A",'9a+c+n'!B26,0),0)</f>
        <v>17-00000</v>
      </c>
      <c r="C26" s="24" t="str">
        <f>IF($C$4="Attiecināmās izmaksas",IF('9a+c+n'!$Q26="A",'9a+c+n'!C26,0),0)</f>
        <v>Radiators " Lyngson" ar atgaisotāju un korķi.                                          C22-400-400 vai ekvivalents</v>
      </c>
      <c r="D26" s="24" t="str">
        <f>IF($C$4="Attiecināmās izmaksas",IF('9a+c+n'!$Q26="A",'9a+c+n'!D26,0),0)</f>
        <v>gb</v>
      </c>
      <c r="E26" s="46"/>
      <c r="F26" s="65"/>
      <c r="G26" s="118"/>
      <c r="H26" s="118">
        <f>IF($C$4="Attiecināmās izmaksas",IF('9a+c+n'!$Q26="A",'9a+c+n'!H26,0),0)</f>
        <v>0</v>
      </c>
      <c r="I26" s="118"/>
      <c r="J26" s="118"/>
      <c r="K26" s="119">
        <f>IF($C$4="Attiecināmās izmaksas",IF('9a+c+n'!$Q26="A",'9a+c+n'!K26,0),0)</f>
        <v>0</v>
      </c>
      <c r="L26" s="65">
        <f>IF($C$4="Attiecināmās izmaksas",IF('9a+c+n'!$Q26="A",'9a+c+n'!L26,0),0)</f>
        <v>0</v>
      </c>
      <c r="M26" s="118">
        <f>IF($C$4="Attiecināmās izmaksas",IF('9a+c+n'!$Q26="A",'9a+c+n'!M26,0),0)</f>
        <v>0</v>
      </c>
      <c r="N26" s="118">
        <f>IF($C$4="Attiecināmās izmaksas",IF('9a+c+n'!$Q26="A",'9a+c+n'!N26,0),0)</f>
        <v>0</v>
      </c>
      <c r="O26" s="118">
        <f>IF($C$4="Attiecināmās izmaksas",IF('9a+c+n'!$Q26="A",'9a+c+n'!O26,0),0)</f>
        <v>0</v>
      </c>
      <c r="P26" s="119">
        <f>IF($C$4="Attiecināmās izmaksas",IF('9a+c+n'!$Q26="A",'9a+c+n'!P26,0),0)</f>
        <v>0</v>
      </c>
    </row>
    <row r="27" spans="1:16" ht="20.399999999999999" x14ac:dyDescent="0.2">
      <c r="A27" s="51">
        <f>IF(P27=0,0,IF(COUNTBLANK(P27)=1,0,COUNTA($P$14:P27)))</f>
        <v>0</v>
      </c>
      <c r="B27" s="24" t="str">
        <f>IF($C$4="Attiecināmās izmaksas",IF('9a+c+n'!$Q27="A",'9a+c+n'!B27,0),0)</f>
        <v>17-00000</v>
      </c>
      <c r="C27" s="24" t="str">
        <f>IF($C$4="Attiecināmās izmaksas",IF('9a+c+n'!$Q27="A",'9a+c+n'!C27,0),0)</f>
        <v xml:space="preserve">Radiatora vārsts </v>
      </c>
      <c r="D27" s="24" t="str">
        <f>IF($C$4="Attiecināmās izmaksas",IF('9a+c+n'!$Q27="A",'9a+c+n'!D27,0),0)</f>
        <v>gb</v>
      </c>
      <c r="E27" s="46"/>
      <c r="F27" s="65"/>
      <c r="G27" s="118"/>
      <c r="H27" s="118">
        <f>IF($C$4="Attiecināmās izmaksas",IF('9a+c+n'!$Q27="A",'9a+c+n'!H27,0),0)</f>
        <v>0</v>
      </c>
      <c r="I27" s="118"/>
      <c r="J27" s="118"/>
      <c r="K27" s="119">
        <f>IF($C$4="Attiecināmās izmaksas",IF('9a+c+n'!$Q27="A",'9a+c+n'!K27,0),0)</f>
        <v>0</v>
      </c>
      <c r="L27" s="65">
        <f>IF($C$4="Attiecināmās izmaksas",IF('9a+c+n'!$Q27="A",'9a+c+n'!L27,0),0)</f>
        <v>0</v>
      </c>
      <c r="M27" s="118">
        <f>IF($C$4="Attiecināmās izmaksas",IF('9a+c+n'!$Q27="A",'9a+c+n'!M27,0),0)</f>
        <v>0</v>
      </c>
      <c r="N27" s="118">
        <f>IF($C$4="Attiecināmās izmaksas",IF('9a+c+n'!$Q27="A",'9a+c+n'!N27,0),0)</f>
        <v>0</v>
      </c>
      <c r="O27" s="118">
        <f>IF($C$4="Attiecināmās izmaksas",IF('9a+c+n'!$Q27="A",'9a+c+n'!O27,0),0)</f>
        <v>0</v>
      </c>
      <c r="P27" s="119">
        <f>IF($C$4="Attiecināmās izmaksas",IF('9a+c+n'!$Q27="A",'9a+c+n'!P27,0),0)</f>
        <v>0</v>
      </c>
    </row>
    <row r="28" spans="1:16" ht="20.399999999999999" x14ac:dyDescent="0.2">
      <c r="A28" s="51">
        <f>IF(P28=0,0,IF(COUNTBLANK(P28)=1,0,COUNTA($P$14:P28)))</f>
        <v>0</v>
      </c>
      <c r="B28" s="24" t="str">
        <f>IF($C$4="Attiecināmās izmaksas",IF('9a+c+n'!$Q28="A",'9a+c+n'!B28,0),0)</f>
        <v>17-00000</v>
      </c>
      <c r="C28" s="24" t="str">
        <f>IF($C$4="Attiecināmās izmaksas",IF('9a+c+n'!$Q28="A",'9a+c+n'!C28,0),0)</f>
        <v>Radiatora termostatiskie sensori Dn15,  (ar ierobežotu min.temp. 16°C)</v>
      </c>
      <c r="D28" s="24" t="str">
        <f>IF($C$4="Attiecināmās izmaksas",IF('9a+c+n'!$Q28="A",'9a+c+n'!D28,0),0)</f>
        <v>gb</v>
      </c>
      <c r="E28" s="46"/>
      <c r="F28" s="65"/>
      <c r="G28" s="118"/>
      <c r="H28" s="118">
        <f>IF($C$4="Attiecināmās izmaksas",IF('9a+c+n'!$Q28="A",'9a+c+n'!H28,0),0)</f>
        <v>0</v>
      </c>
      <c r="I28" s="118"/>
      <c r="J28" s="118"/>
      <c r="K28" s="119">
        <f>IF($C$4="Attiecināmās izmaksas",IF('9a+c+n'!$Q28="A",'9a+c+n'!K28,0),0)</f>
        <v>0</v>
      </c>
      <c r="L28" s="65">
        <f>IF($C$4="Attiecināmās izmaksas",IF('9a+c+n'!$Q28="A",'9a+c+n'!L28,0),0)</f>
        <v>0</v>
      </c>
      <c r="M28" s="118">
        <f>IF($C$4="Attiecināmās izmaksas",IF('9a+c+n'!$Q28="A",'9a+c+n'!M28,0),0)</f>
        <v>0</v>
      </c>
      <c r="N28" s="118">
        <f>IF($C$4="Attiecināmās izmaksas",IF('9a+c+n'!$Q28="A",'9a+c+n'!N28,0),0)</f>
        <v>0</v>
      </c>
      <c r="O28" s="118">
        <f>IF($C$4="Attiecināmās izmaksas",IF('9a+c+n'!$Q28="A",'9a+c+n'!O28,0),0)</f>
        <v>0</v>
      </c>
      <c r="P28" s="119">
        <f>IF($C$4="Attiecināmās izmaksas",IF('9a+c+n'!$Q28="A",'9a+c+n'!P28,0),0)</f>
        <v>0</v>
      </c>
    </row>
    <row r="29" spans="1:16" ht="20.399999999999999" x14ac:dyDescent="0.2">
      <c r="A29" s="51">
        <f>IF(P29=0,0,IF(COUNTBLANK(P29)=1,0,COUNTA($P$14:P29)))</f>
        <v>0</v>
      </c>
      <c r="B29" s="24" t="str">
        <f>IF($C$4="Attiecināmās izmaksas",IF('9a+c+n'!$Q29="A",'9a+c+n'!B29,0),0)</f>
        <v>17-00000</v>
      </c>
      <c r="C29" s="24" t="str">
        <f>IF($C$4="Attiecināmās izmaksas",IF('9a+c+n'!$Q29="A",'9a+c+n'!C29,0),0)</f>
        <v>Kāpņu telpā termostatiskie sensori ar atslēgu regulējami</v>
      </c>
      <c r="D29" s="24" t="str">
        <f>IF($C$4="Attiecināmās izmaksas",IF('9a+c+n'!$Q29="A",'9a+c+n'!D29,0),0)</f>
        <v>gb</v>
      </c>
      <c r="E29" s="46"/>
      <c r="F29" s="65"/>
      <c r="G29" s="118"/>
      <c r="H29" s="118">
        <f>IF($C$4="Attiecināmās izmaksas",IF('9a+c+n'!$Q29="A",'9a+c+n'!H29,0),0)</f>
        <v>0</v>
      </c>
      <c r="I29" s="118"/>
      <c r="J29" s="118"/>
      <c r="K29" s="119">
        <f>IF($C$4="Attiecināmās izmaksas",IF('9a+c+n'!$Q29="A",'9a+c+n'!K29,0),0)</f>
        <v>0</v>
      </c>
      <c r="L29" s="65">
        <f>IF($C$4="Attiecināmās izmaksas",IF('9a+c+n'!$Q29="A",'9a+c+n'!L29,0),0)</f>
        <v>0</v>
      </c>
      <c r="M29" s="118">
        <f>IF($C$4="Attiecināmās izmaksas",IF('9a+c+n'!$Q29="A",'9a+c+n'!M29,0),0)</f>
        <v>0</v>
      </c>
      <c r="N29" s="118">
        <f>IF($C$4="Attiecināmās izmaksas",IF('9a+c+n'!$Q29="A",'9a+c+n'!N29,0),0)</f>
        <v>0</v>
      </c>
      <c r="O29" s="118">
        <f>IF($C$4="Attiecināmās izmaksas",IF('9a+c+n'!$Q29="A",'9a+c+n'!O29,0),0)</f>
        <v>0</v>
      </c>
      <c r="P29" s="119">
        <f>IF($C$4="Attiecināmās izmaksas",IF('9a+c+n'!$Q29="A",'9a+c+n'!P29,0),0)</f>
        <v>0</v>
      </c>
    </row>
    <row r="30" spans="1:16" ht="20.399999999999999" x14ac:dyDescent="0.2">
      <c r="A30" s="51">
        <f>IF(P30=0,0,IF(COUNTBLANK(P30)=1,0,COUNTA($P$14:P30)))</f>
        <v>0</v>
      </c>
      <c r="B30" s="24" t="str">
        <f>IF($C$4="Attiecināmās izmaksas",IF('9a+c+n'!$Q30="A",'9a+c+n'!B30,0),0)</f>
        <v>17-00000</v>
      </c>
      <c r="C30" s="24" t="str">
        <f>IF($C$4="Attiecināmās izmaksas",IF('9a+c+n'!$Q30="A",'9a+c+n'!C30,0),0)</f>
        <v xml:space="preserve">Radiatora atgaitas noslēgventilis </v>
      </c>
      <c r="D30" s="24" t="str">
        <f>IF($C$4="Attiecināmās izmaksas",IF('9a+c+n'!$Q30="A",'9a+c+n'!D30,0),0)</f>
        <v>gb</v>
      </c>
      <c r="E30" s="46"/>
      <c r="F30" s="65"/>
      <c r="G30" s="118"/>
      <c r="H30" s="118">
        <f>IF($C$4="Attiecināmās izmaksas",IF('9a+c+n'!$Q30="A",'9a+c+n'!H30,0),0)</f>
        <v>0</v>
      </c>
      <c r="I30" s="118"/>
      <c r="J30" s="118"/>
      <c r="K30" s="119">
        <f>IF($C$4="Attiecināmās izmaksas",IF('9a+c+n'!$Q30="A",'9a+c+n'!K30,0),0)</f>
        <v>0</v>
      </c>
      <c r="L30" s="65">
        <f>IF($C$4="Attiecināmās izmaksas",IF('9a+c+n'!$Q30="A",'9a+c+n'!L30,0),0)</f>
        <v>0</v>
      </c>
      <c r="M30" s="118">
        <f>IF($C$4="Attiecināmās izmaksas",IF('9a+c+n'!$Q30="A",'9a+c+n'!M30,0),0)</f>
        <v>0</v>
      </c>
      <c r="N30" s="118">
        <f>IF($C$4="Attiecināmās izmaksas",IF('9a+c+n'!$Q30="A",'9a+c+n'!N30,0),0)</f>
        <v>0</v>
      </c>
      <c r="O30" s="118">
        <f>IF($C$4="Attiecināmās izmaksas",IF('9a+c+n'!$Q30="A",'9a+c+n'!O30,0),0)</f>
        <v>0</v>
      </c>
      <c r="P30" s="119">
        <f>IF($C$4="Attiecināmās izmaksas",IF('9a+c+n'!$Q30="A",'9a+c+n'!P30,0),0)</f>
        <v>0</v>
      </c>
    </row>
    <row r="31" spans="1:16" ht="20.399999999999999" x14ac:dyDescent="0.2">
      <c r="A31" s="51">
        <f>IF(P31=0,0,IF(COUNTBLANK(P31)=1,0,COUNTA($P$14:P31)))</f>
        <v>0</v>
      </c>
      <c r="B31" s="24" t="str">
        <f>IF($C$4="Attiecināmās izmaksas",IF('9a+c+n'!$Q31="A",'9a+c+n'!B31,0),0)</f>
        <v>17-00000</v>
      </c>
      <c r="C31" s="24" t="str">
        <f>IF($C$4="Attiecināmās izmaksas",IF('9a+c+n'!$Q31="A",'9a+c+n'!C31,0),0)</f>
        <v>Balansēšanas vārsts ar mērnipeļiem, dn15 (vadība no siltummezgla)</v>
      </c>
      <c r="D31" s="24" t="str">
        <f>IF($C$4="Attiecināmās izmaksas",IF('9a+c+n'!$Q31="A",'9a+c+n'!D31,0),0)</f>
        <v>gb</v>
      </c>
      <c r="E31" s="46"/>
      <c r="F31" s="65"/>
      <c r="G31" s="118"/>
      <c r="H31" s="118">
        <f>IF($C$4="Attiecināmās izmaksas",IF('9a+c+n'!$Q31="A",'9a+c+n'!H31,0),0)</f>
        <v>0</v>
      </c>
      <c r="I31" s="118"/>
      <c r="J31" s="118"/>
      <c r="K31" s="119">
        <f>IF($C$4="Attiecināmās izmaksas",IF('9a+c+n'!$Q31="A",'9a+c+n'!K31,0),0)</f>
        <v>0</v>
      </c>
      <c r="L31" s="65">
        <f>IF($C$4="Attiecināmās izmaksas",IF('9a+c+n'!$Q31="A",'9a+c+n'!L31,0),0)</f>
        <v>0</v>
      </c>
      <c r="M31" s="118">
        <f>IF($C$4="Attiecināmās izmaksas",IF('9a+c+n'!$Q31="A",'9a+c+n'!M31,0),0)</f>
        <v>0</v>
      </c>
      <c r="N31" s="118">
        <f>IF($C$4="Attiecināmās izmaksas",IF('9a+c+n'!$Q31="A",'9a+c+n'!N31,0),0)</f>
        <v>0</v>
      </c>
      <c r="O31" s="118">
        <f>IF($C$4="Attiecināmās izmaksas",IF('9a+c+n'!$Q31="A",'9a+c+n'!O31,0),0)</f>
        <v>0</v>
      </c>
      <c r="P31" s="119">
        <f>IF($C$4="Attiecināmās izmaksas",IF('9a+c+n'!$Q31="A",'9a+c+n'!P31,0),0)</f>
        <v>0</v>
      </c>
    </row>
    <row r="32" spans="1:16" ht="20.399999999999999" x14ac:dyDescent="0.2">
      <c r="A32" s="51">
        <f>IF(P32=0,0,IF(COUNTBLANK(P32)=1,0,COUNTA($P$14:P32)))</f>
        <v>0</v>
      </c>
      <c r="B32" s="24" t="str">
        <f>IF($C$4="Attiecināmās izmaksas",IF('9a+c+n'!$Q32="A",'9a+c+n'!B32,0),0)</f>
        <v>17-00000</v>
      </c>
      <c r="C32" s="24" t="str">
        <f>IF($C$4="Attiecināmās izmaksas",IF('9a+c+n'!$Q32="A",'9a+c+n'!C32,0),0)</f>
        <v>Balansēšanas vārsts ar mērnipeļiem, dn20 (vadība no siltummezgla)</v>
      </c>
      <c r="D32" s="24" t="str">
        <f>IF($C$4="Attiecināmās izmaksas",IF('9a+c+n'!$Q32="A",'9a+c+n'!D32,0),0)</f>
        <v>gb</v>
      </c>
      <c r="E32" s="46"/>
      <c r="F32" s="65"/>
      <c r="G32" s="118"/>
      <c r="H32" s="118">
        <f>IF($C$4="Attiecināmās izmaksas",IF('9a+c+n'!$Q32="A",'9a+c+n'!H32,0),0)</f>
        <v>0</v>
      </c>
      <c r="I32" s="118"/>
      <c r="J32" s="118"/>
      <c r="K32" s="119">
        <f>IF($C$4="Attiecināmās izmaksas",IF('9a+c+n'!$Q32="A",'9a+c+n'!K32,0),0)</f>
        <v>0</v>
      </c>
      <c r="L32" s="65">
        <f>IF($C$4="Attiecināmās izmaksas",IF('9a+c+n'!$Q32="A",'9a+c+n'!L32,0),0)</f>
        <v>0</v>
      </c>
      <c r="M32" s="118">
        <f>IF($C$4="Attiecināmās izmaksas",IF('9a+c+n'!$Q32="A",'9a+c+n'!M32,0),0)</f>
        <v>0</v>
      </c>
      <c r="N32" s="118">
        <f>IF($C$4="Attiecināmās izmaksas",IF('9a+c+n'!$Q32="A",'9a+c+n'!N32,0),0)</f>
        <v>0</v>
      </c>
      <c r="O32" s="118">
        <f>IF($C$4="Attiecināmās izmaksas",IF('9a+c+n'!$Q32="A",'9a+c+n'!O32,0),0)</f>
        <v>0</v>
      </c>
      <c r="P32" s="119">
        <f>IF($C$4="Attiecināmās izmaksas",IF('9a+c+n'!$Q32="A",'9a+c+n'!P32,0),0)</f>
        <v>0</v>
      </c>
    </row>
    <row r="33" spans="1:16" ht="20.399999999999999" x14ac:dyDescent="0.2">
      <c r="A33" s="51">
        <f>IF(P33=0,0,IF(COUNTBLANK(P33)=1,0,COUNTA($P$14:P33)))</f>
        <v>0</v>
      </c>
      <c r="B33" s="24" t="str">
        <f>IF($C$4="Attiecināmās izmaksas",IF('9a+c+n'!$Q33="A",'9a+c+n'!B33,0),0)</f>
        <v>17-00000</v>
      </c>
      <c r="C33" s="24" t="str">
        <f>IF($C$4="Attiecināmās izmaksas",IF('9a+c+n'!$Q33="A",'9a+c+n'!C33,0),0)</f>
        <v>Lodveida vārsts dn20</v>
      </c>
      <c r="D33" s="24" t="str">
        <f>IF($C$4="Attiecināmās izmaksas",IF('9a+c+n'!$Q33="A",'9a+c+n'!D33,0),0)</f>
        <v>gb</v>
      </c>
      <c r="E33" s="46"/>
      <c r="F33" s="65"/>
      <c r="G33" s="118"/>
      <c r="H33" s="118">
        <f>IF($C$4="Attiecināmās izmaksas",IF('9a+c+n'!$Q33="A",'9a+c+n'!H33,0),0)</f>
        <v>0</v>
      </c>
      <c r="I33" s="118"/>
      <c r="J33" s="118"/>
      <c r="K33" s="119">
        <f>IF($C$4="Attiecināmās izmaksas",IF('9a+c+n'!$Q33="A",'9a+c+n'!K33,0),0)</f>
        <v>0</v>
      </c>
      <c r="L33" s="65">
        <f>IF($C$4="Attiecināmās izmaksas",IF('9a+c+n'!$Q33="A",'9a+c+n'!L33,0),0)</f>
        <v>0</v>
      </c>
      <c r="M33" s="118">
        <f>IF($C$4="Attiecināmās izmaksas",IF('9a+c+n'!$Q33="A",'9a+c+n'!M33,0),0)</f>
        <v>0</v>
      </c>
      <c r="N33" s="118">
        <f>IF($C$4="Attiecināmās izmaksas",IF('9a+c+n'!$Q33="A",'9a+c+n'!N33,0),0)</f>
        <v>0</v>
      </c>
      <c r="O33" s="118">
        <f>IF($C$4="Attiecināmās izmaksas",IF('9a+c+n'!$Q33="A",'9a+c+n'!O33,0),0)</f>
        <v>0</v>
      </c>
      <c r="P33" s="119">
        <f>IF($C$4="Attiecināmās izmaksas",IF('9a+c+n'!$Q33="A",'9a+c+n'!P33,0),0)</f>
        <v>0</v>
      </c>
    </row>
    <row r="34" spans="1:16" ht="20.399999999999999" x14ac:dyDescent="0.2">
      <c r="A34" s="51">
        <f>IF(P34=0,0,IF(COUNTBLANK(P34)=1,0,COUNTA($P$14:P34)))</f>
        <v>0</v>
      </c>
      <c r="B34" s="24" t="str">
        <f>IF($C$4="Attiecināmās izmaksas",IF('9a+c+n'!$Q34="A",'9a+c+n'!B34,0),0)</f>
        <v>17-00000</v>
      </c>
      <c r="C34" s="24" t="str">
        <f>IF($C$4="Attiecināmās izmaksas",IF('9a+c+n'!$Q34="A",'9a+c+n'!C34,0),0)</f>
        <v>Lodveida vārsts dn25</v>
      </c>
      <c r="D34" s="24" t="str">
        <f>IF($C$4="Attiecināmās izmaksas",IF('9a+c+n'!$Q34="A",'9a+c+n'!D34,0),0)</f>
        <v>gb</v>
      </c>
      <c r="E34" s="46"/>
      <c r="F34" s="65"/>
      <c r="G34" s="118"/>
      <c r="H34" s="118">
        <f>IF($C$4="Attiecināmās izmaksas",IF('9a+c+n'!$Q34="A",'9a+c+n'!H34,0),0)</f>
        <v>0</v>
      </c>
      <c r="I34" s="118"/>
      <c r="J34" s="118"/>
      <c r="K34" s="119">
        <f>IF($C$4="Attiecināmās izmaksas",IF('9a+c+n'!$Q34="A",'9a+c+n'!K34,0),0)</f>
        <v>0</v>
      </c>
      <c r="L34" s="65">
        <f>IF($C$4="Attiecināmās izmaksas",IF('9a+c+n'!$Q34="A",'9a+c+n'!L34,0),0)</f>
        <v>0</v>
      </c>
      <c r="M34" s="118">
        <f>IF($C$4="Attiecināmās izmaksas",IF('9a+c+n'!$Q34="A",'9a+c+n'!M34,0),0)</f>
        <v>0</v>
      </c>
      <c r="N34" s="118">
        <f>IF($C$4="Attiecināmās izmaksas",IF('9a+c+n'!$Q34="A",'9a+c+n'!N34,0),0)</f>
        <v>0</v>
      </c>
      <c r="O34" s="118">
        <f>IF($C$4="Attiecināmās izmaksas",IF('9a+c+n'!$Q34="A",'9a+c+n'!O34,0),0)</f>
        <v>0</v>
      </c>
      <c r="P34" s="119">
        <f>IF($C$4="Attiecināmās izmaksas",IF('9a+c+n'!$Q34="A",'9a+c+n'!P34,0),0)</f>
        <v>0</v>
      </c>
    </row>
    <row r="35" spans="1:16" ht="20.399999999999999" x14ac:dyDescent="0.2">
      <c r="A35" s="51">
        <f>IF(P35=0,0,IF(COUNTBLANK(P35)=1,0,COUNTA($P$14:P35)))</f>
        <v>0</v>
      </c>
      <c r="B35" s="24" t="str">
        <f>IF($C$4="Attiecināmās izmaksas",IF('9a+c+n'!$Q35="A",'9a+c+n'!B35,0),0)</f>
        <v>17-00000</v>
      </c>
      <c r="C35" s="24" t="str">
        <f>IF($C$4="Attiecināmās izmaksas",IF('9a+c+n'!$Q35="A",'9a+c+n'!C35,0),0)</f>
        <v xml:space="preserve">Tukšošanas vārsti </v>
      </c>
      <c r="D35" s="24" t="str">
        <f>IF($C$4="Attiecināmās izmaksas",IF('9a+c+n'!$Q35="A",'9a+c+n'!D35,0),0)</f>
        <v>gb</v>
      </c>
      <c r="E35" s="46"/>
      <c r="F35" s="65"/>
      <c r="G35" s="118"/>
      <c r="H35" s="118">
        <f>IF($C$4="Attiecināmās izmaksas",IF('9a+c+n'!$Q35="A",'9a+c+n'!H35,0),0)</f>
        <v>0</v>
      </c>
      <c r="I35" s="118"/>
      <c r="J35" s="118"/>
      <c r="K35" s="119">
        <f>IF($C$4="Attiecināmās izmaksas",IF('9a+c+n'!$Q35="A",'9a+c+n'!K35,0),0)</f>
        <v>0</v>
      </c>
      <c r="L35" s="65">
        <f>IF($C$4="Attiecināmās izmaksas",IF('9a+c+n'!$Q35="A",'9a+c+n'!L35,0),0)</f>
        <v>0</v>
      </c>
      <c r="M35" s="118">
        <f>IF($C$4="Attiecināmās izmaksas",IF('9a+c+n'!$Q35="A",'9a+c+n'!M35,0),0)</f>
        <v>0</v>
      </c>
      <c r="N35" s="118">
        <f>IF($C$4="Attiecināmās izmaksas",IF('9a+c+n'!$Q35="A",'9a+c+n'!N35,0),0)</f>
        <v>0</v>
      </c>
      <c r="O35" s="118">
        <f>IF($C$4="Attiecināmās izmaksas",IF('9a+c+n'!$Q35="A",'9a+c+n'!O35,0),0)</f>
        <v>0</v>
      </c>
      <c r="P35" s="119">
        <f>IF($C$4="Attiecināmās izmaksas",IF('9a+c+n'!$Q35="A",'9a+c+n'!P35,0),0)</f>
        <v>0</v>
      </c>
    </row>
    <row r="36" spans="1:16" ht="20.399999999999999" x14ac:dyDescent="0.2">
      <c r="A36" s="51">
        <f>IF(P36=0,0,IF(COUNTBLANK(P36)=1,0,COUNTA($P$14:P36)))</f>
        <v>0</v>
      </c>
      <c r="B36" s="24" t="str">
        <f>IF($C$4="Attiecināmās izmaksas",IF('9a+c+n'!$Q36="A",'9a+c+n'!B36,0),0)</f>
        <v>17-00000</v>
      </c>
      <c r="C36" s="24" t="str">
        <f>IF($C$4="Attiecināmās izmaksas",IF('9a+c+n'!$Q36="A",'9a+c+n'!C36,0),0)</f>
        <v xml:space="preserve">Presējamās tērauda caurules,Viega vai ekvivalents dn12 </v>
      </c>
      <c r="D36" s="24" t="str">
        <f>IF($C$4="Attiecināmās izmaksas",IF('9a+c+n'!$Q36="A",'9a+c+n'!D36,0),0)</f>
        <v>m</v>
      </c>
      <c r="E36" s="46"/>
      <c r="F36" s="65"/>
      <c r="G36" s="118"/>
      <c r="H36" s="118">
        <f>IF($C$4="Attiecināmās izmaksas",IF('9a+c+n'!$Q36="A",'9a+c+n'!H36,0),0)</f>
        <v>0</v>
      </c>
      <c r="I36" s="118"/>
      <c r="J36" s="118"/>
      <c r="K36" s="119">
        <f>IF($C$4="Attiecināmās izmaksas",IF('9a+c+n'!$Q36="A",'9a+c+n'!K36,0),0)</f>
        <v>0</v>
      </c>
      <c r="L36" s="65">
        <f>IF($C$4="Attiecināmās izmaksas",IF('9a+c+n'!$Q36="A",'9a+c+n'!L36,0),0)</f>
        <v>0</v>
      </c>
      <c r="M36" s="118">
        <f>IF($C$4="Attiecināmās izmaksas",IF('9a+c+n'!$Q36="A",'9a+c+n'!M36,0),0)</f>
        <v>0</v>
      </c>
      <c r="N36" s="118">
        <f>IF($C$4="Attiecināmās izmaksas",IF('9a+c+n'!$Q36="A",'9a+c+n'!N36,0),0)</f>
        <v>0</v>
      </c>
      <c r="O36" s="118">
        <f>IF($C$4="Attiecināmās izmaksas",IF('9a+c+n'!$Q36="A",'9a+c+n'!O36,0),0)</f>
        <v>0</v>
      </c>
      <c r="P36" s="119">
        <f>IF($C$4="Attiecināmās izmaksas",IF('9a+c+n'!$Q36="A",'9a+c+n'!P36,0),0)</f>
        <v>0</v>
      </c>
    </row>
    <row r="37" spans="1:16" ht="20.399999999999999" x14ac:dyDescent="0.2">
      <c r="A37" s="51">
        <f>IF(P37=0,0,IF(COUNTBLANK(P37)=1,0,COUNTA($P$14:P37)))</f>
        <v>0</v>
      </c>
      <c r="B37" s="24" t="str">
        <f>IF($C$4="Attiecināmās izmaksas",IF('9a+c+n'!$Q37="A",'9a+c+n'!B37,0),0)</f>
        <v>17-00000</v>
      </c>
      <c r="C37" s="24" t="str">
        <f>IF($C$4="Attiecināmās izmaksas",IF('9a+c+n'!$Q37="A",'9a+c+n'!C37,0),0)</f>
        <v xml:space="preserve">Presējamās tērauda caurules,Viega vai ekvivalents dn15 </v>
      </c>
      <c r="D37" s="24" t="str">
        <f>IF($C$4="Attiecināmās izmaksas",IF('9a+c+n'!$Q37="A",'9a+c+n'!D37,0),0)</f>
        <v>m</v>
      </c>
      <c r="E37" s="46"/>
      <c r="F37" s="65"/>
      <c r="G37" s="118"/>
      <c r="H37" s="118">
        <f>IF($C$4="Attiecināmās izmaksas",IF('9a+c+n'!$Q37="A",'9a+c+n'!H37,0),0)</f>
        <v>0</v>
      </c>
      <c r="I37" s="118"/>
      <c r="J37" s="118"/>
      <c r="K37" s="119">
        <f>IF($C$4="Attiecināmās izmaksas",IF('9a+c+n'!$Q37="A",'9a+c+n'!K37,0),0)</f>
        <v>0</v>
      </c>
      <c r="L37" s="65">
        <f>IF($C$4="Attiecināmās izmaksas",IF('9a+c+n'!$Q37="A",'9a+c+n'!L37,0),0)</f>
        <v>0</v>
      </c>
      <c r="M37" s="118">
        <f>IF($C$4="Attiecināmās izmaksas",IF('9a+c+n'!$Q37="A",'9a+c+n'!M37,0),0)</f>
        <v>0</v>
      </c>
      <c r="N37" s="118">
        <f>IF($C$4="Attiecināmās izmaksas",IF('9a+c+n'!$Q37="A",'9a+c+n'!N37,0),0)</f>
        <v>0</v>
      </c>
      <c r="O37" s="118">
        <f>IF($C$4="Attiecināmās izmaksas",IF('9a+c+n'!$Q37="A",'9a+c+n'!O37,0),0)</f>
        <v>0</v>
      </c>
      <c r="P37" s="119">
        <f>IF($C$4="Attiecināmās izmaksas",IF('9a+c+n'!$Q37="A",'9a+c+n'!P37,0),0)</f>
        <v>0</v>
      </c>
    </row>
    <row r="38" spans="1:16" ht="20.399999999999999" x14ac:dyDescent="0.2">
      <c r="A38" s="51">
        <f>IF(P38=0,0,IF(COUNTBLANK(P38)=1,0,COUNTA($P$14:P38)))</f>
        <v>0</v>
      </c>
      <c r="B38" s="24" t="str">
        <f>IF($C$4="Attiecināmās izmaksas",IF('9a+c+n'!$Q38="A",'9a+c+n'!B38,0),0)</f>
        <v>17-00000</v>
      </c>
      <c r="C38" s="24" t="str">
        <f>IF($C$4="Attiecināmās izmaksas",IF('9a+c+n'!$Q38="A",'9a+c+n'!C38,0),0)</f>
        <v>Presējamās tērauda caurules,Viega vai ekvivalents dn18</v>
      </c>
      <c r="D38" s="24" t="str">
        <f>IF($C$4="Attiecināmās izmaksas",IF('9a+c+n'!$Q38="A",'9a+c+n'!D38,0),0)</f>
        <v>m</v>
      </c>
      <c r="E38" s="46"/>
      <c r="F38" s="65"/>
      <c r="G38" s="118"/>
      <c r="H38" s="118">
        <f>IF($C$4="Attiecināmās izmaksas",IF('9a+c+n'!$Q38="A",'9a+c+n'!H38,0),0)</f>
        <v>0</v>
      </c>
      <c r="I38" s="118"/>
      <c r="J38" s="118"/>
      <c r="K38" s="119">
        <f>IF($C$4="Attiecināmās izmaksas",IF('9a+c+n'!$Q38="A",'9a+c+n'!K38,0),0)</f>
        <v>0</v>
      </c>
      <c r="L38" s="65">
        <f>IF($C$4="Attiecināmās izmaksas",IF('9a+c+n'!$Q38="A",'9a+c+n'!L38,0),0)</f>
        <v>0</v>
      </c>
      <c r="M38" s="118">
        <f>IF($C$4="Attiecināmās izmaksas",IF('9a+c+n'!$Q38="A",'9a+c+n'!M38,0),0)</f>
        <v>0</v>
      </c>
      <c r="N38" s="118">
        <f>IF($C$4="Attiecināmās izmaksas",IF('9a+c+n'!$Q38="A",'9a+c+n'!N38,0),0)</f>
        <v>0</v>
      </c>
      <c r="O38" s="118">
        <f>IF($C$4="Attiecināmās izmaksas",IF('9a+c+n'!$Q38="A",'9a+c+n'!O38,0),0)</f>
        <v>0</v>
      </c>
      <c r="P38" s="119">
        <f>IF($C$4="Attiecināmās izmaksas",IF('9a+c+n'!$Q38="A",'9a+c+n'!P38,0),0)</f>
        <v>0</v>
      </c>
    </row>
    <row r="39" spans="1:16" ht="20.399999999999999" x14ac:dyDescent="0.2">
      <c r="A39" s="51">
        <f>IF(P39=0,0,IF(COUNTBLANK(P39)=1,0,COUNTA($P$14:P39)))</f>
        <v>0</v>
      </c>
      <c r="B39" s="24" t="str">
        <f>IF($C$4="Attiecināmās izmaksas",IF('9a+c+n'!$Q39="A",'9a+c+n'!B39,0),0)</f>
        <v>17-00000</v>
      </c>
      <c r="C39" s="24" t="str">
        <f>IF($C$4="Attiecināmās izmaksas",IF('9a+c+n'!$Q39="A",'9a+c+n'!C39,0),0)</f>
        <v>Presējamās tērauda caurules,Viega vai ekvivalents dn22</v>
      </c>
      <c r="D39" s="24" t="str">
        <f>IF($C$4="Attiecināmās izmaksas",IF('9a+c+n'!$Q39="A",'9a+c+n'!D39,0),0)</f>
        <v>m</v>
      </c>
      <c r="E39" s="46"/>
      <c r="F39" s="65"/>
      <c r="G39" s="118"/>
      <c r="H39" s="118">
        <f>IF($C$4="Attiecināmās izmaksas",IF('9a+c+n'!$Q39="A",'9a+c+n'!H39,0),0)</f>
        <v>0</v>
      </c>
      <c r="I39" s="118"/>
      <c r="J39" s="118"/>
      <c r="K39" s="119">
        <f>IF($C$4="Attiecināmās izmaksas",IF('9a+c+n'!$Q39="A",'9a+c+n'!K39,0),0)</f>
        <v>0</v>
      </c>
      <c r="L39" s="65">
        <f>IF($C$4="Attiecināmās izmaksas",IF('9a+c+n'!$Q39="A",'9a+c+n'!L39,0),0)</f>
        <v>0</v>
      </c>
      <c r="M39" s="118">
        <f>IF($C$4="Attiecināmās izmaksas",IF('9a+c+n'!$Q39="A",'9a+c+n'!M39,0),0)</f>
        <v>0</v>
      </c>
      <c r="N39" s="118">
        <f>IF($C$4="Attiecināmās izmaksas",IF('9a+c+n'!$Q39="A",'9a+c+n'!N39,0),0)</f>
        <v>0</v>
      </c>
      <c r="O39" s="118">
        <f>IF($C$4="Attiecināmās izmaksas",IF('9a+c+n'!$Q39="A",'9a+c+n'!O39,0),0)</f>
        <v>0</v>
      </c>
      <c r="P39" s="119">
        <f>IF($C$4="Attiecināmās izmaksas",IF('9a+c+n'!$Q39="A",'9a+c+n'!P39,0),0)</f>
        <v>0</v>
      </c>
    </row>
    <row r="40" spans="1:16" ht="20.399999999999999" x14ac:dyDescent="0.2">
      <c r="A40" s="51">
        <f>IF(P40=0,0,IF(COUNTBLANK(P40)=1,0,COUNTA($P$14:P40)))</f>
        <v>0</v>
      </c>
      <c r="B40" s="24" t="str">
        <f>IF($C$4="Attiecināmās izmaksas",IF('9a+c+n'!$Q40="A",'9a+c+n'!B40,0),0)</f>
        <v>17-00000</v>
      </c>
      <c r="C40" s="24" t="str">
        <f>IF($C$4="Attiecināmās izmaksas",IF('9a+c+n'!$Q40="A",'9a+c+n'!C40,0),0)</f>
        <v>Presējamās tērauda caurules,Viega vai ekvivalents dn28</v>
      </c>
      <c r="D40" s="24" t="str">
        <f>IF($C$4="Attiecināmās izmaksas",IF('9a+c+n'!$Q40="A",'9a+c+n'!D40,0),0)</f>
        <v>m</v>
      </c>
      <c r="E40" s="46"/>
      <c r="F40" s="65"/>
      <c r="G40" s="118"/>
      <c r="H40" s="118">
        <f>IF($C$4="Attiecināmās izmaksas",IF('9a+c+n'!$Q40="A",'9a+c+n'!H40,0),0)</f>
        <v>0</v>
      </c>
      <c r="I40" s="118"/>
      <c r="J40" s="118"/>
      <c r="K40" s="119">
        <f>IF($C$4="Attiecināmās izmaksas",IF('9a+c+n'!$Q40="A",'9a+c+n'!K40,0),0)</f>
        <v>0</v>
      </c>
      <c r="L40" s="65">
        <f>IF($C$4="Attiecināmās izmaksas",IF('9a+c+n'!$Q40="A",'9a+c+n'!L40,0),0)</f>
        <v>0</v>
      </c>
      <c r="M40" s="118">
        <f>IF($C$4="Attiecināmās izmaksas",IF('9a+c+n'!$Q40="A",'9a+c+n'!M40,0),0)</f>
        <v>0</v>
      </c>
      <c r="N40" s="118">
        <f>IF($C$4="Attiecināmās izmaksas",IF('9a+c+n'!$Q40="A",'9a+c+n'!N40,0),0)</f>
        <v>0</v>
      </c>
      <c r="O40" s="118">
        <f>IF($C$4="Attiecināmās izmaksas",IF('9a+c+n'!$Q40="A",'9a+c+n'!O40,0),0)</f>
        <v>0</v>
      </c>
      <c r="P40" s="119">
        <f>IF($C$4="Attiecināmās izmaksas",IF('9a+c+n'!$Q40="A",'9a+c+n'!P40,0),0)</f>
        <v>0</v>
      </c>
    </row>
    <row r="41" spans="1:16" ht="20.399999999999999" x14ac:dyDescent="0.2">
      <c r="A41" s="51">
        <f>IF(P41=0,0,IF(COUNTBLANK(P41)=1,0,COUNTA($P$14:P41)))</f>
        <v>0</v>
      </c>
      <c r="B41" s="24" t="str">
        <f>IF($C$4="Attiecināmās izmaksas",IF('9a+c+n'!$Q41="A",'9a+c+n'!B41,0),0)</f>
        <v>17-00000</v>
      </c>
      <c r="C41" s="24" t="str">
        <f>IF($C$4="Attiecināmās izmaksas",IF('9a+c+n'!$Q41="A",'9a+c+n'!C41,0),0)</f>
        <v>Cauruļvadu fasondaļas (fitingi, savienojumi, pārejas)</v>
      </c>
      <c r="D41" s="24" t="str">
        <f>IF($C$4="Attiecināmās izmaksas",IF('9a+c+n'!$Q41="A",'9a+c+n'!D41,0),0)</f>
        <v>kompl.</v>
      </c>
      <c r="E41" s="46"/>
      <c r="F41" s="65"/>
      <c r="G41" s="118"/>
      <c r="H41" s="118">
        <f>IF($C$4="Attiecināmās izmaksas",IF('9a+c+n'!$Q41="A",'9a+c+n'!H41,0),0)</f>
        <v>0</v>
      </c>
      <c r="I41" s="118"/>
      <c r="J41" s="118"/>
      <c r="K41" s="119">
        <f>IF($C$4="Attiecināmās izmaksas",IF('9a+c+n'!$Q41="A",'9a+c+n'!K41,0),0)</f>
        <v>0</v>
      </c>
      <c r="L41" s="65">
        <f>IF($C$4="Attiecināmās izmaksas",IF('9a+c+n'!$Q41="A",'9a+c+n'!L41,0),0)</f>
        <v>0</v>
      </c>
      <c r="M41" s="118">
        <f>IF($C$4="Attiecināmās izmaksas",IF('9a+c+n'!$Q41="A",'9a+c+n'!M41,0),0)</f>
        <v>0</v>
      </c>
      <c r="N41" s="118">
        <f>IF($C$4="Attiecināmās izmaksas",IF('9a+c+n'!$Q41="A",'9a+c+n'!N41,0),0)</f>
        <v>0</v>
      </c>
      <c r="O41" s="118">
        <f>IF($C$4="Attiecināmās izmaksas",IF('9a+c+n'!$Q41="A",'9a+c+n'!O41,0),0)</f>
        <v>0</v>
      </c>
      <c r="P41" s="119">
        <f>IF($C$4="Attiecināmās izmaksas",IF('9a+c+n'!$Q41="A",'9a+c+n'!P41,0),0)</f>
        <v>0</v>
      </c>
    </row>
    <row r="42" spans="1:16" ht="20.399999999999999" x14ac:dyDescent="0.2">
      <c r="A42" s="51">
        <f>IF(P42=0,0,IF(COUNTBLANK(P42)=1,0,COUNTA($P$14:P42)))</f>
        <v>0</v>
      </c>
      <c r="B42" s="24" t="str">
        <f>IF($C$4="Attiecināmās izmaksas",IF('9a+c+n'!$Q42="A",'9a+c+n'!B42,0),0)</f>
        <v>17-00000</v>
      </c>
      <c r="C42" s="24" t="str">
        <f>IF($C$4="Attiecināmās izmaksas",IF('9a+c+n'!$Q42="A",'9a+c+n'!C42,0),0)</f>
        <v>Alokators  E-ITN 40 ar alumīnija montāžas plāksni vai ekvivalents</v>
      </c>
      <c r="D42" s="24" t="str">
        <f>IF($C$4="Attiecināmās izmaksas",IF('9a+c+n'!$Q42="A",'9a+c+n'!D42,0),0)</f>
        <v>gb</v>
      </c>
      <c r="E42" s="46"/>
      <c r="F42" s="65"/>
      <c r="G42" s="118"/>
      <c r="H42" s="118">
        <f>IF($C$4="Attiecināmās izmaksas",IF('9a+c+n'!$Q42="A",'9a+c+n'!H42,0),0)</f>
        <v>0</v>
      </c>
      <c r="I42" s="118"/>
      <c r="J42" s="118"/>
      <c r="K42" s="119">
        <f>IF($C$4="Attiecināmās izmaksas",IF('9a+c+n'!$Q42="A",'9a+c+n'!K42,0),0)</f>
        <v>0</v>
      </c>
      <c r="L42" s="65">
        <f>IF($C$4="Attiecināmās izmaksas",IF('9a+c+n'!$Q42="A",'9a+c+n'!L42,0),0)</f>
        <v>0</v>
      </c>
      <c r="M42" s="118">
        <f>IF($C$4="Attiecināmās izmaksas",IF('9a+c+n'!$Q42="A",'9a+c+n'!M42,0),0)</f>
        <v>0</v>
      </c>
      <c r="N42" s="118">
        <f>IF($C$4="Attiecināmās izmaksas",IF('9a+c+n'!$Q42="A",'9a+c+n'!N42,0),0)</f>
        <v>0</v>
      </c>
      <c r="O42" s="118">
        <f>IF($C$4="Attiecināmās izmaksas",IF('9a+c+n'!$Q42="A",'9a+c+n'!O42,0),0)</f>
        <v>0</v>
      </c>
      <c r="P42" s="119">
        <f>IF($C$4="Attiecināmās izmaksas",IF('9a+c+n'!$Q42="A",'9a+c+n'!P42,0),0)</f>
        <v>0</v>
      </c>
    </row>
    <row r="43" spans="1:16" ht="20.399999999999999" x14ac:dyDescent="0.2">
      <c r="A43" s="51">
        <f>IF(P43=0,0,IF(COUNTBLANK(P43)=1,0,COUNTA($P$14:P43)))</f>
        <v>0</v>
      </c>
      <c r="B43" s="24" t="str">
        <f>IF($C$4="Attiecināmās izmaksas",IF('9a+c+n'!$Q43="A",'9a+c+n'!B43,0),0)</f>
        <v>17-00000</v>
      </c>
      <c r="C43" s="24" t="str">
        <f>IF($C$4="Attiecināmās izmaksas",IF('9a+c+n'!$Q43="A",'9a+c+n'!C43,0),0)</f>
        <v>Radio centrāle Sky Meters koncentrators 220v 4G vai ekvivalents</v>
      </c>
      <c r="D43" s="24" t="str">
        <f>IF($C$4="Attiecināmās izmaksas",IF('9a+c+n'!$Q43="A",'9a+c+n'!D43,0),0)</f>
        <v>gb</v>
      </c>
      <c r="E43" s="46"/>
      <c r="F43" s="65"/>
      <c r="G43" s="118"/>
      <c r="H43" s="118">
        <f>IF($C$4="Attiecināmās izmaksas",IF('9a+c+n'!$Q43="A",'9a+c+n'!H43,0),0)</f>
        <v>0</v>
      </c>
      <c r="I43" s="118"/>
      <c r="J43" s="118"/>
      <c r="K43" s="119">
        <f>IF($C$4="Attiecināmās izmaksas",IF('9a+c+n'!$Q43="A",'9a+c+n'!K43,0),0)</f>
        <v>0</v>
      </c>
      <c r="L43" s="65">
        <f>IF($C$4="Attiecināmās izmaksas",IF('9a+c+n'!$Q43="A",'9a+c+n'!L43,0),0)</f>
        <v>0</v>
      </c>
      <c r="M43" s="118">
        <f>IF($C$4="Attiecināmās izmaksas",IF('9a+c+n'!$Q43="A",'9a+c+n'!M43,0),0)</f>
        <v>0</v>
      </c>
      <c r="N43" s="118">
        <f>IF($C$4="Attiecināmās izmaksas",IF('9a+c+n'!$Q43="A",'9a+c+n'!N43,0),0)</f>
        <v>0</v>
      </c>
      <c r="O43" s="118">
        <f>IF($C$4="Attiecināmās izmaksas",IF('9a+c+n'!$Q43="A",'9a+c+n'!O43,0),0)</f>
        <v>0</v>
      </c>
      <c r="P43" s="119">
        <f>IF($C$4="Attiecināmās izmaksas",IF('9a+c+n'!$Q43="A",'9a+c+n'!P43,0),0)</f>
        <v>0</v>
      </c>
    </row>
    <row r="44" spans="1:16" ht="20.399999999999999" x14ac:dyDescent="0.2">
      <c r="A44" s="51">
        <f>IF(P44=0,0,IF(COUNTBLANK(P44)=1,0,COUNTA($P$14:P44)))</f>
        <v>0</v>
      </c>
      <c r="B44" s="24" t="str">
        <f>IF($C$4="Attiecināmās izmaksas",IF('9a+c+n'!$Q44="A",'9a+c+n'!B44,0),0)</f>
        <v>17-00000</v>
      </c>
      <c r="C44" s="24" t="str">
        <f>IF($C$4="Attiecināmās izmaksas",IF('9a+c+n'!$Q44="A",'9a+c+n'!C44,0),0)</f>
        <v>Atkārtotājs Sky Meters  220v vai ekvivalents</v>
      </c>
      <c r="D44" s="24" t="str">
        <f>IF($C$4="Attiecināmās izmaksas",IF('9a+c+n'!$Q44="A",'9a+c+n'!D44,0),0)</f>
        <v>gb</v>
      </c>
      <c r="E44" s="46"/>
      <c r="F44" s="65"/>
      <c r="G44" s="118"/>
      <c r="H44" s="118">
        <f>IF($C$4="Attiecināmās izmaksas",IF('9a+c+n'!$Q44="A",'9a+c+n'!H44,0),0)</f>
        <v>0</v>
      </c>
      <c r="I44" s="118"/>
      <c r="J44" s="118"/>
      <c r="K44" s="119">
        <f>IF($C$4="Attiecināmās izmaksas",IF('9a+c+n'!$Q44="A",'9a+c+n'!K44,0),0)</f>
        <v>0</v>
      </c>
      <c r="L44" s="65">
        <f>IF($C$4="Attiecināmās izmaksas",IF('9a+c+n'!$Q44="A",'9a+c+n'!L44,0),0)</f>
        <v>0</v>
      </c>
      <c r="M44" s="118">
        <f>IF($C$4="Attiecināmās izmaksas",IF('9a+c+n'!$Q44="A",'9a+c+n'!M44,0),0)</f>
        <v>0</v>
      </c>
      <c r="N44" s="118">
        <f>IF($C$4="Attiecināmās izmaksas",IF('9a+c+n'!$Q44="A",'9a+c+n'!N44,0),0)</f>
        <v>0</v>
      </c>
      <c r="O44" s="118">
        <f>IF($C$4="Attiecināmās izmaksas",IF('9a+c+n'!$Q44="A",'9a+c+n'!O44,0),0)</f>
        <v>0</v>
      </c>
      <c r="P44" s="119">
        <f>IF($C$4="Attiecināmās izmaksas",IF('9a+c+n'!$Q44="A",'9a+c+n'!P44,0),0)</f>
        <v>0</v>
      </c>
    </row>
    <row r="45" spans="1:16" ht="20.399999999999999" x14ac:dyDescent="0.2">
      <c r="A45" s="51">
        <f>IF(P45=0,0,IF(COUNTBLANK(P45)=1,0,COUNTA($P$14:P45)))</f>
        <v>0</v>
      </c>
      <c r="B45" s="24" t="str">
        <f>IF($C$4="Attiecināmās izmaksas",IF('9a+c+n'!$Q45="A",'9a+c+n'!B45,0),0)</f>
        <v>17-00000</v>
      </c>
      <c r="C45" s="24" t="str">
        <f>IF($C$4="Attiecināmās izmaksas",IF('9a+c+n'!$Q45="A",'9a+c+n'!C45,0),0)</f>
        <v>Alokatoru sistēmas instalācijas darbi</v>
      </c>
      <c r="D45" s="24" t="str">
        <f>IF($C$4="Attiecināmās izmaksas",IF('9a+c+n'!$Q45="A",'9a+c+n'!D45,0),0)</f>
        <v>gb</v>
      </c>
      <c r="E45" s="46"/>
      <c r="F45" s="65"/>
      <c r="G45" s="118"/>
      <c r="H45" s="118">
        <f>IF($C$4="Attiecināmās izmaksas",IF('9a+c+n'!$Q45="A",'9a+c+n'!H45,0),0)</f>
        <v>0</v>
      </c>
      <c r="I45" s="118"/>
      <c r="J45" s="118"/>
      <c r="K45" s="119">
        <f>IF($C$4="Attiecināmās izmaksas",IF('9a+c+n'!$Q45="A",'9a+c+n'!K45,0),0)</f>
        <v>0</v>
      </c>
      <c r="L45" s="65">
        <f>IF($C$4="Attiecināmās izmaksas",IF('9a+c+n'!$Q45="A",'9a+c+n'!L45,0),0)</f>
        <v>0</v>
      </c>
      <c r="M45" s="118">
        <f>IF($C$4="Attiecināmās izmaksas",IF('9a+c+n'!$Q45="A",'9a+c+n'!M45,0),0)</f>
        <v>0</v>
      </c>
      <c r="N45" s="118">
        <f>IF($C$4="Attiecināmās izmaksas",IF('9a+c+n'!$Q45="A",'9a+c+n'!N45,0),0)</f>
        <v>0</v>
      </c>
      <c r="O45" s="118">
        <f>IF($C$4="Attiecināmās izmaksas",IF('9a+c+n'!$Q45="A",'9a+c+n'!O45,0),0)</f>
        <v>0</v>
      </c>
      <c r="P45" s="119">
        <f>IF($C$4="Attiecināmās izmaksas",IF('9a+c+n'!$Q45="A",'9a+c+n'!P45,0),0)</f>
        <v>0</v>
      </c>
    </row>
    <row r="46" spans="1:16" ht="20.399999999999999" x14ac:dyDescent="0.2">
      <c r="A46" s="51">
        <f>IF(P46=0,0,IF(COUNTBLANK(P46)=1,0,COUNTA($P$14:P46)))</f>
        <v>0</v>
      </c>
      <c r="B46" s="24" t="str">
        <f>IF($C$4="Attiecināmās izmaksas",IF('9a+c+n'!$Q46="A",'9a+c+n'!B46,0),0)</f>
        <v>17-00000</v>
      </c>
      <c r="C46" s="24" t="str">
        <f>IF($C$4="Attiecināmās izmaksas",IF('9a+c+n'!$Q46="A",'9a+c+n'!C46,0),0)</f>
        <v>Alokatoru servera parametrizēšana</v>
      </c>
      <c r="D46" s="24" t="str">
        <f>IF($C$4="Attiecināmās izmaksas",IF('9a+c+n'!$Q46="A",'9a+c+n'!D46,0),0)</f>
        <v>gb</v>
      </c>
      <c r="E46" s="46"/>
      <c r="F46" s="65"/>
      <c r="G46" s="118"/>
      <c r="H46" s="118">
        <f>IF($C$4="Attiecināmās izmaksas",IF('9a+c+n'!$Q46="A",'9a+c+n'!H46,0),0)</f>
        <v>0</v>
      </c>
      <c r="I46" s="118"/>
      <c r="J46" s="118"/>
      <c r="K46" s="119">
        <f>IF($C$4="Attiecināmās izmaksas",IF('9a+c+n'!$Q46="A",'9a+c+n'!K46,0),0)</f>
        <v>0</v>
      </c>
      <c r="L46" s="65">
        <f>IF($C$4="Attiecināmās izmaksas",IF('9a+c+n'!$Q46="A",'9a+c+n'!L46,0),0)</f>
        <v>0</v>
      </c>
      <c r="M46" s="118">
        <f>IF($C$4="Attiecināmās izmaksas",IF('9a+c+n'!$Q46="A",'9a+c+n'!M46,0),0)</f>
        <v>0</v>
      </c>
      <c r="N46" s="118">
        <f>IF($C$4="Attiecināmās izmaksas",IF('9a+c+n'!$Q46="A",'9a+c+n'!N46,0),0)</f>
        <v>0</v>
      </c>
      <c r="O46" s="118">
        <f>IF($C$4="Attiecināmās izmaksas",IF('9a+c+n'!$Q46="A",'9a+c+n'!O46,0),0)</f>
        <v>0</v>
      </c>
      <c r="P46" s="119">
        <f>IF($C$4="Attiecināmās izmaksas",IF('9a+c+n'!$Q46="A",'9a+c+n'!P46,0),0)</f>
        <v>0</v>
      </c>
    </row>
    <row r="47" spans="1:16" ht="20.399999999999999" x14ac:dyDescent="0.2">
      <c r="A47" s="51">
        <f>IF(P47=0,0,IF(COUNTBLANK(P47)=1,0,COUNTA($P$14:P47)))</f>
        <v>0</v>
      </c>
      <c r="B47" s="24" t="str">
        <f>IF($C$4="Attiecināmās izmaksas",IF('9a+c+n'!$Q47="A",'9a+c+n'!B47,0),0)</f>
        <v>17-00000</v>
      </c>
      <c r="C47" s="24" t="str">
        <f>IF($C$4="Attiecināmās izmaksas",IF('9a+c+n'!$Q47="A",'9a+c+n'!C47,0),0)</f>
        <v>Kompensatori garajaiem, taisnajiem trases posmiem</v>
      </c>
      <c r="D47" s="24" t="str">
        <f>IF($C$4="Attiecināmās izmaksas",IF('9a+c+n'!$Q47="A",'9a+c+n'!D47,0),0)</f>
        <v>kompl</v>
      </c>
      <c r="E47" s="46"/>
      <c r="F47" s="65"/>
      <c r="G47" s="118"/>
      <c r="H47" s="118">
        <f>IF($C$4="Attiecināmās izmaksas",IF('9a+c+n'!$Q47="A",'9a+c+n'!H47,0),0)</f>
        <v>0</v>
      </c>
      <c r="I47" s="118"/>
      <c r="J47" s="118"/>
      <c r="K47" s="119">
        <f>IF($C$4="Attiecināmās izmaksas",IF('9a+c+n'!$Q47="A",'9a+c+n'!K47,0),0)</f>
        <v>0</v>
      </c>
      <c r="L47" s="65">
        <f>IF($C$4="Attiecināmās izmaksas",IF('9a+c+n'!$Q47="A",'9a+c+n'!L47,0),0)</f>
        <v>0</v>
      </c>
      <c r="M47" s="118">
        <f>IF($C$4="Attiecināmās izmaksas",IF('9a+c+n'!$Q47="A",'9a+c+n'!M47,0),0)</f>
        <v>0</v>
      </c>
      <c r="N47" s="118">
        <f>IF($C$4="Attiecināmās izmaksas",IF('9a+c+n'!$Q47="A",'9a+c+n'!N47,0),0)</f>
        <v>0</v>
      </c>
      <c r="O47" s="118">
        <f>IF($C$4="Attiecināmās izmaksas",IF('9a+c+n'!$Q47="A",'9a+c+n'!O47,0),0)</f>
        <v>0</v>
      </c>
      <c r="P47" s="119">
        <f>IF($C$4="Attiecināmās izmaksas",IF('9a+c+n'!$Q47="A",'9a+c+n'!P47,0),0)</f>
        <v>0</v>
      </c>
    </row>
    <row r="48" spans="1:16" x14ac:dyDescent="0.2">
      <c r="A48" s="51">
        <f>IF(P48=0,0,IF(COUNTBLANK(P48)=1,0,COUNTA($P$14:P48)))</f>
        <v>0</v>
      </c>
      <c r="B48" s="24">
        <f>IF($C$4="Attiecināmās izmaksas",IF('9a+c+n'!$Q48="A",'9a+c+n'!B48,0),0)</f>
        <v>0</v>
      </c>
      <c r="C48" s="24">
        <f>IF($C$4="Attiecināmās izmaksas",IF('9a+c+n'!$Q48="A",'9a+c+n'!C48,0),0)</f>
        <v>0</v>
      </c>
      <c r="D48" s="24">
        <f>IF($C$4="Attiecināmās izmaksas",IF('9a+c+n'!$Q48="A",'9a+c+n'!D48,0),0)</f>
        <v>0</v>
      </c>
      <c r="E48" s="46"/>
      <c r="F48" s="65"/>
      <c r="G48" s="118"/>
      <c r="H48" s="118">
        <f>IF($C$4="Attiecināmās izmaksas",IF('9a+c+n'!$Q48="A",'9a+c+n'!H48,0),0)</f>
        <v>0</v>
      </c>
      <c r="I48" s="118"/>
      <c r="J48" s="118"/>
      <c r="K48" s="119">
        <f>IF($C$4="Attiecināmās izmaksas",IF('9a+c+n'!$Q48="A",'9a+c+n'!K48,0),0)</f>
        <v>0</v>
      </c>
      <c r="L48" s="65">
        <f>IF($C$4="Attiecināmās izmaksas",IF('9a+c+n'!$Q48="A",'9a+c+n'!L48,0),0)</f>
        <v>0</v>
      </c>
      <c r="M48" s="118">
        <f>IF($C$4="Attiecināmās izmaksas",IF('9a+c+n'!$Q48="A",'9a+c+n'!M48,0),0)</f>
        <v>0</v>
      </c>
      <c r="N48" s="118">
        <f>IF($C$4="Attiecināmās izmaksas",IF('9a+c+n'!$Q48="A",'9a+c+n'!N48,0),0)</f>
        <v>0</v>
      </c>
      <c r="O48" s="118">
        <f>IF($C$4="Attiecināmās izmaksas",IF('9a+c+n'!$Q48="A",'9a+c+n'!O48,0),0)</f>
        <v>0</v>
      </c>
      <c r="P48" s="119">
        <f>IF($C$4="Attiecināmās izmaksas",IF('9a+c+n'!$Q48="A",'9a+c+n'!P48,0),0)</f>
        <v>0</v>
      </c>
    </row>
    <row r="49" spans="1:16" ht="20.399999999999999" x14ac:dyDescent="0.2">
      <c r="A49" s="51">
        <f>IF(P49=0,0,IF(COUNTBLANK(P49)=1,0,COUNTA($P$14:P49)))</f>
        <v>0</v>
      </c>
      <c r="B49" s="24" t="str">
        <f>IF($C$4="Attiecināmās izmaksas",IF('9a+c+n'!$Q49="A",'9a+c+n'!B49,0),0)</f>
        <v>17-00000</v>
      </c>
      <c r="C49" s="24" t="str">
        <f>IF($C$4="Attiecināmās izmaksas",IF('9a+c+n'!$Q49="A",'9a+c+n'!C49,0),0)</f>
        <v>Presējamās tērauda caurules,Viega vai ekvivalents dn18</v>
      </c>
      <c r="D49" s="24" t="str">
        <f>IF($C$4="Attiecināmās izmaksas",IF('9a+c+n'!$Q49="A",'9a+c+n'!D49,0),0)</f>
        <v>m</v>
      </c>
      <c r="E49" s="46"/>
      <c r="F49" s="65"/>
      <c r="G49" s="118"/>
      <c r="H49" s="118">
        <f>IF($C$4="Attiecināmās izmaksas",IF('9a+c+n'!$Q49="A",'9a+c+n'!H49,0),0)</f>
        <v>0</v>
      </c>
      <c r="I49" s="118"/>
      <c r="J49" s="118"/>
      <c r="K49" s="119">
        <f>IF($C$4="Attiecināmās izmaksas",IF('9a+c+n'!$Q49="A",'9a+c+n'!K49,0),0)</f>
        <v>0</v>
      </c>
      <c r="L49" s="65">
        <f>IF($C$4="Attiecināmās izmaksas",IF('9a+c+n'!$Q49="A",'9a+c+n'!L49,0),0)</f>
        <v>0</v>
      </c>
      <c r="M49" s="118">
        <f>IF($C$4="Attiecināmās izmaksas",IF('9a+c+n'!$Q49="A",'9a+c+n'!M49,0),0)</f>
        <v>0</v>
      </c>
      <c r="N49" s="118">
        <f>IF($C$4="Attiecināmās izmaksas",IF('9a+c+n'!$Q49="A",'9a+c+n'!N49,0),0)</f>
        <v>0</v>
      </c>
      <c r="O49" s="118">
        <f>IF($C$4="Attiecināmās izmaksas",IF('9a+c+n'!$Q49="A",'9a+c+n'!O49,0),0)</f>
        <v>0</v>
      </c>
      <c r="P49" s="119">
        <f>IF($C$4="Attiecināmās izmaksas",IF('9a+c+n'!$Q49="A",'9a+c+n'!P49,0),0)</f>
        <v>0</v>
      </c>
    </row>
    <row r="50" spans="1:16" ht="20.399999999999999" x14ac:dyDescent="0.2">
      <c r="A50" s="51">
        <f>IF(P50=0,0,IF(COUNTBLANK(P50)=1,0,COUNTA($P$14:P50)))</f>
        <v>0</v>
      </c>
      <c r="B50" s="24" t="str">
        <f>IF($C$4="Attiecināmās izmaksas",IF('9a+c+n'!$Q50="A",'9a+c+n'!B50,0),0)</f>
        <v>17-00000</v>
      </c>
      <c r="C50" s="24" t="str">
        <f>IF($C$4="Attiecināmās izmaksas",IF('9a+c+n'!$Q50="A",'9a+c+n'!C50,0),0)</f>
        <v>Presējamās tērauda caurules,Viega vai ekvivalents dn22</v>
      </c>
      <c r="D50" s="24" t="str">
        <f>IF($C$4="Attiecināmās izmaksas",IF('9a+c+n'!$Q50="A",'9a+c+n'!D50,0),0)</f>
        <v>m</v>
      </c>
      <c r="E50" s="46"/>
      <c r="F50" s="65"/>
      <c r="G50" s="118"/>
      <c r="H50" s="118">
        <f>IF($C$4="Attiecināmās izmaksas",IF('9a+c+n'!$Q50="A",'9a+c+n'!H50,0),0)</f>
        <v>0</v>
      </c>
      <c r="I50" s="118"/>
      <c r="J50" s="118"/>
      <c r="K50" s="119">
        <f>IF($C$4="Attiecināmās izmaksas",IF('9a+c+n'!$Q50="A",'9a+c+n'!K50,0),0)</f>
        <v>0</v>
      </c>
      <c r="L50" s="65">
        <f>IF($C$4="Attiecināmās izmaksas",IF('9a+c+n'!$Q50="A",'9a+c+n'!L50,0),0)</f>
        <v>0</v>
      </c>
      <c r="M50" s="118">
        <f>IF($C$4="Attiecināmās izmaksas",IF('9a+c+n'!$Q50="A",'9a+c+n'!M50,0),0)</f>
        <v>0</v>
      </c>
      <c r="N50" s="118">
        <f>IF($C$4="Attiecināmās izmaksas",IF('9a+c+n'!$Q50="A",'9a+c+n'!N50,0),0)</f>
        <v>0</v>
      </c>
      <c r="O50" s="118">
        <f>IF($C$4="Attiecināmās izmaksas",IF('9a+c+n'!$Q50="A",'9a+c+n'!O50,0),0)</f>
        <v>0</v>
      </c>
      <c r="P50" s="119">
        <f>IF($C$4="Attiecināmās izmaksas",IF('9a+c+n'!$Q50="A",'9a+c+n'!P50,0),0)</f>
        <v>0</v>
      </c>
    </row>
    <row r="51" spans="1:16" ht="20.399999999999999" x14ac:dyDescent="0.2">
      <c r="A51" s="51">
        <f>IF(P51=0,0,IF(COUNTBLANK(P51)=1,0,COUNTA($P$14:P51)))</f>
        <v>0</v>
      </c>
      <c r="B51" s="24" t="str">
        <f>IF($C$4="Attiecināmās izmaksas",IF('9a+c+n'!$Q51="A",'9a+c+n'!B51,0),0)</f>
        <v>17-00000</v>
      </c>
      <c r="C51" s="24" t="str">
        <f>IF($C$4="Attiecināmās izmaksas",IF('9a+c+n'!$Q51="A",'9a+c+n'!C51,0),0)</f>
        <v>Presējamās tērauda caurules,Viega vai ekvivalents dn28</v>
      </c>
      <c r="D51" s="24" t="str">
        <f>IF($C$4="Attiecināmās izmaksas",IF('9a+c+n'!$Q51="A",'9a+c+n'!D51,0),0)</f>
        <v>m</v>
      </c>
      <c r="E51" s="46"/>
      <c r="F51" s="65"/>
      <c r="G51" s="118"/>
      <c r="H51" s="118">
        <f>IF($C$4="Attiecināmās izmaksas",IF('9a+c+n'!$Q51="A",'9a+c+n'!H51,0),0)</f>
        <v>0</v>
      </c>
      <c r="I51" s="118"/>
      <c r="J51" s="118"/>
      <c r="K51" s="119">
        <f>IF($C$4="Attiecināmās izmaksas",IF('9a+c+n'!$Q51="A",'9a+c+n'!K51,0),0)</f>
        <v>0</v>
      </c>
      <c r="L51" s="65">
        <f>IF($C$4="Attiecināmās izmaksas",IF('9a+c+n'!$Q51="A",'9a+c+n'!L51,0),0)</f>
        <v>0</v>
      </c>
      <c r="M51" s="118">
        <f>IF($C$4="Attiecināmās izmaksas",IF('9a+c+n'!$Q51="A",'9a+c+n'!M51,0),0)</f>
        <v>0</v>
      </c>
      <c r="N51" s="118">
        <f>IF($C$4="Attiecināmās izmaksas",IF('9a+c+n'!$Q51="A",'9a+c+n'!N51,0),0)</f>
        <v>0</v>
      </c>
      <c r="O51" s="118">
        <f>IF($C$4="Attiecināmās izmaksas",IF('9a+c+n'!$Q51="A",'9a+c+n'!O51,0),0)</f>
        <v>0</v>
      </c>
      <c r="P51" s="119">
        <f>IF($C$4="Attiecināmās izmaksas",IF('9a+c+n'!$Q51="A",'9a+c+n'!P51,0),0)</f>
        <v>0</v>
      </c>
    </row>
    <row r="52" spans="1:16" ht="20.399999999999999" x14ac:dyDescent="0.2">
      <c r="A52" s="51">
        <f>IF(P52=0,0,IF(COUNTBLANK(P52)=1,0,COUNTA($P$14:P52)))</f>
        <v>0</v>
      </c>
      <c r="B52" s="24" t="str">
        <f>IF($C$4="Attiecināmās izmaksas",IF('9a+c+n'!$Q52="A",'9a+c+n'!B52,0),0)</f>
        <v>17-00000</v>
      </c>
      <c r="C52" s="24" t="str">
        <f>IF($C$4="Attiecināmās izmaksas",IF('9a+c+n'!$Q52="A",'9a+c+n'!C52,0),0)</f>
        <v>Presējamās tērauda caurules,Viega vai ekvivalents dn35</v>
      </c>
      <c r="D52" s="24" t="str">
        <f>IF($C$4="Attiecināmās izmaksas",IF('9a+c+n'!$Q52="A",'9a+c+n'!D52,0),0)</f>
        <v>m</v>
      </c>
      <c r="E52" s="46"/>
      <c r="F52" s="65"/>
      <c r="G52" s="118"/>
      <c r="H52" s="118">
        <f>IF($C$4="Attiecināmās izmaksas",IF('9a+c+n'!$Q52="A",'9a+c+n'!H52,0),0)</f>
        <v>0</v>
      </c>
      <c r="I52" s="118"/>
      <c r="J52" s="118"/>
      <c r="K52" s="119">
        <f>IF($C$4="Attiecināmās izmaksas",IF('9a+c+n'!$Q52="A",'9a+c+n'!K52,0),0)</f>
        <v>0</v>
      </c>
      <c r="L52" s="65">
        <f>IF($C$4="Attiecināmās izmaksas",IF('9a+c+n'!$Q52="A",'9a+c+n'!L52,0),0)</f>
        <v>0</v>
      </c>
      <c r="M52" s="118">
        <f>IF($C$4="Attiecināmās izmaksas",IF('9a+c+n'!$Q52="A",'9a+c+n'!M52,0),0)</f>
        <v>0</v>
      </c>
      <c r="N52" s="118">
        <f>IF($C$4="Attiecināmās izmaksas",IF('9a+c+n'!$Q52="A",'9a+c+n'!N52,0),0)</f>
        <v>0</v>
      </c>
      <c r="O52" s="118">
        <f>IF($C$4="Attiecināmās izmaksas",IF('9a+c+n'!$Q52="A",'9a+c+n'!O52,0),0)</f>
        <v>0</v>
      </c>
      <c r="P52" s="119">
        <f>IF($C$4="Attiecināmās izmaksas",IF('9a+c+n'!$Q52="A",'9a+c+n'!P52,0),0)</f>
        <v>0</v>
      </c>
    </row>
    <row r="53" spans="1:16" ht="20.399999999999999" x14ac:dyDescent="0.2">
      <c r="A53" s="51">
        <f>IF(P53=0,0,IF(COUNTBLANK(P53)=1,0,COUNTA($P$14:P53)))</f>
        <v>0</v>
      </c>
      <c r="B53" s="24" t="str">
        <f>IF($C$4="Attiecināmās izmaksas",IF('9a+c+n'!$Q53="A",'9a+c+n'!B53,0),0)</f>
        <v>17-00000</v>
      </c>
      <c r="C53" s="24" t="str">
        <f>IF($C$4="Attiecināmās izmaksas",IF('9a+c+n'!$Q53="A",'9a+c+n'!C53,0),0)</f>
        <v>Presējamās tērauda caurules,Viega vai ekvivalents dn42</v>
      </c>
      <c r="D53" s="24" t="str">
        <f>IF($C$4="Attiecināmās izmaksas",IF('9a+c+n'!$Q53="A",'9a+c+n'!D53,0),0)</f>
        <v>m</v>
      </c>
      <c r="E53" s="46"/>
      <c r="F53" s="65"/>
      <c r="G53" s="118"/>
      <c r="H53" s="118">
        <f>IF($C$4="Attiecināmās izmaksas",IF('9a+c+n'!$Q53="A",'9a+c+n'!H53,0),0)</f>
        <v>0</v>
      </c>
      <c r="I53" s="118"/>
      <c r="J53" s="118"/>
      <c r="K53" s="119">
        <f>IF($C$4="Attiecināmās izmaksas",IF('9a+c+n'!$Q53="A",'9a+c+n'!K53,0),0)</f>
        <v>0</v>
      </c>
      <c r="L53" s="65">
        <f>IF($C$4="Attiecināmās izmaksas",IF('9a+c+n'!$Q53="A",'9a+c+n'!L53,0),0)</f>
        <v>0</v>
      </c>
      <c r="M53" s="118">
        <f>IF($C$4="Attiecināmās izmaksas",IF('9a+c+n'!$Q53="A",'9a+c+n'!M53,0),0)</f>
        <v>0</v>
      </c>
      <c r="N53" s="118">
        <f>IF($C$4="Attiecināmās izmaksas",IF('9a+c+n'!$Q53="A",'9a+c+n'!N53,0),0)</f>
        <v>0</v>
      </c>
      <c r="O53" s="118">
        <f>IF($C$4="Attiecināmās izmaksas",IF('9a+c+n'!$Q53="A",'9a+c+n'!O53,0),0)</f>
        <v>0</v>
      </c>
      <c r="P53" s="119">
        <f>IF($C$4="Attiecināmās izmaksas",IF('9a+c+n'!$Q53="A",'9a+c+n'!P53,0),0)</f>
        <v>0</v>
      </c>
    </row>
    <row r="54" spans="1:16" ht="20.399999999999999" x14ac:dyDescent="0.2">
      <c r="A54" s="51">
        <f>IF(P54=0,0,IF(COUNTBLANK(P54)=1,0,COUNTA($P$14:P54)))</f>
        <v>0</v>
      </c>
      <c r="B54" s="24" t="str">
        <f>IF($C$4="Attiecināmās izmaksas",IF('9a+c+n'!$Q54="A",'9a+c+n'!B54,0),0)</f>
        <v>17-00000</v>
      </c>
      <c r="C54" s="24" t="str">
        <f>IF($C$4="Attiecināmās izmaksas",IF('9a+c+n'!$Q54="A",'9a+c+n'!C54,0),0)</f>
        <v>Presējamās tērauda caurules,Viega vai ekvivalents dn54</v>
      </c>
      <c r="D54" s="24" t="str">
        <f>IF($C$4="Attiecināmās izmaksas",IF('9a+c+n'!$Q54="A",'9a+c+n'!D54,0),0)</f>
        <v>m</v>
      </c>
      <c r="E54" s="46"/>
      <c r="F54" s="65"/>
      <c r="G54" s="118"/>
      <c r="H54" s="118">
        <f>IF($C$4="Attiecināmās izmaksas",IF('9a+c+n'!$Q54="A",'9a+c+n'!H54,0),0)</f>
        <v>0</v>
      </c>
      <c r="I54" s="118"/>
      <c r="J54" s="118"/>
      <c r="K54" s="119">
        <f>IF($C$4="Attiecināmās izmaksas",IF('9a+c+n'!$Q54="A",'9a+c+n'!K54,0),0)</f>
        <v>0</v>
      </c>
      <c r="L54" s="65">
        <f>IF($C$4="Attiecināmās izmaksas",IF('9a+c+n'!$Q54="A",'9a+c+n'!L54,0),0)</f>
        <v>0</v>
      </c>
      <c r="M54" s="118">
        <f>IF($C$4="Attiecināmās izmaksas",IF('9a+c+n'!$Q54="A",'9a+c+n'!M54,0),0)</f>
        <v>0</v>
      </c>
      <c r="N54" s="118">
        <f>IF($C$4="Attiecināmās izmaksas",IF('9a+c+n'!$Q54="A",'9a+c+n'!N54,0),0)</f>
        <v>0</v>
      </c>
      <c r="O54" s="118">
        <f>IF($C$4="Attiecināmās izmaksas",IF('9a+c+n'!$Q54="A",'9a+c+n'!O54,0),0)</f>
        <v>0</v>
      </c>
      <c r="P54" s="119">
        <f>IF($C$4="Attiecināmās izmaksas",IF('9a+c+n'!$Q54="A",'9a+c+n'!P54,0),0)</f>
        <v>0</v>
      </c>
    </row>
    <row r="55" spans="1:16" ht="20.399999999999999" x14ac:dyDescent="0.2">
      <c r="A55" s="51">
        <f>IF(P55=0,0,IF(COUNTBLANK(P55)=1,0,COUNTA($P$14:P55)))</f>
        <v>0</v>
      </c>
      <c r="B55" s="24" t="str">
        <f>IF($C$4="Attiecināmās izmaksas",IF('9a+c+n'!$Q55="A",'9a+c+n'!B55,0),0)</f>
        <v>17-00000</v>
      </c>
      <c r="C55" s="24" t="str">
        <f>IF($C$4="Attiecināmās izmaksas",IF('9a+c+n'!$Q55="A",'9a+c+n'!C55,0),0)</f>
        <v>Presējamās tērauda caurules,Viega vai ekvivalents dn76</v>
      </c>
      <c r="D55" s="24" t="str">
        <f>IF($C$4="Attiecināmās izmaksas",IF('9a+c+n'!$Q55="A",'9a+c+n'!D55,0),0)</f>
        <v>m</v>
      </c>
      <c r="E55" s="46"/>
      <c r="F55" s="65"/>
      <c r="G55" s="118"/>
      <c r="H55" s="118">
        <f>IF($C$4="Attiecināmās izmaksas",IF('9a+c+n'!$Q55="A",'9a+c+n'!H55,0),0)</f>
        <v>0</v>
      </c>
      <c r="I55" s="118"/>
      <c r="J55" s="118"/>
      <c r="K55" s="119">
        <f>IF($C$4="Attiecināmās izmaksas",IF('9a+c+n'!$Q55="A",'9a+c+n'!K55,0),0)</f>
        <v>0</v>
      </c>
      <c r="L55" s="65">
        <f>IF($C$4="Attiecināmās izmaksas",IF('9a+c+n'!$Q55="A",'9a+c+n'!L55,0),0)</f>
        <v>0</v>
      </c>
      <c r="M55" s="118">
        <f>IF($C$4="Attiecināmās izmaksas",IF('9a+c+n'!$Q55="A",'9a+c+n'!M55,0),0)</f>
        <v>0</v>
      </c>
      <c r="N55" s="118">
        <f>IF($C$4="Attiecināmās izmaksas",IF('9a+c+n'!$Q55="A",'9a+c+n'!N55,0),0)</f>
        <v>0</v>
      </c>
      <c r="O55" s="118">
        <f>IF($C$4="Attiecināmās izmaksas",IF('9a+c+n'!$Q55="A",'9a+c+n'!O55,0),0)</f>
        <v>0</v>
      </c>
      <c r="P55" s="119">
        <f>IF($C$4="Attiecināmās izmaksas",IF('9a+c+n'!$Q55="A",'9a+c+n'!P55,0),0)</f>
        <v>0</v>
      </c>
    </row>
    <row r="56" spans="1:16" ht="20.399999999999999" x14ac:dyDescent="0.2">
      <c r="A56" s="51">
        <f>IF(P56=0,0,IF(COUNTBLANK(P56)=1,0,COUNTA($P$14:P56)))</f>
        <v>0</v>
      </c>
      <c r="B56" s="24" t="str">
        <f>IF($C$4="Attiecināmās izmaksas",IF('9a+c+n'!$Q56="A",'9a+c+n'!B56,0),0)</f>
        <v>17-00000</v>
      </c>
      <c r="C56" s="24" t="str">
        <f>IF($C$4="Attiecināmās izmaksas",IF('9a+c+n'!$Q56="A",'9a+c+n'!C56,0),0)</f>
        <v>Cauruļvadu fasondaļas (fitingi, savienojumi, pārejas)</v>
      </c>
      <c r="D56" s="24" t="str">
        <f>IF($C$4="Attiecināmās izmaksas",IF('9a+c+n'!$Q56="A",'9a+c+n'!D56,0),0)</f>
        <v>kompl.</v>
      </c>
      <c r="E56" s="46"/>
      <c r="F56" s="65"/>
      <c r="G56" s="118"/>
      <c r="H56" s="118">
        <f>IF($C$4="Attiecināmās izmaksas",IF('9a+c+n'!$Q56="A",'9a+c+n'!H56,0),0)</f>
        <v>0</v>
      </c>
      <c r="I56" s="118"/>
      <c r="J56" s="118"/>
      <c r="K56" s="119">
        <f>IF($C$4="Attiecināmās izmaksas",IF('9a+c+n'!$Q56="A",'9a+c+n'!K56,0),0)</f>
        <v>0</v>
      </c>
      <c r="L56" s="65">
        <f>IF($C$4="Attiecināmās izmaksas",IF('9a+c+n'!$Q56="A",'9a+c+n'!L56,0),0)</f>
        <v>0</v>
      </c>
      <c r="M56" s="118">
        <f>IF($C$4="Attiecināmās izmaksas",IF('9a+c+n'!$Q56="A",'9a+c+n'!M56,0),0)</f>
        <v>0</v>
      </c>
      <c r="N56" s="118">
        <f>IF($C$4="Attiecināmās izmaksas",IF('9a+c+n'!$Q56="A",'9a+c+n'!N56,0),0)</f>
        <v>0</v>
      </c>
      <c r="O56" s="118">
        <f>IF($C$4="Attiecināmās izmaksas",IF('9a+c+n'!$Q56="A",'9a+c+n'!O56,0),0)</f>
        <v>0</v>
      </c>
      <c r="P56" s="119">
        <f>IF($C$4="Attiecināmās izmaksas",IF('9a+c+n'!$Q56="A",'9a+c+n'!P56,0),0)</f>
        <v>0</v>
      </c>
    </row>
    <row r="57" spans="1:16" ht="30.6" x14ac:dyDescent="0.2">
      <c r="A57" s="51">
        <f>IF(P57=0,0,IF(COUNTBLANK(P57)=1,0,COUNTA($P$14:P57)))</f>
        <v>0</v>
      </c>
      <c r="B57" s="24" t="str">
        <f>IF($C$4="Attiecināmās izmaksas",IF('9a+c+n'!$Q57="A",'9a+c+n'!B57,0),0)</f>
        <v>17-00000</v>
      </c>
      <c r="C57" s="24" t="str">
        <f>IF($C$4="Attiecināmās izmaksas",IF('9a+c+n'!$Q57="A",'9a+c+n'!C57,0),0)</f>
        <v>Siltumizolācija cauruļvadiem pagrabā, PAROC Hvac Section AluCoat T vai ekvivalents. λ50=0,037 W/mK (pie temperatūras 50oC). Biezums, b=50, Dn18</v>
      </c>
      <c r="D57" s="24" t="str">
        <f>IF($C$4="Attiecināmās izmaksas",IF('9a+c+n'!$Q57="A",'9a+c+n'!D57,0),0)</f>
        <v>m</v>
      </c>
      <c r="E57" s="46"/>
      <c r="F57" s="65"/>
      <c r="G57" s="118"/>
      <c r="H57" s="118">
        <f>IF($C$4="Attiecināmās izmaksas",IF('9a+c+n'!$Q57="A",'9a+c+n'!H57,0),0)</f>
        <v>0</v>
      </c>
      <c r="I57" s="118"/>
      <c r="J57" s="118"/>
      <c r="K57" s="119">
        <f>IF($C$4="Attiecināmās izmaksas",IF('9a+c+n'!$Q57="A",'9a+c+n'!K57,0),0)</f>
        <v>0</v>
      </c>
      <c r="L57" s="65">
        <f>IF($C$4="Attiecināmās izmaksas",IF('9a+c+n'!$Q57="A",'9a+c+n'!L57,0),0)</f>
        <v>0</v>
      </c>
      <c r="M57" s="118">
        <f>IF($C$4="Attiecināmās izmaksas",IF('9a+c+n'!$Q57="A",'9a+c+n'!M57,0),0)</f>
        <v>0</v>
      </c>
      <c r="N57" s="118">
        <f>IF($C$4="Attiecināmās izmaksas",IF('9a+c+n'!$Q57="A",'9a+c+n'!N57,0),0)</f>
        <v>0</v>
      </c>
      <c r="O57" s="118">
        <f>IF($C$4="Attiecināmās izmaksas",IF('9a+c+n'!$Q57="A",'9a+c+n'!O57,0),0)</f>
        <v>0</v>
      </c>
      <c r="P57" s="119">
        <f>IF($C$4="Attiecināmās izmaksas",IF('9a+c+n'!$Q57="A",'9a+c+n'!P57,0),0)</f>
        <v>0</v>
      </c>
    </row>
    <row r="58" spans="1:16" ht="30.6" x14ac:dyDescent="0.2">
      <c r="A58" s="51">
        <f>IF(P58=0,0,IF(COUNTBLANK(P58)=1,0,COUNTA($P$14:P58)))</f>
        <v>0</v>
      </c>
      <c r="B58" s="24" t="str">
        <f>IF($C$4="Attiecināmās izmaksas",IF('9a+c+n'!$Q58="A",'9a+c+n'!B58,0),0)</f>
        <v>17-00000</v>
      </c>
      <c r="C58" s="24" t="str">
        <f>IF($C$4="Attiecināmās izmaksas",IF('9a+c+n'!$Q58="A",'9a+c+n'!C58,0),0)</f>
        <v>Siltumizolācija cauruļvadiem pagrabā, PAROC Hvac Section AluCoat T vai ekvivalents. λ50=0,037 W/mK (pie temperatūras 50oC). Biezums, b=50, Dn22</v>
      </c>
      <c r="D58" s="24" t="str">
        <f>IF($C$4="Attiecināmās izmaksas",IF('9a+c+n'!$Q58="A",'9a+c+n'!D58,0),0)</f>
        <v>m</v>
      </c>
      <c r="E58" s="46"/>
      <c r="F58" s="65"/>
      <c r="G58" s="118"/>
      <c r="H58" s="118">
        <f>IF($C$4="Attiecināmās izmaksas",IF('9a+c+n'!$Q58="A",'9a+c+n'!H58,0),0)</f>
        <v>0</v>
      </c>
      <c r="I58" s="118"/>
      <c r="J58" s="118"/>
      <c r="K58" s="119">
        <f>IF($C$4="Attiecināmās izmaksas",IF('9a+c+n'!$Q58="A",'9a+c+n'!K58,0),0)</f>
        <v>0</v>
      </c>
      <c r="L58" s="65">
        <f>IF($C$4="Attiecināmās izmaksas",IF('9a+c+n'!$Q58="A",'9a+c+n'!L58,0),0)</f>
        <v>0</v>
      </c>
      <c r="M58" s="118">
        <f>IF($C$4="Attiecināmās izmaksas",IF('9a+c+n'!$Q58="A",'9a+c+n'!M58,0),0)</f>
        <v>0</v>
      </c>
      <c r="N58" s="118">
        <f>IF($C$4="Attiecināmās izmaksas",IF('9a+c+n'!$Q58="A",'9a+c+n'!N58,0),0)</f>
        <v>0</v>
      </c>
      <c r="O58" s="118">
        <f>IF($C$4="Attiecināmās izmaksas",IF('9a+c+n'!$Q58="A",'9a+c+n'!O58,0),0)</f>
        <v>0</v>
      </c>
      <c r="P58" s="119">
        <f>IF($C$4="Attiecināmās izmaksas",IF('9a+c+n'!$Q58="A",'9a+c+n'!P58,0),0)</f>
        <v>0</v>
      </c>
    </row>
    <row r="59" spans="1:16" ht="30.6" x14ac:dyDescent="0.2">
      <c r="A59" s="51">
        <f>IF(P59=0,0,IF(COUNTBLANK(P59)=1,0,COUNTA($P$14:P59)))</f>
        <v>0</v>
      </c>
      <c r="B59" s="24" t="str">
        <f>IF($C$4="Attiecināmās izmaksas",IF('9a+c+n'!$Q59="A",'9a+c+n'!B59,0),0)</f>
        <v>17-00000</v>
      </c>
      <c r="C59" s="24" t="str">
        <f>IF($C$4="Attiecināmās izmaksas",IF('9a+c+n'!$Q59="A",'9a+c+n'!C59,0),0)</f>
        <v>Siltumizolācija cauruļvadiem pagrabā, PAROC Hvac Section AluCoat T vai ekvivalents. λ50=0,037 W/mK (pie temperatūras 50oC). Biezums, b=50, Dn28</v>
      </c>
      <c r="D59" s="24" t="str">
        <f>IF($C$4="Attiecināmās izmaksas",IF('9a+c+n'!$Q59="A",'9a+c+n'!D59,0),0)</f>
        <v>m</v>
      </c>
      <c r="E59" s="46"/>
      <c r="F59" s="65"/>
      <c r="G59" s="118"/>
      <c r="H59" s="118">
        <f>IF($C$4="Attiecināmās izmaksas",IF('9a+c+n'!$Q59="A",'9a+c+n'!H59,0),0)</f>
        <v>0</v>
      </c>
      <c r="I59" s="118"/>
      <c r="J59" s="118"/>
      <c r="K59" s="119">
        <f>IF($C$4="Attiecināmās izmaksas",IF('9a+c+n'!$Q59="A",'9a+c+n'!K59,0),0)</f>
        <v>0</v>
      </c>
      <c r="L59" s="65">
        <f>IF($C$4="Attiecināmās izmaksas",IF('9a+c+n'!$Q59="A",'9a+c+n'!L59,0),0)</f>
        <v>0</v>
      </c>
      <c r="M59" s="118">
        <f>IF($C$4="Attiecināmās izmaksas",IF('9a+c+n'!$Q59="A",'9a+c+n'!M59,0),0)</f>
        <v>0</v>
      </c>
      <c r="N59" s="118">
        <f>IF($C$4="Attiecināmās izmaksas",IF('9a+c+n'!$Q59="A",'9a+c+n'!N59,0),0)</f>
        <v>0</v>
      </c>
      <c r="O59" s="118">
        <f>IF($C$4="Attiecināmās izmaksas",IF('9a+c+n'!$Q59="A",'9a+c+n'!O59,0),0)</f>
        <v>0</v>
      </c>
      <c r="P59" s="119">
        <f>IF($C$4="Attiecināmās izmaksas",IF('9a+c+n'!$Q59="A",'9a+c+n'!P59,0),0)</f>
        <v>0</v>
      </c>
    </row>
    <row r="60" spans="1:16" ht="30.6" x14ac:dyDescent="0.2">
      <c r="A60" s="51">
        <f>IF(P60=0,0,IF(COUNTBLANK(P60)=1,0,COUNTA($P$14:P60)))</f>
        <v>0</v>
      </c>
      <c r="B60" s="24" t="str">
        <f>IF($C$4="Attiecināmās izmaksas",IF('9a+c+n'!$Q60="A",'9a+c+n'!B60,0),0)</f>
        <v>17-00000</v>
      </c>
      <c r="C60" s="24" t="str">
        <f>IF($C$4="Attiecināmās izmaksas",IF('9a+c+n'!$Q60="A",'9a+c+n'!C60,0),0)</f>
        <v>Siltumizolācija cauruļvadiem pagrabā, PAROC Hvac Section AluCoat T vai ekvivalents. λ50=0,037 W/mK (pie temperatūras 50oC). Biezums, b=50, Dn35</v>
      </c>
      <c r="D60" s="24" t="str">
        <f>IF($C$4="Attiecināmās izmaksas",IF('9a+c+n'!$Q60="A",'9a+c+n'!D60,0),0)</f>
        <v>m</v>
      </c>
      <c r="E60" s="46"/>
      <c r="F60" s="65"/>
      <c r="G60" s="118"/>
      <c r="H60" s="118">
        <f>IF($C$4="Attiecināmās izmaksas",IF('9a+c+n'!$Q60="A",'9a+c+n'!H60,0),0)</f>
        <v>0</v>
      </c>
      <c r="I60" s="118"/>
      <c r="J60" s="118"/>
      <c r="K60" s="119">
        <f>IF($C$4="Attiecināmās izmaksas",IF('9a+c+n'!$Q60="A",'9a+c+n'!K60,0),0)</f>
        <v>0</v>
      </c>
      <c r="L60" s="65">
        <f>IF($C$4="Attiecināmās izmaksas",IF('9a+c+n'!$Q60="A",'9a+c+n'!L60,0),0)</f>
        <v>0</v>
      </c>
      <c r="M60" s="118">
        <f>IF($C$4="Attiecināmās izmaksas",IF('9a+c+n'!$Q60="A",'9a+c+n'!M60,0),0)</f>
        <v>0</v>
      </c>
      <c r="N60" s="118">
        <f>IF($C$4="Attiecināmās izmaksas",IF('9a+c+n'!$Q60="A",'9a+c+n'!N60,0),0)</f>
        <v>0</v>
      </c>
      <c r="O60" s="118">
        <f>IF($C$4="Attiecināmās izmaksas",IF('9a+c+n'!$Q60="A",'9a+c+n'!O60,0),0)</f>
        <v>0</v>
      </c>
      <c r="P60" s="119">
        <f>IF($C$4="Attiecināmās izmaksas",IF('9a+c+n'!$Q60="A",'9a+c+n'!P60,0),0)</f>
        <v>0</v>
      </c>
    </row>
    <row r="61" spans="1:16" ht="30.6" x14ac:dyDescent="0.2">
      <c r="A61" s="51">
        <f>IF(P61=0,0,IF(COUNTBLANK(P61)=1,0,COUNTA($P$14:P61)))</f>
        <v>0</v>
      </c>
      <c r="B61" s="24" t="str">
        <f>IF($C$4="Attiecināmās izmaksas",IF('9a+c+n'!$Q61="A",'9a+c+n'!B61,0),0)</f>
        <v>17-00000</v>
      </c>
      <c r="C61" s="24" t="str">
        <f>IF($C$4="Attiecināmās izmaksas",IF('9a+c+n'!$Q61="A",'9a+c+n'!C61,0),0)</f>
        <v>Siltumizolācija cauruļvadiem pagrabā, PAROC Hvac Section AluCoat T vai ekvivalents. λ50=0,037 W/mK (pie temperatūras 50oC). Biezums, b=50, Dn42</v>
      </c>
      <c r="D61" s="24" t="str">
        <f>IF($C$4="Attiecināmās izmaksas",IF('9a+c+n'!$Q61="A",'9a+c+n'!D61,0),0)</f>
        <v>m</v>
      </c>
      <c r="E61" s="46"/>
      <c r="F61" s="65"/>
      <c r="G61" s="118"/>
      <c r="H61" s="118">
        <f>IF($C$4="Attiecināmās izmaksas",IF('9a+c+n'!$Q61="A",'9a+c+n'!H61,0),0)</f>
        <v>0</v>
      </c>
      <c r="I61" s="118"/>
      <c r="J61" s="118"/>
      <c r="K61" s="119">
        <f>IF($C$4="Attiecināmās izmaksas",IF('9a+c+n'!$Q61="A",'9a+c+n'!K61,0),0)</f>
        <v>0</v>
      </c>
      <c r="L61" s="65">
        <f>IF($C$4="Attiecināmās izmaksas",IF('9a+c+n'!$Q61="A",'9a+c+n'!L61,0),0)</f>
        <v>0</v>
      </c>
      <c r="M61" s="118">
        <f>IF($C$4="Attiecināmās izmaksas",IF('9a+c+n'!$Q61="A",'9a+c+n'!M61,0),0)</f>
        <v>0</v>
      </c>
      <c r="N61" s="118">
        <f>IF($C$4="Attiecināmās izmaksas",IF('9a+c+n'!$Q61="A",'9a+c+n'!N61,0),0)</f>
        <v>0</v>
      </c>
      <c r="O61" s="118">
        <f>IF($C$4="Attiecināmās izmaksas",IF('9a+c+n'!$Q61="A",'9a+c+n'!O61,0),0)</f>
        <v>0</v>
      </c>
      <c r="P61" s="119">
        <f>IF($C$4="Attiecināmās izmaksas",IF('9a+c+n'!$Q61="A",'9a+c+n'!P61,0),0)</f>
        <v>0</v>
      </c>
    </row>
    <row r="62" spans="1:16" ht="30.6" x14ac:dyDescent="0.2">
      <c r="A62" s="51">
        <f>IF(P62=0,0,IF(COUNTBLANK(P62)=1,0,COUNTA($P$14:P62)))</f>
        <v>0</v>
      </c>
      <c r="B62" s="24" t="str">
        <f>IF($C$4="Attiecināmās izmaksas",IF('9a+c+n'!$Q62="A",'9a+c+n'!B62,0),0)</f>
        <v>17-00000</v>
      </c>
      <c r="C62" s="24" t="str">
        <f>IF($C$4="Attiecināmās izmaksas",IF('9a+c+n'!$Q62="A",'9a+c+n'!C62,0),0)</f>
        <v>Siltumizolācija cauruļvadiem pagrabā, PAROC Hvac Section AluCoat T vai ekvivalents. λ50=0,037 W/mK (pie temperatūras 50oC). Biezums, b=50, Dn54</v>
      </c>
      <c r="D62" s="24" t="str">
        <f>IF($C$4="Attiecināmās izmaksas",IF('9a+c+n'!$Q62="A",'9a+c+n'!D62,0),0)</f>
        <v>m</v>
      </c>
      <c r="E62" s="46"/>
      <c r="F62" s="65"/>
      <c r="G62" s="118"/>
      <c r="H62" s="118">
        <f>IF($C$4="Attiecināmās izmaksas",IF('9a+c+n'!$Q62="A",'9a+c+n'!H62,0),0)</f>
        <v>0</v>
      </c>
      <c r="I62" s="118"/>
      <c r="J62" s="118"/>
      <c r="K62" s="119">
        <f>IF($C$4="Attiecināmās izmaksas",IF('9a+c+n'!$Q62="A",'9a+c+n'!K62,0),0)</f>
        <v>0</v>
      </c>
      <c r="L62" s="65">
        <f>IF($C$4="Attiecināmās izmaksas",IF('9a+c+n'!$Q62="A",'9a+c+n'!L62,0),0)</f>
        <v>0</v>
      </c>
      <c r="M62" s="118">
        <f>IF($C$4="Attiecināmās izmaksas",IF('9a+c+n'!$Q62="A",'9a+c+n'!M62,0),0)</f>
        <v>0</v>
      </c>
      <c r="N62" s="118">
        <f>IF($C$4="Attiecināmās izmaksas",IF('9a+c+n'!$Q62="A",'9a+c+n'!N62,0),0)</f>
        <v>0</v>
      </c>
      <c r="O62" s="118">
        <f>IF($C$4="Attiecināmās izmaksas",IF('9a+c+n'!$Q62="A",'9a+c+n'!O62,0),0)</f>
        <v>0</v>
      </c>
      <c r="P62" s="119">
        <f>IF($C$4="Attiecināmās izmaksas",IF('9a+c+n'!$Q62="A",'9a+c+n'!P62,0),0)</f>
        <v>0</v>
      </c>
    </row>
    <row r="63" spans="1:16" ht="30.6" x14ac:dyDescent="0.2">
      <c r="A63" s="51">
        <f>IF(P63=0,0,IF(COUNTBLANK(P63)=1,0,COUNTA($P$14:P63)))</f>
        <v>0</v>
      </c>
      <c r="B63" s="24" t="str">
        <f>IF($C$4="Attiecināmās izmaksas",IF('9a+c+n'!$Q63="A",'9a+c+n'!B63,0),0)</f>
        <v>17-00000</v>
      </c>
      <c r="C63" s="24" t="str">
        <f>IF($C$4="Attiecināmās izmaksas",IF('9a+c+n'!$Q63="A",'9a+c+n'!C63,0),0)</f>
        <v>Siltumizolācija cauruļvadiem pagrabā, PAROC Hvac Section AluCoat T vai ekvivalents. λ50=0,037 W/mK (pie temperatūras 50oC). Biezums, b=50, Dn76</v>
      </c>
      <c r="D63" s="24" t="str">
        <f>IF($C$4="Attiecināmās izmaksas",IF('9a+c+n'!$Q63="A",'9a+c+n'!D63,0),0)</f>
        <v>m</v>
      </c>
      <c r="E63" s="46"/>
      <c r="F63" s="65"/>
      <c r="G63" s="118"/>
      <c r="H63" s="118">
        <f>IF($C$4="Attiecināmās izmaksas",IF('9a+c+n'!$Q63="A",'9a+c+n'!H63,0),0)</f>
        <v>0</v>
      </c>
      <c r="I63" s="118"/>
      <c r="J63" s="118"/>
      <c r="K63" s="119">
        <f>IF($C$4="Attiecināmās izmaksas",IF('9a+c+n'!$Q63="A",'9a+c+n'!K63,0),0)</f>
        <v>0</v>
      </c>
      <c r="L63" s="65">
        <f>IF($C$4="Attiecināmās izmaksas",IF('9a+c+n'!$Q63="A",'9a+c+n'!L63,0),0)</f>
        <v>0</v>
      </c>
      <c r="M63" s="118">
        <f>IF($C$4="Attiecināmās izmaksas",IF('9a+c+n'!$Q63="A",'9a+c+n'!M63,0),0)</f>
        <v>0</v>
      </c>
      <c r="N63" s="118">
        <f>IF($C$4="Attiecināmās izmaksas",IF('9a+c+n'!$Q63="A",'9a+c+n'!N63,0),0)</f>
        <v>0</v>
      </c>
      <c r="O63" s="118">
        <f>IF($C$4="Attiecināmās izmaksas",IF('9a+c+n'!$Q63="A",'9a+c+n'!O63,0),0)</f>
        <v>0</v>
      </c>
      <c r="P63" s="119">
        <f>IF($C$4="Attiecināmās izmaksas",IF('9a+c+n'!$Q63="A",'9a+c+n'!P63,0),0)</f>
        <v>0</v>
      </c>
    </row>
    <row r="64" spans="1:16" ht="20.399999999999999" x14ac:dyDescent="0.2">
      <c r="A64" s="51">
        <f>IF(P64=0,0,IF(COUNTBLANK(P64)=1,0,COUNTA($P$14:P64)))</f>
        <v>0</v>
      </c>
      <c r="B64" s="24" t="str">
        <f>IF($C$4="Attiecināmās izmaksas",IF('9a+c+n'!$Q64="A",'9a+c+n'!B64,0),0)</f>
        <v>17-00000</v>
      </c>
      <c r="C64" s="24" t="str">
        <f>IF($C$4="Attiecināmās izmaksas",IF('9a+c+n'!$Q64="A",'9a+c+n'!C64,0),0)</f>
        <v>Noslēgvārsti dn76</v>
      </c>
      <c r="D64" s="24" t="str">
        <f>IF($C$4="Attiecināmās izmaksas",IF('9a+c+n'!$Q64="A",'9a+c+n'!D64,0),0)</f>
        <v>gb</v>
      </c>
      <c r="E64" s="46"/>
      <c r="F64" s="65"/>
      <c r="G64" s="118"/>
      <c r="H64" s="118">
        <f>IF($C$4="Attiecināmās izmaksas",IF('9a+c+n'!$Q64="A",'9a+c+n'!H64,0),0)</f>
        <v>0</v>
      </c>
      <c r="I64" s="118"/>
      <c r="J64" s="118"/>
      <c r="K64" s="119">
        <f>IF($C$4="Attiecināmās izmaksas",IF('9a+c+n'!$Q64="A",'9a+c+n'!K64,0),0)</f>
        <v>0</v>
      </c>
      <c r="L64" s="65">
        <f>IF($C$4="Attiecināmās izmaksas",IF('9a+c+n'!$Q64="A",'9a+c+n'!L64,0),0)</f>
        <v>0</v>
      </c>
      <c r="M64" s="118">
        <f>IF($C$4="Attiecināmās izmaksas",IF('9a+c+n'!$Q64="A",'9a+c+n'!M64,0),0)</f>
        <v>0</v>
      </c>
      <c r="N64" s="118">
        <f>IF($C$4="Attiecināmās izmaksas",IF('9a+c+n'!$Q64="A",'9a+c+n'!N64,0),0)</f>
        <v>0</v>
      </c>
      <c r="O64" s="118">
        <f>IF($C$4="Attiecināmās izmaksas",IF('9a+c+n'!$Q64="A",'9a+c+n'!O64,0),0)</f>
        <v>0</v>
      </c>
      <c r="P64" s="119">
        <f>IF($C$4="Attiecināmās izmaksas",IF('9a+c+n'!$Q64="A",'9a+c+n'!P64,0),0)</f>
        <v>0</v>
      </c>
    </row>
    <row r="65" spans="1:16" ht="20.399999999999999" x14ac:dyDescent="0.2">
      <c r="A65" s="51">
        <f>IF(P65=0,0,IF(COUNTBLANK(P65)=1,0,COUNTA($P$14:P65)))</f>
        <v>0</v>
      </c>
      <c r="B65" s="24" t="str">
        <f>IF($C$4="Attiecināmās izmaksas",IF('9a+c+n'!$Q65="A",'9a+c+n'!B65,0),0)</f>
        <v>17-00000</v>
      </c>
      <c r="C65" s="24" t="str">
        <f>IF($C$4="Attiecināmās izmaksas",IF('9a+c+n'!$Q65="A",'9a+c+n'!C65,0),0)</f>
        <v>Balansēšanas vārsts ar mērnipeļiem, dn32 (vadība no siltummezgla)</v>
      </c>
      <c r="D65" s="24" t="str">
        <f>IF($C$4="Attiecināmās izmaksas",IF('9a+c+n'!$Q65="A",'9a+c+n'!D65,0),0)</f>
        <v>gb</v>
      </c>
      <c r="E65" s="46"/>
      <c r="F65" s="65"/>
      <c r="G65" s="118"/>
      <c r="H65" s="118">
        <f>IF($C$4="Attiecināmās izmaksas",IF('9a+c+n'!$Q65="A",'9a+c+n'!H65,0),0)</f>
        <v>0</v>
      </c>
      <c r="I65" s="118"/>
      <c r="J65" s="118"/>
      <c r="K65" s="119">
        <f>IF($C$4="Attiecināmās izmaksas",IF('9a+c+n'!$Q65="A",'9a+c+n'!K65,0),0)</f>
        <v>0</v>
      </c>
      <c r="L65" s="65">
        <f>IF($C$4="Attiecināmās izmaksas",IF('9a+c+n'!$Q65="A",'9a+c+n'!L65,0),0)</f>
        <v>0</v>
      </c>
      <c r="M65" s="118">
        <f>IF($C$4="Attiecināmās izmaksas",IF('9a+c+n'!$Q65="A",'9a+c+n'!M65,0),0)</f>
        <v>0</v>
      </c>
      <c r="N65" s="118">
        <f>IF($C$4="Attiecināmās izmaksas",IF('9a+c+n'!$Q65="A",'9a+c+n'!N65,0),0)</f>
        <v>0</v>
      </c>
      <c r="O65" s="118">
        <f>IF($C$4="Attiecināmās izmaksas",IF('9a+c+n'!$Q65="A",'9a+c+n'!O65,0),0)</f>
        <v>0</v>
      </c>
      <c r="P65" s="119">
        <f>IF($C$4="Attiecināmās izmaksas",IF('9a+c+n'!$Q65="A",'9a+c+n'!P65,0),0)</f>
        <v>0</v>
      </c>
    </row>
    <row r="66" spans="1:16" ht="20.399999999999999" x14ac:dyDescent="0.2">
      <c r="A66" s="51">
        <f>IF(P66=0,0,IF(COUNTBLANK(P66)=1,0,COUNTA($P$14:P66)))</f>
        <v>0</v>
      </c>
      <c r="B66" s="24" t="str">
        <f>IF($C$4="Attiecināmās izmaksas",IF('9a+c+n'!$Q66="A",'9a+c+n'!B66,0),0)</f>
        <v>17-00000</v>
      </c>
      <c r="C66" s="24" t="str">
        <f>IF($C$4="Attiecināmās izmaksas",IF('9a+c+n'!$Q66="A",'9a+c+n'!C66,0),0)</f>
        <v>Lodveida vārsts dn32</v>
      </c>
      <c r="D66" s="24" t="str">
        <f>IF($C$4="Attiecināmās izmaksas",IF('9a+c+n'!$Q66="A",'9a+c+n'!D66,0),0)</f>
        <v>gb</v>
      </c>
      <c r="E66" s="46"/>
      <c r="F66" s="65"/>
      <c r="G66" s="118"/>
      <c r="H66" s="118">
        <f>IF($C$4="Attiecināmās izmaksas",IF('9a+c+n'!$Q66="A",'9a+c+n'!H66,0),0)</f>
        <v>0</v>
      </c>
      <c r="I66" s="118"/>
      <c r="J66" s="118"/>
      <c r="K66" s="119">
        <f>IF($C$4="Attiecināmās izmaksas",IF('9a+c+n'!$Q66="A",'9a+c+n'!K66,0),0)</f>
        <v>0</v>
      </c>
      <c r="L66" s="65">
        <f>IF($C$4="Attiecināmās izmaksas",IF('9a+c+n'!$Q66="A",'9a+c+n'!L66,0),0)</f>
        <v>0</v>
      </c>
      <c r="M66" s="118">
        <f>IF($C$4="Attiecināmās izmaksas",IF('9a+c+n'!$Q66="A",'9a+c+n'!M66,0),0)</f>
        <v>0</v>
      </c>
      <c r="N66" s="118">
        <f>IF($C$4="Attiecināmās izmaksas",IF('9a+c+n'!$Q66="A",'9a+c+n'!N66,0),0)</f>
        <v>0</v>
      </c>
      <c r="O66" s="118">
        <f>IF($C$4="Attiecināmās izmaksas",IF('9a+c+n'!$Q66="A",'9a+c+n'!O66,0),0)</f>
        <v>0</v>
      </c>
      <c r="P66" s="119">
        <f>IF($C$4="Attiecināmās izmaksas",IF('9a+c+n'!$Q66="A",'9a+c+n'!P66,0),0)</f>
        <v>0</v>
      </c>
    </row>
    <row r="67" spans="1:16" ht="20.399999999999999" x14ac:dyDescent="0.2">
      <c r="A67" s="51">
        <f>IF(P67=0,0,IF(COUNTBLANK(P67)=1,0,COUNTA($P$14:P67)))</f>
        <v>0</v>
      </c>
      <c r="B67" s="24" t="str">
        <f>IF($C$4="Attiecināmās izmaksas",IF('9a+c+n'!$Q67="A",'9a+c+n'!B67,0),0)</f>
        <v>17-00000</v>
      </c>
      <c r="C67" s="24" t="str">
        <f>IF($C$4="Attiecināmās izmaksas",IF('9a+c+n'!$Q67="A",'9a+c+n'!C67,0),0)</f>
        <v xml:space="preserve">Tukšošanas vārsti </v>
      </c>
      <c r="D67" s="24" t="str">
        <f>IF($C$4="Attiecināmās izmaksas",IF('9a+c+n'!$Q67="A",'9a+c+n'!D67,0),0)</f>
        <v>gb</v>
      </c>
      <c r="E67" s="46"/>
      <c r="F67" s="65"/>
      <c r="G67" s="118"/>
      <c r="H67" s="118">
        <f>IF($C$4="Attiecināmās izmaksas",IF('9a+c+n'!$Q67="A",'9a+c+n'!H67,0),0)</f>
        <v>0</v>
      </c>
      <c r="I67" s="118"/>
      <c r="J67" s="118"/>
      <c r="K67" s="119">
        <f>IF($C$4="Attiecināmās izmaksas",IF('9a+c+n'!$Q67="A",'9a+c+n'!K67,0),0)</f>
        <v>0</v>
      </c>
      <c r="L67" s="65">
        <f>IF($C$4="Attiecināmās izmaksas",IF('9a+c+n'!$Q67="A",'9a+c+n'!L67,0),0)</f>
        <v>0</v>
      </c>
      <c r="M67" s="118">
        <f>IF($C$4="Attiecināmās izmaksas",IF('9a+c+n'!$Q67="A",'9a+c+n'!M67,0),0)</f>
        <v>0</v>
      </c>
      <c r="N67" s="118">
        <f>IF($C$4="Attiecināmās izmaksas",IF('9a+c+n'!$Q67="A",'9a+c+n'!N67,0),0)</f>
        <v>0</v>
      </c>
      <c r="O67" s="118">
        <f>IF($C$4="Attiecināmās izmaksas",IF('9a+c+n'!$Q67="A",'9a+c+n'!O67,0),0)</f>
        <v>0</v>
      </c>
      <c r="P67" s="119">
        <f>IF($C$4="Attiecināmās izmaksas",IF('9a+c+n'!$Q67="A",'9a+c+n'!P67,0),0)</f>
        <v>0</v>
      </c>
    </row>
    <row r="68" spans="1:16" x14ac:dyDescent="0.2">
      <c r="A68" s="51">
        <f>IF(P68=0,0,IF(COUNTBLANK(P68)=1,0,COUNTA($P$14:P68)))</f>
        <v>0</v>
      </c>
      <c r="B68" s="24">
        <f>IF($C$4="Attiecināmās izmaksas",IF('9a+c+n'!$Q68="A",'9a+c+n'!B68,0),0)</f>
        <v>0</v>
      </c>
      <c r="C68" s="24">
        <f>IF($C$4="Attiecināmās izmaksas",IF('9a+c+n'!$Q68="A",'9a+c+n'!C68,0),0)</f>
        <v>0</v>
      </c>
      <c r="D68" s="24">
        <f>IF($C$4="Attiecināmās izmaksas",IF('9a+c+n'!$Q68="A",'9a+c+n'!D68,0),0)</f>
        <v>0</v>
      </c>
      <c r="E68" s="46"/>
      <c r="F68" s="65"/>
      <c r="G68" s="118"/>
      <c r="H68" s="118">
        <f>IF($C$4="Attiecināmās izmaksas",IF('9a+c+n'!$Q68="A",'9a+c+n'!H68,0),0)</f>
        <v>0</v>
      </c>
      <c r="I68" s="118"/>
      <c r="J68" s="118"/>
      <c r="K68" s="119">
        <f>IF($C$4="Attiecināmās izmaksas",IF('9a+c+n'!$Q68="A",'9a+c+n'!K68,0),0)</f>
        <v>0</v>
      </c>
      <c r="L68" s="65">
        <f>IF($C$4="Attiecināmās izmaksas",IF('9a+c+n'!$Q68="A",'9a+c+n'!L68,0),0)</f>
        <v>0</v>
      </c>
      <c r="M68" s="118">
        <f>IF($C$4="Attiecināmās izmaksas",IF('9a+c+n'!$Q68="A",'9a+c+n'!M68,0),0)</f>
        <v>0</v>
      </c>
      <c r="N68" s="118">
        <f>IF($C$4="Attiecināmās izmaksas",IF('9a+c+n'!$Q68="A",'9a+c+n'!N68,0),0)</f>
        <v>0</v>
      </c>
      <c r="O68" s="118">
        <f>IF($C$4="Attiecināmās izmaksas",IF('9a+c+n'!$Q68="A",'9a+c+n'!O68,0),0)</f>
        <v>0</v>
      </c>
      <c r="P68" s="119">
        <f>IF($C$4="Attiecināmās izmaksas",IF('9a+c+n'!$Q68="A",'9a+c+n'!P68,0),0)</f>
        <v>0</v>
      </c>
    </row>
    <row r="69" spans="1:16" ht="20.399999999999999" x14ac:dyDescent="0.2">
      <c r="A69" s="51">
        <f>IF(P69=0,0,IF(COUNTBLANK(P69)=1,0,COUNTA($P$14:P69)))</f>
        <v>0</v>
      </c>
      <c r="B69" s="24" t="str">
        <f>IF($C$4="Attiecināmās izmaksas",IF('9a+c+n'!$Q69="A",'9a+c+n'!B69,0),0)</f>
        <v>17-00000</v>
      </c>
      <c r="C69" s="24" t="str">
        <f>IF($C$4="Attiecināmās izmaksas",IF('9a+c+n'!$Q69="A",'9a+c+n'!C69,0),0)</f>
        <v>Ieregulēšanas un palaišanas darbi</v>
      </c>
      <c r="D69" s="24" t="str">
        <f>IF($C$4="Attiecināmās izmaksas",IF('9a+c+n'!$Q69="A",'9a+c+n'!D69,0),0)</f>
        <v>gb</v>
      </c>
      <c r="E69" s="46"/>
      <c r="F69" s="65"/>
      <c r="G69" s="118"/>
      <c r="H69" s="118">
        <f>IF($C$4="Attiecināmās izmaksas",IF('9a+c+n'!$Q69="A",'9a+c+n'!H69,0),0)</f>
        <v>0</v>
      </c>
      <c r="I69" s="118"/>
      <c r="J69" s="118"/>
      <c r="K69" s="119">
        <f>IF($C$4="Attiecināmās izmaksas",IF('9a+c+n'!$Q69="A",'9a+c+n'!K69,0),0)</f>
        <v>0</v>
      </c>
      <c r="L69" s="65">
        <f>IF($C$4="Attiecināmās izmaksas",IF('9a+c+n'!$Q69="A",'9a+c+n'!L69,0),0)</f>
        <v>0</v>
      </c>
      <c r="M69" s="118">
        <f>IF($C$4="Attiecināmās izmaksas",IF('9a+c+n'!$Q69="A",'9a+c+n'!M69,0),0)</f>
        <v>0</v>
      </c>
      <c r="N69" s="118">
        <f>IF($C$4="Attiecināmās izmaksas",IF('9a+c+n'!$Q69="A",'9a+c+n'!N69,0),0)</f>
        <v>0</v>
      </c>
      <c r="O69" s="118">
        <f>IF($C$4="Attiecināmās izmaksas",IF('9a+c+n'!$Q69="A",'9a+c+n'!O69,0),0)</f>
        <v>0</v>
      </c>
      <c r="P69" s="119">
        <f>IF($C$4="Attiecināmās izmaksas",IF('9a+c+n'!$Q69="A",'9a+c+n'!P69,0),0)</f>
        <v>0</v>
      </c>
    </row>
    <row r="70" spans="1:16" ht="20.399999999999999" x14ac:dyDescent="0.2">
      <c r="A70" s="51">
        <f>IF(P70=0,0,IF(COUNTBLANK(P70)=1,0,COUNTA($P$14:P70)))</f>
        <v>0</v>
      </c>
      <c r="B70" s="24" t="str">
        <f>IF($C$4="Attiecināmās izmaksas",IF('9a+c+n'!$Q70="A",'9a+c+n'!B70,0),0)</f>
        <v>17-00000</v>
      </c>
      <c r="C70" s="24" t="str">
        <f>IF($C$4="Attiecināmās izmaksas",IF('9a+c+n'!$Q70="A",'9a+c+n'!C70,0),0)</f>
        <v xml:space="preserve">Pieslēgums pie siltummezgla </v>
      </c>
      <c r="D70" s="24" t="str">
        <f>IF($C$4="Attiecināmās izmaksas",IF('9a+c+n'!$Q70="A",'9a+c+n'!D70,0),0)</f>
        <v>kompl</v>
      </c>
      <c r="E70" s="46"/>
      <c r="F70" s="65"/>
      <c r="G70" s="118"/>
      <c r="H70" s="118">
        <f>IF($C$4="Attiecināmās izmaksas",IF('9a+c+n'!$Q70="A",'9a+c+n'!H70,0),0)</f>
        <v>0</v>
      </c>
      <c r="I70" s="118"/>
      <c r="J70" s="118"/>
      <c r="K70" s="119">
        <f>IF($C$4="Attiecināmās izmaksas",IF('9a+c+n'!$Q70="A",'9a+c+n'!K70,0),0)</f>
        <v>0</v>
      </c>
      <c r="L70" s="65">
        <f>IF($C$4="Attiecināmās izmaksas",IF('9a+c+n'!$Q70="A",'9a+c+n'!L70,0),0)</f>
        <v>0</v>
      </c>
      <c r="M70" s="118">
        <f>IF($C$4="Attiecināmās izmaksas",IF('9a+c+n'!$Q70="A",'9a+c+n'!M70,0),0)</f>
        <v>0</v>
      </c>
      <c r="N70" s="118">
        <f>IF($C$4="Attiecināmās izmaksas",IF('9a+c+n'!$Q70="A",'9a+c+n'!N70,0),0)</f>
        <v>0</v>
      </c>
      <c r="O70" s="118">
        <f>IF($C$4="Attiecināmās izmaksas",IF('9a+c+n'!$Q70="A",'9a+c+n'!O70,0),0)</f>
        <v>0</v>
      </c>
      <c r="P70" s="119">
        <f>IF($C$4="Attiecināmās izmaksas",IF('9a+c+n'!$Q70="A",'9a+c+n'!P70,0),0)</f>
        <v>0</v>
      </c>
    </row>
    <row r="71" spans="1:16" ht="20.399999999999999" x14ac:dyDescent="0.2">
      <c r="A71" s="51">
        <f>IF(P71=0,0,IF(COUNTBLANK(P71)=1,0,COUNTA($P$14:P71)))</f>
        <v>0</v>
      </c>
      <c r="B71" s="24" t="str">
        <f>IF($C$4="Attiecināmās izmaksas",IF('9a+c+n'!$Q71="A",'9a+c+n'!B71,0),0)</f>
        <v>17-00000</v>
      </c>
      <c r="C71" s="24" t="str">
        <f>IF($C$4="Attiecināmās izmaksas",IF('9a+c+n'!$Q71="A",'9a+c+n'!C71,0),0)</f>
        <v>Cauruļvadu stiprinājumi</v>
      </c>
      <c r="D71" s="24" t="str">
        <f>IF($C$4="Attiecināmās izmaksas",IF('9a+c+n'!$Q71="A",'9a+c+n'!D71,0),0)</f>
        <v>kompl.</v>
      </c>
      <c r="E71" s="46"/>
      <c r="F71" s="65"/>
      <c r="G71" s="118"/>
      <c r="H71" s="118">
        <f>IF($C$4="Attiecināmās izmaksas",IF('9a+c+n'!$Q71="A",'9a+c+n'!H71,0),0)</f>
        <v>0</v>
      </c>
      <c r="I71" s="118"/>
      <c r="J71" s="118"/>
      <c r="K71" s="119">
        <f>IF($C$4="Attiecināmās izmaksas",IF('9a+c+n'!$Q71="A",'9a+c+n'!K71,0),0)</f>
        <v>0</v>
      </c>
      <c r="L71" s="65">
        <f>IF($C$4="Attiecināmās izmaksas",IF('9a+c+n'!$Q71="A",'9a+c+n'!L71,0),0)</f>
        <v>0</v>
      </c>
      <c r="M71" s="118">
        <f>IF($C$4="Attiecināmās izmaksas",IF('9a+c+n'!$Q71="A",'9a+c+n'!M71,0),0)</f>
        <v>0</v>
      </c>
      <c r="N71" s="118">
        <f>IF($C$4="Attiecināmās izmaksas",IF('9a+c+n'!$Q71="A",'9a+c+n'!N71,0),0)</f>
        <v>0</v>
      </c>
      <c r="O71" s="118">
        <f>IF($C$4="Attiecināmās izmaksas",IF('9a+c+n'!$Q71="A",'9a+c+n'!O71,0),0)</f>
        <v>0</v>
      </c>
      <c r="P71" s="119">
        <f>IF($C$4="Attiecināmās izmaksas",IF('9a+c+n'!$Q71="A",'9a+c+n'!P71,0),0)</f>
        <v>0</v>
      </c>
    </row>
    <row r="72" spans="1:16" ht="20.399999999999999" x14ac:dyDescent="0.2">
      <c r="A72" s="51">
        <f>IF(P72=0,0,IF(COUNTBLANK(P72)=1,0,COUNTA($P$14:P72)))</f>
        <v>0</v>
      </c>
      <c r="B72" s="24" t="str">
        <f>IF($C$4="Attiecināmās izmaksas",IF('9a+c+n'!$Q72="A",'9a+c+n'!B72,0),0)</f>
        <v>17-00000</v>
      </c>
      <c r="C72" s="24" t="str">
        <f>IF($C$4="Attiecināmās izmaksas",IF('9a+c+n'!$Q72="A",'9a+c+n'!C72,0),0)</f>
        <v>Caurumu aizdare, ugunsdrošā aizdare</v>
      </c>
      <c r="D72" s="24" t="str">
        <f>IF($C$4="Attiecināmās izmaksas",IF('9a+c+n'!$Q72="A",'9a+c+n'!D72,0),0)</f>
        <v>kompl.</v>
      </c>
      <c r="E72" s="46"/>
      <c r="F72" s="65"/>
      <c r="G72" s="118"/>
      <c r="H72" s="118">
        <f>IF($C$4="Attiecināmās izmaksas",IF('9a+c+n'!$Q72="A",'9a+c+n'!H72,0),0)</f>
        <v>0</v>
      </c>
      <c r="I72" s="118"/>
      <c r="J72" s="118"/>
      <c r="K72" s="119">
        <f>IF($C$4="Attiecināmās izmaksas",IF('9a+c+n'!$Q72="A",'9a+c+n'!K72,0),0)</f>
        <v>0</v>
      </c>
      <c r="L72" s="65">
        <f>IF($C$4="Attiecināmās izmaksas",IF('9a+c+n'!$Q72="A",'9a+c+n'!L72,0),0)</f>
        <v>0</v>
      </c>
      <c r="M72" s="118">
        <f>IF($C$4="Attiecināmās izmaksas",IF('9a+c+n'!$Q72="A",'9a+c+n'!M72,0),0)</f>
        <v>0</v>
      </c>
      <c r="N72" s="118">
        <f>IF($C$4="Attiecināmās izmaksas",IF('9a+c+n'!$Q72="A",'9a+c+n'!N72,0),0)</f>
        <v>0</v>
      </c>
      <c r="O72" s="118">
        <f>IF($C$4="Attiecināmās izmaksas",IF('9a+c+n'!$Q72="A",'9a+c+n'!O72,0),0)</f>
        <v>0</v>
      </c>
      <c r="P72" s="119">
        <f>IF($C$4="Attiecināmās izmaksas",IF('9a+c+n'!$Q72="A",'9a+c+n'!P72,0),0)</f>
        <v>0</v>
      </c>
    </row>
    <row r="73" spans="1:16" ht="20.399999999999999" x14ac:dyDescent="0.2">
      <c r="A73" s="51">
        <f>IF(P73=0,0,IF(COUNTBLANK(P73)=1,0,COUNTA($P$14:P73)))</f>
        <v>0</v>
      </c>
      <c r="B73" s="24" t="str">
        <f>IF($C$4="Attiecināmās izmaksas",IF('9a+c+n'!$Q73="A",'9a+c+n'!B73,0),0)</f>
        <v>17-00000</v>
      </c>
      <c r="C73" s="24" t="str">
        <f>IF($C$4="Attiecināmās izmaksas",IF('9a+c+n'!$Q73="A",'9a+c+n'!C73,0),0)</f>
        <v>Pēc cauruļu montāžas dzīvokļos paredzēt caurumu aizdarīšanu un krāsošanu.</v>
      </c>
      <c r="D73" s="24" t="str">
        <f>IF($C$4="Attiecināmās izmaksas",IF('9a+c+n'!$Q73="A",'9a+c+n'!D73,0),0)</f>
        <v>kompl.</v>
      </c>
      <c r="E73" s="46"/>
      <c r="F73" s="65"/>
      <c r="G73" s="118"/>
      <c r="H73" s="118">
        <f>IF($C$4="Attiecināmās izmaksas",IF('9a+c+n'!$Q73="A",'9a+c+n'!H73,0),0)</f>
        <v>0</v>
      </c>
      <c r="I73" s="118"/>
      <c r="J73" s="118"/>
      <c r="K73" s="119">
        <f>IF($C$4="Attiecināmās izmaksas",IF('9a+c+n'!$Q73="A",'9a+c+n'!K73,0),0)</f>
        <v>0</v>
      </c>
      <c r="L73" s="65">
        <f>IF($C$4="Attiecināmās izmaksas",IF('9a+c+n'!$Q73="A",'9a+c+n'!L73,0),0)</f>
        <v>0</v>
      </c>
      <c r="M73" s="118">
        <f>IF($C$4="Attiecināmās izmaksas",IF('9a+c+n'!$Q73="A",'9a+c+n'!M73,0),0)</f>
        <v>0</v>
      </c>
      <c r="N73" s="118">
        <f>IF($C$4="Attiecināmās izmaksas",IF('9a+c+n'!$Q73="A",'9a+c+n'!N73,0),0)</f>
        <v>0</v>
      </c>
      <c r="O73" s="118">
        <f>IF($C$4="Attiecināmās izmaksas",IF('9a+c+n'!$Q73="A",'9a+c+n'!O73,0),0)</f>
        <v>0</v>
      </c>
      <c r="P73" s="119">
        <f>IF($C$4="Attiecināmās izmaksas",IF('9a+c+n'!$Q73="A",'9a+c+n'!P73,0),0)</f>
        <v>0</v>
      </c>
    </row>
    <row r="74" spans="1:16" ht="20.399999999999999" x14ac:dyDescent="0.2">
      <c r="A74" s="51">
        <f>IF(P74=0,0,IF(COUNTBLANK(P74)=1,0,COUNTA($P$14:P74)))</f>
        <v>0</v>
      </c>
      <c r="B74" s="24" t="str">
        <f>IF($C$4="Attiecināmās izmaksas",IF('9a+c+n'!$Q74="A",'9a+c+n'!B74,0),0)</f>
        <v>17-00000</v>
      </c>
      <c r="C74" s="24" t="str">
        <f>IF($C$4="Attiecināmās izmaksas",IF('9a+c+n'!$Q74="A",'9a+c+n'!C74,0),0)</f>
        <v>Palīgmateriāli</v>
      </c>
      <c r="D74" s="24" t="str">
        <f>IF($C$4="Attiecināmās izmaksas",IF('9a+c+n'!$Q74="A",'9a+c+n'!D74,0),0)</f>
        <v>kompl.</v>
      </c>
      <c r="E74" s="46"/>
      <c r="F74" s="65"/>
      <c r="G74" s="118"/>
      <c r="H74" s="118">
        <f>IF($C$4="Attiecināmās izmaksas",IF('9a+c+n'!$Q74="A",'9a+c+n'!H74,0),0)</f>
        <v>0</v>
      </c>
      <c r="I74" s="118"/>
      <c r="J74" s="118"/>
      <c r="K74" s="119">
        <f>IF($C$4="Attiecināmās izmaksas",IF('9a+c+n'!$Q74="A",'9a+c+n'!K74,0),0)</f>
        <v>0</v>
      </c>
      <c r="L74" s="65">
        <f>IF($C$4="Attiecināmās izmaksas",IF('9a+c+n'!$Q74="A",'9a+c+n'!L74,0),0)</f>
        <v>0</v>
      </c>
      <c r="M74" s="118">
        <f>IF($C$4="Attiecināmās izmaksas",IF('9a+c+n'!$Q74="A",'9a+c+n'!M74,0),0)</f>
        <v>0</v>
      </c>
      <c r="N74" s="118">
        <f>IF($C$4="Attiecināmās izmaksas",IF('9a+c+n'!$Q74="A",'9a+c+n'!N74,0),0)</f>
        <v>0</v>
      </c>
      <c r="O74" s="118">
        <f>IF($C$4="Attiecināmās izmaksas",IF('9a+c+n'!$Q74="A",'9a+c+n'!O74,0),0)</f>
        <v>0</v>
      </c>
      <c r="P74" s="119">
        <f>IF($C$4="Attiecināmās izmaksas",IF('9a+c+n'!$Q74="A",'9a+c+n'!P74,0),0)</f>
        <v>0</v>
      </c>
    </row>
    <row r="75" spans="1:16" ht="20.399999999999999" x14ac:dyDescent="0.2">
      <c r="A75" s="51">
        <f>IF(P75=0,0,IF(COUNTBLANK(P75)=1,0,COUNTA($P$14:P75)))</f>
        <v>0</v>
      </c>
      <c r="B75" s="24" t="str">
        <f>IF($C$4="Attiecināmās izmaksas",IF('9a+c+n'!$Q75="A",'9a+c+n'!B75,0),0)</f>
        <v>17-00000</v>
      </c>
      <c r="C75" s="24" t="str">
        <f>IF($C$4="Attiecināmās izmaksas",IF('9a+c+n'!$Q75="A",'9a+c+n'!C75,0),0)</f>
        <v>Cauruļvadu hidrauliskā pārbaude</v>
      </c>
      <c r="D75" s="24" t="str">
        <f>IF($C$4="Attiecināmās izmaksas",IF('9a+c+n'!$Q75="A",'9a+c+n'!D75,0),0)</f>
        <v>kompl.</v>
      </c>
      <c r="E75" s="46"/>
      <c r="F75" s="65"/>
      <c r="G75" s="118"/>
      <c r="H75" s="118">
        <f>IF($C$4="Attiecināmās izmaksas",IF('9a+c+n'!$Q75="A",'9a+c+n'!H75,0),0)</f>
        <v>0</v>
      </c>
      <c r="I75" s="118"/>
      <c r="J75" s="118"/>
      <c r="K75" s="119">
        <f>IF($C$4="Attiecināmās izmaksas",IF('9a+c+n'!$Q75="A",'9a+c+n'!K75,0),0)</f>
        <v>0</v>
      </c>
      <c r="L75" s="65">
        <f>IF($C$4="Attiecināmās izmaksas",IF('9a+c+n'!$Q75="A",'9a+c+n'!L75,0),0)</f>
        <v>0</v>
      </c>
      <c r="M75" s="118">
        <f>IF($C$4="Attiecināmās izmaksas",IF('9a+c+n'!$Q75="A",'9a+c+n'!M75,0),0)</f>
        <v>0</v>
      </c>
      <c r="N75" s="118">
        <f>IF($C$4="Attiecināmās izmaksas",IF('9a+c+n'!$Q75="A",'9a+c+n'!N75,0),0)</f>
        <v>0</v>
      </c>
      <c r="O75" s="118">
        <f>IF($C$4="Attiecināmās izmaksas",IF('9a+c+n'!$Q75="A",'9a+c+n'!O75,0),0)</f>
        <v>0</v>
      </c>
      <c r="P75" s="119">
        <f>IF($C$4="Attiecināmās izmaksas",IF('9a+c+n'!$Q75="A",'9a+c+n'!P75,0),0)</f>
        <v>0</v>
      </c>
    </row>
    <row r="76" spans="1:16" ht="20.399999999999999" x14ac:dyDescent="0.2">
      <c r="A76" s="51">
        <f>IF(P76=0,0,IF(COUNTBLANK(P76)=1,0,COUNTA($P$14:P76)))</f>
        <v>0</v>
      </c>
      <c r="B76" s="24" t="str">
        <f>IF($C$4="Attiecināmās izmaksas",IF('9a+c+n'!$Q76="A",'9a+c+n'!B76,0),0)</f>
        <v>17-00000</v>
      </c>
      <c r="C76" s="24" t="str">
        <f>IF($C$4="Attiecināmās izmaksas",IF('9a+c+n'!$Q76="A",'9a+c+n'!C76,0),0)</f>
        <v>Esošās apkures sistēmas demontāža</v>
      </c>
      <c r="D76" s="24" t="str">
        <f>IF($C$4="Attiecināmās izmaksas",IF('9a+c+n'!$Q76="A",'9a+c+n'!D76,0),0)</f>
        <v>kompl.</v>
      </c>
      <c r="E76" s="46"/>
      <c r="F76" s="65"/>
      <c r="G76" s="118"/>
      <c r="H76" s="118">
        <f>IF($C$4="Attiecināmās izmaksas",IF('9a+c+n'!$Q76="A",'9a+c+n'!H76,0),0)</f>
        <v>0</v>
      </c>
      <c r="I76" s="118"/>
      <c r="J76" s="118"/>
      <c r="K76" s="119">
        <f>IF($C$4="Attiecināmās izmaksas",IF('9a+c+n'!$Q76="A",'9a+c+n'!K76,0),0)</f>
        <v>0</v>
      </c>
      <c r="L76" s="65">
        <f>IF($C$4="Attiecināmās izmaksas",IF('9a+c+n'!$Q76="A",'9a+c+n'!L76,0),0)</f>
        <v>0</v>
      </c>
      <c r="M76" s="118">
        <f>IF($C$4="Attiecināmās izmaksas",IF('9a+c+n'!$Q76="A",'9a+c+n'!M76,0),0)</f>
        <v>0</v>
      </c>
      <c r="N76" s="118">
        <f>IF($C$4="Attiecināmās izmaksas",IF('9a+c+n'!$Q76="A",'9a+c+n'!N76,0),0)</f>
        <v>0</v>
      </c>
      <c r="O76" s="118">
        <f>IF($C$4="Attiecināmās izmaksas",IF('9a+c+n'!$Q76="A",'9a+c+n'!O76,0),0)</f>
        <v>0</v>
      </c>
      <c r="P76" s="119">
        <f>IF($C$4="Attiecināmās izmaksas",IF('9a+c+n'!$Q76="A",'9a+c+n'!P76,0),0)</f>
        <v>0</v>
      </c>
    </row>
    <row r="77" spans="1:16" ht="12" customHeight="1" thickBot="1" x14ac:dyDescent="0.25">
      <c r="A77" s="315" t="s">
        <v>62</v>
      </c>
      <c r="B77" s="316"/>
      <c r="C77" s="316"/>
      <c r="D77" s="316"/>
      <c r="E77" s="316"/>
      <c r="F77" s="316"/>
      <c r="G77" s="316"/>
      <c r="H77" s="316"/>
      <c r="I77" s="316"/>
      <c r="J77" s="316"/>
      <c r="K77" s="317"/>
      <c r="L77" s="129">
        <f>SUM(L14:L76)</f>
        <v>0</v>
      </c>
      <c r="M77" s="130">
        <f>SUM(M14:M76)</f>
        <v>0</v>
      </c>
      <c r="N77" s="130">
        <f>SUM(N14:N76)</f>
        <v>0</v>
      </c>
      <c r="O77" s="130">
        <f>SUM(O14:O76)</f>
        <v>0</v>
      </c>
      <c r="P77" s="131">
        <f>SUM(P14:P76)</f>
        <v>0</v>
      </c>
    </row>
    <row r="78" spans="1:16" x14ac:dyDescent="0.2">
      <c r="A78" s="16"/>
      <c r="B78" s="16"/>
      <c r="C78" s="16"/>
      <c r="D78" s="16"/>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1" t="s">
        <v>14</v>
      </c>
      <c r="B80" s="16"/>
      <c r="C80" s="318" t="str">
        <f>'Kops n'!C35:H35</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260" t="str">
        <f>'Kops n'!A38:D38</f>
        <v>Tāme sastādīta 2024. gada 14. maijā</v>
      </c>
      <c r="B83" s="261"/>
      <c r="C83" s="261"/>
      <c r="D83" s="261"/>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1" t="s">
        <v>41</v>
      </c>
      <c r="B85" s="16"/>
      <c r="C85" s="318" t="str">
        <f>'Kops n'!C40:H40</f>
        <v>Gundega Ābelīte 14.05.2024</v>
      </c>
      <c r="D85" s="318"/>
      <c r="E85" s="318"/>
      <c r="F85" s="318"/>
      <c r="G85" s="318"/>
      <c r="H85" s="318"/>
      <c r="I85" s="16"/>
      <c r="J85" s="16"/>
      <c r="K85" s="16"/>
      <c r="L85" s="16"/>
      <c r="M85" s="16"/>
      <c r="N85" s="16"/>
      <c r="O85" s="16"/>
      <c r="P85" s="16"/>
    </row>
    <row r="86" spans="1:16" x14ac:dyDescent="0.2">
      <c r="A86" s="16"/>
      <c r="B86" s="16"/>
      <c r="C86" s="244" t="s">
        <v>15</v>
      </c>
      <c r="D86" s="244"/>
      <c r="E86" s="244"/>
      <c r="F86" s="244"/>
      <c r="G86" s="244"/>
      <c r="H86" s="244"/>
      <c r="I86" s="16"/>
      <c r="J86" s="16"/>
      <c r="K86" s="16"/>
      <c r="L86" s="16"/>
      <c r="M86" s="16"/>
      <c r="N86" s="16"/>
      <c r="O86" s="16"/>
      <c r="P86" s="16"/>
    </row>
    <row r="87" spans="1:16" x14ac:dyDescent="0.2">
      <c r="A87" s="16"/>
      <c r="B87" s="16"/>
      <c r="C87" s="16"/>
      <c r="D87" s="16"/>
      <c r="E87" s="16"/>
      <c r="F87" s="16"/>
      <c r="G87" s="16"/>
      <c r="H87" s="16"/>
      <c r="I87" s="16"/>
      <c r="J87" s="16"/>
      <c r="K87" s="16"/>
      <c r="L87" s="16"/>
      <c r="M87" s="16"/>
      <c r="N87" s="16"/>
      <c r="O87" s="16"/>
      <c r="P87" s="16"/>
    </row>
    <row r="88" spans="1:16" x14ac:dyDescent="0.2">
      <c r="A88" s="78" t="s">
        <v>16</v>
      </c>
      <c r="B88" s="42"/>
      <c r="C88" s="85" t="str">
        <f>'Kops n'!C43</f>
        <v>1-00180</v>
      </c>
      <c r="D88" s="42"/>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sheetData>
  <mergeCells count="23">
    <mergeCell ref="C2:I2"/>
    <mergeCell ref="C3:I3"/>
    <mergeCell ref="C4:I4"/>
    <mergeCell ref="D5:L5"/>
    <mergeCell ref="D6:L6"/>
    <mergeCell ref="D8:L8"/>
    <mergeCell ref="A9:F9"/>
    <mergeCell ref="J9:M9"/>
    <mergeCell ref="N9:O9"/>
    <mergeCell ref="D7:L7"/>
    <mergeCell ref="C86:H86"/>
    <mergeCell ref="L12:P12"/>
    <mergeCell ref="A77:K77"/>
    <mergeCell ref="C80:H80"/>
    <mergeCell ref="C81:H81"/>
    <mergeCell ref="A83:D83"/>
    <mergeCell ref="C85:H85"/>
    <mergeCell ref="A12:A13"/>
    <mergeCell ref="B12:B13"/>
    <mergeCell ref="C12:C13"/>
    <mergeCell ref="D12:D13"/>
    <mergeCell ref="E12:E13"/>
    <mergeCell ref="F12:K12"/>
  </mergeCells>
  <conditionalFormatting sqref="A77:K77">
    <cfRule type="containsText" dxfId="122" priority="3" operator="containsText" text="Tiešās izmaksas kopā, t. sk. darba devēja sociālais nodoklis __.__% ">
      <formula>NOT(ISERROR(SEARCH("Tiešās izmaksas kopā, t. sk. darba devēja sociālais nodoklis __.__% ",A77)))</formula>
    </cfRule>
  </conditionalFormatting>
  <conditionalFormatting sqref="N9:O9 D5:L8 C2:I2 B14:P76 L77:P77 C80:H80 C85:H85 C88">
    <cfRule type="cellIs" dxfId="121" priority="2" operator="equal">
      <formula>0</formula>
    </cfRule>
  </conditionalFormatting>
  <conditionalFormatting sqref="A14:A76">
    <cfRule type="cellIs" dxfId="120" priority="1"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89"/>
  <sheetViews>
    <sheetView topLeftCell="A52" workbookViewId="0">
      <selection activeCell="A77" sqref="A7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'9a+c+n'!D1</f>
        <v>9</v>
      </c>
      <c r="E1" s="22"/>
      <c r="F1" s="22"/>
      <c r="G1" s="22"/>
      <c r="H1" s="22"/>
      <c r="I1" s="22"/>
      <c r="J1" s="22"/>
      <c r="N1" s="26"/>
      <c r="O1" s="27"/>
      <c r="P1" s="28"/>
    </row>
    <row r="2" spans="1:16" x14ac:dyDescent="0.2">
      <c r="A2" s="29"/>
      <c r="B2" s="29"/>
      <c r="C2" s="330" t="str">
        <f>'9a+c+n'!C2:I2</f>
        <v>Apkure, vēdināšana un gaisa kondicionēšana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'9a+c+n'!A9</f>
        <v>Tāme sastādīta  2024. gada tirgus cenās, pamatojoties uz AVK daļas rasējumiem</v>
      </c>
      <c r="B9" s="327"/>
      <c r="C9" s="327"/>
      <c r="D9" s="327"/>
      <c r="E9" s="327"/>
      <c r="F9" s="327"/>
      <c r="G9" s="31"/>
      <c r="H9" s="31"/>
      <c r="I9" s="31"/>
      <c r="J9" s="328" t="s">
        <v>45</v>
      </c>
      <c r="K9" s="328"/>
      <c r="L9" s="328"/>
      <c r="M9" s="328"/>
      <c r="N9" s="329">
        <f>P77</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izmaksas",IF('9a+c+n'!$Q14="C",'9a+c+n'!B14,0))</f>
        <v>0</v>
      </c>
      <c r="C14" s="23">
        <f>IF($C$4="citu pasākumu izmaksas",IF('9a+c+n'!$Q14="C",'9a+c+n'!C14,0))</f>
        <v>0</v>
      </c>
      <c r="D14" s="23">
        <f>IF($C$4="citu pasākumu izmaksas",IF('9a+c+n'!$Q14="C",'9a+c+n'!D14,0))</f>
        <v>0</v>
      </c>
      <c r="E14" s="45"/>
      <c r="F14" s="63"/>
      <c r="G14" s="116"/>
      <c r="H14" s="116">
        <f>IF($C$4="citu pasākumu izmaksas",IF('9a+c+n'!$Q14="C",'9a+c+n'!H14,0))</f>
        <v>0</v>
      </c>
      <c r="I14" s="116"/>
      <c r="J14" s="116"/>
      <c r="K14" s="117">
        <f>IF($C$4="citu pasākumu izmaksas",IF('9a+c+n'!$Q14="C",'9a+c+n'!K14,0))</f>
        <v>0</v>
      </c>
      <c r="L14" s="81">
        <f>IF($C$4="citu pasākumu izmaksas",IF('9a+c+n'!$Q14="C",'9a+c+n'!L14,0))</f>
        <v>0</v>
      </c>
      <c r="M14" s="116">
        <f>IF($C$4="citu pasākumu izmaksas",IF('9a+c+n'!$Q14="C",'9a+c+n'!M14,0))</f>
        <v>0</v>
      </c>
      <c r="N14" s="116">
        <f>IF($C$4="citu pasākumu izmaksas",IF('9a+c+n'!$Q14="C",'9a+c+n'!N14,0))</f>
        <v>0</v>
      </c>
      <c r="O14" s="116">
        <f>IF($C$4="citu pasākumu izmaksas",IF('9a+c+n'!$Q14="C",'9a+c+n'!O14,0))</f>
        <v>0</v>
      </c>
      <c r="P14" s="117">
        <f>IF($C$4="citu pasākumu izmaksas",IF('9a+c+n'!$Q14="C",'9a+c+n'!P14,0))</f>
        <v>0</v>
      </c>
    </row>
    <row r="15" spans="1:16" x14ac:dyDescent="0.2">
      <c r="A15" s="51">
        <f>IF(P15=0,0,IF(COUNTBLANK(P15)=1,0,COUNTA($P$14:P15)))</f>
        <v>0</v>
      </c>
      <c r="B15" s="24">
        <f>IF($C$4="citu pasākumu izmaksas",IF('9a+c+n'!$Q15="C",'9a+c+n'!B15,0))</f>
        <v>0</v>
      </c>
      <c r="C15" s="24">
        <f>IF($C$4="citu pasākumu izmaksas",IF('9a+c+n'!$Q15="C",'9a+c+n'!C15,0))</f>
        <v>0</v>
      </c>
      <c r="D15" s="24">
        <f>IF($C$4="citu pasākumu izmaksas",IF('9a+c+n'!$Q15="C",'9a+c+n'!D15,0))</f>
        <v>0</v>
      </c>
      <c r="E15" s="46"/>
      <c r="F15" s="65"/>
      <c r="G15" s="118"/>
      <c r="H15" s="118">
        <f>IF($C$4="citu pasākumu izmaksas",IF('9a+c+n'!$Q15="C",'9a+c+n'!H15,0))</f>
        <v>0</v>
      </c>
      <c r="I15" s="118"/>
      <c r="J15" s="118"/>
      <c r="K15" s="119">
        <f>IF($C$4="citu pasākumu izmaksas",IF('9a+c+n'!$Q15="C",'9a+c+n'!K15,0))</f>
        <v>0</v>
      </c>
      <c r="L15" s="82">
        <f>IF($C$4="citu pasākumu izmaksas",IF('9a+c+n'!$Q15="C",'9a+c+n'!L15,0))</f>
        <v>0</v>
      </c>
      <c r="M15" s="118">
        <f>IF($C$4="citu pasākumu izmaksas",IF('9a+c+n'!$Q15="C",'9a+c+n'!M15,0))</f>
        <v>0</v>
      </c>
      <c r="N15" s="118">
        <f>IF($C$4="citu pasākumu izmaksas",IF('9a+c+n'!$Q15="C",'9a+c+n'!N15,0))</f>
        <v>0</v>
      </c>
      <c r="O15" s="118">
        <f>IF($C$4="citu pasākumu izmaksas",IF('9a+c+n'!$Q15="C",'9a+c+n'!O15,0))</f>
        <v>0</v>
      </c>
      <c r="P15" s="119">
        <f>IF($C$4="citu pasākumu izmaksas",IF('9a+c+n'!$Q15="C",'9a+c+n'!P15,0))</f>
        <v>0</v>
      </c>
    </row>
    <row r="16" spans="1:16" x14ac:dyDescent="0.2">
      <c r="A16" s="51">
        <f>IF(P16=0,0,IF(COUNTBLANK(P16)=1,0,COUNTA($P$14:P16)))</f>
        <v>0</v>
      </c>
      <c r="B16" s="24">
        <f>IF($C$4="citu pasākumu izmaksas",IF('9a+c+n'!$Q16="C",'9a+c+n'!B16,0))</f>
        <v>0</v>
      </c>
      <c r="C16" s="24">
        <f>IF($C$4="citu pasākumu izmaksas",IF('9a+c+n'!$Q16="C",'9a+c+n'!C16,0))</f>
        <v>0</v>
      </c>
      <c r="D16" s="24">
        <f>IF($C$4="citu pasākumu izmaksas",IF('9a+c+n'!$Q16="C",'9a+c+n'!D16,0))</f>
        <v>0</v>
      </c>
      <c r="E16" s="46"/>
      <c r="F16" s="65"/>
      <c r="G16" s="118"/>
      <c r="H16" s="118">
        <f>IF($C$4="citu pasākumu izmaksas",IF('9a+c+n'!$Q16="C",'9a+c+n'!H16,0))</f>
        <v>0</v>
      </c>
      <c r="I16" s="118"/>
      <c r="J16" s="118"/>
      <c r="K16" s="119">
        <f>IF($C$4="citu pasākumu izmaksas",IF('9a+c+n'!$Q16="C",'9a+c+n'!K16,0))</f>
        <v>0</v>
      </c>
      <c r="L16" s="82">
        <f>IF($C$4="citu pasākumu izmaksas",IF('9a+c+n'!$Q16="C",'9a+c+n'!L16,0))</f>
        <v>0</v>
      </c>
      <c r="M16" s="118">
        <f>IF($C$4="citu pasākumu izmaksas",IF('9a+c+n'!$Q16="C",'9a+c+n'!M16,0))</f>
        <v>0</v>
      </c>
      <c r="N16" s="118">
        <f>IF($C$4="citu pasākumu izmaksas",IF('9a+c+n'!$Q16="C",'9a+c+n'!N16,0))</f>
        <v>0</v>
      </c>
      <c r="O16" s="118">
        <f>IF($C$4="citu pasākumu izmaksas",IF('9a+c+n'!$Q16="C",'9a+c+n'!O16,0))</f>
        <v>0</v>
      </c>
      <c r="P16" s="119">
        <f>IF($C$4="citu pasākumu izmaksas",IF('9a+c+n'!$Q16="C",'9a+c+n'!P16,0))</f>
        <v>0</v>
      </c>
    </row>
    <row r="17" spans="1:16" x14ac:dyDescent="0.2">
      <c r="A17" s="51">
        <f>IF(P17=0,0,IF(COUNTBLANK(P17)=1,0,COUNTA($P$14:P17)))</f>
        <v>0</v>
      </c>
      <c r="B17" s="24">
        <f>IF($C$4="citu pasākumu izmaksas",IF('9a+c+n'!$Q17="C",'9a+c+n'!B17,0))</f>
        <v>0</v>
      </c>
      <c r="C17" s="24">
        <f>IF($C$4="citu pasākumu izmaksas",IF('9a+c+n'!$Q17="C",'9a+c+n'!C17,0))</f>
        <v>0</v>
      </c>
      <c r="D17" s="24">
        <f>IF($C$4="citu pasākumu izmaksas",IF('9a+c+n'!$Q17="C",'9a+c+n'!D17,0))</f>
        <v>0</v>
      </c>
      <c r="E17" s="46"/>
      <c r="F17" s="65"/>
      <c r="G17" s="118"/>
      <c r="H17" s="118">
        <f>IF($C$4="citu pasākumu izmaksas",IF('9a+c+n'!$Q17="C",'9a+c+n'!H17,0))</f>
        <v>0</v>
      </c>
      <c r="I17" s="118"/>
      <c r="J17" s="118"/>
      <c r="K17" s="119">
        <f>IF($C$4="citu pasākumu izmaksas",IF('9a+c+n'!$Q17="C",'9a+c+n'!K17,0))</f>
        <v>0</v>
      </c>
      <c r="L17" s="82">
        <f>IF($C$4="citu pasākumu izmaksas",IF('9a+c+n'!$Q17="C",'9a+c+n'!L17,0))</f>
        <v>0</v>
      </c>
      <c r="M17" s="118">
        <f>IF($C$4="citu pasākumu izmaksas",IF('9a+c+n'!$Q17="C",'9a+c+n'!M17,0))</f>
        <v>0</v>
      </c>
      <c r="N17" s="118">
        <f>IF($C$4="citu pasākumu izmaksas",IF('9a+c+n'!$Q17="C",'9a+c+n'!N17,0))</f>
        <v>0</v>
      </c>
      <c r="O17" s="118">
        <f>IF($C$4="citu pasākumu izmaksas",IF('9a+c+n'!$Q17="C",'9a+c+n'!O17,0))</f>
        <v>0</v>
      </c>
      <c r="P17" s="119">
        <f>IF($C$4="citu pasākumu izmaksas",IF('9a+c+n'!$Q17="C",'9a+c+n'!P17,0))</f>
        <v>0</v>
      </c>
    </row>
    <row r="18" spans="1:16" x14ac:dyDescent="0.2">
      <c r="A18" s="51">
        <f>IF(P18=0,0,IF(COUNTBLANK(P18)=1,0,COUNTA($P$14:P18)))</f>
        <v>0</v>
      </c>
      <c r="B18" s="24">
        <f>IF($C$4="citu pasākumu izmaksas",IF('9a+c+n'!$Q18="C",'9a+c+n'!B18,0))</f>
        <v>0</v>
      </c>
      <c r="C18" s="24">
        <f>IF($C$4="citu pasākumu izmaksas",IF('9a+c+n'!$Q18="C",'9a+c+n'!C18,0))</f>
        <v>0</v>
      </c>
      <c r="D18" s="24">
        <f>IF($C$4="citu pasākumu izmaksas",IF('9a+c+n'!$Q18="C",'9a+c+n'!D18,0))</f>
        <v>0</v>
      </c>
      <c r="E18" s="46"/>
      <c r="F18" s="65"/>
      <c r="G18" s="118"/>
      <c r="H18" s="118">
        <f>IF($C$4="citu pasākumu izmaksas",IF('9a+c+n'!$Q18="C",'9a+c+n'!H18,0))</f>
        <v>0</v>
      </c>
      <c r="I18" s="118"/>
      <c r="J18" s="118"/>
      <c r="K18" s="119">
        <f>IF($C$4="citu pasākumu izmaksas",IF('9a+c+n'!$Q18="C",'9a+c+n'!K18,0))</f>
        <v>0</v>
      </c>
      <c r="L18" s="82">
        <f>IF($C$4="citu pasākumu izmaksas",IF('9a+c+n'!$Q18="C",'9a+c+n'!L18,0))</f>
        <v>0</v>
      </c>
      <c r="M18" s="118">
        <f>IF($C$4="citu pasākumu izmaksas",IF('9a+c+n'!$Q18="C",'9a+c+n'!M18,0))</f>
        <v>0</v>
      </c>
      <c r="N18" s="118">
        <f>IF($C$4="citu pasākumu izmaksas",IF('9a+c+n'!$Q18="C",'9a+c+n'!N18,0))</f>
        <v>0</v>
      </c>
      <c r="O18" s="118">
        <f>IF($C$4="citu pasākumu izmaksas",IF('9a+c+n'!$Q18="C",'9a+c+n'!O18,0))</f>
        <v>0</v>
      </c>
      <c r="P18" s="119">
        <f>IF($C$4="citu pasākumu izmaksas",IF('9a+c+n'!$Q18="C",'9a+c+n'!P18,0))</f>
        <v>0</v>
      </c>
    </row>
    <row r="19" spans="1:16" x14ac:dyDescent="0.2">
      <c r="A19" s="51">
        <f>IF(P19=0,0,IF(COUNTBLANK(P19)=1,0,COUNTA($P$14:P19)))</f>
        <v>0</v>
      </c>
      <c r="B19" s="24">
        <f>IF($C$4="citu pasākumu izmaksas",IF('9a+c+n'!$Q19="C",'9a+c+n'!B19,0))</f>
        <v>0</v>
      </c>
      <c r="C19" s="24">
        <f>IF($C$4="citu pasākumu izmaksas",IF('9a+c+n'!$Q19="C",'9a+c+n'!C19,0))</f>
        <v>0</v>
      </c>
      <c r="D19" s="24">
        <f>IF($C$4="citu pasākumu izmaksas",IF('9a+c+n'!$Q19="C",'9a+c+n'!D19,0))</f>
        <v>0</v>
      </c>
      <c r="E19" s="46"/>
      <c r="F19" s="65"/>
      <c r="G19" s="118"/>
      <c r="H19" s="118">
        <f>IF($C$4="citu pasākumu izmaksas",IF('9a+c+n'!$Q19="C",'9a+c+n'!H19,0))</f>
        <v>0</v>
      </c>
      <c r="I19" s="118"/>
      <c r="J19" s="118"/>
      <c r="K19" s="119">
        <f>IF($C$4="citu pasākumu izmaksas",IF('9a+c+n'!$Q19="C",'9a+c+n'!K19,0))</f>
        <v>0</v>
      </c>
      <c r="L19" s="82">
        <f>IF($C$4="citu pasākumu izmaksas",IF('9a+c+n'!$Q19="C",'9a+c+n'!L19,0))</f>
        <v>0</v>
      </c>
      <c r="M19" s="118">
        <f>IF($C$4="citu pasākumu izmaksas",IF('9a+c+n'!$Q19="C",'9a+c+n'!M19,0))</f>
        <v>0</v>
      </c>
      <c r="N19" s="118">
        <f>IF($C$4="citu pasākumu izmaksas",IF('9a+c+n'!$Q19="C",'9a+c+n'!N19,0))</f>
        <v>0</v>
      </c>
      <c r="O19" s="118">
        <f>IF($C$4="citu pasākumu izmaksas",IF('9a+c+n'!$Q19="C",'9a+c+n'!O19,0))</f>
        <v>0</v>
      </c>
      <c r="P19" s="119">
        <f>IF($C$4="citu pasākumu izmaksas",IF('9a+c+n'!$Q19="C",'9a+c+n'!P19,0))</f>
        <v>0</v>
      </c>
    </row>
    <row r="20" spans="1:16" x14ac:dyDescent="0.2">
      <c r="A20" s="51">
        <f>IF(P20=0,0,IF(COUNTBLANK(P20)=1,0,COUNTA($P$14:P20)))</f>
        <v>0</v>
      </c>
      <c r="B20" s="24">
        <f>IF($C$4="citu pasākumu izmaksas",IF('9a+c+n'!$Q20="C",'9a+c+n'!B20,0))</f>
        <v>0</v>
      </c>
      <c r="C20" s="24">
        <f>IF($C$4="citu pasākumu izmaksas",IF('9a+c+n'!$Q20="C",'9a+c+n'!C20,0))</f>
        <v>0</v>
      </c>
      <c r="D20" s="24">
        <f>IF($C$4="citu pasākumu izmaksas",IF('9a+c+n'!$Q20="C",'9a+c+n'!D20,0))</f>
        <v>0</v>
      </c>
      <c r="E20" s="46"/>
      <c r="F20" s="65"/>
      <c r="G20" s="118"/>
      <c r="H20" s="118">
        <f>IF($C$4="citu pasākumu izmaksas",IF('9a+c+n'!$Q20="C",'9a+c+n'!H20,0))</f>
        <v>0</v>
      </c>
      <c r="I20" s="118"/>
      <c r="J20" s="118"/>
      <c r="K20" s="119">
        <f>IF($C$4="citu pasākumu izmaksas",IF('9a+c+n'!$Q20="C",'9a+c+n'!K20,0))</f>
        <v>0</v>
      </c>
      <c r="L20" s="82">
        <f>IF($C$4="citu pasākumu izmaksas",IF('9a+c+n'!$Q20="C",'9a+c+n'!L20,0))</f>
        <v>0</v>
      </c>
      <c r="M20" s="118">
        <f>IF($C$4="citu pasākumu izmaksas",IF('9a+c+n'!$Q20="C",'9a+c+n'!M20,0))</f>
        <v>0</v>
      </c>
      <c r="N20" s="118">
        <f>IF($C$4="citu pasākumu izmaksas",IF('9a+c+n'!$Q20="C",'9a+c+n'!N20,0))</f>
        <v>0</v>
      </c>
      <c r="O20" s="118">
        <f>IF($C$4="citu pasākumu izmaksas",IF('9a+c+n'!$Q20="C",'9a+c+n'!O20,0))</f>
        <v>0</v>
      </c>
      <c r="P20" s="119">
        <f>IF($C$4="citu pasākumu izmaksas",IF('9a+c+n'!$Q20="C",'9a+c+n'!P20,0))</f>
        <v>0</v>
      </c>
    </row>
    <row r="21" spans="1:16" x14ac:dyDescent="0.2">
      <c r="A21" s="51">
        <f>IF(P21=0,0,IF(COUNTBLANK(P21)=1,0,COUNTA($P$14:P21)))</f>
        <v>0</v>
      </c>
      <c r="B21" s="24">
        <f>IF($C$4="citu pasākumu izmaksas",IF('9a+c+n'!$Q21="C",'9a+c+n'!B21,0))</f>
        <v>0</v>
      </c>
      <c r="C21" s="24">
        <f>IF($C$4="citu pasākumu izmaksas",IF('9a+c+n'!$Q21="C",'9a+c+n'!C21,0))</f>
        <v>0</v>
      </c>
      <c r="D21" s="24">
        <f>IF($C$4="citu pasākumu izmaksas",IF('9a+c+n'!$Q21="C",'9a+c+n'!D21,0))</f>
        <v>0</v>
      </c>
      <c r="E21" s="46"/>
      <c r="F21" s="65"/>
      <c r="G21" s="118"/>
      <c r="H21" s="118">
        <f>IF($C$4="citu pasākumu izmaksas",IF('9a+c+n'!$Q21="C",'9a+c+n'!H21,0))</f>
        <v>0</v>
      </c>
      <c r="I21" s="118"/>
      <c r="J21" s="118"/>
      <c r="K21" s="119">
        <f>IF($C$4="citu pasākumu izmaksas",IF('9a+c+n'!$Q21="C",'9a+c+n'!K21,0))</f>
        <v>0</v>
      </c>
      <c r="L21" s="82">
        <f>IF($C$4="citu pasākumu izmaksas",IF('9a+c+n'!$Q21="C",'9a+c+n'!L21,0))</f>
        <v>0</v>
      </c>
      <c r="M21" s="118">
        <f>IF($C$4="citu pasākumu izmaksas",IF('9a+c+n'!$Q21="C",'9a+c+n'!M21,0))</f>
        <v>0</v>
      </c>
      <c r="N21" s="118">
        <f>IF($C$4="citu pasākumu izmaksas",IF('9a+c+n'!$Q21="C",'9a+c+n'!N21,0))</f>
        <v>0</v>
      </c>
      <c r="O21" s="118">
        <f>IF($C$4="citu pasākumu izmaksas",IF('9a+c+n'!$Q21="C",'9a+c+n'!O21,0))</f>
        <v>0</v>
      </c>
      <c r="P21" s="119">
        <f>IF($C$4="citu pasākumu izmaksas",IF('9a+c+n'!$Q21="C",'9a+c+n'!P21,0))</f>
        <v>0</v>
      </c>
    </row>
    <row r="22" spans="1:16" x14ac:dyDescent="0.2">
      <c r="A22" s="51">
        <f>IF(P22=0,0,IF(COUNTBLANK(P22)=1,0,COUNTA($P$14:P22)))</f>
        <v>0</v>
      </c>
      <c r="B22" s="24">
        <f>IF($C$4="citu pasākumu izmaksas",IF('9a+c+n'!$Q22="C",'9a+c+n'!B22,0))</f>
        <v>0</v>
      </c>
      <c r="C22" s="24">
        <f>IF($C$4="citu pasākumu izmaksas",IF('9a+c+n'!$Q22="C",'9a+c+n'!C22,0))</f>
        <v>0</v>
      </c>
      <c r="D22" s="24">
        <f>IF($C$4="citu pasākumu izmaksas",IF('9a+c+n'!$Q22="C",'9a+c+n'!D22,0))</f>
        <v>0</v>
      </c>
      <c r="E22" s="46"/>
      <c r="F22" s="65"/>
      <c r="G22" s="118"/>
      <c r="H22" s="118">
        <f>IF($C$4="citu pasākumu izmaksas",IF('9a+c+n'!$Q22="C",'9a+c+n'!H22,0))</f>
        <v>0</v>
      </c>
      <c r="I22" s="118"/>
      <c r="J22" s="118"/>
      <c r="K22" s="119">
        <f>IF($C$4="citu pasākumu izmaksas",IF('9a+c+n'!$Q22="C",'9a+c+n'!K22,0))</f>
        <v>0</v>
      </c>
      <c r="L22" s="82">
        <f>IF($C$4="citu pasākumu izmaksas",IF('9a+c+n'!$Q22="C",'9a+c+n'!L22,0))</f>
        <v>0</v>
      </c>
      <c r="M22" s="118">
        <f>IF($C$4="citu pasākumu izmaksas",IF('9a+c+n'!$Q22="C",'9a+c+n'!M22,0))</f>
        <v>0</v>
      </c>
      <c r="N22" s="118">
        <f>IF($C$4="citu pasākumu izmaksas",IF('9a+c+n'!$Q22="C",'9a+c+n'!N22,0))</f>
        <v>0</v>
      </c>
      <c r="O22" s="118">
        <f>IF($C$4="citu pasākumu izmaksas",IF('9a+c+n'!$Q22="C",'9a+c+n'!O22,0))</f>
        <v>0</v>
      </c>
      <c r="P22" s="119">
        <f>IF($C$4="citu pasākumu izmaksas",IF('9a+c+n'!$Q22="C",'9a+c+n'!P22,0))</f>
        <v>0</v>
      </c>
    </row>
    <row r="23" spans="1:16" x14ac:dyDescent="0.2">
      <c r="A23" s="51">
        <f>IF(P23=0,0,IF(COUNTBLANK(P23)=1,0,COUNTA($P$14:P23)))</f>
        <v>0</v>
      </c>
      <c r="B23" s="24">
        <f>IF($C$4="citu pasākumu izmaksas",IF('9a+c+n'!$Q23="C",'9a+c+n'!B23,0))</f>
        <v>0</v>
      </c>
      <c r="C23" s="24">
        <f>IF($C$4="citu pasākumu izmaksas",IF('9a+c+n'!$Q23="C",'9a+c+n'!C23,0))</f>
        <v>0</v>
      </c>
      <c r="D23" s="24">
        <f>IF($C$4="citu pasākumu izmaksas",IF('9a+c+n'!$Q23="C",'9a+c+n'!D23,0))</f>
        <v>0</v>
      </c>
      <c r="E23" s="46"/>
      <c r="F23" s="65"/>
      <c r="G23" s="118"/>
      <c r="H23" s="118">
        <f>IF($C$4="citu pasākumu izmaksas",IF('9a+c+n'!$Q23="C",'9a+c+n'!H23,0))</f>
        <v>0</v>
      </c>
      <c r="I23" s="118"/>
      <c r="J23" s="118"/>
      <c r="K23" s="119">
        <f>IF($C$4="citu pasākumu izmaksas",IF('9a+c+n'!$Q23="C",'9a+c+n'!K23,0))</f>
        <v>0</v>
      </c>
      <c r="L23" s="82">
        <f>IF($C$4="citu pasākumu izmaksas",IF('9a+c+n'!$Q23="C",'9a+c+n'!L23,0))</f>
        <v>0</v>
      </c>
      <c r="M23" s="118">
        <f>IF($C$4="citu pasākumu izmaksas",IF('9a+c+n'!$Q23="C",'9a+c+n'!M23,0))</f>
        <v>0</v>
      </c>
      <c r="N23" s="118">
        <f>IF($C$4="citu pasākumu izmaksas",IF('9a+c+n'!$Q23="C",'9a+c+n'!N23,0))</f>
        <v>0</v>
      </c>
      <c r="O23" s="118">
        <f>IF($C$4="citu pasākumu izmaksas",IF('9a+c+n'!$Q23="C",'9a+c+n'!O23,0))</f>
        <v>0</v>
      </c>
      <c r="P23" s="119">
        <f>IF($C$4="citu pasākumu izmaksas",IF('9a+c+n'!$Q23="C",'9a+c+n'!P23,0))</f>
        <v>0</v>
      </c>
    </row>
    <row r="24" spans="1:16" x14ac:dyDescent="0.2">
      <c r="A24" s="51">
        <f>IF(P24=0,0,IF(COUNTBLANK(P24)=1,0,COUNTA($P$14:P24)))</f>
        <v>0</v>
      </c>
      <c r="B24" s="24">
        <f>IF($C$4="citu pasākumu izmaksas",IF('9a+c+n'!$Q24="C",'9a+c+n'!B24,0))</f>
        <v>0</v>
      </c>
      <c r="C24" s="24">
        <f>IF($C$4="citu pasākumu izmaksas",IF('9a+c+n'!$Q24="C",'9a+c+n'!C24,0))</f>
        <v>0</v>
      </c>
      <c r="D24" s="24">
        <f>IF($C$4="citu pasākumu izmaksas",IF('9a+c+n'!$Q24="C",'9a+c+n'!D24,0))</f>
        <v>0</v>
      </c>
      <c r="E24" s="46"/>
      <c r="F24" s="65"/>
      <c r="G24" s="118"/>
      <c r="H24" s="118">
        <f>IF($C$4="citu pasākumu izmaksas",IF('9a+c+n'!$Q24="C",'9a+c+n'!H24,0))</f>
        <v>0</v>
      </c>
      <c r="I24" s="118"/>
      <c r="J24" s="118"/>
      <c r="K24" s="119">
        <f>IF($C$4="citu pasākumu izmaksas",IF('9a+c+n'!$Q24="C",'9a+c+n'!K24,0))</f>
        <v>0</v>
      </c>
      <c r="L24" s="82">
        <f>IF($C$4="citu pasākumu izmaksas",IF('9a+c+n'!$Q24="C",'9a+c+n'!L24,0))</f>
        <v>0</v>
      </c>
      <c r="M24" s="118">
        <f>IF($C$4="citu pasākumu izmaksas",IF('9a+c+n'!$Q24="C",'9a+c+n'!M24,0))</f>
        <v>0</v>
      </c>
      <c r="N24" s="118">
        <f>IF($C$4="citu pasākumu izmaksas",IF('9a+c+n'!$Q24="C",'9a+c+n'!N24,0))</f>
        <v>0</v>
      </c>
      <c r="O24" s="118">
        <f>IF($C$4="citu pasākumu izmaksas",IF('9a+c+n'!$Q24="C",'9a+c+n'!O24,0))</f>
        <v>0</v>
      </c>
      <c r="P24" s="119">
        <f>IF($C$4="citu pasākumu izmaksas",IF('9a+c+n'!$Q24="C",'9a+c+n'!P24,0))</f>
        <v>0</v>
      </c>
    </row>
    <row r="25" spans="1:16" x14ac:dyDescent="0.2">
      <c r="A25" s="51">
        <f>IF(P25=0,0,IF(COUNTBLANK(P25)=1,0,COUNTA($P$14:P25)))</f>
        <v>0</v>
      </c>
      <c r="B25" s="24">
        <f>IF($C$4="citu pasākumu izmaksas",IF('9a+c+n'!$Q25="C",'9a+c+n'!B25,0))</f>
        <v>0</v>
      </c>
      <c r="C25" s="24">
        <f>IF($C$4="citu pasākumu izmaksas",IF('9a+c+n'!$Q25="C",'9a+c+n'!C25,0))</f>
        <v>0</v>
      </c>
      <c r="D25" s="24">
        <f>IF($C$4="citu pasākumu izmaksas",IF('9a+c+n'!$Q25="C",'9a+c+n'!D25,0))</f>
        <v>0</v>
      </c>
      <c r="E25" s="46"/>
      <c r="F25" s="65"/>
      <c r="G25" s="118"/>
      <c r="H25" s="118">
        <f>IF($C$4="citu pasākumu izmaksas",IF('9a+c+n'!$Q25="C",'9a+c+n'!H25,0))</f>
        <v>0</v>
      </c>
      <c r="I25" s="118"/>
      <c r="J25" s="118"/>
      <c r="K25" s="119">
        <f>IF($C$4="citu pasākumu izmaksas",IF('9a+c+n'!$Q25="C",'9a+c+n'!K25,0))</f>
        <v>0</v>
      </c>
      <c r="L25" s="82">
        <f>IF($C$4="citu pasākumu izmaksas",IF('9a+c+n'!$Q25="C",'9a+c+n'!L25,0))</f>
        <v>0</v>
      </c>
      <c r="M25" s="118">
        <f>IF($C$4="citu pasākumu izmaksas",IF('9a+c+n'!$Q25="C",'9a+c+n'!M25,0))</f>
        <v>0</v>
      </c>
      <c r="N25" s="118">
        <f>IF($C$4="citu pasākumu izmaksas",IF('9a+c+n'!$Q25="C",'9a+c+n'!N25,0))</f>
        <v>0</v>
      </c>
      <c r="O25" s="118">
        <f>IF($C$4="citu pasākumu izmaksas",IF('9a+c+n'!$Q25="C",'9a+c+n'!O25,0))</f>
        <v>0</v>
      </c>
      <c r="P25" s="119">
        <f>IF($C$4="citu pasākumu izmaksas",IF('9a+c+n'!$Q25="C",'9a+c+n'!P25,0))</f>
        <v>0</v>
      </c>
    </row>
    <row r="26" spans="1:16" x14ac:dyDescent="0.2">
      <c r="A26" s="51">
        <f>IF(P26=0,0,IF(COUNTBLANK(P26)=1,0,COUNTA($P$14:P26)))</f>
        <v>0</v>
      </c>
      <c r="B26" s="24">
        <f>IF($C$4="citu pasākumu izmaksas",IF('9a+c+n'!$Q26="C",'9a+c+n'!B26,0))</f>
        <v>0</v>
      </c>
      <c r="C26" s="24">
        <f>IF($C$4="citu pasākumu izmaksas",IF('9a+c+n'!$Q26="C",'9a+c+n'!C26,0))</f>
        <v>0</v>
      </c>
      <c r="D26" s="24">
        <f>IF($C$4="citu pasākumu izmaksas",IF('9a+c+n'!$Q26="C",'9a+c+n'!D26,0))</f>
        <v>0</v>
      </c>
      <c r="E26" s="46"/>
      <c r="F26" s="65"/>
      <c r="G26" s="118"/>
      <c r="H26" s="118">
        <f>IF($C$4="citu pasākumu izmaksas",IF('9a+c+n'!$Q26="C",'9a+c+n'!H26,0))</f>
        <v>0</v>
      </c>
      <c r="I26" s="118"/>
      <c r="J26" s="118"/>
      <c r="K26" s="119">
        <f>IF($C$4="citu pasākumu izmaksas",IF('9a+c+n'!$Q26="C",'9a+c+n'!K26,0))</f>
        <v>0</v>
      </c>
      <c r="L26" s="82">
        <f>IF($C$4="citu pasākumu izmaksas",IF('9a+c+n'!$Q26="C",'9a+c+n'!L26,0))</f>
        <v>0</v>
      </c>
      <c r="M26" s="118">
        <f>IF($C$4="citu pasākumu izmaksas",IF('9a+c+n'!$Q26="C",'9a+c+n'!M26,0))</f>
        <v>0</v>
      </c>
      <c r="N26" s="118">
        <f>IF($C$4="citu pasākumu izmaksas",IF('9a+c+n'!$Q26="C",'9a+c+n'!N26,0))</f>
        <v>0</v>
      </c>
      <c r="O26" s="118">
        <f>IF($C$4="citu pasākumu izmaksas",IF('9a+c+n'!$Q26="C",'9a+c+n'!O26,0))</f>
        <v>0</v>
      </c>
      <c r="P26" s="119">
        <f>IF($C$4="citu pasākumu izmaksas",IF('9a+c+n'!$Q26="C",'9a+c+n'!P26,0))</f>
        <v>0</v>
      </c>
    </row>
    <row r="27" spans="1:16" x14ac:dyDescent="0.2">
      <c r="A27" s="51">
        <f>IF(P27=0,0,IF(COUNTBLANK(P27)=1,0,COUNTA($P$14:P27)))</f>
        <v>0</v>
      </c>
      <c r="B27" s="24">
        <f>IF($C$4="citu pasākumu izmaksas",IF('9a+c+n'!$Q27="C",'9a+c+n'!B27,0))</f>
        <v>0</v>
      </c>
      <c r="C27" s="24">
        <f>IF($C$4="citu pasākumu izmaksas",IF('9a+c+n'!$Q27="C",'9a+c+n'!C27,0))</f>
        <v>0</v>
      </c>
      <c r="D27" s="24">
        <f>IF($C$4="citu pasākumu izmaksas",IF('9a+c+n'!$Q27="C",'9a+c+n'!D27,0))</f>
        <v>0</v>
      </c>
      <c r="E27" s="46"/>
      <c r="F27" s="65"/>
      <c r="G27" s="118"/>
      <c r="H27" s="118">
        <f>IF($C$4="citu pasākumu izmaksas",IF('9a+c+n'!$Q27="C",'9a+c+n'!H27,0))</f>
        <v>0</v>
      </c>
      <c r="I27" s="118"/>
      <c r="J27" s="118"/>
      <c r="K27" s="119">
        <f>IF($C$4="citu pasākumu izmaksas",IF('9a+c+n'!$Q27="C",'9a+c+n'!K27,0))</f>
        <v>0</v>
      </c>
      <c r="L27" s="82">
        <f>IF($C$4="citu pasākumu izmaksas",IF('9a+c+n'!$Q27="C",'9a+c+n'!L27,0))</f>
        <v>0</v>
      </c>
      <c r="M27" s="118">
        <f>IF($C$4="citu pasākumu izmaksas",IF('9a+c+n'!$Q27="C",'9a+c+n'!M27,0))</f>
        <v>0</v>
      </c>
      <c r="N27" s="118">
        <f>IF($C$4="citu pasākumu izmaksas",IF('9a+c+n'!$Q27="C",'9a+c+n'!N27,0))</f>
        <v>0</v>
      </c>
      <c r="O27" s="118">
        <f>IF($C$4="citu pasākumu izmaksas",IF('9a+c+n'!$Q27="C",'9a+c+n'!O27,0))</f>
        <v>0</v>
      </c>
      <c r="P27" s="119">
        <f>IF($C$4="citu pasākumu izmaksas",IF('9a+c+n'!$Q27="C",'9a+c+n'!P27,0))</f>
        <v>0</v>
      </c>
    </row>
    <row r="28" spans="1:16" x14ac:dyDescent="0.2">
      <c r="A28" s="51">
        <f>IF(P28=0,0,IF(COUNTBLANK(P28)=1,0,COUNTA($P$14:P28)))</f>
        <v>0</v>
      </c>
      <c r="B28" s="24">
        <f>IF($C$4="citu pasākumu izmaksas",IF('9a+c+n'!$Q28="C",'9a+c+n'!B28,0))</f>
        <v>0</v>
      </c>
      <c r="C28" s="24">
        <f>IF($C$4="citu pasākumu izmaksas",IF('9a+c+n'!$Q28="C",'9a+c+n'!C28,0))</f>
        <v>0</v>
      </c>
      <c r="D28" s="24">
        <f>IF($C$4="citu pasākumu izmaksas",IF('9a+c+n'!$Q28="C",'9a+c+n'!D28,0))</f>
        <v>0</v>
      </c>
      <c r="E28" s="46"/>
      <c r="F28" s="65"/>
      <c r="G28" s="118"/>
      <c r="H28" s="118">
        <f>IF($C$4="citu pasākumu izmaksas",IF('9a+c+n'!$Q28="C",'9a+c+n'!H28,0))</f>
        <v>0</v>
      </c>
      <c r="I28" s="118"/>
      <c r="J28" s="118"/>
      <c r="K28" s="119">
        <f>IF($C$4="citu pasākumu izmaksas",IF('9a+c+n'!$Q28="C",'9a+c+n'!K28,0))</f>
        <v>0</v>
      </c>
      <c r="L28" s="82">
        <f>IF($C$4="citu pasākumu izmaksas",IF('9a+c+n'!$Q28="C",'9a+c+n'!L28,0))</f>
        <v>0</v>
      </c>
      <c r="M28" s="118">
        <f>IF($C$4="citu pasākumu izmaksas",IF('9a+c+n'!$Q28="C",'9a+c+n'!M28,0))</f>
        <v>0</v>
      </c>
      <c r="N28" s="118">
        <f>IF($C$4="citu pasākumu izmaksas",IF('9a+c+n'!$Q28="C",'9a+c+n'!N28,0))</f>
        <v>0</v>
      </c>
      <c r="O28" s="118">
        <f>IF($C$4="citu pasākumu izmaksas",IF('9a+c+n'!$Q28="C",'9a+c+n'!O28,0))</f>
        <v>0</v>
      </c>
      <c r="P28" s="119">
        <f>IF($C$4="citu pasākumu izmaksas",IF('9a+c+n'!$Q28="C",'9a+c+n'!P28,0))</f>
        <v>0</v>
      </c>
    </row>
    <row r="29" spans="1:16" x14ac:dyDescent="0.2">
      <c r="A29" s="51">
        <f>IF(P29=0,0,IF(COUNTBLANK(P29)=1,0,COUNTA($P$14:P29)))</f>
        <v>0</v>
      </c>
      <c r="B29" s="24">
        <f>IF($C$4="citu pasākumu izmaksas",IF('9a+c+n'!$Q29="C",'9a+c+n'!B29,0))</f>
        <v>0</v>
      </c>
      <c r="C29" s="24">
        <f>IF($C$4="citu pasākumu izmaksas",IF('9a+c+n'!$Q29="C",'9a+c+n'!C29,0))</f>
        <v>0</v>
      </c>
      <c r="D29" s="24">
        <f>IF($C$4="citu pasākumu izmaksas",IF('9a+c+n'!$Q29="C",'9a+c+n'!D29,0))</f>
        <v>0</v>
      </c>
      <c r="E29" s="46"/>
      <c r="F29" s="65"/>
      <c r="G29" s="118"/>
      <c r="H29" s="118">
        <f>IF($C$4="citu pasākumu izmaksas",IF('9a+c+n'!$Q29="C",'9a+c+n'!H29,0))</f>
        <v>0</v>
      </c>
      <c r="I29" s="118"/>
      <c r="J29" s="118"/>
      <c r="K29" s="119">
        <f>IF($C$4="citu pasākumu izmaksas",IF('9a+c+n'!$Q29="C",'9a+c+n'!K29,0))</f>
        <v>0</v>
      </c>
      <c r="L29" s="82">
        <f>IF($C$4="citu pasākumu izmaksas",IF('9a+c+n'!$Q29="C",'9a+c+n'!L29,0))</f>
        <v>0</v>
      </c>
      <c r="M29" s="118">
        <f>IF($C$4="citu pasākumu izmaksas",IF('9a+c+n'!$Q29="C",'9a+c+n'!M29,0))</f>
        <v>0</v>
      </c>
      <c r="N29" s="118">
        <f>IF($C$4="citu pasākumu izmaksas",IF('9a+c+n'!$Q29="C",'9a+c+n'!N29,0))</f>
        <v>0</v>
      </c>
      <c r="O29" s="118">
        <f>IF($C$4="citu pasākumu izmaksas",IF('9a+c+n'!$Q29="C",'9a+c+n'!O29,0))</f>
        <v>0</v>
      </c>
      <c r="P29" s="119">
        <f>IF($C$4="citu pasākumu izmaksas",IF('9a+c+n'!$Q29="C",'9a+c+n'!P29,0))</f>
        <v>0</v>
      </c>
    </row>
    <row r="30" spans="1:16" x14ac:dyDescent="0.2">
      <c r="A30" s="51">
        <f>IF(P30=0,0,IF(COUNTBLANK(P30)=1,0,COUNTA($P$14:P30)))</f>
        <v>0</v>
      </c>
      <c r="B30" s="24">
        <f>IF($C$4="citu pasākumu izmaksas",IF('9a+c+n'!$Q30="C",'9a+c+n'!B30,0))</f>
        <v>0</v>
      </c>
      <c r="C30" s="24">
        <f>IF($C$4="citu pasākumu izmaksas",IF('9a+c+n'!$Q30="C",'9a+c+n'!C30,0))</f>
        <v>0</v>
      </c>
      <c r="D30" s="24">
        <f>IF($C$4="citu pasākumu izmaksas",IF('9a+c+n'!$Q30="C",'9a+c+n'!D30,0))</f>
        <v>0</v>
      </c>
      <c r="E30" s="46"/>
      <c r="F30" s="65"/>
      <c r="G30" s="118"/>
      <c r="H30" s="118">
        <f>IF($C$4="citu pasākumu izmaksas",IF('9a+c+n'!$Q30="C",'9a+c+n'!H30,0))</f>
        <v>0</v>
      </c>
      <c r="I30" s="118"/>
      <c r="J30" s="118"/>
      <c r="K30" s="119">
        <f>IF($C$4="citu pasākumu izmaksas",IF('9a+c+n'!$Q30="C",'9a+c+n'!K30,0))</f>
        <v>0</v>
      </c>
      <c r="L30" s="82">
        <f>IF($C$4="citu pasākumu izmaksas",IF('9a+c+n'!$Q30="C",'9a+c+n'!L30,0))</f>
        <v>0</v>
      </c>
      <c r="M30" s="118">
        <f>IF($C$4="citu pasākumu izmaksas",IF('9a+c+n'!$Q30="C",'9a+c+n'!M30,0))</f>
        <v>0</v>
      </c>
      <c r="N30" s="118">
        <f>IF($C$4="citu pasākumu izmaksas",IF('9a+c+n'!$Q30="C",'9a+c+n'!N30,0))</f>
        <v>0</v>
      </c>
      <c r="O30" s="118">
        <f>IF($C$4="citu pasākumu izmaksas",IF('9a+c+n'!$Q30="C",'9a+c+n'!O30,0))</f>
        <v>0</v>
      </c>
      <c r="P30" s="119">
        <f>IF($C$4="citu pasākumu izmaksas",IF('9a+c+n'!$Q30="C",'9a+c+n'!P30,0))</f>
        <v>0</v>
      </c>
    </row>
    <row r="31" spans="1:16" x14ac:dyDescent="0.2">
      <c r="A31" s="51">
        <f>IF(P31=0,0,IF(COUNTBLANK(P31)=1,0,COUNTA($P$14:P31)))</f>
        <v>0</v>
      </c>
      <c r="B31" s="24">
        <f>IF($C$4="citu pasākumu izmaksas",IF('9a+c+n'!$Q31="C",'9a+c+n'!B31,0))</f>
        <v>0</v>
      </c>
      <c r="C31" s="24">
        <f>IF($C$4="citu pasākumu izmaksas",IF('9a+c+n'!$Q31="C",'9a+c+n'!C31,0))</f>
        <v>0</v>
      </c>
      <c r="D31" s="24">
        <f>IF($C$4="citu pasākumu izmaksas",IF('9a+c+n'!$Q31="C",'9a+c+n'!D31,0))</f>
        <v>0</v>
      </c>
      <c r="E31" s="46"/>
      <c r="F31" s="65"/>
      <c r="G31" s="118"/>
      <c r="H31" s="118">
        <f>IF($C$4="citu pasākumu izmaksas",IF('9a+c+n'!$Q31="C",'9a+c+n'!H31,0))</f>
        <v>0</v>
      </c>
      <c r="I31" s="118"/>
      <c r="J31" s="118"/>
      <c r="K31" s="119">
        <f>IF($C$4="citu pasākumu izmaksas",IF('9a+c+n'!$Q31="C",'9a+c+n'!K31,0))</f>
        <v>0</v>
      </c>
      <c r="L31" s="82">
        <f>IF($C$4="citu pasākumu izmaksas",IF('9a+c+n'!$Q31="C",'9a+c+n'!L31,0))</f>
        <v>0</v>
      </c>
      <c r="M31" s="118">
        <f>IF($C$4="citu pasākumu izmaksas",IF('9a+c+n'!$Q31="C",'9a+c+n'!M31,0))</f>
        <v>0</v>
      </c>
      <c r="N31" s="118">
        <f>IF($C$4="citu pasākumu izmaksas",IF('9a+c+n'!$Q31="C",'9a+c+n'!N31,0))</f>
        <v>0</v>
      </c>
      <c r="O31" s="118">
        <f>IF($C$4="citu pasākumu izmaksas",IF('9a+c+n'!$Q31="C",'9a+c+n'!O31,0))</f>
        <v>0</v>
      </c>
      <c r="P31" s="119">
        <f>IF($C$4="citu pasākumu izmaksas",IF('9a+c+n'!$Q31="C",'9a+c+n'!P31,0))</f>
        <v>0</v>
      </c>
    </row>
    <row r="32" spans="1:16" x14ac:dyDescent="0.2">
      <c r="A32" s="51">
        <f>IF(P32=0,0,IF(COUNTBLANK(P32)=1,0,COUNTA($P$14:P32)))</f>
        <v>0</v>
      </c>
      <c r="B32" s="24">
        <f>IF($C$4="citu pasākumu izmaksas",IF('9a+c+n'!$Q32="C",'9a+c+n'!B32,0))</f>
        <v>0</v>
      </c>
      <c r="C32" s="24">
        <f>IF($C$4="citu pasākumu izmaksas",IF('9a+c+n'!$Q32="C",'9a+c+n'!C32,0))</f>
        <v>0</v>
      </c>
      <c r="D32" s="24">
        <f>IF($C$4="citu pasākumu izmaksas",IF('9a+c+n'!$Q32="C",'9a+c+n'!D32,0))</f>
        <v>0</v>
      </c>
      <c r="E32" s="46"/>
      <c r="F32" s="65"/>
      <c r="G32" s="118"/>
      <c r="H32" s="118">
        <f>IF($C$4="citu pasākumu izmaksas",IF('9a+c+n'!$Q32="C",'9a+c+n'!H32,0))</f>
        <v>0</v>
      </c>
      <c r="I32" s="118"/>
      <c r="J32" s="118"/>
      <c r="K32" s="119">
        <f>IF($C$4="citu pasākumu izmaksas",IF('9a+c+n'!$Q32="C",'9a+c+n'!K32,0))</f>
        <v>0</v>
      </c>
      <c r="L32" s="82">
        <f>IF($C$4="citu pasākumu izmaksas",IF('9a+c+n'!$Q32="C",'9a+c+n'!L32,0))</f>
        <v>0</v>
      </c>
      <c r="M32" s="118">
        <f>IF($C$4="citu pasākumu izmaksas",IF('9a+c+n'!$Q32="C",'9a+c+n'!M32,0))</f>
        <v>0</v>
      </c>
      <c r="N32" s="118">
        <f>IF($C$4="citu pasākumu izmaksas",IF('9a+c+n'!$Q32="C",'9a+c+n'!N32,0))</f>
        <v>0</v>
      </c>
      <c r="O32" s="118">
        <f>IF($C$4="citu pasākumu izmaksas",IF('9a+c+n'!$Q32="C",'9a+c+n'!O32,0))</f>
        <v>0</v>
      </c>
      <c r="P32" s="119">
        <f>IF($C$4="citu pasākumu izmaksas",IF('9a+c+n'!$Q32="C",'9a+c+n'!P32,0))</f>
        <v>0</v>
      </c>
    </row>
    <row r="33" spans="1:16" x14ac:dyDescent="0.2">
      <c r="A33" s="51">
        <f>IF(P33=0,0,IF(COUNTBLANK(P33)=1,0,COUNTA($P$14:P33)))</f>
        <v>0</v>
      </c>
      <c r="B33" s="24">
        <f>IF($C$4="citu pasākumu izmaksas",IF('9a+c+n'!$Q33="C",'9a+c+n'!B33,0))</f>
        <v>0</v>
      </c>
      <c r="C33" s="24">
        <f>IF($C$4="citu pasākumu izmaksas",IF('9a+c+n'!$Q33="C",'9a+c+n'!C33,0))</f>
        <v>0</v>
      </c>
      <c r="D33" s="24">
        <f>IF($C$4="citu pasākumu izmaksas",IF('9a+c+n'!$Q33="C",'9a+c+n'!D33,0))</f>
        <v>0</v>
      </c>
      <c r="E33" s="46"/>
      <c r="F33" s="65"/>
      <c r="G33" s="118"/>
      <c r="H33" s="118">
        <f>IF($C$4="citu pasākumu izmaksas",IF('9a+c+n'!$Q33="C",'9a+c+n'!H33,0))</f>
        <v>0</v>
      </c>
      <c r="I33" s="118"/>
      <c r="J33" s="118"/>
      <c r="K33" s="119">
        <f>IF($C$4="citu pasākumu izmaksas",IF('9a+c+n'!$Q33="C",'9a+c+n'!K33,0))</f>
        <v>0</v>
      </c>
      <c r="L33" s="82">
        <f>IF($C$4="citu pasākumu izmaksas",IF('9a+c+n'!$Q33="C",'9a+c+n'!L33,0))</f>
        <v>0</v>
      </c>
      <c r="M33" s="118">
        <f>IF($C$4="citu pasākumu izmaksas",IF('9a+c+n'!$Q33="C",'9a+c+n'!M33,0))</f>
        <v>0</v>
      </c>
      <c r="N33" s="118">
        <f>IF($C$4="citu pasākumu izmaksas",IF('9a+c+n'!$Q33="C",'9a+c+n'!N33,0))</f>
        <v>0</v>
      </c>
      <c r="O33" s="118">
        <f>IF($C$4="citu pasākumu izmaksas",IF('9a+c+n'!$Q33="C",'9a+c+n'!O33,0))</f>
        <v>0</v>
      </c>
      <c r="P33" s="119">
        <f>IF($C$4="citu pasākumu izmaksas",IF('9a+c+n'!$Q33="C",'9a+c+n'!P33,0))</f>
        <v>0</v>
      </c>
    </row>
    <row r="34" spans="1:16" x14ac:dyDescent="0.2">
      <c r="A34" s="51">
        <f>IF(P34=0,0,IF(COUNTBLANK(P34)=1,0,COUNTA($P$14:P34)))</f>
        <v>0</v>
      </c>
      <c r="B34" s="24">
        <f>IF($C$4="citu pasākumu izmaksas",IF('9a+c+n'!$Q34="C",'9a+c+n'!B34,0))</f>
        <v>0</v>
      </c>
      <c r="C34" s="24">
        <f>IF($C$4="citu pasākumu izmaksas",IF('9a+c+n'!$Q34="C",'9a+c+n'!C34,0))</f>
        <v>0</v>
      </c>
      <c r="D34" s="24">
        <f>IF($C$4="citu pasākumu izmaksas",IF('9a+c+n'!$Q34="C",'9a+c+n'!D34,0))</f>
        <v>0</v>
      </c>
      <c r="E34" s="46"/>
      <c r="F34" s="65"/>
      <c r="G34" s="118"/>
      <c r="H34" s="118">
        <f>IF($C$4="citu pasākumu izmaksas",IF('9a+c+n'!$Q34="C",'9a+c+n'!H34,0))</f>
        <v>0</v>
      </c>
      <c r="I34" s="118"/>
      <c r="J34" s="118"/>
      <c r="K34" s="119">
        <f>IF($C$4="citu pasākumu izmaksas",IF('9a+c+n'!$Q34="C",'9a+c+n'!K34,0))</f>
        <v>0</v>
      </c>
      <c r="L34" s="82">
        <f>IF($C$4="citu pasākumu izmaksas",IF('9a+c+n'!$Q34="C",'9a+c+n'!L34,0))</f>
        <v>0</v>
      </c>
      <c r="M34" s="118">
        <f>IF($C$4="citu pasākumu izmaksas",IF('9a+c+n'!$Q34="C",'9a+c+n'!M34,0))</f>
        <v>0</v>
      </c>
      <c r="N34" s="118">
        <f>IF($C$4="citu pasākumu izmaksas",IF('9a+c+n'!$Q34="C",'9a+c+n'!N34,0))</f>
        <v>0</v>
      </c>
      <c r="O34" s="118">
        <f>IF($C$4="citu pasākumu izmaksas",IF('9a+c+n'!$Q34="C",'9a+c+n'!O34,0))</f>
        <v>0</v>
      </c>
      <c r="P34" s="119">
        <f>IF($C$4="citu pasākumu izmaksas",IF('9a+c+n'!$Q34="C",'9a+c+n'!P34,0))</f>
        <v>0</v>
      </c>
    </row>
    <row r="35" spans="1:16" x14ac:dyDescent="0.2">
      <c r="A35" s="51">
        <f>IF(P35=0,0,IF(COUNTBLANK(P35)=1,0,COUNTA($P$14:P35)))</f>
        <v>0</v>
      </c>
      <c r="B35" s="24">
        <f>IF($C$4="citu pasākumu izmaksas",IF('9a+c+n'!$Q35="C",'9a+c+n'!B35,0))</f>
        <v>0</v>
      </c>
      <c r="C35" s="24">
        <f>IF($C$4="citu pasākumu izmaksas",IF('9a+c+n'!$Q35="C",'9a+c+n'!C35,0))</f>
        <v>0</v>
      </c>
      <c r="D35" s="24">
        <f>IF($C$4="citu pasākumu izmaksas",IF('9a+c+n'!$Q35="C",'9a+c+n'!D35,0))</f>
        <v>0</v>
      </c>
      <c r="E35" s="46"/>
      <c r="F35" s="65"/>
      <c r="G35" s="118"/>
      <c r="H35" s="118">
        <f>IF($C$4="citu pasākumu izmaksas",IF('9a+c+n'!$Q35="C",'9a+c+n'!H35,0))</f>
        <v>0</v>
      </c>
      <c r="I35" s="118"/>
      <c r="J35" s="118"/>
      <c r="K35" s="119">
        <f>IF($C$4="citu pasākumu izmaksas",IF('9a+c+n'!$Q35="C",'9a+c+n'!K35,0))</f>
        <v>0</v>
      </c>
      <c r="L35" s="82">
        <f>IF($C$4="citu pasākumu izmaksas",IF('9a+c+n'!$Q35="C",'9a+c+n'!L35,0))</f>
        <v>0</v>
      </c>
      <c r="M35" s="118">
        <f>IF($C$4="citu pasākumu izmaksas",IF('9a+c+n'!$Q35="C",'9a+c+n'!M35,0))</f>
        <v>0</v>
      </c>
      <c r="N35" s="118">
        <f>IF($C$4="citu pasākumu izmaksas",IF('9a+c+n'!$Q35="C",'9a+c+n'!N35,0))</f>
        <v>0</v>
      </c>
      <c r="O35" s="118">
        <f>IF($C$4="citu pasākumu izmaksas",IF('9a+c+n'!$Q35="C",'9a+c+n'!O35,0))</f>
        <v>0</v>
      </c>
      <c r="P35" s="119">
        <f>IF($C$4="citu pasākumu izmaksas",IF('9a+c+n'!$Q35="C",'9a+c+n'!P35,0))</f>
        <v>0</v>
      </c>
    </row>
    <row r="36" spans="1:16" x14ac:dyDescent="0.2">
      <c r="A36" s="51">
        <f>IF(P36=0,0,IF(COUNTBLANK(P36)=1,0,COUNTA($P$14:P36)))</f>
        <v>0</v>
      </c>
      <c r="B36" s="24">
        <f>IF($C$4="citu pasākumu izmaksas",IF('9a+c+n'!$Q36="C",'9a+c+n'!B36,0))</f>
        <v>0</v>
      </c>
      <c r="C36" s="24">
        <f>IF($C$4="citu pasākumu izmaksas",IF('9a+c+n'!$Q36="C",'9a+c+n'!C36,0))</f>
        <v>0</v>
      </c>
      <c r="D36" s="24">
        <f>IF($C$4="citu pasākumu izmaksas",IF('9a+c+n'!$Q36="C",'9a+c+n'!D36,0))</f>
        <v>0</v>
      </c>
      <c r="E36" s="46"/>
      <c r="F36" s="65"/>
      <c r="G36" s="118"/>
      <c r="H36" s="118">
        <f>IF($C$4="citu pasākumu izmaksas",IF('9a+c+n'!$Q36="C",'9a+c+n'!H36,0))</f>
        <v>0</v>
      </c>
      <c r="I36" s="118"/>
      <c r="J36" s="118"/>
      <c r="K36" s="119">
        <f>IF($C$4="citu pasākumu izmaksas",IF('9a+c+n'!$Q36="C",'9a+c+n'!K36,0))</f>
        <v>0</v>
      </c>
      <c r="L36" s="82">
        <f>IF($C$4="citu pasākumu izmaksas",IF('9a+c+n'!$Q36="C",'9a+c+n'!L36,0))</f>
        <v>0</v>
      </c>
      <c r="M36" s="118">
        <f>IF($C$4="citu pasākumu izmaksas",IF('9a+c+n'!$Q36="C",'9a+c+n'!M36,0))</f>
        <v>0</v>
      </c>
      <c r="N36" s="118">
        <f>IF($C$4="citu pasākumu izmaksas",IF('9a+c+n'!$Q36="C",'9a+c+n'!N36,0))</f>
        <v>0</v>
      </c>
      <c r="O36" s="118">
        <f>IF($C$4="citu pasākumu izmaksas",IF('9a+c+n'!$Q36="C",'9a+c+n'!O36,0))</f>
        <v>0</v>
      </c>
      <c r="P36" s="119">
        <f>IF($C$4="citu pasākumu izmaksas",IF('9a+c+n'!$Q36="C",'9a+c+n'!P36,0))</f>
        <v>0</v>
      </c>
    </row>
    <row r="37" spans="1:16" x14ac:dyDescent="0.2">
      <c r="A37" s="51">
        <f>IF(P37=0,0,IF(COUNTBLANK(P37)=1,0,COUNTA($P$14:P37)))</f>
        <v>0</v>
      </c>
      <c r="B37" s="24">
        <f>IF($C$4="citu pasākumu izmaksas",IF('9a+c+n'!$Q37="C",'9a+c+n'!B37,0))</f>
        <v>0</v>
      </c>
      <c r="C37" s="24">
        <f>IF($C$4="citu pasākumu izmaksas",IF('9a+c+n'!$Q37="C",'9a+c+n'!C37,0))</f>
        <v>0</v>
      </c>
      <c r="D37" s="24">
        <f>IF($C$4="citu pasākumu izmaksas",IF('9a+c+n'!$Q37="C",'9a+c+n'!D37,0))</f>
        <v>0</v>
      </c>
      <c r="E37" s="46"/>
      <c r="F37" s="65"/>
      <c r="G37" s="118"/>
      <c r="H37" s="118">
        <f>IF($C$4="citu pasākumu izmaksas",IF('9a+c+n'!$Q37="C",'9a+c+n'!H37,0))</f>
        <v>0</v>
      </c>
      <c r="I37" s="118"/>
      <c r="J37" s="118"/>
      <c r="K37" s="119">
        <f>IF($C$4="citu pasākumu izmaksas",IF('9a+c+n'!$Q37="C",'9a+c+n'!K37,0))</f>
        <v>0</v>
      </c>
      <c r="L37" s="82">
        <f>IF($C$4="citu pasākumu izmaksas",IF('9a+c+n'!$Q37="C",'9a+c+n'!L37,0))</f>
        <v>0</v>
      </c>
      <c r="M37" s="118">
        <f>IF($C$4="citu pasākumu izmaksas",IF('9a+c+n'!$Q37="C",'9a+c+n'!M37,0))</f>
        <v>0</v>
      </c>
      <c r="N37" s="118">
        <f>IF($C$4="citu pasākumu izmaksas",IF('9a+c+n'!$Q37="C",'9a+c+n'!N37,0))</f>
        <v>0</v>
      </c>
      <c r="O37" s="118">
        <f>IF($C$4="citu pasākumu izmaksas",IF('9a+c+n'!$Q37="C",'9a+c+n'!O37,0))</f>
        <v>0</v>
      </c>
      <c r="P37" s="119">
        <f>IF($C$4="citu pasākumu izmaksas",IF('9a+c+n'!$Q37="C",'9a+c+n'!P37,0))</f>
        <v>0</v>
      </c>
    </row>
    <row r="38" spans="1:16" x14ac:dyDescent="0.2">
      <c r="A38" s="51">
        <f>IF(P38=0,0,IF(COUNTBLANK(P38)=1,0,COUNTA($P$14:P38)))</f>
        <v>0</v>
      </c>
      <c r="B38" s="24">
        <f>IF($C$4="citu pasākumu izmaksas",IF('9a+c+n'!$Q38="C",'9a+c+n'!B38,0))</f>
        <v>0</v>
      </c>
      <c r="C38" s="24">
        <f>IF($C$4="citu pasākumu izmaksas",IF('9a+c+n'!$Q38="C",'9a+c+n'!C38,0))</f>
        <v>0</v>
      </c>
      <c r="D38" s="24">
        <f>IF($C$4="citu pasākumu izmaksas",IF('9a+c+n'!$Q38="C",'9a+c+n'!D38,0))</f>
        <v>0</v>
      </c>
      <c r="E38" s="46"/>
      <c r="F38" s="65"/>
      <c r="G38" s="118"/>
      <c r="H38" s="118">
        <f>IF($C$4="citu pasākumu izmaksas",IF('9a+c+n'!$Q38="C",'9a+c+n'!H38,0))</f>
        <v>0</v>
      </c>
      <c r="I38" s="118"/>
      <c r="J38" s="118"/>
      <c r="K38" s="119">
        <f>IF($C$4="citu pasākumu izmaksas",IF('9a+c+n'!$Q38="C",'9a+c+n'!K38,0))</f>
        <v>0</v>
      </c>
      <c r="L38" s="82">
        <f>IF($C$4="citu pasākumu izmaksas",IF('9a+c+n'!$Q38="C",'9a+c+n'!L38,0))</f>
        <v>0</v>
      </c>
      <c r="M38" s="118">
        <f>IF($C$4="citu pasākumu izmaksas",IF('9a+c+n'!$Q38="C",'9a+c+n'!M38,0))</f>
        <v>0</v>
      </c>
      <c r="N38" s="118">
        <f>IF($C$4="citu pasākumu izmaksas",IF('9a+c+n'!$Q38="C",'9a+c+n'!N38,0))</f>
        <v>0</v>
      </c>
      <c r="O38" s="118">
        <f>IF($C$4="citu pasākumu izmaksas",IF('9a+c+n'!$Q38="C",'9a+c+n'!O38,0))</f>
        <v>0</v>
      </c>
      <c r="P38" s="119">
        <f>IF($C$4="citu pasākumu izmaksas",IF('9a+c+n'!$Q38="C",'9a+c+n'!P38,0))</f>
        <v>0</v>
      </c>
    </row>
    <row r="39" spans="1:16" x14ac:dyDescent="0.2">
      <c r="A39" s="51">
        <f>IF(P39=0,0,IF(COUNTBLANK(P39)=1,0,COUNTA($P$14:P39)))</f>
        <v>0</v>
      </c>
      <c r="B39" s="24">
        <f>IF($C$4="citu pasākumu izmaksas",IF('9a+c+n'!$Q39="C",'9a+c+n'!B39,0))</f>
        <v>0</v>
      </c>
      <c r="C39" s="24">
        <f>IF($C$4="citu pasākumu izmaksas",IF('9a+c+n'!$Q39="C",'9a+c+n'!C39,0))</f>
        <v>0</v>
      </c>
      <c r="D39" s="24">
        <f>IF($C$4="citu pasākumu izmaksas",IF('9a+c+n'!$Q39="C",'9a+c+n'!D39,0))</f>
        <v>0</v>
      </c>
      <c r="E39" s="46"/>
      <c r="F39" s="65"/>
      <c r="G39" s="118"/>
      <c r="H39" s="118">
        <f>IF($C$4="citu pasākumu izmaksas",IF('9a+c+n'!$Q39="C",'9a+c+n'!H39,0))</f>
        <v>0</v>
      </c>
      <c r="I39" s="118"/>
      <c r="J39" s="118"/>
      <c r="K39" s="119">
        <f>IF($C$4="citu pasākumu izmaksas",IF('9a+c+n'!$Q39="C",'9a+c+n'!K39,0))</f>
        <v>0</v>
      </c>
      <c r="L39" s="82">
        <f>IF($C$4="citu pasākumu izmaksas",IF('9a+c+n'!$Q39="C",'9a+c+n'!L39,0))</f>
        <v>0</v>
      </c>
      <c r="M39" s="118">
        <f>IF($C$4="citu pasākumu izmaksas",IF('9a+c+n'!$Q39="C",'9a+c+n'!M39,0))</f>
        <v>0</v>
      </c>
      <c r="N39" s="118">
        <f>IF($C$4="citu pasākumu izmaksas",IF('9a+c+n'!$Q39="C",'9a+c+n'!N39,0))</f>
        <v>0</v>
      </c>
      <c r="O39" s="118">
        <f>IF($C$4="citu pasākumu izmaksas",IF('9a+c+n'!$Q39="C",'9a+c+n'!O39,0))</f>
        <v>0</v>
      </c>
      <c r="P39" s="119">
        <f>IF($C$4="citu pasākumu izmaksas",IF('9a+c+n'!$Q39="C",'9a+c+n'!P39,0))</f>
        <v>0</v>
      </c>
    </row>
    <row r="40" spans="1:16" x14ac:dyDescent="0.2">
      <c r="A40" s="51">
        <f>IF(P40=0,0,IF(COUNTBLANK(P40)=1,0,COUNTA($P$14:P40)))</f>
        <v>0</v>
      </c>
      <c r="B40" s="24">
        <f>IF($C$4="citu pasākumu izmaksas",IF('9a+c+n'!$Q40="C",'9a+c+n'!B40,0))</f>
        <v>0</v>
      </c>
      <c r="C40" s="24">
        <f>IF($C$4="citu pasākumu izmaksas",IF('9a+c+n'!$Q40="C",'9a+c+n'!C40,0))</f>
        <v>0</v>
      </c>
      <c r="D40" s="24">
        <f>IF($C$4="citu pasākumu izmaksas",IF('9a+c+n'!$Q40="C",'9a+c+n'!D40,0))</f>
        <v>0</v>
      </c>
      <c r="E40" s="46"/>
      <c r="F40" s="65"/>
      <c r="G40" s="118"/>
      <c r="H40" s="118">
        <f>IF($C$4="citu pasākumu izmaksas",IF('9a+c+n'!$Q40="C",'9a+c+n'!H40,0))</f>
        <v>0</v>
      </c>
      <c r="I40" s="118"/>
      <c r="J40" s="118"/>
      <c r="K40" s="119">
        <f>IF($C$4="citu pasākumu izmaksas",IF('9a+c+n'!$Q40="C",'9a+c+n'!K40,0))</f>
        <v>0</v>
      </c>
      <c r="L40" s="82">
        <f>IF($C$4="citu pasākumu izmaksas",IF('9a+c+n'!$Q40="C",'9a+c+n'!L40,0))</f>
        <v>0</v>
      </c>
      <c r="M40" s="118">
        <f>IF($C$4="citu pasākumu izmaksas",IF('9a+c+n'!$Q40="C",'9a+c+n'!M40,0))</f>
        <v>0</v>
      </c>
      <c r="N40" s="118">
        <f>IF($C$4="citu pasākumu izmaksas",IF('9a+c+n'!$Q40="C",'9a+c+n'!N40,0))</f>
        <v>0</v>
      </c>
      <c r="O40" s="118">
        <f>IF($C$4="citu pasākumu izmaksas",IF('9a+c+n'!$Q40="C",'9a+c+n'!O40,0))</f>
        <v>0</v>
      </c>
      <c r="P40" s="119">
        <f>IF($C$4="citu pasākumu izmaksas",IF('9a+c+n'!$Q40="C",'9a+c+n'!P40,0))</f>
        <v>0</v>
      </c>
    </row>
    <row r="41" spans="1:16" x14ac:dyDescent="0.2">
      <c r="A41" s="51">
        <f>IF(P41=0,0,IF(COUNTBLANK(P41)=1,0,COUNTA($P$14:P41)))</f>
        <v>0</v>
      </c>
      <c r="B41" s="24">
        <f>IF($C$4="citu pasākumu izmaksas",IF('9a+c+n'!$Q41="C",'9a+c+n'!B41,0))</f>
        <v>0</v>
      </c>
      <c r="C41" s="24">
        <f>IF($C$4="citu pasākumu izmaksas",IF('9a+c+n'!$Q41="C",'9a+c+n'!C41,0))</f>
        <v>0</v>
      </c>
      <c r="D41" s="24">
        <f>IF($C$4="citu pasākumu izmaksas",IF('9a+c+n'!$Q41="C",'9a+c+n'!D41,0))</f>
        <v>0</v>
      </c>
      <c r="E41" s="46"/>
      <c r="F41" s="65"/>
      <c r="G41" s="118"/>
      <c r="H41" s="118">
        <f>IF($C$4="citu pasākumu izmaksas",IF('9a+c+n'!$Q41="C",'9a+c+n'!H41,0))</f>
        <v>0</v>
      </c>
      <c r="I41" s="118"/>
      <c r="J41" s="118"/>
      <c r="K41" s="119">
        <f>IF($C$4="citu pasākumu izmaksas",IF('9a+c+n'!$Q41="C",'9a+c+n'!K41,0))</f>
        <v>0</v>
      </c>
      <c r="L41" s="82">
        <f>IF($C$4="citu pasākumu izmaksas",IF('9a+c+n'!$Q41="C",'9a+c+n'!L41,0))</f>
        <v>0</v>
      </c>
      <c r="M41" s="118">
        <f>IF($C$4="citu pasākumu izmaksas",IF('9a+c+n'!$Q41="C",'9a+c+n'!M41,0))</f>
        <v>0</v>
      </c>
      <c r="N41" s="118">
        <f>IF($C$4="citu pasākumu izmaksas",IF('9a+c+n'!$Q41="C",'9a+c+n'!N41,0))</f>
        <v>0</v>
      </c>
      <c r="O41" s="118">
        <f>IF($C$4="citu pasākumu izmaksas",IF('9a+c+n'!$Q41="C",'9a+c+n'!O41,0))</f>
        <v>0</v>
      </c>
      <c r="P41" s="119">
        <f>IF($C$4="citu pasākumu izmaksas",IF('9a+c+n'!$Q41="C",'9a+c+n'!P41,0))</f>
        <v>0</v>
      </c>
    </row>
    <row r="42" spans="1:16" x14ac:dyDescent="0.2">
      <c r="A42" s="51">
        <f>IF(P42=0,0,IF(COUNTBLANK(P42)=1,0,COUNTA($P$14:P42)))</f>
        <v>0</v>
      </c>
      <c r="B42" s="24">
        <f>IF($C$4="citu pasākumu izmaksas",IF('9a+c+n'!$Q42="C",'9a+c+n'!B42,0))</f>
        <v>0</v>
      </c>
      <c r="C42" s="24">
        <f>IF($C$4="citu pasākumu izmaksas",IF('9a+c+n'!$Q42="C",'9a+c+n'!C42,0))</f>
        <v>0</v>
      </c>
      <c r="D42" s="24">
        <f>IF($C$4="citu pasākumu izmaksas",IF('9a+c+n'!$Q42="C",'9a+c+n'!D42,0))</f>
        <v>0</v>
      </c>
      <c r="E42" s="46"/>
      <c r="F42" s="65"/>
      <c r="G42" s="118"/>
      <c r="H42" s="118">
        <f>IF($C$4="citu pasākumu izmaksas",IF('9a+c+n'!$Q42="C",'9a+c+n'!H42,0))</f>
        <v>0</v>
      </c>
      <c r="I42" s="118"/>
      <c r="J42" s="118"/>
      <c r="K42" s="119">
        <f>IF($C$4="citu pasākumu izmaksas",IF('9a+c+n'!$Q42="C",'9a+c+n'!K42,0))</f>
        <v>0</v>
      </c>
      <c r="L42" s="82">
        <f>IF($C$4="citu pasākumu izmaksas",IF('9a+c+n'!$Q42="C",'9a+c+n'!L42,0))</f>
        <v>0</v>
      </c>
      <c r="M42" s="118">
        <f>IF($C$4="citu pasākumu izmaksas",IF('9a+c+n'!$Q42="C",'9a+c+n'!M42,0))</f>
        <v>0</v>
      </c>
      <c r="N42" s="118">
        <f>IF($C$4="citu pasākumu izmaksas",IF('9a+c+n'!$Q42="C",'9a+c+n'!N42,0))</f>
        <v>0</v>
      </c>
      <c r="O42" s="118">
        <f>IF($C$4="citu pasākumu izmaksas",IF('9a+c+n'!$Q42="C",'9a+c+n'!O42,0))</f>
        <v>0</v>
      </c>
      <c r="P42" s="119">
        <f>IF($C$4="citu pasākumu izmaksas",IF('9a+c+n'!$Q42="C",'9a+c+n'!P42,0))</f>
        <v>0</v>
      </c>
    </row>
    <row r="43" spans="1:16" x14ac:dyDescent="0.2">
      <c r="A43" s="51">
        <f>IF(P43=0,0,IF(COUNTBLANK(P43)=1,0,COUNTA($P$14:P43)))</f>
        <v>0</v>
      </c>
      <c r="B43" s="24">
        <f>IF($C$4="citu pasākumu izmaksas",IF('9a+c+n'!$Q43="C",'9a+c+n'!B43,0))</f>
        <v>0</v>
      </c>
      <c r="C43" s="24">
        <f>IF($C$4="citu pasākumu izmaksas",IF('9a+c+n'!$Q43="C",'9a+c+n'!C43,0))</f>
        <v>0</v>
      </c>
      <c r="D43" s="24">
        <f>IF($C$4="citu pasākumu izmaksas",IF('9a+c+n'!$Q43="C",'9a+c+n'!D43,0))</f>
        <v>0</v>
      </c>
      <c r="E43" s="46"/>
      <c r="F43" s="65"/>
      <c r="G43" s="118"/>
      <c r="H43" s="118">
        <f>IF($C$4="citu pasākumu izmaksas",IF('9a+c+n'!$Q43="C",'9a+c+n'!H43,0))</f>
        <v>0</v>
      </c>
      <c r="I43" s="118"/>
      <c r="J43" s="118"/>
      <c r="K43" s="119">
        <f>IF($C$4="citu pasākumu izmaksas",IF('9a+c+n'!$Q43="C",'9a+c+n'!K43,0))</f>
        <v>0</v>
      </c>
      <c r="L43" s="82">
        <f>IF($C$4="citu pasākumu izmaksas",IF('9a+c+n'!$Q43="C",'9a+c+n'!L43,0))</f>
        <v>0</v>
      </c>
      <c r="M43" s="118">
        <f>IF($C$4="citu pasākumu izmaksas",IF('9a+c+n'!$Q43="C",'9a+c+n'!M43,0))</f>
        <v>0</v>
      </c>
      <c r="N43" s="118">
        <f>IF($C$4="citu pasākumu izmaksas",IF('9a+c+n'!$Q43="C",'9a+c+n'!N43,0))</f>
        <v>0</v>
      </c>
      <c r="O43" s="118">
        <f>IF($C$4="citu pasākumu izmaksas",IF('9a+c+n'!$Q43="C",'9a+c+n'!O43,0))</f>
        <v>0</v>
      </c>
      <c r="P43" s="119">
        <f>IF($C$4="citu pasākumu izmaksas",IF('9a+c+n'!$Q43="C",'9a+c+n'!P43,0))</f>
        <v>0</v>
      </c>
    </row>
    <row r="44" spans="1:16" x14ac:dyDescent="0.2">
      <c r="A44" s="51">
        <f>IF(P44=0,0,IF(COUNTBLANK(P44)=1,0,COUNTA($P$14:P44)))</f>
        <v>0</v>
      </c>
      <c r="B44" s="24">
        <f>IF($C$4="citu pasākumu izmaksas",IF('9a+c+n'!$Q44="C",'9a+c+n'!B44,0))</f>
        <v>0</v>
      </c>
      <c r="C44" s="24">
        <f>IF($C$4="citu pasākumu izmaksas",IF('9a+c+n'!$Q44="C",'9a+c+n'!C44,0))</f>
        <v>0</v>
      </c>
      <c r="D44" s="24">
        <f>IF($C$4="citu pasākumu izmaksas",IF('9a+c+n'!$Q44="C",'9a+c+n'!D44,0))</f>
        <v>0</v>
      </c>
      <c r="E44" s="46"/>
      <c r="F44" s="65"/>
      <c r="G44" s="118"/>
      <c r="H44" s="118">
        <f>IF($C$4="citu pasākumu izmaksas",IF('9a+c+n'!$Q44="C",'9a+c+n'!H44,0))</f>
        <v>0</v>
      </c>
      <c r="I44" s="118"/>
      <c r="J44" s="118"/>
      <c r="K44" s="119">
        <f>IF($C$4="citu pasākumu izmaksas",IF('9a+c+n'!$Q44="C",'9a+c+n'!K44,0))</f>
        <v>0</v>
      </c>
      <c r="L44" s="82">
        <f>IF($C$4="citu pasākumu izmaksas",IF('9a+c+n'!$Q44="C",'9a+c+n'!L44,0))</f>
        <v>0</v>
      </c>
      <c r="M44" s="118">
        <f>IF($C$4="citu pasākumu izmaksas",IF('9a+c+n'!$Q44="C",'9a+c+n'!M44,0))</f>
        <v>0</v>
      </c>
      <c r="N44" s="118">
        <f>IF($C$4="citu pasākumu izmaksas",IF('9a+c+n'!$Q44="C",'9a+c+n'!N44,0))</f>
        <v>0</v>
      </c>
      <c r="O44" s="118">
        <f>IF($C$4="citu pasākumu izmaksas",IF('9a+c+n'!$Q44="C",'9a+c+n'!O44,0))</f>
        <v>0</v>
      </c>
      <c r="P44" s="119">
        <f>IF($C$4="citu pasākumu izmaksas",IF('9a+c+n'!$Q44="C",'9a+c+n'!P44,0))</f>
        <v>0</v>
      </c>
    </row>
    <row r="45" spans="1:16" x14ac:dyDescent="0.2">
      <c r="A45" s="51">
        <f>IF(P45=0,0,IF(COUNTBLANK(P45)=1,0,COUNTA($P$14:P45)))</f>
        <v>0</v>
      </c>
      <c r="B45" s="24">
        <f>IF($C$4="citu pasākumu izmaksas",IF('9a+c+n'!$Q45="C",'9a+c+n'!B45,0))</f>
        <v>0</v>
      </c>
      <c r="C45" s="24">
        <f>IF($C$4="citu pasākumu izmaksas",IF('9a+c+n'!$Q45="C",'9a+c+n'!C45,0))</f>
        <v>0</v>
      </c>
      <c r="D45" s="24">
        <f>IF($C$4="citu pasākumu izmaksas",IF('9a+c+n'!$Q45="C",'9a+c+n'!D45,0))</f>
        <v>0</v>
      </c>
      <c r="E45" s="46"/>
      <c r="F45" s="65"/>
      <c r="G45" s="118"/>
      <c r="H45" s="118">
        <f>IF($C$4="citu pasākumu izmaksas",IF('9a+c+n'!$Q45="C",'9a+c+n'!H45,0))</f>
        <v>0</v>
      </c>
      <c r="I45" s="118"/>
      <c r="J45" s="118"/>
      <c r="K45" s="119">
        <f>IF($C$4="citu pasākumu izmaksas",IF('9a+c+n'!$Q45="C",'9a+c+n'!K45,0))</f>
        <v>0</v>
      </c>
      <c r="L45" s="82">
        <f>IF($C$4="citu pasākumu izmaksas",IF('9a+c+n'!$Q45="C",'9a+c+n'!L45,0))</f>
        <v>0</v>
      </c>
      <c r="M45" s="118">
        <f>IF($C$4="citu pasākumu izmaksas",IF('9a+c+n'!$Q45="C",'9a+c+n'!M45,0))</f>
        <v>0</v>
      </c>
      <c r="N45" s="118">
        <f>IF($C$4="citu pasākumu izmaksas",IF('9a+c+n'!$Q45="C",'9a+c+n'!N45,0))</f>
        <v>0</v>
      </c>
      <c r="O45" s="118">
        <f>IF($C$4="citu pasākumu izmaksas",IF('9a+c+n'!$Q45="C",'9a+c+n'!O45,0))</f>
        <v>0</v>
      </c>
      <c r="P45" s="119">
        <f>IF($C$4="citu pasākumu izmaksas",IF('9a+c+n'!$Q45="C",'9a+c+n'!P45,0))</f>
        <v>0</v>
      </c>
    </row>
    <row r="46" spans="1:16" x14ac:dyDescent="0.2">
      <c r="A46" s="51">
        <f>IF(P46=0,0,IF(COUNTBLANK(P46)=1,0,COUNTA($P$14:P46)))</f>
        <v>0</v>
      </c>
      <c r="B46" s="24">
        <f>IF($C$4="citu pasākumu izmaksas",IF('9a+c+n'!$Q46="C",'9a+c+n'!B46,0))</f>
        <v>0</v>
      </c>
      <c r="C46" s="24">
        <f>IF($C$4="citu pasākumu izmaksas",IF('9a+c+n'!$Q46="C",'9a+c+n'!C46,0))</f>
        <v>0</v>
      </c>
      <c r="D46" s="24">
        <f>IF($C$4="citu pasākumu izmaksas",IF('9a+c+n'!$Q46="C",'9a+c+n'!D46,0))</f>
        <v>0</v>
      </c>
      <c r="E46" s="46"/>
      <c r="F46" s="65"/>
      <c r="G46" s="118"/>
      <c r="H46" s="118">
        <f>IF($C$4="citu pasākumu izmaksas",IF('9a+c+n'!$Q46="C",'9a+c+n'!H46,0))</f>
        <v>0</v>
      </c>
      <c r="I46" s="118"/>
      <c r="J46" s="118"/>
      <c r="K46" s="119">
        <f>IF($C$4="citu pasākumu izmaksas",IF('9a+c+n'!$Q46="C",'9a+c+n'!K46,0))</f>
        <v>0</v>
      </c>
      <c r="L46" s="82">
        <f>IF($C$4="citu pasākumu izmaksas",IF('9a+c+n'!$Q46="C",'9a+c+n'!L46,0))</f>
        <v>0</v>
      </c>
      <c r="M46" s="118">
        <f>IF($C$4="citu pasākumu izmaksas",IF('9a+c+n'!$Q46="C",'9a+c+n'!M46,0))</f>
        <v>0</v>
      </c>
      <c r="N46" s="118">
        <f>IF($C$4="citu pasākumu izmaksas",IF('9a+c+n'!$Q46="C",'9a+c+n'!N46,0))</f>
        <v>0</v>
      </c>
      <c r="O46" s="118">
        <f>IF($C$4="citu pasākumu izmaksas",IF('9a+c+n'!$Q46="C",'9a+c+n'!O46,0))</f>
        <v>0</v>
      </c>
      <c r="P46" s="119">
        <f>IF($C$4="citu pasākumu izmaksas",IF('9a+c+n'!$Q46="C",'9a+c+n'!P46,0))</f>
        <v>0</v>
      </c>
    </row>
    <row r="47" spans="1:16" x14ac:dyDescent="0.2">
      <c r="A47" s="51">
        <f>IF(P47=0,0,IF(COUNTBLANK(P47)=1,0,COUNTA($P$14:P47)))</f>
        <v>0</v>
      </c>
      <c r="B47" s="24">
        <f>IF($C$4="citu pasākumu izmaksas",IF('9a+c+n'!$Q47="C",'9a+c+n'!B47,0))</f>
        <v>0</v>
      </c>
      <c r="C47" s="24">
        <f>IF($C$4="citu pasākumu izmaksas",IF('9a+c+n'!$Q47="C",'9a+c+n'!C47,0))</f>
        <v>0</v>
      </c>
      <c r="D47" s="24">
        <f>IF($C$4="citu pasākumu izmaksas",IF('9a+c+n'!$Q47="C",'9a+c+n'!D47,0))</f>
        <v>0</v>
      </c>
      <c r="E47" s="46"/>
      <c r="F47" s="65"/>
      <c r="G47" s="118"/>
      <c r="H47" s="118">
        <f>IF($C$4="citu pasākumu izmaksas",IF('9a+c+n'!$Q47="C",'9a+c+n'!H47,0))</f>
        <v>0</v>
      </c>
      <c r="I47" s="118"/>
      <c r="J47" s="118"/>
      <c r="K47" s="119">
        <f>IF($C$4="citu pasākumu izmaksas",IF('9a+c+n'!$Q47="C",'9a+c+n'!K47,0))</f>
        <v>0</v>
      </c>
      <c r="L47" s="82">
        <f>IF($C$4="citu pasākumu izmaksas",IF('9a+c+n'!$Q47="C",'9a+c+n'!L47,0))</f>
        <v>0</v>
      </c>
      <c r="M47" s="118">
        <f>IF($C$4="citu pasākumu izmaksas",IF('9a+c+n'!$Q47="C",'9a+c+n'!M47,0))</f>
        <v>0</v>
      </c>
      <c r="N47" s="118">
        <f>IF($C$4="citu pasākumu izmaksas",IF('9a+c+n'!$Q47="C",'9a+c+n'!N47,0))</f>
        <v>0</v>
      </c>
      <c r="O47" s="118">
        <f>IF($C$4="citu pasākumu izmaksas",IF('9a+c+n'!$Q47="C",'9a+c+n'!O47,0))</f>
        <v>0</v>
      </c>
      <c r="P47" s="119">
        <f>IF($C$4="citu pasākumu izmaksas",IF('9a+c+n'!$Q47="C",'9a+c+n'!P47,0))</f>
        <v>0</v>
      </c>
    </row>
    <row r="48" spans="1:16" x14ac:dyDescent="0.2">
      <c r="A48" s="51">
        <f>IF(P48=0,0,IF(COUNTBLANK(P48)=1,0,COUNTA($P$14:P48)))</f>
        <v>0</v>
      </c>
      <c r="B48" s="24">
        <f>IF($C$4="citu pasākumu izmaksas",IF('9a+c+n'!$Q48="C",'9a+c+n'!B48,0))</f>
        <v>0</v>
      </c>
      <c r="C48" s="24">
        <f>IF($C$4="citu pasākumu izmaksas",IF('9a+c+n'!$Q48="C",'9a+c+n'!C48,0))</f>
        <v>0</v>
      </c>
      <c r="D48" s="24">
        <f>IF($C$4="citu pasākumu izmaksas",IF('9a+c+n'!$Q48="C",'9a+c+n'!D48,0))</f>
        <v>0</v>
      </c>
      <c r="E48" s="46"/>
      <c r="F48" s="65"/>
      <c r="G48" s="118"/>
      <c r="H48" s="118">
        <f>IF($C$4="citu pasākumu izmaksas",IF('9a+c+n'!$Q48="C",'9a+c+n'!H48,0))</f>
        <v>0</v>
      </c>
      <c r="I48" s="118"/>
      <c r="J48" s="118"/>
      <c r="K48" s="119">
        <f>IF($C$4="citu pasākumu izmaksas",IF('9a+c+n'!$Q48="C",'9a+c+n'!K48,0))</f>
        <v>0</v>
      </c>
      <c r="L48" s="82">
        <f>IF($C$4="citu pasākumu izmaksas",IF('9a+c+n'!$Q48="C",'9a+c+n'!L48,0))</f>
        <v>0</v>
      </c>
      <c r="M48" s="118">
        <f>IF($C$4="citu pasākumu izmaksas",IF('9a+c+n'!$Q48="C",'9a+c+n'!M48,0))</f>
        <v>0</v>
      </c>
      <c r="N48" s="118">
        <f>IF($C$4="citu pasākumu izmaksas",IF('9a+c+n'!$Q48="C",'9a+c+n'!N48,0))</f>
        <v>0</v>
      </c>
      <c r="O48" s="118">
        <f>IF($C$4="citu pasākumu izmaksas",IF('9a+c+n'!$Q48="C",'9a+c+n'!O48,0))</f>
        <v>0</v>
      </c>
      <c r="P48" s="119">
        <f>IF($C$4="citu pasākumu izmaksas",IF('9a+c+n'!$Q48="C",'9a+c+n'!P48,0))</f>
        <v>0</v>
      </c>
    </row>
    <row r="49" spans="1:16" x14ac:dyDescent="0.2">
      <c r="A49" s="51">
        <f>IF(P49=0,0,IF(COUNTBLANK(P49)=1,0,COUNTA($P$14:P49)))</f>
        <v>0</v>
      </c>
      <c r="B49" s="24">
        <f>IF($C$4="citu pasākumu izmaksas",IF('9a+c+n'!$Q49="C",'9a+c+n'!B49,0))</f>
        <v>0</v>
      </c>
      <c r="C49" s="24">
        <f>IF($C$4="citu pasākumu izmaksas",IF('9a+c+n'!$Q49="C",'9a+c+n'!C49,0))</f>
        <v>0</v>
      </c>
      <c r="D49" s="24">
        <f>IF($C$4="citu pasākumu izmaksas",IF('9a+c+n'!$Q49="C",'9a+c+n'!D49,0))</f>
        <v>0</v>
      </c>
      <c r="E49" s="46"/>
      <c r="F49" s="65"/>
      <c r="G49" s="118"/>
      <c r="H49" s="118">
        <f>IF($C$4="citu pasākumu izmaksas",IF('9a+c+n'!$Q49="C",'9a+c+n'!H49,0))</f>
        <v>0</v>
      </c>
      <c r="I49" s="118"/>
      <c r="J49" s="118"/>
      <c r="K49" s="119">
        <f>IF($C$4="citu pasākumu izmaksas",IF('9a+c+n'!$Q49="C",'9a+c+n'!K49,0))</f>
        <v>0</v>
      </c>
      <c r="L49" s="82">
        <f>IF($C$4="citu pasākumu izmaksas",IF('9a+c+n'!$Q49="C",'9a+c+n'!L49,0))</f>
        <v>0</v>
      </c>
      <c r="M49" s="118">
        <f>IF($C$4="citu pasākumu izmaksas",IF('9a+c+n'!$Q49="C",'9a+c+n'!M49,0))</f>
        <v>0</v>
      </c>
      <c r="N49" s="118">
        <f>IF($C$4="citu pasākumu izmaksas",IF('9a+c+n'!$Q49="C",'9a+c+n'!N49,0))</f>
        <v>0</v>
      </c>
      <c r="O49" s="118">
        <f>IF($C$4="citu pasākumu izmaksas",IF('9a+c+n'!$Q49="C",'9a+c+n'!O49,0))</f>
        <v>0</v>
      </c>
      <c r="P49" s="119">
        <f>IF($C$4="citu pasākumu izmaksas",IF('9a+c+n'!$Q49="C",'9a+c+n'!P49,0))</f>
        <v>0</v>
      </c>
    </row>
    <row r="50" spans="1:16" x14ac:dyDescent="0.2">
      <c r="A50" s="51">
        <f>IF(P50=0,0,IF(COUNTBLANK(P50)=1,0,COUNTA($P$14:P50)))</f>
        <v>0</v>
      </c>
      <c r="B50" s="24">
        <f>IF($C$4="citu pasākumu izmaksas",IF('9a+c+n'!$Q50="C",'9a+c+n'!B50,0))</f>
        <v>0</v>
      </c>
      <c r="C50" s="24">
        <f>IF($C$4="citu pasākumu izmaksas",IF('9a+c+n'!$Q50="C",'9a+c+n'!C50,0))</f>
        <v>0</v>
      </c>
      <c r="D50" s="24">
        <f>IF($C$4="citu pasākumu izmaksas",IF('9a+c+n'!$Q50="C",'9a+c+n'!D50,0))</f>
        <v>0</v>
      </c>
      <c r="E50" s="46"/>
      <c r="F50" s="65"/>
      <c r="G50" s="118"/>
      <c r="H50" s="118">
        <f>IF($C$4="citu pasākumu izmaksas",IF('9a+c+n'!$Q50="C",'9a+c+n'!H50,0))</f>
        <v>0</v>
      </c>
      <c r="I50" s="118"/>
      <c r="J50" s="118"/>
      <c r="K50" s="119">
        <f>IF($C$4="citu pasākumu izmaksas",IF('9a+c+n'!$Q50="C",'9a+c+n'!K50,0))</f>
        <v>0</v>
      </c>
      <c r="L50" s="82">
        <f>IF($C$4="citu pasākumu izmaksas",IF('9a+c+n'!$Q50="C",'9a+c+n'!L50,0))</f>
        <v>0</v>
      </c>
      <c r="M50" s="118">
        <f>IF($C$4="citu pasākumu izmaksas",IF('9a+c+n'!$Q50="C",'9a+c+n'!M50,0))</f>
        <v>0</v>
      </c>
      <c r="N50" s="118">
        <f>IF($C$4="citu pasākumu izmaksas",IF('9a+c+n'!$Q50="C",'9a+c+n'!N50,0))</f>
        <v>0</v>
      </c>
      <c r="O50" s="118">
        <f>IF($C$4="citu pasākumu izmaksas",IF('9a+c+n'!$Q50="C",'9a+c+n'!O50,0))</f>
        <v>0</v>
      </c>
      <c r="P50" s="119">
        <f>IF($C$4="citu pasākumu izmaksas",IF('9a+c+n'!$Q50="C",'9a+c+n'!P50,0))</f>
        <v>0</v>
      </c>
    </row>
    <row r="51" spans="1:16" x14ac:dyDescent="0.2">
      <c r="A51" s="51">
        <f>IF(P51=0,0,IF(COUNTBLANK(P51)=1,0,COUNTA($P$14:P51)))</f>
        <v>0</v>
      </c>
      <c r="B51" s="24">
        <f>IF($C$4="citu pasākumu izmaksas",IF('9a+c+n'!$Q51="C",'9a+c+n'!B51,0))</f>
        <v>0</v>
      </c>
      <c r="C51" s="24">
        <f>IF($C$4="citu pasākumu izmaksas",IF('9a+c+n'!$Q51="C",'9a+c+n'!C51,0))</f>
        <v>0</v>
      </c>
      <c r="D51" s="24">
        <f>IF($C$4="citu pasākumu izmaksas",IF('9a+c+n'!$Q51="C",'9a+c+n'!D51,0))</f>
        <v>0</v>
      </c>
      <c r="E51" s="46"/>
      <c r="F51" s="65"/>
      <c r="G51" s="118"/>
      <c r="H51" s="118">
        <f>IF($C$4="citu pasākumu izmaksas",IF('9a+c+n'!$Q51="C",'9a+c+n'!H51,0))</f>
        <v>0</v>
      </c>
      <c r="I51" s="118"/>
      <c r="J51" s="118"/>
      <c r="K51" s="119">
        <f>IF($C$4="citu pasākumu izmaksas",IF('9a+c+n'!$Q51="C",'9a+c+n'!K51,0))</f>
        <v>0</v>
      </c>
      <c r="L51" s="82">
        <f>IF($C$4="citu pasākumu izmaksas",IF('9a+c+n'!$Q51="C",'9a+c+n'!L51,0))</f>
        <v>0</v>
      </c>
      <c r="M51" s="118">
        <f>IF($C$4="citu pasākumu izmaksas",IF('9a+c+n'!$Q51="C",'9a+c+n'!M51,0))</f>
        <v>0</v>
      </c>
      <c r="N51" s="118">
        <f>IF($C$4="citu pasākumu izmaksas",IF('9a+c+n'!$Q51="C",'9a+c+n'!N51,0))</f>
        <v>0</v>
      </c>
      <c r="O51" s="118">
        <f>IF($C$4="citu pasākumu izmaksas",IF('9a+c+n'!$Q51="C",'9a+c+n'!O51,0))</f>
        <v>0</v>
      </c>
      <c r="P51" s="119">
        <f>IF($C$4="citu pasākumu izmaksas",IF('9a+c+n'!$Q51="C",'9a+c+n'!P51,0))</f>
        <v>0</v>
      </c>
    </row>
    <row r="52" spans="1:16" x14ac:dyDescent="0.2">
      <c r="A52" s="51">
        <f>IF(P52=0,0,IF(COUNTBLANK(P52)=1,0,COUNTA($P$14:P52)))</f>
        <v>0</v>
      </c>
      <c r="B52" s="24">
        <f>IF($C$4="citu pasākumu izmaksas",IF('9a+c+n'!$Q52="C",'9a+c+n'!B52,0))</f>
        <v>0</v>
      </c>
      <c r="C52" s="24">
        <f>IF($C$4="citu pasākumu izmaksas",IF('9a+c+n'!$Q52="C",'9a+c+n'!C52,0))</f>
        <v>0</v>
      </c>
      <c r="D52" s="24">
        <f>IF($C$4="citu pasākumu izmaksas",IF('9a+c+n'!$Q52="C",'9a+c+n'!D52,0))</f>
        <v>0</v>
      </c>
      <c r="E52" s="46"/>
      <c r="F52" s="65"/>
      <c r="G52" s="118"/>
      <c r="H52" s="118">
        <f>IF($C$4="citu pasākumu izmaksas",IF('9a+c+n'!$Q52="C",'9a+c+n'!H52,0))</f>
        <v>0</v>
      </c>
      <c r="I52" s="118"/>
      <c r="J52" s="118"/>
      <c r="K52" s="119">
        <f>IF($C$4="citu pasākumu izmaksas",IF('9a+c+n'!$Q52="C",'9a+c+n'!K52,0))</f>
        <v>0</v>
      </c>
      <c r="L52" s="82">
        <f>IF($C$4="citu pasākumu izmaksas",IF('9a+c+n'!$Q52="C",'9a+c+n'!L52,0))</f>
        <v>0</v>
      </c>
      <c r="M52" s="118">
        <f>IF($C$4="citu pasākumu izmaksas",IF('9a+c+n'!$Q52="C",'9a+c+n'!M52,0))</f>
        <v>0</v>
      </c>
      <c r="N52" s="118">
        <f>IF($C$4="citu pasākumu izmaksas",IF('9a+c+n'!$Q52="C",'9a+c+n'!N52,0))</f>
        <v>0</v>
      </c>
      <c r="O52" s="118">
        <f>IF($C$4="citu pasākumu izmaksas",IF('9a+c+n'!$Q52="C",'9a+c+n'!O52,0))</f>
        <v>0</v>
      </c>
      <c r="P52" s="119">
        <f>IF($C$4="citu pasākumu izmaksas",IF('9a+c+n'!$Q52="C",'9a+c+n'!P52,0))</f>
        <v>0</v>
      </c>
    </row>
    <row r="53" spans="1:16" x14ac:dyDescent="0.2">
      <c r="A53" s="51">
        <f>IF(P53=0,0,IF(COUNTBLANK(P53)=1,0,COUNTA($P$14:P53)))</f>
        <v>0</v>
      </c>
      <c r="B53" s="24">
        <f>IF($C$4="citu pasākumu izmaksas",IF('9a+c+n'!$Q53="C",'9a+c+n'!B53,0))</f>
        <v>0</v>
      </c>
      <c r="C53" s="24">
        <f>IF($C$4="citu pasākumu izmaksas",IF('9a+c+n'!$Q53="C",'9a+c+n'!C53,0))</f>
        <v>0</v>
      </c>
      <c r="D53" s="24">
        <f>IF($C$4="citu pasākumu izmaksas",IF('9a+c+n'!$Q53="C",'9a+c+n'!D53,0))</f>
        <v>0</v>
      </c>
      <c r="E53" s="46"/>
      <c r="F53" s="65"/>
      <c r="G53" s="118"/>
      <c r="H53" s="118">
        <f>IF($C$4="citu pasākumu izmaksas",IF('9a+c+n'!$Q53="C",'9a+c+n'!H53,0))</f>
        <v>0</v>
      </c>
      <c r="I53" s="118"/>
      <c r="J53" s="118"/>
      <c r="K53" s="119">
        <f>IF($C$4="citu pasākumu izmaksas",IF('9a+c+n'!$Q53="C",'9a+c+n'!K53,0))</f>
        <v>0</v>
      </c>
      <c r="L53" s="82">
        <f>IF($C$4="citu pasākumu izmaksas",IF('9a+c+n'!$Q53="C",'9a+c+n'!L53,0))</f>
        <v>0</v>
      </c>
      <c r="M53" s="118">
        <f>IF($C$4="citu pasākumu izmaksas",IF('9a+c+n'!$Q53="C",'9a+c+n'!M53,0))</f>
        <v>0</v>
      </c>
      <c r="N53" s="118">
        <f>IF($C$4="citu pasākumu izmaksas",IF('9a+c+n'!$Q53="C",'9a+c+n'!N53,0))</f>
        <v>0</v>
      </c>
      <c r="O53" s="118">
        <f>IF($C$4="citu pasākumu izmaksas",IF('9a+c+n'!$Q53="C",'9a+c+n'!O53,0))</f>
        <v>0</v>
      </c>
      <c r="P53" s="119">
        <f>IF($C$4="citu pasākumu izmaksas",IF('9a+c+n'!$Q53="C",'9a+c+n'!P53,0))</f>
        <v>0</v>
      </c>
    </row>
    <row r="54" spans="1:16" x14ac:dyDescent="0.2">
      <c r="A54" s="51">
        <f>IF(P54=0,0,IF(COUNTBLANK(P54)=1,0,COUNTA($P$14:P54)))</f>
        <v>0</v>
      </c>
      <c r="B54" s="24">
        <f>IF($C$4="citu pasākumu izmaksas",IF('9a+c+n'!$Q54="C",'9a+c+n'!B54,0))</f>
        <v>0</v>
      </c>
      <c r="C54" s="24">
        <f>IF($C$4="citu pasākumu izmaksas",IF('9a+c+n'!$Q54="C",'9a+c+n'!C54,0))</f>
        <v>0</v>
      </c>
      <c r="D54" s="24">
        <f>IF($C$4="citu pasākumu izmaksas",IF('9a+c+n'!$Q54="C",'9a+c+n'!D54,0))</f>
        <v>0</v>
      </c>
      <c r="E54" s="46"/>
      <c r="F54" s="65"/>
      <c r="G54" s="118"/>
      <c r="H54" s="118">
        <f>IF($C$4="citu pasākumu izmaksas",IF('9a+c+n'!$Q54="C",'9a+c+n'!H54,0))</f>
        <v>0</v>
      </c>
      <c r="I54" s="118"/>
      <c r="J54" s="118"/>
      <c r="K54" s="119">
        <f>IF($C$4="citu pasākumu izmaksas",IF('9a+c+n'!$Q54="C",'9a+c+n'!K54,0))</f>
        <v>0</v>
      </c>
      <c r="L54" s="82">
        <f>IF($C$4="citu pasākumu izmaksas",IF('9a+c+n'!$Q54="C",'9a+c+n'!L54,0))</f>
        <v>0</v>
      </c>
      <c r="M54" s="118">
        <f>IF($C$4="citu pasākumu izmaksas",IF('9a+c+n'!$Q54="C",'9a+c+n'!M54,0))</f>
        <v>0</v>
      </c>
      <c r="N54" s="118">
        <f>IF($C$4="citu pasākumu izmaksas",IF('9a+c+n'!$Q54="C",'9a+c+n'!N54,0))</f>
        <v>0</v>
      </c>
      <c r="O54" s="118">
        <f>IF($C$4="citu pasākumu izmaksas",IF('9a+c+n'!$Q54="C",'9a+c+n'!O54,0))</f>
        <v>0</v>
      </c>
      <c r="P54" s="119">
        <f>IF($C$4="citu pasākumu izmaksas",IF('9a+c+n'!$Q54="C",'9a+c+n'!P54,0))</f>
        <v>0</v>
      </c>
    </row>
    <row r="55" spans="1:16" x14ac:dyDescent="0.2">
      <c r="A55" s="51">
        <f>IF(P55=0,0,IF(COUNTBLANK(P55)=1,0,COUNTA($P$14:P55)))</f>
        <v>0</v>
      </c>
      <c r="B55" s="24">
        <f>IF($C$4="citu pasākumu izmaksas",IF('9a+c+n'!$Q55="C",'9a+c+n'!B55,0))</f>
        <v>0</v>
      </c>
      <c r="C55" s="24">
        <f>IF($C$4="citu pasākumu izmaksas",IF('9a+c+n'!$Q55="C",'9a+c+n'!C55,0))</f>
        <v>0</v>
      </c>
      <c r="D55" s="24">
        <f>IF($C$4="citu pasākumu izmaksas",IF('9a+c+n'!$Q55="C",'9a+c+n'!D55,0))</f>
        <v>0</v>
      </c>
      <c r="E55" s="46"/>
      <c r="F55" s="65"/>
      <c r="G55" s="118"/>
      <c r="H55" s="118">
        <f>IF($C$4="citu pasākumu izmaksas",IF('9a+c+n'!$Q55="C",'9a+c+n'!H55,0))</f>
        <v>0</v>
      </c>
      <c r="I55" s="118"/>
      <c r="J55" s="118"/>
      <c r="K55" s="119">
        <f>IF($C$4="citu pasākumu izmaksas",IF('9a+c+n'!$Q55="C",'9a+c+n'!K55,0))</f>
        <v>0</v>
      </c>
      <c r="L55" s="82">
        <f>IF($C$4="citu pasākumu izmaksas",IF('9a+c+n'!$Q55="C",'9a+c+n'!L55,0))</f>
        <v>0</v>
      </c>
      <c r="M55" s="118">
        <f>IF($C$4="citu pasākumu izmaksas",IF('9a+c+n'!$Q55="C",'9a+c+n'!M55,0))</f>
        <v>0</v>
      </c>
      <c r="N55" s="118">
        <f>IF($C$4="citu pasākumu izmaksas",IF('9a+c+n'!$Q55="C",'9a+c+n'!N55,0))</f>
        <v>0</v>
      </c>
      <c r="O55" s="118">
        <f>IF($C$4="citu pasākumu izmaksas",IF('9a+c+n'!$Q55="C",'9a+c+n'!O55,0))</f>
        <v>0</v>
      </c>
      <c r="P55" s="119">
        <f>IF($C$4="citu pasākumu izmaksas",IF('9a+c+n'!$Q55="C",'9a+c+n'!P55,0))</f>
        <v>0</v>
      </c>
    </row>
    <row r="56" spans="1:16" x14ac:dyDescent="0.2">
      <c r="A56" s="51">
        <f>IF(P56=0,0,IF(COUNTBLANK(P56)=1,0,COUNTA($P$14:P56)))</f>
        <v>0</v>
      </c>
      <c r="B56" s="24">
        <f>IF($C$4="citu pasākumu izmaksas",IF('9a+c+n'!$Q56="C",'9a+c+n'!B56,0))</f>
        <v>0</v>
      </c>
      <c r="C56" s="24">
        <f>IF($C$4="citu pasākumu izmaksas",IF('9a+c+n'!$Q56="C",'9a+c+n'!C56,0))</f>
        <v>0</v>
      </c>
      <c r="D56" s="24">
        <f>IF($C$4="citu pasākumu izmaksas",IF('9a+c+n'!$Q56="C",'9a+c+n'!D56,0))</f>
        <v>0</v>
      </c>
      <c r="E56" s="46"/>
      <c r="F56" s="65"/>
      <c r="G56" s="118"/>
      <c r="H56" s="118">
        <f>IF($C$4="citu pasākumu izmaksas",IF('9a+c+n'!$Q56="C",'9a+c+n'!H56,0))</f>
        <v>0</v>
      </c>
      <c r="I56" s="118"/>
      <c r="J56" s="118"/>
      <c r="K56" s="119">
        <f>IF($C$4="citu pasākumu izmaksas",IF('9a+c+n'!$Q56="C",'9a+c+n'!K56,0))</f>
        <v>0</v>
      </c>
      <c r="L56" s="82">
        <f>IF($C$4="citu pasākumu izmaksas",IF('9a+c+n'!$Q56="C",'9a+c+n'!L56,0))</f>
        <v>0</v>
      </c>
      <c r="M56" s="118">
        <f>IF($C$4="citu pasākumu izmaksas",IF('9a+c+n'!$Q56="C",'9a+c+n'!M56,0))</f>
        <v>0</v>
      </c>
      <c r="N56" s="118">
        <f>IF($C$4="citu pasākumu izmaksas",IF('9a+c+n'!$Q56="C",'9a+c+n'!N56,0))</f>
        <v>0</v>
      </c>
      <c r="O56" s="118">
        <f>IF($C$4="citu pasākumu izmaksas",IF('9a+c+n'!$Q56="C",'9a+c+n'!O56,0))</f>
        <v>0</v>
      </c>
      <c r="P56" s="119">
        <f>IF($C$4="citu pasākumu izmaksas",IF('9a+c+n'!$Q56="C",'9a+c+n'!P56,0))</f>
        <v>0</v>
      </c>
    </row>
    <row r="57" spans="1:16" x14ac:dyDescent="0.2">
      <c r="A57" s="51">
        <f>IF(P57=0,0,IF(COUNTBLANK(P57)=1,0,COUNTA($P$14:P57)))</f>
        <v>0</v>
      </c>
      <c r="B57" s="24">
        <f>IF($C$4="citu pasākumu izmaksas",IF('9a+c+n'!$Q57="C",'9a+c+n'!B57,0))</f>
        <v>0</v>
      </c>
      <c r="C57" s="24">
        <f>IF($C$4="citu pasākumu izmaksas",IF('9a+c+n'!$Q57="C",'9a+c+n'!C57,0))</f>
        <v>0</v>
      </c>
      <c r="D57" s="24">
        <f>IF($C$4="citu pasākumu izmaksas",IF('9a+c+n'!$Q57="C",'9a+c+n'!D57,0))</f>
        <v>0</v>
      </c>
      <c r="E57" s="46"/>
      <c r="F57" s="65"/>
      <c r="G57" s="118"/>
      <c r="H57" s="118">
        <f>IF($C$4="citu pasākumu izmaksas",IF('9a+c+n'!$Q57="C",'9a+c+n'!H57,0))</f>
        <v>0</v>
      </c>
      <c r="I57" s="118"/>
      <c r="J57" s="118"/>
      <c r="K57" s="119">
        <f>IF($C$4="citu pasākumu izmaksas",IF('9a+c+n'!$Q57="C",'9a+c+n'!K57,0))</f>
        <v>0</v>
      </c>
      <c r="L57" s="82">
        <f>IF($C$4="citu pasākumu izmaksas",IF('9a+c+n'!$Q57="C",'9a+c+n'!L57,0))</f>
        <v>0</v>
      </c>
      <c r="M57" s="118">
        <f>IF($C$4="citu pasākumu izmaksas",IF('9a+c+n'!$Q57="C",'9a+c+n'!M57,0))</f>
        <v>0</v>
      </c>
      <c r="N57" s="118">
        <f>IF($C$4="citu pasākumu izmaksas",IF('9a+c+n'!$Q57="C",'9a+c+n'!N57,0))</f>
        <v>0</v>
      </c>
      <c r="O57" s="118">
        <f>IF($C$4="citu pasākumu izmaksas",IF('9a+c+n'!$Q57="C",'9a+c+n'!O57,0))</f>
        <v>0</v>
      </c>
      <c r="P57" s="119">
        <f>IF($C$4="citu pasākumu izmaksas",IF('9a+c+n'!$Q57="C",'9a+c+n'!P57,0))</f>
        <v>0</v>
      </c>
    </row>
    <row r="58" spans="1:16" x14ac:dyDescent="0.2">
      <c r="A58" s="51">
        <f>IF(P58=0,0,IF(COUNTBLANK(P58)=1,0,COUNTA($P$14:P58)))</f>
        <v>0</v>
      </c>
      <c r="B58" s="24">
        <f>IF($C$4="citu pasākumu izmaksas",IF('9a+c+n'!$Q58="C",'9a+c+n'!B58,0))</f>
        <v>0</v>
      </c>
      <c r="C58" s="24">
        <f>IF($C$4="citu pasākumu izmaksas",IF('9a+c+n'!$Q58="C",'9a+c+n'!C58,0))</f>
        <v>0</v>
      </c>
      <c r="D58" s="24">
        <f>IF($C$4="citu pasākumu izmaksas",IF('9a+c+n'!$Q58="C",'9a+c+n'!D58,0))</f>
        <v>0</v>
      </c>
      <c r="E58" s="46"/>
      <c r="F58" s="65"/>
      <c r="G58" s="118"/>
      <c r="H58" s="118">
        <f>IF($C$4="citu pasākumu izmaksas",IF('9a+c+n'!$Q58="C",'9a+c+n'!H58,0))</f>
        <v>0</v>
      </c>
      <c r="I58" s="118"/>
      <c r="J58" s="118"/>
      <c r="K58" s="119">
        <f>IF($C$4="citu pasākumu izmaksas",IF('9a+c+n'!$Q58="C",'9a+c+n'!K58,0))</f>
        <v>0</v>
      </c>
      <c r="L58" s="82">
        <f>IF($C$4="citu pasākumu izmaksas",IF('9a+c+n'!$Q58="C",'9a+c+n'!L58,0))</f>
        <v>0</v>
      </c>
      <c r="M58" s="118">
        <f>IF($C$4="citu pasākumu izmaksas",IF('9a+c+n'!$Q58="C",'9a+c+n'!M58,0))</f>
        <v>0</v>
      </c>
      <c r="N58" s="118">
        <f>IF($C$4="citu pasākumu izmaksas",IF('9a+c+n'!$Q58="C",'9a+c+n'!N58,0))</f>
        <v>0</v>
      </c>
      <c r="O58" s="118">
        <f>IF($C$4="citu pasākumu izmaksas",IF('9a+c+n'!$Q58="C",'9a+c+n'!O58,0))</f>
        <v>0</v>
      </c>
      <c r="P58" s="119">
        <f>IF($C$4="citu pasākumu izmaksas",IF('9a+c+n'!$Q58="C",'9a+c+n'!P58,0))</f>
        <v>0</v>
      </c>
    </row>
    <row r="59" spans="1:16" x14ac:dyDescent="0.2">
      <c r="A59" s="51">
        <f>IF(P59=0,0,IF(COUNTBLANK(P59)=1,0,COUNTA($P$14:P59)))</f>
        <v>0</v>
      </c>
      <c r="B59" s="24">
        <f>IF($C$4="citu pasākumu izmaksas",IF('9a+c+n'!$Q59="C",'9a+c+n'!B59,0))</f>
        <v>0</v>
      </c>
      <c r="C59" s="24">
        <f>IF($C$4="citu pasākumu izmaksas",IF('9a+c+n'!$Q59="C",'9a+c+n'!C59,0))</f>
        <v>0</v>
      </c>
      <c r="D59" s="24">
        <f>IF($C$4="citu pasākumu izmaksas",IF('9a+c+n'!$Q59="C",'9a+c+n'!D59,0))</f>
        <v>0</v>
      </c>
      <c r="E59" s="46"/>
      <c r="F59" s="65"/>
      <c r="G59" s="118"/>
      <c r="H59" s="118">
        <f>IF($C$4="citu pasākumu izmaksas",IF('9a+c+n'!$Q59="C",'9a+c+n'!H59,0))</f>
        <v>0</v>
      </c>
      <c r="I59" s="118"/>
      <c r="J59" s="118"/>
      <c r="K59" s="119">
        <f>IF($C$4="citu pasākumu izmaksas",IF('9a+c+n'!$Q59="C",'9a+c+n'!K59,0))</f>
        <v>0</v>
      </c>
      <c r="L59" s="82">
        <f>IF($C$4="citu pasākumu izmaksas",IF('9a+c+n'!$Q59="C",'9a+c+n'!L59,0))</f>
        <v>0</v>
      </c>
      <c r="M59" s="118">
        <f>IF($C$4="citu pasākumu izmaksas",IF('9a+c+n'!$Q59="C",'9a+c+n'!M59,0))</f>
        <v>0</v>
      </c>
      <c r="N59" s="118">
        <f>IF($C$4="citu pasākumu izmaksas",IF('9a+c+n'!$Q59="C",'9a+c+n'!N59,0))</f>
        <v>0</v>
      </c>
      <c r="O59" s="118">
        <f>IF($C$4="citu pasākumu izmaksas",IF('9a+c+n'!$Q59="C",'9a+c+n'!O59,0))</f>
        <v>0</v>
      </c>
      <c r="P59" s="119">
        <f>IF($C$4="citu pasākumu izmaksas",IF('9a+c+n'!$Q59="C",'9a+c+n'!P59,0))</f>
        <v>0</v>
      </c>
    </row>
    <row r="60" spans="1:16" x14ac:dyDescent="0.2">
      <c r="A60" s="51">
        <f>IF(P60=0,0,IF(COUNTBLANK(P60)=1,0,COUNTA($P$14:P60)))</f>
        <v>0</v>
      </c>
      <c r="B60" s="24">
        <f>IF($C$4="citu pasākumu izmaksas",IF('9a+c+n'!$Q60="C",'9a+c+n'!B60,0))</f>
        <v>0</v>
      </c>
      <c r="C60" s="24">
        <f>IF($C$4="citu pasākumu izmaksas",IF('9a+c+n'!$Q60="C",'9a+c+n'!C60,0))</f>
        <v>0</v>
      </c>
      <c r="D60" s="24">
        <f>IF($C$4="citu pasākumu izmaksas",IF('9a+c+n'!$Q60="C",'9a+c+n'!D60,0))</f>
        <v>0</v>
      </c>
      <c r="E60" s="46"/>
      <c r="F60" s="65"/>
      <c r="G60" s="118"/>
      <c r="H60" s="118">
        <f>IF($C$4="citu pasākumu izmaksas",IF('9a+c+n'!$Q60="C",'9a+c+n'!H60,0))</f>
        <v>0</v>
      </c>
      <c r="I60" s="118"/>
      <c r="J60" s="118"/>
      <c r="K60" s="119">
        <f>IF($C$4="citu pasākumu izmaksas",IF('9a+c+n'!$Q60="C",'9a+c+n'!K60,0))</f>
        <v>0</v>
      </c>
      <c r="L60" s="82">
        <f>IF($C$4="citu pasākumu izmaksas",IF('9a+c+n'!$Q60="C",'9a+c+n'!L60,0))</f>
        <v>0</v>
      </c>
      <c r="M60" s="118">
        <f>IF($C$4="citu pasākumu izmaksas",IF('9a+c+n'!$Q60="C",'9a+c+n'!M60,0))</f>
        <v>0</v>
      </c>
      <c r="N60" s="118">
        <f>IF($C$4="citu pasākumu izmaksas",IF('9a+c+n'!$Q60="C",'9a+c+n'!N60,0))</f>
        <v>0</v>
      </c>
      <c r="O60" s="118">
        <f>IF($C$4="citu pasākumu izmaksas",IF('9a+c+n'!$Q60="C",'9a+c+n'!O60,0))</f>
        <v>0</v>
      </c>
      <c r="P60" s="119">
        <f>IF($C$4="citu pasākumu izmaksas",IF('9a+c+n'!$Q60="C",'9a+c+n'!P60,0))</f>
        <v>0</v>
      </c>
    </row>
    <row r="61" spans="1:16" x14ac:dyDescent="0.2">
      <c r="A61" s="51">
        <f>IF(P61=0,0,IF(COUNTBLANK(P61)=1,0,COUNTA($P$14:P61)))</f>
        <v>0</v>
      </c>
      <c r="B61" s="24">
        <f>IF($C$4="citu pasākumu izmaksas",IF('9a+c+n'!$Q61="C",'9a+c+n'!B61,0))</f>
        <v>0</v>
      </c>
      <c r="C61" s="24">
        <f>IF($C$4="citu pasākumu izmaksas",IF('9a+c+n'!$Q61="C",'9a+c+n'!C61,0))</f>
        <v>0</v>
      </c>
      <c r="D61" s="24">
        <f>IF($C$4="citu pasākumu izmaksas",IF('9a+c+n'!$Q61="C",'9a+c+n'!D61,0))</f>
        <v>0</v>
      </c>
      <c r="E61" s="46"/>
      <c r="F61" s="65"/>
      <c r="G61" s="118"/>
      <c r="H61" s="118">
        <f>IF($C$4="citu pasākumu izmaksas",IF('9a+c+n'!$Q61="C",'9a+c+n'!H61,0))</f>
        <v>0</v>
      </c>
      <c r="I61" s="118"/>
      <c r="J61" s="118"/>
      <c r="K61" s="119">
        <f>IF($C$4="citu pasākumu izmaksas",IF('9a+c+n'!$Q61="C",'9a+c+n'!K61,0))</f>
        <v>0</v>
      </c>
      <c r="L61" s="82">
        <f>IF($C$4="citu pasākumu izmaksas",IF('9a+c+n'!$Q61="C",'9a+c+n'!L61,0))</f>
        <v>0</v>
      </c>
      <c r="M61" s="118">
        <f>IF($C$4="citu pasākumu izmaksas",IF('9a+c+n'!$Q61="C",'9a+c+n'!M61,0))</f>
        <v>0</v>
      </c>
      <c r="N61" s="118">
        <f>IF($C$4="citu pasākumu izmaksas",IF('9a+c+n'!$Q61="C",'9a+c+n'!N61,0))</f>
        <v>0</v>
      </c>
      <c r="O61" s="118">
        <f>IF($C$4="citu pasākumu izmaksas",IF('9a+c+n'!$Q61="C",'9a+c+n'!O61,0))</f>
        <v>0</v>
      </c>
      <c r="P61" s="119">
        <f>IF($C$4="citu pasākumu izmaksas",IF('9a+c+n'!$Q61="C",'9a+c+n'!P61,0))</f>
        <v>0</v>
      </c>
    </row>
    <row r="62" spans="1:16" x14ac:dyDescent="0.2">
      <c r="A62" s="51">
        <f>IF(P62=0,0,IF(COUNTBLANK(P62)=1,0,COUNTA($P$14:P62)))</f>
        <v>0</v>
      </c>
      <c r="B62" s="24">
        <f>IF($C$4="citu pasākumu izmaksas",IF('9a+c+n'!$Q62="C",'9a+c+n'!B62,0))</f>
        <v>0</v>
      </c>
      <c r="C62" s="24">
        <f>IF($C$4="citu pasākumu izmaksas",IF('9a+c+n'!$Q62="C",'9a+c+n'!C62,0))</f>
        <v>0</v>
      </c>
      <c r="D62" s="24">
        <f>IF($C$4="citu pasākumu izmaksas",IF('9a+c+n'!$Q62="C",'9a+c+n'!D62,0))</f>
        <v>0</v>
      </c>
      <c r="E62" s="46"/>
      <c r="F62" s="65"/>
      <c r="G62" s="118"/>
      <c r="H62" s="118">
        <f>IF($C$4="citu pasākumu izmaksas",IF('9a+c+n'!$Q62="C",'9a+c+n'!H62,0))</f>
        <v>0</v>
      </c>
      <c r="I62" s="118"/>
      <c r="J62" s="118"/>
      <c r="K62" s="119">
        <f>IF($C$4="citu pasākumu izmaksas",IF('9a+c+n'!$Q62="C",'9a+c+n'!K62,0))</f>
        <v>0</v>
      </c>
      <c r="L62" s="82">
        <f>IF($C$4="citu pasākumu izmaksas",IF('9a+c+n'!$Q62="C",'9a+c+n'!L62,0))</f>
        <v>0</v>
      </c>
      <c r="M62" s="118">
        <f>IF($C$4="citu pasākumu izmaksas",IF('9a+c+n'!$Q62="C",'9a+c+n'!M62,0))</f>
        <v>0</v>
      </c>
      <c r="N62" s="118">
        <f>IF($C$4="citu pasākumu izmaksas",IF('9a+c+n'!$Q62="C",'9a+c+n'!N62,0))</f>
        <v>0</v>
      </c>
      <c r="O62" s="118">
        <f>IF($C$4="citu pasākumu izmaksas",IF('9a+c+n'!$Q62="C",'9a+c+n'!O62,0))</f>
        <v>0</v>
      </c>
      <c r="P62" s="119">
        <f>IF($C$4="citu pasākumu izmaksas",IF('9a+c+n'!$Q62="C",'9a+c+n'!P62,0))</f>
        <v>0</v>
      </c>
    </row>
    <row r="63" spans="1:16" x14ac:dyDescent="0.2">
      <c r="A63" s="51">
        <f>IF(P63=0,0,IF(COUNTBLANK(P63)=1,0,COUNTA($P$14:P63)))</f>
        <v>0</v>
      </c>
      <c r="B63" s="24">
        <f>IF($C$4="citu pasākumu izmaksas",IF('9a+c+n'!$Q63="C",'9a+c+n'!B63,0))</f>
        <v>0</v>
      </c>
      <c r="C63" s="24">
        <f>IF($C$4="citu pasākumu izmaksas",IF('9a+c+n'!$Q63="C",'9a+c+n'!C63,0))</f>
        <v>0</v>
      </c>
      <c r="D63" s="24">
        <f>IF($C$4="citu pasākumu izmaksas",IF('9a+c+n'!$Q63="C",'9a+c+n'!D63,0))</f>
        <v>0</v>
      </c>
      <c r="E63" s="46"/>
      <c r="F63" s="65"/>
      <c r="G63" s="118"/>
      <c r="H63" s="118">
        <f>IF($C$4="citu pasākumu izmaksas",IF('9a+c+n'!$Q63="C",'9a+c+n'!H63,0))</f>
        <v>0</v>
      </c>
      <c r="I63" s="118"/>
      <c r="J63" s="118"/>
      <c r="K63" s="119">
        <f>IF($C$4="citu pasākumu izmaksas",IF('9a+c+n'!$Q63="C",'9a+c+n'!K63,0))</f>
        <v>0</v>
      </c>
      <c r="L63" s="82">
        <f>IF($C$4="citu pasākumu izmaksas",IF('9a+c+n'!$Q63="C",'9a+c+n'!L63,0))</f>
        <v>0</v>
      </c>
      <c r="M63" s="118">
        <f>IF($C$4="citu pasākumu izmaksas",IF('9a+c+n'!$Q63="C",'9a+c+n'!M63,0))</f>
        <v>0</v>
      </c>
      <c r="N63" s="118">
        <f>IF($C$4="citu pasākumu izmaksas",IF('9a+c+n'!$Q63="C",'9a+c+n'!N63,0))</f>
        <v>0</v>
      </c>
      <c r="O63" s="118">
        <f>IF($C$4="citu pasākumu izmaksas",IF('9a+c+n'!$Q63="C",'9a+c+n'!O63,0))</f>
        <v>0</v>
      </c>
      <c r="P63" s="119">
        <f>IF($C$4="citu pasākumu izmaksas",IF('9a+c+n'!$Q63="C",'9a+c+n'!P63,0))</f>
        <v>0</v>
      </c>
    </row>
    <row r="64" spans="1:16" x14ac:dyDescent="0.2">
      <c r="A64" s="51">
        <f>IF(P64=0,0,IF(COUNTBLANK(P64)=1,0,COUNTA($P$14:P64)))</f>
        <v>0</v>
      </c>
      <c r="B64" s="24">
        <f>IF($C$4="citu pasākumu izmaksas",IF('9a+c+n'!$Q64="C",'9a+c+n'!B64,0))</f>
        <v>0</v>
      </c>
      <c r="C64" s="24">
        <f>IF($C$4="citu pasākumu izmaksas",IF('9a+c+n'!$Q64="C",'9a+c+n'!C64,0))</f>
        <v>0</v>
      </c>
      <c r="D64" s="24">
        <f>IF($C$4="citu pasākumu izmaksas",IF('9a+c+n'!$Q64="C",'9a+c+n'!D64,0))</f>
        <v>0</v>
      </c>
      <c r="E64" s="46"/>
      <c r="F64" s="65"/>
      <c r="G64" s="118"/>
      <c r="H64" s="118">
        <f>IF($C$4="citu pasākumu izmaksas",IF('9a+c+n'!$Q64="C",'9a+c+n'!H64,0))</f>
        <v>0</v>
      </c>
      <c r="I64" s="118"/>
      <c r="J64" s="118"/>
      <c r="K64" s="119">
        <f>IF($C$4="citu pasākumu izmaksas",IF('9a+c+n'!$Q64="C",'9a+c+n'!K64,0))</f>
        <v>0</v>
      </c>
      <c r="L64" s="82">
        <f>IF($C$4="citu pasākumu izmaksas",IF('9a+c+n'!$Q64="C",'9a+c+n'!L64,0))</f>
        <v>0</v>
      </c>
      <c r="M64" s="118">
        <f>IF($C$4="citu pasākumu izmaksas",IF('9a+c+n'!$Q64="C",'9a+c+n'!M64,0))</f>
        <v>0</v>
      </c>
      <c r="N64" s="118">
        <f>IF($C$4="citu pasākumu izmaksas",IF('9a+c+n'!$Q64="C",'9a+c+n'!N64,0))</f>
        <v>0</v>
      </c>
      <c r="O64" s="118">
        <f>IF($C$4="citu pasākumu izmaksas",IF('9a+c+n'!$Q64="C",'9a+c+n'!O64,0))</f>
        <v>0</v>
      </c>
      <c r="P64" s="119">
        <f>IF($C$4="citu pasākumu izmaksas",IF('9a+c+n'!$Q64="C",'9a+c+n'!P64,0))</f>
        <v>0</v>
      </c>
    </row>
    <row r="65" spans="1:16" x14ac:dyDescent="0.2">
      <c r="A65" s="51">
        <f>IF(P65=0,0,IF(COUNTBLANK(P65)=1,0,COUNTA($P$14:P65)))</f>
        <v>0</v>
      </c>
      <c r="B65" s="24">
        <f>IF($C$4="citu pasākumu izmaksas",IF('9a+c+n'!$Q65="C",'9a+c+n'!B65,0))</f>
        <v>0</v>
      </c>
      <c r="C65" s="24">
        <f>IF($C$4="citu pasākumu izmaksas",IF('9a+c+n'!$Q65="C",'9a+c+n'!C65,0))</f>
        <v>0</v>
      </c>
      <c r="D65" s="24">
        <f>IF($C$4="citu pasākumu izmaksas",IF('9a+c+n'!$Q65="C",'9a+c+n'!D65,0))</f>
        <v>0</v>
      </c>
      <c r="E65" s="46"/>
      <c r="F65" s="65"/>
      <c r="G65" s="118"/>
      <c r="H65" s="118">
        <f>IF($C$4="citu pasākumu izmaksas",IF('9a+c+n'!$Q65="C",'9a+c+n'!H65,0))</f>
        <v>0</v>
      </c>
      <c r="I65" s="118"/>
      <c r="J65" s="118"/>
      <c r="K65" s="119">
        <f>IF($C$4="citu pasākumu izmaksas",IF('9a+c+n'!$Q65="C",'9a+c+n'!K65,0))</f>
        <v>0</v>
      </c>
      <c r="L65" s="82">
        <f>IF($C$4="citu pasākumu izmaksas",IF('9a+c+n'!$Q65="C",'9a+c+n'!L65,0))</f>
        <v>0</v>
      </c>
      <c r="M65" s="118">
        <f>IF($C$4="citu pasākumu izmaksas",IF('9a+c+n'!$Q65="C",'9a+c+n'!M65,0))</f>
        <v>0</v>
      </c>
      <c r="N65" s="118">
        <f>IF($C$4="citu pasākumu izmaksas",IF('9a+c+n'!$Q65="C",'9a+c+n'!N65,0))</f>
        <v>0</v>
      </c>
      <c r="O65" s="118">
        <f>IF($C$4="citu pasākumu izmaksas",IF('9a+c+n'!$Q65="C",'9a+c+n'!O65,0))</f>
        <v>0</v>
      </c>
      <c r="P65" s="119">
        <f>IF($C$4="citu pasākumu izmaksas",IF('9a+c+n'!$Q65="C",'9a+c+n'!P65,0))</f>
        <v>0</v>
      </c>
    </row>
    <row r="66" spans="1:16" x14ac:dyDescent="0.2">
      <c r="A66" s="51">
        <f>IF(P66=0,0,IF(COUNTBLANK(P66)=1,0,COUNTA($P$14:P66)))</f>
        <v>0</v>
      </c>
      <c r="B66" s="24">
        <f>IF($C$4="citu pasākumu izmaksas",IF('9a+c+n'!$Q66="C",'9a+c+n'!B66,0))</f>
        <v>0</v>
      </c>
      <c r="C66" s="24">
        <f>IF($C$4="citu pasākumu izmaksas",IF('9a+c+n'!$Q66="C",'9a+c+n'!C66,0))</f>
        <v>0</v>
      </c>
      <c r="D66" s="24">
        <f>IF($C$4="citu pasākumu izmaksas",IF('9a+c+n'!$Q66="C",'9a+c+n'!D66,0))</f>
        <v>0</v>
      </c>
      <c r="E66" s="46"/>
      <c r="F66" s="65"/>
      <c r="G66" s="118"/>
      <c r="H66" s="118">
        <f>IF($C$4="citu pasākumu izmaksas",IF('9a+c+n'!$Q66="C",'9a+c+n'!H66,0))</f>
        <v>0</v>
      </c>
      <c r="I66" s="118"/>
      <c r="J66" s="118"/>
      <c r="K66" s="119">
        <f>IF($C$4="citu pasākumu izmaksas",IF('9a+c+n'!$Q66="C",'9a+c+n'!K66,0))</f>
        <v>0</v>
      </c>
      <c r="L66" s="82">
        <f>IF($C$4="citu pasākumu izmaksas",IF('9a+c+n'!$Q66="C",'9a+c+n'!L66,0))</f>
        <v>0</v>
      </c>
      <c r="M66" s="118">
        <f>IF($C$4="citu pasākumu izmaksas",IF('9a+c+n'!$Q66="C",'9a+c+n'!M66,0))</f>
        <v>0</v>
      </c>
      <c r="N66" s="118">
        <f>IF($C$4="citu pasākumu izmaksas",IF('9a+c+n'!$Q66="C",'9a+c+n'!N66,0))</f>
        <v>0</v>
      </c>
      <c r="O66" s="118">
        <f>IF($C$4="citu pasākumu izmaksas",IF('9a+c+n'!$Q66="C",'9a+c+n'!O66,0))</f>
        <v>0</v>
      </c>
      <c r="P66" s="119">
        <f>IF($C$4="citu pasākumu izmaksas",IF('9a+c+n'!$Q66="C",'9a+c+n'!P66,0))</f>
        <v>0</v>
      </c>
    </row>
    <row r="67" spans="1:16" x14ac:dyDescent="0.2">
      <c r="A67" s="51">
        <f>IF(P67=0,0,IF(COUNTBLANK(P67)=1,0,COUNTA($P$14:P67)))</f>
        <v>0</v>
      </c>
      <c r="B67" s="24">
        <f>IF($C$4="citu pasākumu izmaksas",IF('9a+c+n'!$Q67="C",'9a+c+n'!B67,0))</f>
        <v>0</v>
      </c>
      <c r="C67" s="24">
        <f>IF($C$4="citu pasākumu izmaksas",IF('9a+c+n'!$Q67="C",'9a+c+n'!C67,0))</f>
        <v>0</v>
      </c>
      <c r="D67" s="24">
        <f>IF($C$4="citu pasākumu izmaksas",IF('9a+c+n'!$Q67="C",'9a+c+n'!D67,0))</f>
        <v>0</v>
      </c>
      <c r="E67" s="46"/>
      <c r="F67" s="65"/>
      <c r="G67" s="118"/>
      <c r="H67" s="118">
        <f>IF($C$4="citu pasākumu izmaksas",IF('9a+c+n'!$Q67="C",'9a+c+n'!H67,0))</f>
        <v>0</v>
      </c>
      <c r="I67" s="118"/>
      <c r="J67" s="118"/>
      <c r="K67" s="119">
        <f>IF($C$4="citu pasākumu izmaksas",IF('9a+c+n'!$Q67="C",'9a+c+n'!K67,0))</f>
        <v>0</v>
      </c>
      <c r="L67" s="82">
        <f>IF($C$4="citu pasākumu izmaksas",IF('9a+c+n'!$Q67="C",'9a+c+n'!L67,0))</f>
        <v>0</v>
      </c>
      <c r="M67" s="118">
        <f>IF($C$4="citu pasākumu izmaksas",IF('9a+c+n'!$Q67="C",'9a+c+n'!M67,0))</f>
        <v>0</v>
      </c>
      <c r="N67" s="118">
        <f>IF($C$4="citu pasākumu izmaksas",IF('9a+c+n'!$Q67="C",'9a+c+n'!N67,0))</f>
        <v>0</v>
      </c>
      <c r="O67" s="118">
        <f>IF($C$4="citu pasākumu izmaksas",IF('9a+c+n'!$Q67="C",'9a+c+n'!O67,0))</f>
        <v>0</v>
      </c>
      <c r="P67" s="119">
        <f>IF($C$4="citu pasākumu izmaksas",IF('9a+c+n'!$Q67="C",'9a+c+n'!P67,0))</f>
        <v>0</v>
      </c>
    </row>
    <row r="68" spans="1:16" x14ac:dyDescent="0.2">
      <c r="A68" s="51">
        <f>IF(P68=0,0,IF(COUNTBLANK(P68)=1,0,COUNTA($P$14:P68)))</f>
        <v>0</v>
      </c>
      <c r="B68" s="24">
        <f>IF($C$4="citu pasākumu izmaksas",IF('9a+c+n'!$Q68="C",'9a+c+n'!B68,0))</f>
        <v>0</v>
      </c>
      <c r="C68" s="24">
        <f>IF($C$4="citu pasākumu izmaksas",IF('9a+c+n'!$Q68="C",'9a+c+n'!C68,0))</f>
        <v>0</v>
      </c>
      <c r="D68" s="24">
        <f>IF($C$4="citu pasākumu izmaksas",IF('9a+c+n'!$Q68="C",'9a+c+n'!D68,0))</f>
        <v>0</v>
      </c>
      <c r="E68" s="46"/>
      <c r="F68" s="65"/>
      <c r="G68" s="118"/>
      <c r="H68" s="118">
        <f>IF($C$4="citu pasākumu izmaksas",IF('9a+c+n'!$Q68="C",'9a+c+n'!H68,0))</f>
        <v>0</v>
      </c>
      <c r="I68" s="118"/>
      <c r="J68" s="118"/>
      <c r="K68" s="119">
        <f>IF($C$4="citu pasākumu izmaksas",IF('9a+c+n'!$Q68="C",'9a+c+n'!K68,0))</f>
        <v>0</v>
      </c>
      <c r="L68" s="82">
        <f>IF($C$4="citu pasākumu izmaksas",IF('9a+c+n'!$Q68="C",'9a+c+n'!L68,0))</f>
        <v>0</v>
      </c>
      <c r="M68" s="118">
        <f>IF($C$4="citu pasākumu izmaksas",IF('9a+c+n'!$Q68="C",'9a+c+n'!M68,0))</f>
        <v>0</v>
      </c>
      <c r="N68" s="118">
        <f>IF($C$4="citu pasākumu izmaksas",IF('9a+c+n'!$Q68="C",'9a+c+n'!N68,0))</f>
        <v>0</v>
      </c>
      <c r="O68" s="118">
        <f>IF($C$4="citu pasākumu izmaksas",IF('9a+c+n'!$Q68="C",'9a+c+n'!O68,0))</f>
        <v>0</v>
      </c>
      <c r="P68" s="119">
        <f>IF($C$4="citu pasākumu izmaksas",IF('9a+c+n'!$Q68="C",'9a+c+n'!P68,0))</f>
        <v>0</v>
      </c>
    </row>
    <row r="69" spans="1:16" x14ac:dyDescent="0.2">
      <c r="A69" s="51">
        <f>IF(P69=0,0,IF(COUNTBLANK(P69)=1,0,COUNTA($P$14:P69)))</f>
        <v>0</v>
      </c>
      <c r="B69" s="24">
        <f>IF($C$4="citu pasākumu izmaksas",IF('9a+c+n'!$Q69="C",'9a+c+n'!B69,0))</f>
        <v>0</v>
      </c>
      <c r="C69" s="24">
        <f>IF($C$4="citu pasākumu izmaksas",IF('9a+c+n'!$Q69="C",'9a+c+n'!C69,0))</f>
        <v>0</v>
      </c>
      <c r="D69" s="24">
        <f>IF($C$4="citu pasākumu izmaksas",IF('9a+c+n'!$Q69="C",'9a+c+n'!D69,0))</f>
        <v>0</v>
      </c>
      <c r="E69" s="46"/>
      <c r="F69" s="65"/>
      <c r="G69" s="118"/>
      <c r="H69" s="118">
        <f>IF($C$4="citu pasākumu izmaksas",IF('9a+c+n'!$Q69="C",'9a+c+n'!H69,0))</f>
        <v>0</v>
      </c>
      <c r="I69" s="118"/>
      <c r="J69" s="118"/>
      <c r="K69" s="119">
        <f>IF($C$4="citu pasākumu izmaksas",IF('9a+c+n'!$Q69="C",'9a+c+n'!K69,0))</f>
        <v>0</v>
      </c>
      <c r="L69" s="82">
        <f>IF($C$4="citu pasākumu izmaksas",IF('9a+c+n'!$Q69="C",'9a+c+n'!L69,0))</f>
        <v>0</v>
      </c>
      <c r="M69" s="118">
        <f>IF($C$4="citu pasākumu izmaksas",IF('9a+c+n'!$Q69="C",'9a+c+n'!M69,0))</f>
        <v>0</v>
      </c>
      <c r="N69" s="118">
        <f>IF($C$4="citu pasākumu izmaksas",IF('9a+c+n'!$Q69="C",'9a+c+n'!N69,0))</f>
        <v>0</v>
      </c>
      <c r="O69" s="118">
        <f>IF($C$4="citu pasākumu izmaksas",IF('9a+c+n'!$Q69="C",'9a+c+n'!O69,0))</f>
        <v>0</v>
      </c>
      <c r="P69" s="119">
        <f>IF($C$4="citu pasākumu izmaksas",IF('9a+c+n'!$Q69="C",'9a+c+n'!P69,0))</f>
        <v>0</v>
      </c>
    </row>
    <row r="70" spans="1:16" x14ac:dyDescent="0.2">
      <c r="A70" s="51">
        <f>IF(P70=0,0,IF(COUNTBLANK(P70)=1,0,COUNTA($P$14:P70)))</f>
        <v>0</v>
      </c>
      <c r="B70" s="24">
        <f>IF($C$4="citu pasākumu izmaksas",IF('9a+c+n'!$Q70="C",'9a+c+n'!B70,0))</f>
        <v>0</v>
      </c>
      <c r="C70" s="24">
        <f>IF($C$4="citu pasākumu izmaksas",IF('9a+c+n'!$Q70="C",'9a+c+n'!C70,0))</f>
        <v>0</v>
      </c>
      <c r="D70" s="24">
        <f>IF($C$4="citu pasākumu izmaksas",IF('9a+c+n'!$Q70="C",'9a+c+n'!D70,0))</f>
        <v>0</v>
      </c>
      <c r="E70" s="46"/>
      <c r="F70" s="65"/>
      <c r="G70" s="118"/>
      <c r="H70" s="118">
        <f>IF($C$4="citu pasākumu izmaksas",IF('9a+c+n'!$Q70="C",'9a+c+n'!H70,0))</f>
        <v>0</v>
      </c>
      <c r="I70" s="118"/>
      <c r="J70" s="118"/>
      <c r="K70" s="119">
        <f>IF($C$4="citu pasākumu izmaksas",IF('9a+c+n'!$Q70="C",'9a+c+n'!K70,0))</f>
        <v>0</v>
      </c>
      <c r="L70" s="82">
        <f>IF($C$4="citu pasākumu izmaksas",IF('9a+c+n'!$Q70="C",'9a+c+n'!L70,0))</f>
        <v>0</v>
      </c>
      <c r="M70" s="118">
        <f>IF($C$4="citu pasākumu izmaksas",IF('9a+c+n'!$Q70="C",'9a+c+n'!M70,0))</f>
        <v>0</v>
      </c>
      <c r="N70" s="118">
        <f>IF($C$4="citu pasākumu izmaksas",IF('9a+c+n'!$Q70="C",'9a+c+n'!N70,0))</f>
        <v>0</v>
      </c>
      <c r="O70" s="118">
        <f>IF($C$4="citu pasākumu izmaksas",IF('9a+c+n'!$Q70="C",'9a+c+n'!O70,0))</f>
        <v>0</v>
      </c>
      <c r="P70" s="119">
        <f>IF($C$4="citu pasākumu izmaksas",IF('9a+c+n'!$Q70="C",'9a+c+n'!P70,0))</f>
        <v>0</v>
      </c>
    </row>
    <row r="71" spans="1:16" x14ac:dyDescent="0.2">
      <c r="A71" s="51">
        <f>IF(P71=0,0,IF(COUNTBLANK(P71)=1,0,COUNTA($P$14:P71)))</f>
        <v>0</v>
      </c>
      <c r="B71" s="24">
        <f>IF($C$4="citu pasākumu izmaksas",IF('9a+c+n'!$Q71="C",'9a+c+n'!B71,0))</f>
        <v>0</v>
      </c>
      <c r="C71" s="24">
        <f>IF($C$4="citu pasākumu izmaksas",IF('9a+c+n'!$Q71="C",'9a+c+n'!C71,0))</f>
        <v>0</v>
      </c>
      <c r="D71" s="24">
        <f>IF($C$4="citu pasākumu izmaksas",IF('9a+c+n'!$Q71="C",'9a+c+n'!D71,0))</f>
        <v>0</v>
      </c>
      <c r="E71" s="46"/>
      <c r="F71" s="65"/>
      <c r="G71" s="118"/>
      <c r="H71" s="118">
        <f>IF($C$4="citu pasākumu izmaksas",IF('9a+c+n'!$Q71="C",'9a+c+n'!H71,0))</f>
        <v>0</v>
      </c>
      <c r="I71" s="118"/>
      <c r="J71" s="118"/>
      <c r="K71" s="119">
        <f>IF($C$4="citu pasākumu izmaksas",IF('9a+c+n'!$Q71="C",'9a+c+n'!K71,0))</f>
        <v>0</v>
      </c>
      <c r="L71" s="82">
        <f>IF($C$4="citu pasākumu izmaksas",IF('9a+c+n'!$Q71="C",'9a+c+n'!L71,0))</f>
        <v>0</v>
      </c>
      <c r="M71" s="118">
        <f>IF($C$4="citu pasākumu izmaksas",IF('9a+c+n'!$Q71="C",'9a+c+n'!M71,0))</f>
        <v>0</v>
      </c>
      <c r="N71" s="118">
        <f>IF($C$4="citu pasākumu izmaksas",IF('9a+c+n'!$Q71="C",'9a+c+n'!N71,0))</f>
        <v>0</v>
      </c>
      <c r="O71" s="118">
        <f>IF($C$4="citu pasākumu izmaksas",IF('9a+c+n'!$Q71="C",'9a+c+n'!O71,0))</f>
        <v>0</v>
      </c>
      <c r="P71" s="119">
        <f>IF($C$4="citu pasākumu izmaksas",IF('9a+c+n'!$Q71="C",'9a+c+n'!P71,0))</f>
        <v>0</v>
      </c>
    </row>
    <row r="72" spans="1:16" x14ac:dyDescent="0.2">
      <c r="A72" s="51">
        <f>IF(P72=0,0,IF(COUNTBLANK(P72)=1,0,COUNTA($P$14:P72)))</f>
        <v>0</v>
      </c>
      <c r="B72" s="24">
        <f>IF($C$4="citu pasākumu izmaksas",IF('9a+c+n'!$Q72="C",'9a+c+n'!B72,0))</f>
        <v>0</v>
      </c>
      <c r="C72" s="24">
        <f>IF($C$4="citu pasākumu izmaksas",IF('9a+c+n'!$Q72="C",'9a+c+n'!C72,0))</f>
        <v>0</v>
      </c>
      <c r="D72" s="24">
        <f>IF($C$4="citu pasākumu izmaksas",IF('9a+c+n'!$Q72="C",'9a+c+n'!D72,0))</f>
        <v>0</v>
      </c>
      <c r="E72" s="46"/>
      <c r="F72" s="65"/>
      <c r="G72" s="118"/>
      <c r="H72" s="118">
        <f>IF($C$4="citu pasākumu izmaksas",IF('9a+c+n'!$Q72="C",'9a+c+n'!H72,0))</f>
        <v>0</v>
      </c>
      <c r="I72" s="118"/>
      <c r="J72" s="118"/>
      <c r="K72" s="119">
        <f>IF($C$4="citu pasākumu izmaksas",IF('9a+c+n'!$Q72="C",'9a+c+n'!K72,0))</f>
        <v>0</v>
      </c>
      <c r="L72" s="82">
        <f>IF($C$4="citu pasākumu izmaksas",IF('9a+c+n'!$Q72="C",'9a+c+n'!L72,0))</f>
        <v>0</v>
      </c>
      <c r="M72" s="118">
        <f>IF($C$4="citu pasākumu izmaksas",IF('9a+c+n'!$Q72="C",'9a+c+n'!M72,0))</f>
        <v>0</v>
      </c>
      <c r="N72" s="118">
        <f>IF($C$4="citu pasākumu izmaksas",IF('9a+c+n'!$Q72="C",'9a+c+n'!N72,0))</f>
        <v>0</v>
      </c>
      <c r="O72" s="118">
        <f>IF($C$4="citu pasākumu izmaksas",IF('9a+c+n'!$Q72="C",'9a+c+n'!O72,0))</f>
        <v>0</v>
      </c>
      <c r="P72" s="119">
        <f>IF($C$4="citu pasākumu izmaksas",IF('9a+c+n'!$Q72="C",'9a+c+n'!P72,0))</f>
        <v>0</v>
      </c>
    </row>
    <row r="73" spans="1:16" x14ac:dyDescent="0.2">
      <c r="A73" s="51">
        <f>IF(P73=0,0,IF(COUNTBLANK(P73)=1,0,COUNTA($P$14:P73)))</f>
        <v>0</v>
      </c>
      <c r="B73" s="24">
        <f>IF($C$4="citu pasākumu izmaksas",IF('9a+c+n'!$Q73="C",'9a+c+n'!B73,0))</f>
        <v>0</v>
      </c>
      <c r="C73" s="24">
        <f>IF($C$4="citu pasākumu izmaksas",IF('9a+c+n'!$Q73="C",'9a+c+n'!C73,0))</f>
        <v>0</v>
      </c>
      <c r="D73" s="24">
        <f>IF($C$4="citu pasākumu izmaksas",IF('9a+c+n'!$Q73="C",'9a+c+n'!D73,0))</f>
        <v>0</v>
      </c>
      <c r="E73" s="46"/>
      <c r="F73" s="65"/>
      <c r="G73" s="118"/>
      <c r="H73" s="118">
        <f>IF($C$4="citu pasākumu izmaksas",IF('9a+c+n'!$Q73="C",'9a+c+n'!H73,0))</f>
        <v>0</v>
      </c>
      <c r="I73" s="118"/>
      <c r="J73" s="118"/>
      <c r="K73" s="119">
        <f>IF($C$4="citu pasākumu izmaksas",IF('9a+c+n'!$Q73="C",'9a+c+n'!K73,0))</f>
        <v>0</v>
      </c>
      <c r="L73" s="82">
        <f>IF($C$4="citu pasākumu izmaksas",IF('9a+c+n'!$Q73="C",'9a+c+n'!L73,0))</f>
        <v>0</v>
      </c>
      <c r="M73" s="118">
        <f>IF($C$4="citu pasākumu izmaksas",IF('9a+c+n'!$Q73="C",'9a+c+n'!M73,0))</f>
        <v>0</v>
      </c>
      <c r="N73" s="118">
        <f>IF($C$4="citu pasākumu izmaksas",IF('9a+c+n'!$Q73="C",'9a+c+n'!N73,0))</f>
        <v>0</v>
      </c>
      <c r="O73" s="118">
        <f>IF($C$4="citu pasākumu izmaksas",IF('9a+c+n'!$Q73="C",'9a+c+n'!O73,0))</f>
        <v>0</v>
      </c>
      <c r="P73" s="119">
        <f>IF($C$4="citu pasākumu izmaksas",IF('9a+c+n'!$Q73="C",'9a+c+n'!P73,0))</f>
        <v>0</v>
      </c>
    </row>
    <row r="74" spans="1:16" x14ac:dyDescent="0.2">
      <c r="A74" s="51">
        <f>IF(P74=0,0,IF(COUNTBLANK(P74)=1,0,COUNTA($P$14:P74)))</f>
        <v>0</v>
      </c>
      <c r="B74" s="24">
        <f>IF($C$4="citu pasākumu izmaksas",IF('9a+c+n'!$Q74="C",'9a+c+n'!B74,0))</f>
        <v>0</v>
      </c>
      <c r="C74" s="24">
        <f>IF($C$4="citu pasākumu izmaksas",IF('9a+c+n'!$Q74="C",'9a+c+n'!C74,0))</f>
        <v>0</v>
      </c>
      <c r="D74" s="24">
        <f>IF($C$4="citu pasākumu izmaksas",IF('9a+c+n'!$Q74="C",'9a+c+n'!D74,0))</f>
        <v>0</v>
      </c>
      <c r="E74" s="46"/>
      <c r="F74" s="65"/>
      <c r="G74" s="118"/>
      <c r="H74" s="118">
        <f>IF($C$4="citu pasākumu izmaksas",IF('9a+c+n'!$Q74="C",'9a+c+n'!H74,0))</f>
        <v>0</v>
      </c>
      <c r="I74" s="118"/>
      <c r="J74" s="118"/>
      <c r="K74" s="119">
        <f>IF($C$4="citu pasākumu izmaksas",IF('9a+c+n'!$Q74="C",'9a+c+n'!K74,0))</f>
        <v>0</v>
      </c>
      <c r="L74" s="82">
        <f>IF($C$4="citu pasākumu izmaksas",IF('9a+c+n'!$Q74="C",'9a+c+n'!L74,0))</f>
        <v>0</v>
      </c>
      <c r="M74" s="118">
        <f>IF($C$4="citu pasākumu izmaksas",IF('9a+c+n'!$Q74="C",'9a+c+n'!M74,0))</f>
        <v>0</v>
      </c>
      <c r="N74" s="118">
        <f>IF($C$4="citu pasākumu izmaksas",IF('9a+c+n'!$Q74="C",'9a+c+n'!N74,0))</f>
        <v>0</v>
      </c>
      <c r="O74" s="118">
        <f>IF($C$4="citu pasākumu izmaksas",IF('9a+c+n'!$Q74="C",'9a+c+n'!O74,0))</f>
        <v>0</v>
      </c>
      <c r="P74" s="119">
        <f>IF($C$4="citu pasākumu izmaksas",IF('9a+c+n'!$Q74="C",'9a+c+n'!P74,0))</f>
        <v>0</v>
      </c>
    </row>
    <row r="75" spans="1:16" x14ac:dyDescent="0.2">
      <c r="A75" s="51">
        <f>IF(P75=0,0,IF(COUNTBLANK(P75)=1,0,COUNTA($P$14:P75)))</f>
        <v>0</v>
      </c>
      <c r="B75" s="24">
        <f>IF($C$4="citu pasākumu izmaksas",IF('9a+c+n'!$Q75="C",'9a+c+n'!B75,0))</f>
        <v>0</v>
      </c>
      <c r="C75" s="24">
        <f>IF($C$4="citu pasākumu izmaksas",IF('9a+c+n'!$Q75="C",'9a+c+n'!C75,0))</f>
        <v>0</v>
      </c>
      <c r="D75" s="24">
        <f>IF($C$4="citu pasākumu izmaksas",IF('9a+c+n'!$Q75="C",'9a+c+n'!D75,0))</f>
        <v>0</v>
      </c>
      <c r="E75" s="46"/>
      <c r="F75" s="65"/>
      <c r="G75" s="118"/>
      <c r="H75" s="118">
        <f>IF($C$4="citu pasākumu izmaksas",IF('9a+c+n'!$Q75="C",'9a+c+n'!H75,0))</f>
        <v>0</v>
      </c>
      <c r="I75" s="118"/>
      <c r="J75" s="118"/>
      <c r="K75" s="119">
        <f>IF($C$4="citu pasākumu izmaksas",IF('9a+c+n'!$Q75="C",'9a+c+n'!K75,0))</f>
        <v>0</v>
      </c>
      <c r="L75" s="82">
        <f>IF($C$4="citu pasākumu izmaksas",IF('9a+c+n'!$Q75="C",'9a+c+n'!L75,0))</f>
        <v>0</v>
      </c>
      <c r="M75" s="118">
        <f>IF($C$4="citu pasākumu izmaksas",IF('9a+c+n'!$Q75="C",'9a+c+n'!M75,0))</f>
        <v>0</v>
      </c>
      <c r="N75" s="118">
        <f>IF($C$4="citu pasākumu izmaksas",IF('9a+c+n'!$Q75="C",'9a+c+n'!N75,0))</f>
        <v>0</v>
      </c>
      <c r="O75" s="118">
        <f>IF($C$4="citu pasākumu izmaksas",IF('9a+c+n'!$Q75="C",'9a+c+n'!O75,0))</f>
        <v>0</v>
      </c>
      <c r="P75" s="119">
        <f>IF($C$4="citu pasākumu izmaksas",IF('9a+c+n'!$Q75="C",'9a+c+n'!P75,0))</f>
        <v>0</v>
      </c>
    </row>
    <row r="76" spans="1:16" ht="10.8" thickBot="1" x14ac:dyDescent="0.25">
      <c r="A76" s="51">
        <f>IF(P76=0,0,IF(COUNTBLANK(P76)=1,0,COUNTA($P$14:P76)))</f>
        <v>0</v>
      </c>
      <c r="B76" s="24">
        <f>IF($C$4="citu pasākumu izmaksas",IF('9a+c+n'!$Q76="C",'9a+c+n'!B76,0))</f>
        <v>0</v>
      </c>
      <c r="C76" s="24">
        <f>IF($C$4="citu pasākumu izmaksas",IF('9a+c+n'!$Q76="C",'9a+c+n'!C76,0))</f>
        <v>0</v>
      </c>
      <c r="D76" s="24">
        <f>IF($C$4="citu pasākumu izmaksas",IF('9a+c+n'!$Q76="C",'9a+c+n'!D76,0))</f>
        <v>0</v>
      </c>
      <c r="E76" s="46"/>
      <c r="F76" s="65"/>
      <c r="G76" s="118"/>
      <c r="H76" s="118">
        <f>IF($C$4="citu pasākumu izmaksas",IF('9a+c+n'!$Q76="C",'9a+c+n'!H76,0))</f>
        <v>0</v>
      </c>
      <c r="I76" s="118"/>
      <c r="J76" s="118"/>
      <c r="K76" s="119">
        <f>IF($C$4="citu pasākumu izmaksas",IF('9a+c+n'!$Q76="C",'9a+c+n'!K76,0))</f>
        <v>0</v>
      </c>
      <c r="L76" s="82">
        <f>IF($C$4="citu pasākumu izmaksas",IF('9a+c+n'!$Q76="C",'9a+c+n'!L76,0))</f>
        <v>0</v>
      </c>
      <c r="M76" s="118">
        <f>IF($C$4="citu pasākumu izmaksas",IF('9a+c+n'!$Q76="C",'9a+c+n'!M76,0))</f>
        <v>0</v>
      </c>
      <c r="N76" s="118">
        <f>IF($C$4="citu pasākumu izmaksas",IF('9a+c+n'!$Q76="C",'9a+c+n'!N76,0))</f>
        <v>0</v>
      </c>
      <c r="O76" s="118">
        <f>IF($C$4="citu pasākumu izmaksas",IF('9a+c+n'!$Q76="C",'9a+c+n'!O76,0))</f>
        <v>0</v>
      </c>
      <c r="P76" s="119">
        <f>IF($C$4="citu pasākumu izmaksas",IF('9a+c+n'!$Q76="C",'9a+c+n'!P76,0))</f>
        <v>0</v>
      </c>
    </row>
    <row r="77" spans="1:16" ht="12" customHeight="1" thickBot="1" x14ac:dyDescent="0.25">
      <c r="A77" s="315" t="s">
        <v>62</v>
      </c>
      <c r="B77" s="316"/>
      <c r="C77" s="316"/>
      <c r="D77" s="316"/>
      <c r="E77" s="316"/>
      <c r="F77" s="316"/>
      <c r="G77" s="316"/>
      <c r="H77" s="316"/>
      <c r="I77" s="316"/>
      <c r="J77" s="316"/>
      <c r="K77" s="317"/>
      <c r="L77" s="132">
        <f>SUM(L14:L76)</f>
        <v>0</v>
      </c>
      <c r="M77" s="133">
        <f>SUM(M14:M76)</f>
        <v>0</v>
      </c>
      <c r="N77" s="133">
        <f>SUM(N14:N76)</f>
        <v>0</v>
      </c>
      <c r="O77" s="133">
        <f>SUM(O14:O76)</f>
        <v>0</v>
      </c>
      <c r="P77" s="134">
        <f>SUM(P14:P76)</f>
        <v>0</v>
      </c>
    </row>
    <row r="78" spans="1:16" x14ac:dyDescent="0.2">
      <c r="A78" s="16"/>
      <c r="B78" s="16"/>
      <c r="C78" s="16"/>
      <c r="D78" s="16"/>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1" t="s">
        <v>14</v>
      </c>
      <c r="B80" s="16"/>
      <c r="C80" s="318" t="str">
        <f>'Kops c'!C35:H35</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260" t="str">
        <f>'Kops n'!A38:D38</f>
        <v>Tāme sastādīta 2024. gada 14. maijā</v>
      </c>
      <c r="B83" s="261"/>
      <c r="C83" s="261"/>
      <c r="D83" s="261"/>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1" t="s">
        <v>41</v>
      </c>
      <c r="B85" s="16"/>
      <c r="C85" s="318" t="str">
        <f>'Kops c'!C40:H40</f>
        <v>Gundega Ābelīte 14.05.2024</v>
      </c>
      <c r="D85" s="318"/>
      <c r="E85" s="318"/>
      <c r="F85" s="318"/>
      <c r="G85" s="318"/>
      <c r="H85" s="318"/>
      <c r="I85" s="16"/>
      <c r="J85" s="16"/>
      <c r="K85" s="16"/>
      <c r="L85" s="16"/>
      <c r="M85" s="16"/>
      <c r="N85" s="16"/>
      <c r="O85" s="16"/>
      <c r="P85" s="16"/>
    </row>
    <row r="86" spans="1:16" x14ac:dyDescent="0.2">
      <c r="A86" s="16"/>
      <c r="B86" s="16"/>
      <c r="C86" s="244" t="s">
        <v>15</v>
      </c>
      <c r="D86" s="244"/>
      <c r="E86" s="244"/>
      <c r="F86" s="244"/>
      <c r="G86" s="244"/>
      <c r="H86" s="244"/>
      <c r="I86" s="16"/>
      <c r="J86" s="16"/>
      <c r="K86" s="16"/>
      <c r="L86" s="16"/>
      <c r="M86" s="16"/>
      <c r="N86" s="16"/>
      <c r="O86" s="16"/>
      <c r="P86" s="16"/>
    </row>
    <row r="87" spans="1:16" x14ac:dyDescent="0.2">
      <c r="A87" s="16"/>
      <c r="B87" s="16"/>
      <c r="C87" s="16"/>
      <c r="D87" s="16"/>
      <c r="E87" s="16"/>
      <c r="F87" s="16"/>
      <c r="G87" s="16"/>
      <c r="H87" s="16"/>
      <c r="I87" s="16"/>
      <c r="J87" s="16"/>
      <c r="K87" s="16"/>
      <c r="L87" s="16"/>
      <c r="M87" s="16"/>
      <c r="N87" s="16"/>
      <c r="O87" s="16"/>
      <c r="P87" s="16"/>
    </row>
    <row r="88" spans="1:16" x14ac:dyDescent="0.2">
      <c r="A88" s="78" t="s">
        <v>16</v>
      </c>
      <c r="B88" s="42"/>
      <c r="C88" s="85" t="str">
        <f>'Kops c'!C43</f>
        <v>1-00180</v>
      </c>
      <c r="D88" s="42"/>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86:H86"/>
    <mergeCell ref="L12:P12"/>
    <mergeCell ref="A77:K77"/>
    <mergeCell ref="C80:H80"/>
    <mergeCell ref="C81:H81"/>
    <mergeCell ref="A83:D83"/>
    <mergeCell ref="C85:H85"/>
  </mergeCells>
  <conditionalFormatting sqref="A77:K77">
    <cfRule type="containsText" dxfId="119" priority="3" operator="containsText" text="Tiešās izmaksas kopā, t. sk. darba devēja sociālais nodoklis __.__% ">
      <formula>NOT(ISERROR(SEARCH("Tiešās izmaksas kopā, t. sk. darba devēja sociālais nodoklis __.__% ",A77)))</formula>
    </cfRule>
  </conditionalFormatting>
  <conditionalFormatting sqref="C2:I2 D5:L8 N9:O9 B14:P76 L77:P77 C80:H80 C85:H85 C88">
    <cfRule type="cellIs" dxfId="118" priority="2" operator="equal">
      <formula>0</formula>
    </cfRule>
  </conditionalFormatting>
  <conditionalFormatting sqref="A14:A76">
    <cfRule type="cellIs" dxfId="117" priority="1"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A1:P89"/>
  <sheetViews>
    <sheetView topLeftCell="A52" workbookViewId="0">
      <selection activeCell="A77" sqref="A7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'9a+c+n'!D1</f>
        <v>9</v>
      </c>
      <c r="E1" s="22"/>
      <c r="F1" s="22"/>
      <c r="G1" s="22"/>
      <c r="H1" s="22"/>
      <c r="I1" s="22"/>
      <c r="J1" s="22"/>
      <c r="N1" s="26"/>
      <c r="O1" s="27"/>
      <c r="P1" s="28"/>
    </row>
    <row r="2" spans="1:16" x14ac:dyDescent="0.2">
      <c r="A2" s="29"/>
      <c r="B2" s="29"/>
      <c r="C2" s="330" t="str">
        <f>'9a+c+n'!C2:I2</f>
        <v>Apkure, vēdināšana un gaisa kondicionēšana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'9a+c+n'!A9</f>
        <v>Tāme sastādīta  2024. gada tirgus cenās, pamatojoties uz AVK daļas rasējumiem</v>
      </c>
      <c r="B9" s="327"/>
      <c r="C9" s="327"/>
      <c r="D9" s="327"/>
      <c r="E9" s="327"/>
      <c r="F9" s="327"/>
      <c r="G9" s="31"/>
      <c r="H9" s="31"/>
      <c r="I9" s="31"/>
      <c r="J9" s="328" t="s">
        <v>45</v>
      </c>
      <c r="K9" s="328"/>
      <c r="L9" s="328"/>
      <c r="M9" s="328"/>
      <c r="N9" s="329">
        <f>P77</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izmaksas",IF('9a+c+n'!$Q14="N",'9a+c+n'!B14,0))</f>
        <v>0</v>
      </c>
      <c r="C14" s="23">
        <f>IF($C$4="Neattiecināmās izmaksas",IF('9a+c+n'!$Q14="N",'9a+c+n'!C14,0))</f>
        <v>0</v>
      </c>
      <c r="D14" s="23">
        <f>IF($C$4="Neattiecināmās izmaksas",IF('9a+c+n'!$Q14="N",'9a+c+n'!D14,0))</f>
        <v>0</v>
      </c>
      <c r="E14" s="45"/>
      <c r="F14" s="63"/>
      <c r="G14" s="116"/>
      <c r="H14" s="116">
        <f>IF($C$4="Neattiecināmās izmaksas",IF('9a+c+n'!$Q14="N",'9a+c+n'!H14,0))</f>
        <v>0</v>
      </c>
      <c r="I14" s="116"/>
      <c r="J14" s="116"/>
      <c r="K14" s="117">
        <f>IF($C$4="Neattiecināmās izmaksas",IF('9a+c+n'!$Q14="N",'9a+c+n'!K14,0))</f>
        <v>0</v>
      </c>
      <c r="L14" s="81">
        <f>IF($C$4="Neattiecināmās izmaksas",IF('9a+c+n'!$Q14="N",'9a+c+n'!L14,0))</f>
        <v>0</v>
      </c>
      <c r="M14" s="116">
        <f>IF($C$4="Neattiecināmās izmaksas",IF('9a+c+n'!$Q14="N",'9a+c+n'!M14,0))</f>
        <v>0</v>
      </c>
      <c r="N14" s="116">
        <f>IF($C$4="Neattiecināmās izmaksas",IF('9a+c+n'!$Q14="N",'9a+c+n'!N14,0))</f>
        <v>0</v>
      </c>
      <c r="O14" s="116">
        <f>IF($C$4="Neattiecināmās izmaksas",IF('9a+c+n'!$Q14="N",'9a+c+n'!O14,0))</f>
        <v>0</v>
      </c>
      <c r="P14" s="117">
        <f>IF($C$4="Neattiecināmās izmaksas",IF('9a+c+n'!$Q14="N",'9a+c+n'!P14,0))</f>
        <v>0</v>
      </c>
    </row>
    <row r="15" spans="1:16" x14ac:dyDescent="0.2">
      <c r="A15" s="51">
        <f>IF(P15=0,0,IF(COUNTBLANK(P15)=1,0,COUNTA($P$14:P15)))</f>
        <v>0</v>
      </c>
      <c r="B15" s="24">
        <f>IF($C$4="Neattiecināmās izmaksas",IF('9a+c+n'!$Q15="N",'9a+c+n'!B15,0))</f>
        <v>0</v>
      </c>
      <c r="C15" s="24">
        <f>IF($C$4="Neattiecināmās izmaksas",IF('9a+c+n'!$Q15="N",'9a+c+n'!C15,0))</f>
        <v>0</v>
      </c>
      <c r="D15" s="24">
        <f>IF($C$4="Neattiecināmās izmaksas",IF('9a+c+n'!$Q15="N",'9a+c+n'!D15,0))</f>
        <v>0</v>
      </c>
      <c r="E15" s="46"/>
      <c r="F15" s="65"/>
      <c r="G15" s="118"/>
      <c r="H15" s="118">
        <f>IF($C$4="Neattiecināmās izmaksas",IF('9a+c+n'!$Q15="N",'9a+c+n'!H15,0))</f>
        <v>0</v>
      </c>
      <c r="I15" s="118"/>
      <c r="J15" s="118"/>
      <c r="K15" s="119">
        <f>IF($C$4="Neattiecināmās izmaksas",IF('9a+c+n'!$Q15="N",'9a+c+n'!K15,0))</f>
        <v>0</v>
      </c>
      <c r="L15" s="82">
        <f>IF($C$4="Neattiecināmās izmaksas",IF('9a+c+n'!$Q15="N",'9a+c+n'!L15,0))</f>
        <v>0</v>
      </c>
      <c r="M15" s="118">
        <f>IF($C$4="Neattiecināmās izmaksas",IF('9a+c+n'!$Q15="N",'9a+c+n'!M15,0))</f>
        <v>0</v>
      </c>
      <c r="N15" s="118">
        <f>IF($C$4="Neattiecināmās izmaksas",IF('9a+c+n'!$Q15="N",'9a+c+n'!N15,0))</f>
        <v>0</v>
      </c>
      <c r="O15" s="118">
        <f>IF($C$4="Neattiecināmās izmaksas",IF('9a+c+n'!$Q15="N",'9a+c+n'!O15,0))</f>
        <v>0</v>
      </c>
      <c r="P15" s="119">
        <f>IF($C$4="Neattiecināmās izmaksas",IF('9a+c+n'!$Q15="N",'9a+c+n'!P15,0))</f>
        <v>0</v>
      </c>
    </row>
    <row r="16" spans="1:16" x14ac:dyDescent="0.2">
      <c r="A16" s="51">
        <f>IF(P16=0,0,IF(COUNTBLANK(P16)=1,0,COUNTA($P$14:P16)))</f>
        <v>0</v>
      </c>
      <c r="B16" s="24">
        <f>IF($C$4="Neattiecināmās izmaksas",IF('9a+c+n'!$Q16="N",'9a+c+n'!B16,0))</f>
        <v>0</v>
      </c>
      <c r="C16" s="24">
        <f>IF($C$4="Neattiecināmās izmaksas",IF('9a+c+n'!$Q16="N",'9a+c+n'!C16,0))</f>
        <v>0</v>
      </c>
      <c r="D16" s="24">
        <f>IF($C$4="Neattiecināmās izmaksas",IF('9a+c+n'!$Q16="N",'9a+c+n'!D16,0))</f>
        <v>0</v>
      </c>
      <c r="E16" s="46"/>
      <c r="F16" s="65"/>
      <c r="G16" s="118"/>
      <c r="H16" s="118">
        <f>IF($C$4="Neattiecināmās izmaksas",IF('9a+c+n'!$Q16="N",'9a+c+n'!H16,0))</f>
        <v>0</v>
      </c>
      <c r="I16" s="118"/>
      <c r="J16" s="118"/>
      <c r="K16" s="119">
        <f>IF($C$4="Neattiecināmās izmaksas",IF('9a+c+n'!$Q16="N",'9a+c+n'!K16,0))</f>
        <v>0</v>
      </c>
      <c r="L16" s="82">
        <f>IF($C$4="Neattiecināmās izmaksas",IF('9a+c+n'!$Q16="N",'9a+c+n'!L16,0))</f>
        <v>0</v>
      </c>
      <c r="M16" s="118">
        <f>IF($C$4="Neattiecināmās izmaksas",IF('9a+c+n'!$Q16="N",'9a+c+n'!M16,0))</f>
        <v>0</v>
      </c>
      <c r="N16" s="118">
        <f>IF($C$4="Neattiecināmās izmaksas",IF('9a+c+n'!$Q16="N",'9a+c+n'!N16,0))</f>
        <v>0</v>
      </c>
      <c r="O16" s="118">
        <f>IF($C$4="Neattiecināmās izmaksas",IF('9a+c+n'!$Q16="N",'9a+c+n'!O16,0))</f>
        <v>0</v>
      </c>
      <c r="P16" s="119">
        <f>IF($C$4="Neattiecināmās izmaksas",IF('9a+c+n'!$Q16="N",'9a+c+n'!P16,0))</f>
        <v>0</v>
      </c>
    </row>
    <row r="17" spans="1:16" x14ac:dyDescent="0.2">
      <c r="A17" s="51">
        <f>IF(P17=0,0,IF(COUNTBLANK(P17)=1,0,COUNTA($P$14:P17)))</f>
        <v>0</v>
      </c>
      <c r="B17" s="24">
        <f>IF($C$4="Neattiecināmās izmaksas",IF('9a+c+n'!$Q17="N",'9a+c+n'!B17,0))</f>
        <v>0</v>
      </c>
      <c r="C17" s="24">
        <f>IF($C$4="Neattiecināmās izmaksas",IF('9a+c+n'!$Q17="N",'9a+c+n'!C17,0))</f>
        <v>0</v>
      </c>
      <c r="D17" s="24">
        <f>IF($C$4="Neattiecināmās izmaksas",IF('9a+c+n'!$Q17="N",'9a+c+n'!D17,0))</f>
        <v>0</v>
      </c>
      <c r="E17" s="46"/>
      <c r="F17" s="65"/>
      <c r="G17" s="118"/>
      <c r="H17" s="118">
        <f>IF($C$4="Neattiecināmās izmaksas",IF('9a+c+n'!$Q17="N",'9a+c+n'!H17,0))</f>
        <v>0</v>
      </c>
      <c r="I17" s="118"/>
      <c r="J17" s="118"/>
      <c r="K17" s="119">
        <f>IF($C$4="Neattiecināmās izmaksas",IF('9a+c+n'!$Q17="N",'9a+c+n'!K17,0))</f>
        <v>0</v>
      </c>
      <c r="L17" s="82">
        <f>IF($C$4="Neattiecināmās izmaksas",IF('9a+c+n'!$Q17="N",'9a+c+n'!L17,0))</f>
        <v>0</v>
      </c>
      <c r="M17" s="118">
        <f>IF($C$4="Neattiecināmās izmaksas",IF('9a+c+n'!$Q17="N",'9a+c+n'!M17,0))</f>
        <v>0</v>
      </c>
      <c r="N17" s="118">
        <f>IF($C$4="Neattiecināmās izmaksas",IF('9a+c+n'!$Q17="N",'9a+c+n'!N17,0))</f>
        <v>0</v>
      </c>
      <c r="O17" s="118">
        <f>IF($C$4="Neattiecināmās izmaksas",IF('9a+c+n'!$Q17="N",'9a+c+n'!O17,0))</f>
        <v>0</v>
      </c>
      <c r="P17" s="119">
        <f>IF($C$4="Neattiecināmās izmaksas",IF('9a+c+n'!$Q17="N",'9a+c+n'!P17,0))</f>
        <v>0</v>
      </c>
    </row>
    <row r="18" spans="1:16" x14ac:dyDescent="0.2">
      <c r="A18" s="51">
        <f>IF(P18=0,0,IF(COUNTBLANK(P18)=1,0,COUNTA($P$14:P18)))</f>
        <v>0</v>
      </c>
      <c r="B18" s="24">
        <f>IF($C$4="Neattiecināmās izmaksas",IF('9a+c+n'!$Q18="N",'9a+c+n'!B18,0))</f>
        <v>0</v>
      </c>
      <c r="C18" s="24">
        <f>IF($C$4="Neattiecināmās izmaksas",IF('9a+c+n'!$Q18="N",'9a+c+n'!C18,0))</f>
        <v>0</v>
      </c>
      <c r="D18" s="24">
        <f>IF($C$4="Neattiecināmās izmaksas",IF('9a+c+n'!$Q18="N",'9a+c+n'!D18,0))</f>
        <v>0</v>
      </c>
      <c r="E18" s="46"/>
      <c r="F18" s="65"/>
      <c r="G18" s="118"/>
      <c r="H18" s="118">
        <f>IF($C$4="Neattiecināmās izmaksas",IF('9a+c+n'!$Q18="N",'9a+c+n'!H18,0))</f>
        <v>0</v>
      </c>
      <c r="I18" s="118"/>
      <c r="J18" s="118"/>
      <c r="K18" s="119">
        <f>IF($C$4="Neattiecināmās izmaksas",IF('9a+c+n'!$Q18="N",'9a+c+n'!K18,0))</f>
        <v>0</v>
      </c>
      <c r="L18" s="82">
        <f>IF($C$4="Neattiecināmās izmaksas",IF('9a+c+n'!$Q18="N",'9a+c+n'!L18,0))</f>
        <v>0</v>
      </c>
      <c r="M18" s="118">
        <f>IF($C$4="Neattiecināmās izmaksas",IF('9a+c+n'!$Q18="N",'9a+c+n'!M18,0))</f>
        <v>0</v>
      </c>
      <c r="N18" s="118">
        <f>IF($C$4="Neattiecināmās izmaksas",IF('9a+c+n'!$Q18="N",'9a+c+n'!N18,0))</f>
        <v>0</v>
      </c>
      <c r="O18" s="118">
        <f>IF($C$4="Neattiecināmās izmaksas",IF('9a+c+n'!$Q18="N",'9a+c+n'!O18,0))</f>
        <v>0</v>
      </c>
      <c r="P18" s="119">
        <f>IF($C$4="Neattiecināmās izmaksas",IF('9a+c+n'!$Q18="N",'9a+c+n'!P18,0))</f>
        <v>0</v>
      </c>
    </row>
    <row r="19" spans="1:16" x14ac:dyDescent="0.2">
      <c r="A19" s="51">
        <f>IF(P19=0,0,IF(COUNTBLANK(P19)=1,0,COUNTA($P$14:P19)))</f>
        <v>0</v>
      </c>
      <c r="B19" s="24">
        <f>IF($C$4="Neattiecināmās izmaksas",IF('9a+c+n'!$Q19="N",'9a+c+n'!B19,0))</f>
        <v>0</v>
      </c>
      <c r="C19" s="24">
        <f>IF($C$4="Neattiecināmās izmaksas",IF('9a+c+n'!$Q19="N",'9a+c+n'!C19,0))</f>
        <v>0</v>
      </c>
      <c r="D19" s="24">
        <f>IF($C$4="Neattiecināmās izmaksas",IF('9a+c+n'!$Q19="N",'9a+c+n'!D19,0))</f>
        <v>0</v>
      </c>
      <c r="E19" s="46"/>
      <c r="F19" s="65"/>
      <c r="G19" s="118"/>
      <c r="H19" s="118">
        <f>IF($C$4="Neattiecināmās izmaksas",IF('9a+c+n'!$Q19="N",'9a+c+n'!H19,0))</f>
        <v>0</v>
      </c>
      <c r="I19" s="118"/>
      <c r="J19" s="118"/>
      <c r="K19" s="119">
        <f>IF($C$4="Neattiecināmās izmaksas",IF('9a+c+n'!$Q19="N",'9a+c+n'!K19,0))</f>
        <v>0</v>
      </c>
      <c r="L19" s="82">
        <f>IF($C$4="Neattiecināmās izmaksas",IF('9a+c+n'!$Q19="N",'9a+c+n'!L19,0))</f>
        <v>0</v>
      </c>
      <c r="M19" s="118">
        <f>IF($C$4="Neattiecināmās izmaksas",IF('9a+c+n'!$Q19="N",'9a+c+n'!M19,0))</f>
        <v>0</v>
      </c>
      <c r="N19" s="118">
        <f>IF($C$4="Neattiecināmās izmaksas",IF('9a+c+n'!$Q19="N",'9a+c+n'!N19,0))</f>
        <v>0</v>
      </c>
      <c r="O19" s="118">
        <f>IF($C$4="Neattiecināmās izmaksas",IF('9a+c+n'!$Q19="N",'9a+c+n'!O19,0))</f>
        <v>0</v>
      </c>
      <c r="P19" s="119">
        <f>IF($C$4="Neattiecināmās izmaksas",IF('9a+c+n'!$Q19="N",'9a+c+n'!P19,0))</f>
        <v>0</v>
      </c>
    </row>
    <row r="20" spans="1:16" x14ac:dyDescent="0.2">
      <c r="A20" s="51">
        <f>IF(P20=0,0,IF(COUNTBLANK(P20)=1,0,COUNTA($P$14:P20)))</f>
        <v>0</v>
      </c>
      <c r="B20" s="24">
        <f>IF($C$4="Neattiecināmās izmaksas",IF('9a+c+n'!$Q20="N",'9a+c+n'!B20,0))</f>
        <v>0</v>
      </c>
      <c r="C20" s="24">
        <f>IF($C$4="Neattiecināmās izmaksas",IF('9a+c+n'!$Q20="N",'9a+c+n'!C20,0))</f>
        <v>0</v>
      </c>
      <c r="D20" s="24">
        <f>IF($C$4="Neattiecināmās izmaksas",IF('9a+c+n'!$Q20="N",'9a+c+n'!D20,0))</f>
        <v>0</v>
      </c>
      <c r="E20" s="46"/>
      <c r="F20" s="65"/>
      <c r="G20" s="118"/>
      <c r="H20" s="118">
        <f>IF($C$4="Neattiecināmās izmaksas",IF('9a+c+n'!$Q20="N",'9a+c+n'!H20,0))</f>
        <v>0</v>
      </c>
      <c r="I20" s="118"/>
      <c r="J20" s="118"/>
      <c r="K20" s="119">
        <f>IF($C$4="Neattiecināmās izmaksas",IF('9a+c+n'!$Q20="N",'9a+c+n'!K20,0))</f>
        <v>0</v>
      </c>
      <c r="L20" s="82">
        <f>IF($C$4="Neattiecināmās izmaksas",IF('9a+c+n'!$Q20="N",'9a+c+n'!L20,0))</f>
        <v>0</v>
      </c>
      <c r="M20" s="118">
        <f>IF($C$4="Neattiecināmās izmaksas",IF('9a+c+n'!$Q20="N",'9a+c+n'!M20,0))</f>
        <v>0</v>
      </c>
      <c r="N20" s="118">
        <f>IF($C$4="Neattiecināmās izmaksas",IF('9a+c+n'!$Q20="N",'9a+c+n'!N20,0))</f>
        <v>0</v>
      </c>
      <c r="O20" s="118">
        <f>IF($C$4="Neattiecināmās izmaksas",IF('9a+c+n'!$Q20="N",'9a+c+n'!O20,0))</f>
        <v>0</v>
      </c>
      <c r="P20" s="119">
        <f>IF($C$4="Neattiecināmās izmaksas",IF('9a+c+n'!$Q20="N",'9a+c+n'!P20,0))</f>
        <v>0</v>
      </c>
    </row>
    <row r="21" spans="1:16" x14ac:dyDescent="0.2">
      <c r="A21" s="51">
        <f>IF(P21=0,0,IF(COUNTBLANK(P21)=1,0,COUNTA($P$14:P21)))</f>
        <v>0</v>
      </c>
      <c r="B21" s="24">
        <f>IF($C$4="Neattiecināmās izmaksas",IF('9a+c+n'!$Q21="N",'9a+c+n'!B21,0))</f>
        <v>0</v>
      </c>
      <c r="C21" s="24">
        <f>IF($C$4="Neattiecināmās izmaksas",IF('9a+c+n'!$Q21="N",'9a+c+n'!C21,0))</f>
        <v>0</v>
      </c>
      <c r="D21" s="24">
        <f>IF($C$4="Neattiecināmās izmaksas",IF('9a+c+n'!$Q21="N",'9a+c+n'!D21,0))</f>
        <v>0</v>
      </c>
      <c r="E21" s="46"/>
      <c r="F21" s="65"/>
      <c r="G21" s="118"/>
      <c r="H21" s="118">
        <f>IF($C$4="Neattiecināmās izmaksas",IF('9a+c+n'!$Q21="N",'9a+c+n'!H21,0))</f>
        <v>0</v>
      </c>
      <c r="I21" s="118"/>
      <c r="J21" s="118"/>
      <c r="K21" s="119">
        <f>IF($C$4="Neattiecināmās izmaksas",IF('9a+c+n'!$Q21="N",'9a+c+n'!K21,0))</f>
        <v>0</v>
      </c>
      <c r="L21" s="82">
        <f>IF($C$4="Neattiecināmās izmaksas",IF('9a+c+n'!$Q21="N",'9a+c+n'!L21,0))</f>
        <v>0</v>
      </c>
      <c r="M21" s="118">
        <f>IF($C$4="Neattiecināmās izmaksas",IF('9a+c+n'!$Q21="N",'9a+c+n'!M21,0))</f>
        <v>0</v>
      </c>
      <c r="N21" s="118">
        <f>IF($C$4="Neattiecināmās izmaksas",IF('9a+c+n'!$Q21="N",'9a+c+n'!N21,0))</f>
        <v>0</v>
      </c>
      <c r="O21" s="118">
        <f>IF($C$4="Neattiecināmās izmaksas",IF('9a+c+n'!$Q21="N",'9a+c+n'!O21,0))</f>
        <v>0</v>
      </c>
      <c r="P21" s="119">
        <f>IF($C$4="Neattiecināmās izmaksas",IF('9a+c+n'!$Q21="N",'9a+c+n'!P21,0))</f>
        <v>0</v>
      </c>
    </row>
    <row r="22" spans="1:16" x14ac:dyDescent="0.2">
      <c r="A22" s="51">
        <f>IF(P22=0,0,IF(COUNTBLANK(P22)=1,0,COUNTA($P$14:P22)))</f>
        <v>0</v>
      </c>
      <c r="B22" s="24">
        <f>IF($C$4="Neattiecināmās izmaksas",IF('9a+c+n'!$Q22="N",'9a+c+n'!B22,0))</f>
        <v>0</v>
      </c>
      <c r="C22" s="24">
        <f>IF($C$4="Neattiecināmās izmaksas",IF('9a+c+n'!$Q22="N",'9a+c+n'!C22,0))</f>
        <v>0</v>
      </c>
      <c r="D22" s="24">
        <f>IF($C$4="Neattiecināmās izmaksas",IF('9a+c+n'!$Q22="N",'9a+c+n'!D22,0))</f>
        <v>0</v>
      </c>
      <c r="E22" s="46"/>
      <c r="F22" s="65"/>
      <c r="G22" s="118"/>
      <c r="H22" s="118">
        <f>IF($C$4="Neattiecināmās izmaksas",IF('9a+c+n'!$Q22="N",'9a+c+n'!H22,0))</f>
        <v>0</v>
      </c>
      <c r="I22" s="118"/>
      <c r="J22" s="118"/>
      <c r="K22" s="119">
        <f>IF($C$4="Neattiecināmās izmaksas",IF('9a+c+n'!$Q22="N",'9a+c+n'!K22,0))</f>
        <v>0</v>
      </c>
      <c r="L22" s="82">
        <f>IF($C$4="Neattiecināmās izmaksas",IF('9a+c+n'!$Q22="N",'9a+c+n'!L22,0))</f>
        <v>0</v>
      </c>
      <c r="M22" s="118">
        <f>IF($C$4="Neattiecināmās izmaksas",IF('9a+c+n'!$Q22="N",'9a+c+n'!M22,0))</f>
        <v>0</v>
      </c>
      <c r="N22" s="118">
        <f>IF($C$4="Neattiecināmās izmaksas",IF('9a+c+n'!$Q22="N",'9a+c+n'!N22,0))</f>
        <v>0</v>
      </c>
      <c r="O22" s="118">
        <f>IF($C$4="Neattiecināmās izmaksas",IF('9a+c+n'!$Q22="N",'9a+c+n'!O22,0))</f>
        <v>0</v>
      </c>
      <c r="P22" s="119">
        <f>IF($C$4="Neattiecināmās izmaksas",IF('9a+c+n'!$Q22="N",'9a+c+n'!P22,0))</f>
        <v>0</v>
      </c>
    </row>
    <row r="23" spans="1:16" x14ac:dyDescent="0.2">
      <c r="A23" s="51">
        <f>IF(P23=0,0,IF(COUNTBLANK(P23)=1,0,COUNTA($P$14:P23)))</f>
        <v>0</v>
      </c>
      <c r="B23" s="24">
        <f>IF($C$4="Neattiecināmās izmaksas",IF('9a+c+n'!$Q23="N",'9a+c+n'!B23,0))</f>
        <v>0</v>
      </c>
      <c r="C23" s="24">
        <f>IF($C$4="Neattiecināmās izmaksas",IF('9a+c+n'!$Q23="N",'9a+c+n'!C23,0))</f>
        <v>0</v>
      </c>
      <c r="D23" s="24">
        <f>IF($C$4="Neattiecināmās izmaksas",IF('9a+c+n'!$Q23="N",'9a+c+n'!D23,0))</f>
        <v>0</v>
      </c>
      <c r="E23" s="46"/>
      <c r="F23" s="65"/>
      <c r="G23" s="118"/>
      <c r="H23" s="118">
        <f>IF($C$4="Neattiecināmās izmaksas",IF('9a+c+n'!$Q23="N",'9a+c+n'!H23,0))</f>
        <v>0</v>
      </c>
      <c r="I23" s="118"/>
      <c r="J23" s="118"/>
      <c r="K23" s="119">
        <f>IF($C$4="Neattiecināmās izmaksas",IF('9a+c+n'!$Q23="N",'9a+c+n'!K23,0))</f>
        <v>0</v>
      </c>
      <c r="L23" s="82">
        <f>IF($C$4="Neattiecināmās izmaksas",IF('9a+c+n'!$Q23="N",'9a+c+n'!L23,0))</f>
        <v>0</v>
      </c>
      <c r="M23" s="118">
        <f>IF($C$4="Neattiecināmās izmaksas",IF('9a+c+n'!$Q23="N",'9a+c+n'!M23,0))</f>
        <v>0</v>
      </c>
      <c r="N23" s="118">
        <f>IF($C$4="Neattiecināmās izmaksas",IF('9a+c+n'!$Q23="N",'9a+c+n'!N23,0))</f>
        <v>0</v>
      </c>
      <c r="O23" s="118">
        <f>IF($C$4="Neattiecināmās izmaksas",IF('9a+c+n'!$Q23="N",'9a+c+n'!O23,0))</f>
        <v>0</v>
      </c>
      <c r="P23" s="119">
        <f>IF($C$4="Neattiecināmās izmaksas",IF('9a+c+n'!$Q23="N",'9a+c+n'!P23,0))</f>
        <v>0</v>
      </c>
    </row>
    <row r="24" spans="1:16" x14ac:dyDescent="0.2">
      <c r="A24" s="51">
        <f>IF(P24=0,0,IF(COUNTBLANK(P24)=1,0,COUNTA($P$14:P24)))</f>
        <v>0</v>
      </c>
      <c r="B24" s="24">
        <f>IF($C$4="Neattiecināmās izmaksas",IF('9a+c+n'!$Q24="N",'9a+c+n'!B24,0))</f>
        <v>0</v>
      </c>
      <c r="C24" s="24">
        <f>IF($C$4="Neattiecināmās izmaksas",IF('9a+c+n'!$Q24="N",'9a+c+n'!C24,0))</f>
        <v>0</v>
      </c>
      <c r="D24" s="24">
        <f>IF($C$4="Neattiecināmās izmaksas",IF('9a+c+n'!$Q24="N",'9a+c+n'!D24,0))</f>
        <v>0</v>
      </c>
      <c r="E24" s="46"/>
      <c r="F24" s="65"/>
      <c r="G24" s="118"/>
      <c r="H24" s="118">
        <f>IF($C$4="Neattiecināmās izmaksas",IF('9a+c+n'!$Q24="N",'9a+c+n'!H24,0))</f>
        <v>0</v>
      </c>
      <c r="I24" s="118"/>
      <c r="J24" s="118"/>
      <c r="K24" s="119">
        <f>IF($C$4="Neattiecināmās izmaksas",IF('9a+c+n'!$Q24="N",'9a+c+n'!K24,0))</f>
        <v>0</v>
      </c>
      <c r="L24" s="82">
        <f>IF($C$4="Neattiecināmās izmaksas",IF('9a+c+n'!$Q24="N",'9a+c+n'!L24,0))</f>
        <v>0</v>
      </c>
      <c r="M24" s="118">
        <f>IF($C$4="Neattiecināmās izmaksas",IF('9a+c+n'!$Q24="N",'9a+c+n'!M24,0))</f>
        <v>0</v>
      </c>
      <c r="N24" s="118">
        <f>IF($C$4="Neattiecināmās izmaksas",IF('9a+c+n'!$Q24="N",'9a+c+n'!N24,0))</f>
        <v>0</v>
      </c>
      <c r="O24" s="118">
        <f>IF($C$4="Neattiecināmās izmaksas",IF('9a+c+n'!$Q24="N",'9a+c+n'!O24,0))</f>
        <v>0</v>
      </c>
      <c r="P24" s="119">
        <f>IF($C$4="Neattiecināmās izmaksas",IF('9a+c+n'!$Q24="N",'9a+c+n'!P24,0))</f>
        <v>0</v>
      </c>
    </row>
    <row r="25" spans="1:16" x14ac:dyDescent="0.2">
      <c r="A25" s="51">
        <f>IF(P25=0,0,IF(COUNTBLANK(P25)=1,0,COUNTA($P$14:P25)))</f>
        <v>0</v>
      </c>
      <c r="B25" s="24">
        <f>IF($C$4="Neattiecināmās izmaksas",IF('9a+c+n'!$Q25="N",'9a+c+n'!B25,0))</f>
        <v>0</v>
      </c>
      <c r="C25" s="24">
        <f>IF($C$4="Neattiecināmās izmaksas",IF('9a+c+n'!$Q25="N",'9a+c+n'!C25,0))</f>
        <v>0</v>
      </c>
      <c r="D25" s="24">
        <f>IF($C$4="Neattiecināmās izmaksas",IF('9a+c+n'!$Q25="N",'9a+c+n'!D25,0))</f>
        <v>0</v>
      </c>
      <c r="E25" s="46"/>
      <c r="F25" s="65"/>
      <c r="G25" s="118"/>
      <c r="H25" s="118">
        <f>IF($C$4="Neattiecināmās izmaksas",IF('9a+c+n'!$Q25="N",'9a+c+n'!H25,0))</f>
        <v>0</v>
      </c>
      <c r="I25" s="118"/>
      <c r="J25" s="118"/>
      <c r="K25" s="119">
        <f>IF($C$4="Neattiecināmās izmaksas",IF('9a+c+n'!$Q25="N",'9a+c+n'!K25,0))</f>
        <v>0</v>
      </c>
      <c r="L25" s="82">
        <f>IF($C$4="Neattiecināmās izmaksas",IF('9a+c+n'!$Q25="N",'9a+c+n'!L25,0))</f>
        <v>0</v>
      </c>
      <c r="M25" s="118">
        <f>IF($C$4="Neattiecināmās izmaksas",IF('9a+c+n'!$Q25="N",'9a+c+n'!M25,0))</f>
        <v>0</v>
      </c>
      <c r="N25" s="118">
        <f>IF($C$4="Neattiecināmās izmaksas",IF('9a+c+n'!$Q25="N",'9a+c+n'!N25,0))</f>
        <v>0</v>
      </c>
      <c r="O25" s="118">
        <f>IF($C$4="Neattiecināmās izmaksas",IF('9a+c+n'!$Q25="N",'9a+c+n'!O25,0))</f>
        <v>0</v>
      </c>
      <c r="P25" s="119">
        <f>IF($C$4="Neattiecināmās izmaksas",IF('9a+c+n'!$Q25="N",'9a+c+n'!P25,0))</f>
        <v>0</v>
      </c>
    </row>
    <row r="26" spans="1:16" x14ac:dyDescent="0.2">
      <c r="A26" s="51">
        <f>IF(P26=0,0,IF(COUNTBLANK(P26)=1,0,COUNTA($P$14:P26)))</f>
        <v>0</v>
      </c>
      <c r="B26" s="24">
        <f>IF($C$4="Neattiecināmās izmaksas",IF('9a+c+n'!$Q26="N",'9a+c+n'!B26,0))</f>
        <v>0</v>
      </c>
      <c r="C26" s="24">
        <f>IF($C$4="Neattiecināmās izmaksas",IF('9a+c+n'!$Q26="N",'9a+c+n'!C26,0))</f>
        <v>0</v>
      </c>
      <c r="D26" s="24">
        <f>IF($C$4="Neattiecināmās izmaksas",IF('9a+c+n'!$Q26="N",'9a+c+n'!D26,0))</f>
        <v>0</v>
      </c>
      <c r="E26" s="46"/>
      <c r="F26" s="65"/>
      <c r="G26" s="118"/>
      <c r="H26" s="118">
        <f>IF($C$4="Neattiecināmās izmaksas",IF('9a+c+n'!$Q26="N",'9a+c+n'!H26,0))</f>
        <v>0</v>
      </c>
      <c r="I26" s="118"/>
      <c r="J26" s="118"/>
      <c r="K26" s="119">
        <f>IF($C$4="Neattiecināmās izmaksas",IF('9a+c+n'!$Q26="N",'9a+c+n'!K26,0))</f>
        <v>0</v>
      </c>
      <c r="L26" s="82">
        <f>IF($C$4="Neattiecināmās izmaksas",IF('9a+c+n'!$Q26="N",'9a+c+n'!L26,0))</f>
        <v>0</v>
      </c>
      <c r="M26" s="118">
        <f>IF($C$4="Neattiecināmās izmaksas",IF('9a+c+n'!$Q26="N",'9a+c+n'!M26,0))</f>
        <v>0</v>
      </c>
      <c r="N26" s="118">
        <f>IF($C$4="Neattiecināmās izmaksas",IF('9a+c+n'!$Q26="N",'9a+c+n'!N26,0))</f>
        <v>0</v>
      </c>
      <c r="O26" s="118">
        <f>IF($C$4="Neattiecināmās izmaksas",IF('9a+c+n'!$Q26="N",'9a+c+n'!O26,0))</f>
        <v>0</v>
      </c>
      <c r="P26" s="119">
        <f>IF($C$4="Neattiecināmās izmaksas",IF('9a+c+n'!$Q26="N",'9a+c+n'!P26,0))</f>
        <v>0</v>
      </c>
    </row>
    <row r="27" spans="1:16" x14ac:dyDescent="0.2">
      <c r="A27" s="51">
        <f>IF(P27=0,0,IF(COUNTBLANK(P27)=1,0,COUNTA($P$14:P27)))</f>
        <v>0</v>
      </c>
      <c r="B27" s="24">
        <f>IF($C$4="Neattiecināmās izmaksas",IF('9a+c+n'!$Q27="N",'9a+c+n'!B27,0))</f>
        <v>0</v>
      </c>
      <c r="C27" s="24">
        <f>IF($C$4="Neattiecināmās izmaksas",IF('9a+c+n'!$Q27="N",'9a+c+n'!C27,0))</f>
        <v>0</v>
      </c>
      <c r="D27" s="24">
        <f>IF($C$4="Neattiecināmās izmaksas",IF('9a+c+n'!$Q27="N",'9a+c+n'!D27,0))</f>
        <v>0</v>
      </c>
      <c r="E27" s="46"/>
      <c r="F27" s="65"/>
      <c r="G27" s="118"/>
      <c r="H27" s="118">
        <f>IF($C$4="Neattiecināmās izmaksas",IF('9a+c+n'!$Q27="N",'9a+c+n'!H27,0))</f>
        <v>0</v>
      </c>
      <c r="I27" s="118"/>
      <c r="J27" s="118"/>
      <c r="K27" s="119">
        <f>IF($C$4="Neattiecināmās izmaksas",IF('9a+c+n'!$Q27="N",'9a+c+n'!K27,0))</f>
        <v>0</v>
      </c>
      <c r="L27" s="82">
        <f>IF($C$4="Neattiecināmās izmaksas",IF('9a+c+n'!$Q27="N",'9a+c+n'!L27,0))</f>
        <v>0</v>
      </c>
      <c r="M27" s="118">
        <f>IF($C$4="Neattiecināmās izmaksas",IF('9a+c+n'!$Q27="N",'9a+c+n'!M27,0))</f>
        <v>0</v>
      </c>
      <c r="N27" s="118">
        <f>IF($C$4="Neattiecināmās izmaksas",IF('9a+c+n'!$Q27="N",'9a+c+n'!N27,0))</f>
        <v>0</v>
      </c>
      <c r="O27" s="118">
        <f>IF($C$4="Neattiecināmās izmaksas",IF('9a+c+n'!$Q27="N",'9a+c+n'!O27,0))</f>
        <v>0</v>
      </c>
      <c r="P27" s="119">
        <f>IF($C$4="Neattiecināmās izmaksas",IF('9a+c+n'!$Q27="N",'9a+c+n'!P27,0))</f>
        <v>0</v>
      </c>
    </row>
    <row r="28" spans="1:16" x14ac:dyDescent="0.2">
      <c r="A28" s="51">
        <f>IF(P28=0,0,IF(COUNTBLANK(P28)=1,0,COUNTA($P$14:P28)))</f>
        <v>0</v>
      </c>
      <c r="B28" s="24">
        <f>IF($C$4="Neattiecināmās izmaksas",IF('9a+c+n'!$Q28="N",'9a+c+n'!B28,0))</f>
        <v>0</v>
      </c>
      <c r="C28" s="24">
        <f>IF($C$4="Neattiecināmās izmaksas",IF('9a+c+n'!$Q28="N",'9a+c+n'!C28,0))</f>
        <v>0</v>
      </c>
      <c r="D28" s="24">
        <f>IF($C$4="Neattiecināmās izmaksas",IF('9a+c+n'!$Q28="N",'9a+c+n'!D28,0))</f>
        <v>0</v>
      </c>
      <c r="E28" s="46"/>
      <c r="F28" s="65"/>
      <c r="G28" s="118"/>
      <c r="H28" s="118">
        <f>IF($C$4="Neattiecināmās izmaksas",IF('9a+c+n'!$Q28="N",'9a+c+n'!H28,0))</f>
        <v>0</v>
      </c>
      <c r="I28" s="118"/>
      <c r="J28" s="118"/>
      <c r="K28" s="119">
        <f>IF($C$4="Neattiecināmās izmaksas",IF('9a+c+n'!$Q28="N",'9a+c+n'!K28,0))</f>
        <v>0</v>
      </c>
      <c r="L28" s="82">
        <f>IF($C$4="Neattiecināmās izmaksas",IF('9a+c+n'!$Q28="N",'9a+c+n'!L28,0))</f>
        <v>0</v>
      </c>
      <c r="M28" s="118">
        <f>IF($C$4="Neattiecināmās izmaksas",IF('9a+c+n'!$Q28="N",'9a+c+n'!M28,0))</f>
        <v>0</v>
      </c>
      <c r="N28" s="118">
        <f>IF($C$4="Neattiecināmās izmaksas",IF('9a+c+n'!$Q28="N",'9a+c+n'!N28,0))</f>
        <v>0</v>
      </c>
      <c r="O28" s="118">
        <f>IF($C$4="Neattiecināmās izmaksas",IF('9a+c+n'!$Q28="N",'9a+c+n'!O28,0))</f>
        <v>0</v>
      </c>
      <c r="P28" s="119">
        <f>IF($C$4="Neattiecināmās izmaksas",IF('9a+c+n'!$Q28="N",'9a+c+n'!P28,0))</f>
        <v>0</v>
      </c>
    </row>
    <row r="29" spans="1:16" x14ac:dyDescent="0.2">
      <c r="A29" s="51">
        <f>IF(P29=0,0,IF(COUNTBLANK(P29)=1,0,COUNTA($P$14:P29)))</f>
        <v>0</v>
      </c>
      <c r="B29" s="24">
        <f>IF($C$4="Neattiecināmās izmaksas",IF('9a+c+n'!$Q29="N",'9a+c+n'!B29,0))</f>
        <v>0</v>
      </c>
      <c r="C29" s="24">
        <f>IF($C$4="Neattiecināmās izmaksas",IF('9a+c+n'!$Q29="N",'9a+c+n'!C29,0))</f>
        <v>0</v>
      </c>
      <c r="D29" s="24">
        <f>IF($C$4="Neattiecināmās izmaksas",IF('9a+c+n'!$Q29="N",'9a+c+n'!D29,0))</f>
        <v>0</v>
      </c>
      <c r="E29" s="46"/>
      <c r="F29" s="65"/>
      <c r="G29" s="118"/>
      <c r="H29" s="118">
        <f>IF($C$4="Neattiecināmās izmaksas",IF('9a+c+n'!$Q29="N",'9a+c+n'!H29,0))</f>
        <v>0</v>
      </c>
      <c r="I29" s="118"/>
      <c r="J29" s="118"/>
      <c r="K29" s="119">
        <f>IF($C$4="Neattiecināmās izmaksas",IF('9a+c+n'!$Q29="N",'9a+c+n'!K29,0))</f>
        <v>0</v>
      </c>
      <c r="L29" s="82">
        <f>IF($C$4="Neattiecināmās izmaksas",IF('9a+c+n'!$Q29="N",'9a+c+n'!L29,0))</f>
        <v>0</v>
      </c>
      <c r="M29" s="118">
        <f>IF($C$4="Neattiecināmās izmaksas",IF('9a+c+n'!$Q29="N",'9a+c+n'!M29,0))</f>
        <v>0</v>
      </c>
      <c r="N29" s="118">
        <f>IF($C$4="Neattiecināmās izmaksas",IF('9a+c+n'!$Q29="N",'9a+c+n'!N29,0))</f>
        <v>0</v>
      </c>
      <c r="O29" s="118">
        <f>IF($C$4="Neattiecināmās izmaksas",IF('9a+c+n'!$Q29="N",'9a+c+n'!O29,0))</f>
        <v>0</v>
      </c>
      <c r="P29" s="119">
        <f>IF($C$4="Neattiecināmās izmaksas",IF('9a+c+n'!$Q29="N",'9a+c+n'!P29,0))</f>
        <v>0</v>
      </c>
    </row>
    <row r="30" spans="1:16" x14ac:dyDescent="0.2">
      <c r="A30" s="51">
        <f>IF(P30=0,0,IF(COUNTBLANK(P30)=1,0,COUNTA($P$14:P30)))</f>
        <v>0</v>
      </c>
      <c r="B30" s="24">
        <f>IF($C$4="Neattiecināmās izmaksas",IF('9a+c+n'!$Q30="N",'9a+c+n'!B30,0))</f>
        <v>0</v>
      </c>
      <c r="C30" s="24">
        <f>IF($C$4="Neattiecināmās izmaksas",IF('9a+c+n'!$Q30="N",'9a+c+n'!C30,0))</f>
        <v>0</v>
      </c>
      <c r="D30" s="24">
        <f>IF($C$4="Neattiecināmās izmaksas",IF('9a+c+n'!$Q30="N",'9a+c+n'!D30,0))</f>
        <v>0</v>
      </c>
      <c r="E30" s="46"/>
      <c r="F30" s="65"/>
      <c r="G30" s="118"/>
      <c r="H30" s="118">
        <f>IF($C$4="Neattiecināmās izmaksas",IF('9a+c+n'!$Q30="N",'9a+c+n'!H30,0))</f>
        <v>0</v>
      </c>
      <c r="I30" s="118"/>
      <c r="J30" s="118"/>
      <c r="K30" s="119">
        <f>IF($C$4="Neattiecināmās izmaksas",IF('9a+c+n'!$Q30="N",'9a+c+n'!K30,0))</f>
        <v>0</v>
      </c>
      <c r="L30" s="82">
        <f>IF($C$4="Neattiecināmās izmaksas",IF('9a+c+n'!$Q30="N",'9a+c+n'!L30,0))</f>
        <v>0</v>
      </c>
      <c r="M30" s="118">
        <f>IF($C$4="Neattiecināmās izmaksas",IF('9a+c+n'!$Q30="N",'9a+c+n'!M30,0))</f>
        <v>0</v>
      </c>
      <c r="N30" s="118">
        <f>IF($C$4="Neattiecināmās izmaksas",IF('9a+c+n'!$Q30="N",'9a+c+n'!N30,0))</f>
        <v>0</v>
      </c>
      <c r="O30" s="118">
        <f>IF($C$4="Neattiecināmās izmaksas",IF('9a+c+n'!$Q30="N",'9a+c+n'!O30,0))</f>
        <v>0</v>
      </c>
      <c r="P30" s="119">
        <f>IF($C$4="Neattiecināmās izmaksas",IF('9a+c+n'!$Q30="N",'9a+c+n'!P30,0))</f>
        <v>0</v>
      </c>
    </row>
    <row r="31" spans="1:16" x14ac:dyDescent="0.2">
      <c r="A31" s="51">
        <f>IF(P31=0,0,IF(COUNTBLANK(P31)=1,0,COUNTA($P$14:P31)))</f>
        <v>0</v>
      </c>
      <c r="B31" s="24">
        <f>IF($C$4="Neattiecināmās izmaksas",IF('9a+c+n'!$Q31="N",'9a+c+n'!B31,0))</f>
        <v>0</v>
      </c>
      <c r="C31" s="24">
        <f>IF($C$4="Neattiecināmās izmaksas",IF('9a+c+n'!$Q31="N",'9a+c+n'!C31,0))</f>
        <v>0</v>
      </c>
      <c r="D31" s="24">
        <f>IF($C$4="Neattiecināmās izmaksas",IF('9a+c+n'!$Q31="N",'9a+c+n'!D31,0))</f>
        <v>0</v>
      </c>
      <c r="E31" s="46"/>
      <c r="F31" s="65"/>
      <c r="G31" s="118"/>
      <c r="H31" s="118">
        <f>IF($C$4="Neattiecināmās izmaksas",IF('9a+c+n'!$Q31="N",'9a+c+n'!H31,0))</f>
        <v>0</v>
      </c>
      <c r="I31" s="118"/>
      <c r="J31" s="118"/>
      <c r="K31" s="119">
        <f>IF($C$4="Neattiecināmās izmaksas",IF('9a+c+n'!$Q31="N",'9a+c+n'!K31,0))</f>
        <v>0</v>
      </c>
      <c r="L31" s="82">
        <f>IF($C$4="Neattiecināmās izmaksas",IF('9a+c+n'!$Q31="N",'9a+c+n'!L31,0))</f>
        <v>0</v>
      </c>
      <c r="M31" s="118">
        <f>IF($C$4="Neattiecināmās izmaksas",IF('9a+c+n'!$Q31="N",'9a+c+n'!M31,0))</f>
        <v>0</v>
      </c>
      <c r="N31" s="118">
        <f>IF($C$4="Neattiecināmās izmaksas",IF('9a+c+n'!$Q31="N",'9a+c+n'!N31,0))</f>
        <v>0</v>
      </c>
      <c r="O31" s="118">
        <f>IF($C$4="Neattiecināmās izmaksas",IF('9a+c+n'!$Q31="N",'9a+c+n'!O31,0))</f>
        <v>0</v>
      </c>
      <c r="P31" s="119">
        <f>IF($C$4="Neattiecināmās izmaksas",IF('9a+c+n'!$Q31="N",'9a+c+n'!P31,0))</f>
        <v>0</v>
      </c>
    </row>
    <row r="32" spans="1:16" x14ac:dyDescent="0.2">
      <c r="A32" s="51">
        <f>IF(P32=0,0,IF(COUNTBLANK(P32)=1,0,COUNTA($P$14:P32)))</f>
        <v>0</v>
      </c>
      <c r="B32" s="24">
        <f>IF($C$4="Neattiecināmās izmaksas",IF('9a+c+n'!$Q32="N",'9a+c+n'!B32,0))</f>
        <v>0</v>
      </c>
      <c r="C32" s="24">
        <f>IF($C$4="Neattiecināmās izmaksas",IF('9a+c+n'!$Q32="N",'9a+c+n'!C32,0))</f>
        <v>0</v>
      </c>
      <c r="D32" s="24">
        <f>IF($C$4="Neattiecināmās izmaksas",IF('9a+c+n'!$Q32="N",'9a+c+n'!D32,0))</f>
        <v>0</v>
      </c>
      <c r="E32" s="46"/>
      <c r="F32" s="65"/>
      <c r="G32" s="118"/>
      <c r="H32" s="118">
        <f>IF($C$4="Neattiecināmās izmaksas",IF('9a+c+n'!$Q32="N",'9a+c+n'!H32,0))</f>
        <v>0</v>
      </c>
      <c r="I32" s="118"/>
      <c r="J32" s="118"/>
      <c r="K32" s="119">
        <f>IF($C$4="Neattiecināmās izmaksas",IF('9a+c+n'!$Q32="N",'9a+c+n'!K32,0))</f>
        <v>0</v>
      </c>
      <c r="L32" s="82">
        <f>IF($C$4="Neattiecināmās izmaksas",IF('9a+c+n'!$Q32="N",'9a+c+n'!L32,0))</f>
        <v>0</v>
      </c>
      <c r="M32" s="118">
        <f>IF($C$4="Neattiecināmās izmaksas",IF('9a+c+n'!$Q32="N",'9a+c+n'!M32,0))</f>
        <v>0</v>
      </c>
      <c r="N32" s="118">
        <f>IF($C$4="Neattiecināmās izmaksas",IF('9a+c+n'!$Q32="N",'9a+c+n'!N32,0))</f>
        <v>0</v>
      </c>
      <c r="O32" s="118">
        <f>IF($C$4="Neattiecināmās izmaksas",IF('9a+c+n'!$Q32="N",'9a+c+n'!O32,0))</f>
        <v>0</v>
      </c>
      <c r="P32" s="119">
        <f>IF($C$4="Neattiecināmās izmaksas",IF('9a+c+n'!$Q32="N",'9a+c+n'!P32,0))</f>
        <v>0</v>
      </c>
    </row>
    <row r="33" spans="1:16" x14ac:dyDescent="0.2">
      <c r="A33" s="51">
        <f>IF(P33=0,0,IF(COUNTBLANK(P33)=1,0,COUNTA($P$14:P33)))</f>
        <v>0</v>
      </c>
      <c r="B33" s="24">
        <f>IF($C$4="Neattiecināmās izmaksas",IF('9a+c+n'!$Q33="N",'9a+c+n'!B33,0))</f>
        <v>0</v>
      </c>
      <c r="C33" s="24">
        <f>IF($C$4="Neattiecināmās izmaksas",IF('9a+c+n'!$Q33="N",'9a+c+n'!C33,0))</f>
        <v>0</v>
      </c>
      <c r="D33" s="24">
        <f>IF($C$4="Neattiecināmās izmaksas",IF('9a+c+n'!$Q33="N",'9a+c+n'!D33,0))</f>
        <v>0</v>
      </c>
      <c r="E33" s="46"/>
      <c r="F33" s="65"/>
      <c r="G33" s="118"/>
      <c r="H33" s="118">
        <f>IF($C$4="Neattiecināmās izmaksas",IF('9a+c+n'!$Q33="N",'9a+c+n'!H33,0))</f>
        <v>0</v>
      </c>
      <c r="I33" s="118"/>
      <c r="J33" s="118"/>
      <c r="K33" s="119">
        <f>IF($C$4="Neattiecināmās izmaksas",IF('9a+c+n'!$Q33="N",'9a+c+n'!K33,0))</f>
        <v>0</v>
      </c>
      <c r="L33" s="82">
        <f>IF($C$4="Neattiecināmās izmaksas",IF('9a+c+n'!$Q33="N",'9a+c+n'!L33,0))</f>
        <v>0</v>
      </c>
      <c r="M33" s="118">
        <f>IF($C$4="Neattiecināmās izmaksas",IF('9a+c+n'!$Q33="N",'9a+c+n'!M33,0))</f>
        <v>0</v>
      </c>
      <c r="N33" s="118">
        <f>IF($C$4="Neattiecināmās izmaksas",IF('9a+c+n'!$Q33="N",'9a+c+n'!N33,0))</f>
        <v>0</v>
      </c>
      <c r="O33" s="118">
        <f>IF($C$4="Neattiecināmās izmaksas",IF('9a+c+n'!$Q33="N",'9a+c+n'!O33,0))</f>
        <v>0</v>
      </c>
      <c r="P33" s="119">
        <f>IF($C$4="Neattiecināmās izmaksas",IF('9a+c+n'!$Q33="N",'9a+c+n'!P33,0))</f>
        <v>0</v>
      </c>
    </row>
    <row r="34" spans="1:16" x14ac:dyDescent="0.2">
      <c r="A34" s="51">
        <f>IF(P34=0,0,IF(COUNTBLANK(P34)=1,0,COUNTA($P$14:P34)))</f>
        <v>0</v>
      </c>
      <c r="B34" s="24">
        <f>IF($C$4="Neattiecināmās izmaksas",IF('9a+c+n'!$Q34="N",'9a+c+n'!B34,0))</f>
        <v>0</v>
      </c>
      <c r="C34" s="24">
        <f>IF($C$4="Neattiecināmās izmaksas",IF('9a+c+n'!$Q34="N",'9a+c+n'!C34,0))</f>
        <v>0</v>
      </c>
      <c r="D34" s="24">
        <f>IF($C$4="Neattiecināmās izmaksas",IF('9a+c+n'!$Q34="N",'9a+c+n'!D34,0))</f>
        <v>0</v>
      </c>
      <c r="E34" s="46"/>
      <c r="F34" s="65"/>
      <c r="G34" s="118"/>
      <c r="H34" s="118">
        <f>IF($C$4="Neattiecināmās izmaksas",IF('9a+c+n'!$Q34="N",'9a+c+n'!H34,0))</f>
        <v>0</v>
      </c>
      <c r="I34" s="118"/>
      <c r="J34" s="118"/>
      <c r="K34" s="119">
        <f>IF($C$4="Neattiecināmās izmaksas",IF('9a+c+n'!$Q34="N",'9a+c+n'!K34,0))</f>
        <v>0</v>
      </c>
      <c r="L34" s="82">
        <f>IF($C$4="Neattiecināmās izmaksas",IF('9a+c+n'!$Q34="N",'9a+c+n'!L34,0))</f>
        <v>0</v>
      </c>
      <c r="M34" s="118">
        <f>IF($C$4="Neattiecināmās izmaksas",IF('9a+c+n'!$Q34="N",'9a+c+n'!M34,0))</f>
        <v>0</v>
      </c>
      <c r="N34" s="118">
        <f>IF($C$4="Neattiecināmās izmaksas",IF('9a+c+n'!$Q34="N",'9a+c+n'!N34,0))</f>
        <v>0</v>
      </c>
      <c r="O34" s="118">
        <f>IF($C$4="Neattiecināmās izmaksas",IF('9a+c+n'!$Q34="N",'9a+c+n'!O34,0))</f>
        <v>0</v>
      </c>
      <c r="P34" s="119">
        <f>IF($C$4="Neattiecināmās izmaksas",IF('9a+c+n'!$Q34="N",'9a+c+n'!P34,0))</f>
        <v>0</v>
      </c>
    </row>
    <row r="35" spans="1:16" x14ac:dyDescent="0.2">
      <c r="A35" s="51">
        <f>IF(P35=0,0,IF(COUNTBLANK(P35)=1,0,COUNTA($P$14:P35)))</f>
        <v>0</v>
      </c>
      <c r="B35" s="24">
        <f>IF($C$4="Neattiecināmās izmaksas",IF('9a+c+n'!$Q35="N",'9a+c+n'!B35,0))</f>
        <v>0</v>
      </c>
      <c r="C35" s="24">
        <f>IF($C$4="Neattiecināmās izmaksas",IF('9a+c+n'!$Q35="N",'9a+c+n'!C35,0))</f>
        <v>0</v>
      </c>
      <c r="D35" s="24">
        <f>IF($C$4="Neattiecināmās izmaksas",IF('9a+c+n'!$Q35="N",'9a+c+n'!D35,0))</f>
        <v>0</v>
      </c>
      <c r="E35" s="46"/>
      <c r="F35" s="65"/>
      <c r="G35" s="118"/>
      <c r="H35" s="118">
        <f>IF($C$4="Neattiecināmās izmaksas",IF('9a+c+n'!$Q35="N",'9a+c+n'!H35,0))</f>
        <v>0</v>
      </c>
      <c r="I35" s="118"/>
      <c r="J35" s="118"/>
      <c r="K35" s="119">
        <f>IF($C$4="Neattiecināmās izmaksas",IF('9a+c+n'!$Q35="N",'9a+c+n'!K35,0))</f>
        <v>0</v>
      </c>
      <c r="L35" s="82">
        <f>IF($C$4="Neattiecināmās izmaksas",IF('9a+c+n'!$Q35="N",'9a+c+n'!L35,0))</f>
        <v>0</v>
      </c>
      <c r="M35" s="118">
        <f>IF($C$4="Neattiecināmās izmaksas",IF('9a+c+n'!$Q35="N",'9a+c+n'!M35,0))</f>
        <v>0</v>
      </c>
      <c r="N35" s="118">
        <f>IF($C$4="Neattiecināmās izmaksas",IF('9a+c+n'!$Q35="N",'9a+c+n'!N35,0))</f>
        <v>0</v>
      </c>
      <c r="O35" s="118">
        <f>IF($C$4="Neattiecināmās izmaksas",IF('9a+c+n'!$Q35="N",'9a+c+n'!O35,0))</f>
        <v>0</v>
      </c>
      <c r="P35" s="119">
        <f>IF($C$4="Neattiecināmās izmaksas",IF('9a+c+n'!$Q35="N",'9a+c+n'!P35,0))</f>
        <v>0</v>
      </c>
    </row>
    <row r="36" spans="1:16" x14ac:dyDescent="0.2">
      <c r="A36" s="51">
        <f>IF(P36=0,0,IF(COUNTBLANK(P36)=1,0,COUNTA($P$14:P36)))</f>
        <v>0</v>
      </c>
      <c r="B36" s="24">
        <f>IF($C$4="Neattiecināmās izmaksas",IF('9a+c+n'!$Q36="N",'9a+c+n'!B36,0))</f>
        <v>0</v>
      </c>
      <c r="C36" s="24">
        <f>IF($C$4="Neattiecināmās izmaksas",IF('9a+c+n'!$Q36="N",'9a+c+n'!C36,0))</f>
        <v>0</v>
      </c>
      <c r="D36" s="24">
        <f>IF($C$4="Neattiecināmās izmaksas",IF('9a+c+n'!$Q36="N",'9a+c+n'!D36,0))</f>
        <v>0</v>
      </c>
      <c r="E36" s="46"/>
      <c r="F36" s="65"/>
      <c r="G36" s="118"/>
      <c r="H36" s="118">
        <f>IF($C$4="Neattiecināmās izmaksas",IF('9a+c+n'!$Q36="N",'9a+c+n'!H36,0))</f>
        <v>0</v>
      </c>
      <c r="I36" s="118"/>
      <c r="J36" s="118"/>
      <c r="K36" s="119">
        <f>IF($C$4="Neattiecināmās izmaksas",IF('9a+c+n'!$Q36="N",'9a+c+n'!K36,0))</f>
        <v>0</v>
      </c>
      <c r="L36" s="82">
        <f>IF($C$4="Neattiecināmās izmaksas",IF('9a+c+n'!$Q36="N",'9a+c+n'!L36,0))</f>
        <v>0</v>
      </c>
      <c r="M36" s="118">
        <f>IF($C$4="Neattiecināmās izmaksas",IF('9a+c+n'!$Q36="N",'9a+c+n'!M36,0))</f>
        <v>0</v>
      </c>
      <c r="N36" s="118">
        <f>IF($C$4="Neattiecināmās izmaksas",IF('9a+c+n'!$Q36="N",'9a+c+n'!N36,0))</f>
        <v>0</v>
      </c>
      <c r="O36" s="118">
        <f>IF($C$4="Neattiecināmās izmaksas",IF('9a+c+n'!$Q36="N",'9a+c+n'!O36,0))</f>
        <v>0</v>
      </c>
      <c r="P36" s="119">
        <f>IF($C$4="Neattiecināmās izmaksas",IF('9a+c+n'!$Q36="N",'9a+c+n'!P36,0))</f>
        <v>0</v>
      </c>
    </row>
    <row r="37" spans="1:16" x14ac:dyDescent="0.2">
      <c r="A37" s="51">
        <f>IF(P37=0,0,IF(COUNTBLANK(P37)=1,0,COUNTA($P$14:P37)))</f>
        <v>0</v>
      </c>
      <c r="B37" s="24">
        <f>IF($C$4="Neattiecināmās izmaksas",IF('9a+c+n'!$Q37="N",'9a+c+n'!B37,0))</f>
        <v>0</v>
      </c>
      <c r="C37" s="24">
        <f>IF($C$4="Neattiecināmās izmaksas",IF('9a+c+n'!$Q37="N",'9a+c+n'!C37,0))</f>
        <v>0</v>
      </c>
      <c r="D37" s="24">
        <f>IF($C$4="Neattiecināmās izmaksas",IF('9a+c+n'!$Q37="N",'9a+c+n'!D37,0))</f>
        <v>0</v>
      </c>
      <c r="E37" s="46"/>
      <c r="F37" s="65"/>
      <c r="G37" s="118"/>
      <c r="H37" s="118">
        <f>IF($C$4="Neattiecināmās izmaksas",IF('9a+c+n'!$Q37="N",'9a+c+n'!H37,0))</f>
        <v>0</v>
      </c>
      <c r="I37" s="118"/>
      <c r="J37" s="118"/>
      <c r="K37" s="119">
        <f>IF($C$4="Neattiecināmās izmaksas",IF('9a+c+n'!$Q37="N",'9a+c+n'!K37,0))</f>
        <v>0</v>
      </c>
      <c r="L37" s="82">
        <f>IF($C$4="Neattiecināmās izmaksas",IF('9a+c+n'!$Q37="N",'9a+c+n'!L37,0))</f>
        <v>0</v>
      </c>
      <c r="M37" s="118">
        <f>IF($C$4="Neattiecināmās izmaksas",IF('9a+c+n'!$Q37="N",'9a+c+n'!M37,0))</f>
        <v>0</v>
      </c>
      <c r="N37" s="118">
        <f>IF($C$4="Neattiecināmās izmaksas",IF('9a+c+n'!$Q37="N",'9a+c+n'!N37,0))</f>
        <v>0</v>
      </c>
      <c r="O37" s="118">
        <f>IF($C$4="Neattiecināmās izmaksas",IF('9a+c+n'!$Q37="N",'9a+c+n'!O37,0))</f>
        <v>0</v>
      </c>
      <c r="P37" s="119">
        <f>IF($C$4="Neattiecināmās izmaksas",IF('9a+c+n'!$Q37="N",'9a+c+n'!P37,0))</f>
        <v>0</v>
      </c>
    </row>
    <row r="38" spans="1:16" x14ac:dyDescent="0.2">
      <c r="A38" s="51">
        <f>IF(P38=0,0,IF(COUNTBLANK(P38)=1,0,COUNTA($P$14:P38)))</f>
        <v>0</v>
      </c>
      <c r="B38" s="24">
        <f>IF($C$4="Neattiecināmās izmaksas",IF('9a+c+n'!$Q38="N",'9a+c+n'!B38,0))</f>
        <v>0</v>
      </c>
      <c r="C38" s="24">
        <f>IF($C$4="Neattiecināmās izmaksas",IF('9a+c+n'!$Q38="N",'9a+c+n'!C38,0))</f>
        <v>0</v>
      </c>
      <c r="D38" s="24">
        <f>IF($C$4="Neattiecināmās izmaksas",IF('9a+c+n'!$Q38="N",'9a+c+n'!D38,0))</f>
        <v>0</v>
      </c>
      <c r="E38" s="46"/>
      <c r="F38" s="65"/>
      <c r="G38" s="118"/>
      <c r="H38" s="118">
        <f>IF($C$4="Neattiecināmās izmaksas",IF('9a+c+n'!$Q38="N",'9a+c+n'!H38,0))</f>
        <v>0</v>
      </c>
      <c r="I38" s="118"/>
      <c r="J38" s="118"/>
      <c r="K38" s="119">
        <f>IF($C$4="Neattiecināmās izmaksas",IF('9a+c+n'!$Q38="N",'9a+c+n'!K38,0))</f>
        <v>0</v>
      </c>
      <c r="L38" s="82">
        <f>IF($C$4="Neattiecināmās izmaksas",IF('9a+c+n'!$Q38="N",'9a+c+n'!L38,0))</f>
        <v>0</v>
      </c>
      <c r="M38" s="118">
        <f>IF($C$4="Neattiecināmās izmaksas",IF('9a+c+n'!$Q38="N",'9a+c+n'!M38,0))</f>
        <v>0</v>
      </c>
      <c r="N38" s="118">
        <f>IF($C$4="Neattiecināmās izmaksas",IF('9a+c+n'!$Q38="N",'9a+c+n'!N38,0))</f>
        <v>0</v>
      </c>
      <c r="O38" s="118">
        <f>IF($C$4="Neattiecināmās izmaksas",IF('9a+c+n'!$Q38="N",'9a+c+n'!O38,0))</f>
        <v>0</v>
      </c>
      <c r="P38" s="119">
        <f>IF($C$4="Neattiecināmās izmaksas",IF('9a+c+n'!$Q38="N",'9a+c+n'!P38,0))</f>
        <v>0</v>
      </c>
    </row>
    <row r="39" spans="1:16" x14ac:dyDescent="0.2">
      <c r="A39" s="51">
        <f>IF(P39=0,0,IF(COUNTBLANK(P39)=1,0,COUNTA($P$14:P39)))</f>
        <v>0</v>
      </c>
      <c r="B39" s="24">
        <f>IF($C$4="Neattiecināmās izmaksas",IF('9a+c+n'!$Q39="N",'9a+c+n'!B39,0))</f>
        <v>0</v>
      </c>
      <c r="C39" s="24">
        <f>IF($C$4="Neattiecināmās izmaksas",IF('9a+c+n'!$Q39="N",'9a+c+n'!C39,0))</f>
        <v>0</v>
      </c>
      <c r="D39" s="24">
        <f>IF($C$4="Neattiecināmās izmaksas",IF('9a+c+n'!$Q39="N",'9a+c+n'!D39,0))</f>
        <v>0</v>
      </c>
      <c r="E39" s="46"/>
      <c r="F39" s="65"/>
      <c r="G39" s="118"/>
      <c r="H39" s="118">
        <f>IF($C$4="Neattiecināmās izmaksas",IF('9a+c+n'!$Q39="N",'9a+c+n'!H39,0))</f>
        <v>0</v>
      </c>
      <c r="I39" s="118"/>
      <c r="J39" s="118"/>
      <c r="K39" s="119">
        <f>IF($C$4="Neattiecināmās izmaksas",IF('9a+c+n'!$Q39="N",'9a+c+n'!K39,0))</f>
        <v>0</v>
      </c>
      <c r="L39" s="82">
        <f>IF($C$4="Neattiecināmās izmaksas",IF('9a+c+n'!$Q39="N",'9a+c+n'!L39,0))</f>
        <v>0</v>
      </c>
      <c r="M39" s="118">
        <f>IF($C$4="Neattiecināmās izmaksas",IF('9a+c+n'!$Q39="N",'9a+c+n'!M39,0))</f>
        <v>0</v>
      </c>
      <c r="N39" s="118">
        <f>IF($C$4="Neattiecināmās izmaksas",IF('9a+c+n'!$Q39="N",'9a+c+n'!N39,0))</f>
        <v>0</v>
      </c>
      <c r="O39" s="118">
        <f>IF($C$4="Neattiecināmās izmaksas",IF('9a+c+n'!$Q39="N",'9a+c+n'!O39,0))</f>
        <v>0</v>
      </c>
      <c r="P39" s="119">
        <f>IF($C$4="Neattiecināmās izmaksas",IF('9a+c+n'!$Q39="N",'9a+c+n'!P39,0))</f>
        <v>0</v>
      </c>
    </row>
    <row r="40" spans="1:16" x14ac:dyDescent="0.2">
      <c r="A40" s="51">
        <f>IF(P40=0,0,IF(COUNTBLANK(P40)=1,0,COUNTA($P$14:P40)))</f>
        <v>0</v>
      </c>
      <c r="B40" s="24">
        <f>IF($C$4="Neattiecināmās izmaksas",IF('9a+c+n'!$Q40="N",'9a+c+n'!B40,0))</f>
        <v>0</v>
      </c>
      <c r="C40" s="24">
        <f>IF($C$4="Neattiecināmās izmaksas",IF('9a+c+n'!$Q40="N",'9a+c+n'!C40,0))</f>
        <v>0</v>
      </c>
      <c r="D40" s="24">
        <f>IF($C$4="Neattiecināmās izmaksas",IF('9a+c+n'!$Q40="N",'9a+c+n'!D40,0))</f>
        <v>0</v>
      </c>
      <c r="E40" s="46"/>
      <c r="F40" s="65"/>
      <c r="G40" s="118"/>
      <c r="H40" s="118">
        <f>IF($C$4="Neattiecināmās izmaksas",IF('9a+c+n'!$Q40="N",'9a+c+n'!H40,0))</f>
        <v>0</v>
      </c>
      <c r="I40" s="118"/>
      <c r="J40" s="118"/>
      <c r="K40" s="119">
        <f>IF($C$4="Neattiecināmās izmaksas",IF('9a+c+n'!$Q40="N",'9a+c+n'!K40,0))</f>
        <v>0</v>
      </c>
      <c r="L40" s="82">
        <f>IF($C$4="Neattiecināmās izmaksas",IF('9a+c+n'!$Q40="N",'9a+c+n'!L40,0))</f>
        <v>0</v>
      </c>
      <c r="M40" s="118">
        <f>IF($C$4="Neattiecināmās izmaksas",IF('9a+c+n'!$Q40="N",'9a+c+n'!M40,0))</f>
        <v>0</v>
      </c>
      <c r="N40" s="118">
        <f>IF($C$4="Neattiecināmās izmaksas",IF('9a+c+n'!$Q40="N",'9a+c+n'!N40,0))</f>
        <v>0</v>
      </c>
      <c r="O40" s="118">
        <f>IF($C$4="Neattiecināmās izmaksas",IF('9a+c+n'!$Q40="N",'9a+c+n'!O40,0))</f>
        <v>0</v>
      </c>
      <c r="P40" s="119">
        <f>IF($C$4="Neattiecināmās izmaksas",IF('9a+c+n'!$Q40="N",'9a+c+n'!P40,0))</f>
        <v>0</v>
      </c>
    </row>
    <row r="41" spans="1:16" x14ac:dyDescent="0.2">
      <c r="A41" s="51">
        <f>IF(P41=0,0,IF(COUNTBLANK(P41)=1,0,COUNTA($P$14:P41)))</f>
        <v>0</v>
      </c>
      <c r="B41" s="24">
        <f>IF($C$4="Neattiecināmās izmaksas",IF('9a+c+n'!$Q41="N",'9a+c+n'!B41,0))</f>
        <v>0</v>
      </c>
      <c r="C41" s="24">
        <f>IF($C$4="Neattiecināmās izmaksas",IF('9a+c+n'!$Q41="N",'9a+c+n'!C41,0))</f>
        <v>0</v>
      </c>
      <c r="D41" s="24">
        <f>IF($C$4="Neattiecināmās izmaksas",IF('9a+c+n'!$Q41="N",'9a+c+n'!D41,0))</f>
        <v>0</v>
      </c>
      <c r="E41" s="46"/>
      <c r="F41" s="65"/>
      <c r="G41" s="118"/>
      <c r="H41" s="118">
        <f>IF($C$4="Neattiecināmās izmaksas",IF('9a+c+n'!$Q41="N",'9a+c+n'!H41,0))</f>
        <v>0</v>
      </c>
      <c r="I41" s="118"/>
      <c r="J41" s="118"/>
      <c r="K41" s="119">
        <f>IF($C$4="Neattiecināmās izmaksas",IF('9a+c+n'!$Q41="N",'9a+c+n'!K41,0))</f>
        <v>0</v>
      </c>
      <c r="L41" s="82">
        <f>IF($C$4="Neattiecināmās izmaksas",IF('9a+c+n'!$Q41="N",'9a+c+n'!L41,0))</f>
        <v>0</v>
      </c>
      <c r="M41" s="118">
        <f>IF($C$4="Neattiecināmās izmaksas",IF('9a+c+n'!$Q41="N",'9a+c+n'!M41,0))</f>
        <v>0</v>
      </c>
      <c r="N41" s="118">
        <f>IF($C$4="Neattiecināmās izmaksas",IF('9a+c+n'!$Q41="N",'9a+c+n'!N41,0))</f>
        <v>0</v>
      </c>
      <c r="O41" s="118">
        <f>IF($C$4="Neattiecināmās izmaksas",IF('9a+c+n'!$Q41="N",'9a+c+n'!O41,0))</f>
        <v>0</v>
      </c>
      <c r="P41" s="119">
        <f>IF($C$4="Neattiecināmās izmaksas",IF('9a+c+n'!$Q41="N",'9a+c+n'!P41,0))</f>
        <v>0</v>
      </c>
    </row>
    <row r="42" spans="1:16" x14ac:dyDescent="0.2">
      <c r="A42" s="51">
        <f>IF(P42=0,0,IF(COUNTBLANK(P42)=1,0,COUNTA($P$14:P42)))</f>
        <v>0</v>
      </c>
      <c r="B42" s="24">
        <f>IF($C$4="Neattiecināmās izmaksas",IF('9a+c+n'!$Q42="N",'9a+c+n'!B42,0))</f>
        <v>0</v>
      </c>
      <c r="C42" s="24">
        <f>IF($C$4="Neattiecināmās izmaksas",IF('9a+c+n'!$Q42="N",'9a+c+n'!C42,0))</f>
        <v>0</v>
      </c>
      <c r="D42" s="24">
        <f>IF($C$4="Neattiecināmās izmaksas",IF('9a+c+n'!$Q42="N",'9a+c+n'!D42,0))</f>
        <v>0</v>
      </c>
      <c r="E42" s="46"/>
      <c r="F42" s="65"/>
      <c r="G42" s="118"/>
      <c r="H42" s="118">
        <f>IF($C$4="Neattiecināmās izmaksas",IF('9a+c+n'!$Q42="N",'9a+c+n'!H42,0))</f>
        <v>0</v>
      </c>
      <c r="I42" s="118"/>
      <c r="J42" s="118"/>
      <c r="K42" s="119">
        <f>IF($C$4="Neattiecināmās izmaksas",IF('9a+c+n'!$Q42="N",'9a+c+n'!K42,0))</f>
        <v>0</v>
      </c>
      <c r="L42" s="82">
        <f>IF($C$4="Neattiecināmās izmaksas",IF('9a+c+n'!$Q42="N",'9a+c+n'!L42,0))</f>
        <v>0</v>
      </c>
      <c r="M42" s="118">
        <f>IF($C$4="Neattiecināmās izmaksas",IF('9a+c+n'!$Q42="N",'9a+c+n'!M42,0))</f>
        <v>0</v>
      </c>
      <c r="N42" s="118">
        <f>IF($C$4="Neattiecināmās izmaksas",IF('9a+c+n'!$Q42="N",'9a+c+n'!N42,0))</f>
        <v>0</v>
      </c>
      <c r="O42" s="118">
        <f>IF($C$4="Neattiecināmās izmaksas",IF('9a+c+n'!$Q42="N",'9a+c+n'!O42,0))</f>
        <v>0</v>
      </c>
      <c r="P42" s="119">
        <f>IF($C$4="Neattiecināmās izmaksas",IF('9a+c+n'!$Q42="N",'9a+c+n'!P42,0))</f>
        <v>0</v>
      </c>
    </row>
    <row r="43" spans="1:16" x14ac:dyDescent="0.2">
      <c r="A43" s="51">
        <f>IF(P43=0,0,IF(COUNTBLANK(P43)=1,0,COUNTA($P$14:P43)))</f>
        <v>0</v>
      </c>
      <c r="B43" s="24">
        <f>IF($C$4="Neattiecināmās izmaksas",IF('9a+c+n'!$Q43="N",'9a+c+n'!B43,0))</f>
        <v>0</v>
      </c>
      <c r="C43" s="24">
        <f>IF($C$4="Neattiecināmās izmaksas",IF('9a+c+n'!$Q43="N",'9a+c+n'!C43,0))</f>
        <v>0</v>
      </c>
      <c r="D43" s="24">
        <f>IF($C$4="Neattiecināmās izmaksas",IF('9a+c+n'!$Q43="N",'9a+c+n'!D43,0))</f>
        <v>0</v>
      </c>
      <c r="E43" s="46"/>
      <c r="F43" s="65"/>
      <c r="G43" s="118"/>
      <c r="H43" s="118">
        <f>IF($C$4="Neattiecināmās izmaksas",IF('9a+c+n'!$Q43="N",'9a+c+n'!H43,0))</f>
        <v>0</v>
      </c>
      <c r="I43" s="118"/>
      <c r="J43" s="118"/>
      <c r="K43" s="119">
        <f>IF($C$4="Neattiecināmās izmaksas",IF('9a+c+n'!$Q43="N",'9a+c+n'!K43,0))</f>
        <v>0</v>
      </c>
      <c r="L43" s="82">
        <f>IF($C$4="Neattiecināmās izmaksas",IF('9a+c+n'!$Q43="N",'9a+c+n'!L43,0))</f>
        <v>0</v>
      </c>
      <c r="M43" s="118">
        <f>IF($C$4="Neattiecināmās izmaksas",IF('9a+c+n'!$Q43="N",'9a+c+n'!M43,0))</f>
        <v>0</v>
      </c>
      <c r="N43" s="118">
        <f>IF($C$4="Neattiecināmās izmaksas",IF('9a+c+n'!$Q43="N",'9a+c+n'!N43,0))</f>
        <v>0</v>
      </c>
      <c r="O43" s="118">
        <f>IF($C$4="Neattiecināmās izmaksas",IF('9a+c+n'!$Q43="N",'9a+c+n'!O43,0))</f>
        <v>0</v>
      </c>
      <c r="P43" s="119">
        <f>IF($C$4="Neattiecināmās izmaksas",IF('9a+c+n'!$Q43="N",'9a+c+n'!P43,0))</f>
        <v>0</v>
      </c>
    </row>
    <row r="44" spans="1:16" x14ac:dyDescent="0.2">
      <c r="A44" s="51">
        <f>IF(P44=0,0,IF(COUNTBLANK(P44)=1,0,COUNTA($P$14:P44)))</f>
        <v>0</v>
      </c>
      <c r="B44" s="24">
        <f>IF($C$4="Neattiecināmās izmaksas",IF('9a+c+n'!$Q44="N",'9a+c+n'!B44,0))</f>
        <v>0</v>
      </c>
      <c r="C44" s="24">
        <f>IF($C$4="Neattiecināmās izmaksas",IF('9a+c+n'!$Q44="N",'9a+c+n'!C44,0))</f>
        <v>0</v>
      </c>
      <c r="D44" s="24">
        <f>IF($C$4="Neattiecināmās izmaksas",IF('9a+c+n'!$Q44="N",'9a+c+n'!D44,0))</f>
        <v>0</v>
      </c>
      <c r="E44" s="46"/>
      <c r="F44" s="65"/>
      <c r="G44" s="118"/>
      <c r="H44" s="118">
        <f>IF($C$4="Neattiecināmās izmaksas",IF('9a+c+n'!$Q44="N",'9a+c+n'!H44,0))</f>
        <v>0</v>
      </c>
      <c r="I44" s="118"/>
      <c r="J44" s="118"/>
      <c r="K44" s="119">
        <f>IF($C$4="Neattiecināmās izmaksas",IF('9a+c+n'!$Q44="N",'9a+c+n'!K44,0))</f>
        <v>0</v>
      </c>
      <c r="L44" s="82">
        <f>IF($C$4="Neattiecināmās izmaksas",IF('9a+c+n'!$Q44="N",'9a+c+n'!L44,0))</f>
        <v>0</v>
      </c>
      <c r="M44" s="118">
        <f>IF($C$4="Neattiecināmās izmaksas",IF('9a+c+n'!$Q44="N",'9a+c+n'!M44,0))</f>
        <v>0</v>
      </c>
      <c r="N44" s="118">
        <f>IF($C$4="Neattiecināmās izmaksas",IF('9a+c+n'!$Q44="N",'9a+c+n'!N44,0))</f>
        <v>0</v>
      </c>
      <c r="O44" s="118">
        <f>IF($C$4="Neattiecināmās izmaksas",IF('9a+c+n'!$Q44="N",'9a+c+n'!O44,0))</f>
        <v>0</v>
      </c>
      <c r="P44" s="119">
        <f>IF($C$4="Neattiecināmās izmaksas",IF('9a+c+n'!$Q44="N",'9a+c+n'!P44,0))</f>
        <v>0</v>
      </c>
    </row>
    <row r="45" spans="1:16" x14ac:dyDescent="0.2">
      <c r="A45" s="51">
        <f>IF(P45=0,0,IF(COUNTBLANK(P45)=1,0,COUNTA($P$14:P45)))</f>
        <v>0</v>
      </c>
      <c r="B45" s="24">
        <f>IF($C$4="Neattiecināmās izmaksas",IF('9a+c+n'!$Q45="N",'9a+c+n'!B45,0))</f>
        <v>0</v>
      </c>
      <c r="C45" s="24">
        <f>IF($C$4="Neattiecināmās izmaksas",IF('9a+c+n'!$Q45="N",'9a+c+n'!C45,0))</f>
        <v>0</v>
      </c>
      <c r="D45" s="24">
        <f>IF($C$4="Neattiecināmās izmaksas",IF('9a+c+n'!$Q45="N",'9a+c+n'!D45,0))</f>
        <v>0</v>
      </c>
      <c r="E45" s="46"/>
      <c r="F45" s="65"/>
      <c r="G45" s="118"/>
      <c r="H45" s="118">
        <f>IF($C$4="Neattiecināmās izmaksas",IF('9a+c+n'!$Q45="N",'9a+c+n'!H45,0))</f>
        <v>0</v>
      </c>
      <c r="I45" s="118"/>
      <c r="J45" s="118"/>
      <c r="K45" s="119">
        <f>IF($C$4="Neattiecināmās izmaksas",IF('9a+c+n'!$Q45="N",'9a+c+n'!K45,0))</f>
        <v>0</v>
      </c>
      <c r="L45" s="82">
        <f>IF($C$4="Neattiecināmās izmaksas",IF('9a+c+n'!$Q45="N",'9a+c+n'!L45,0))</f>
        <v>0</v>
      </c>
      <c r="M45" s="118">
        <f>IF($C$4="Neattiecināmās izmaksas",IF('9a+c+n'!$Q45="N",'9a+c+n'!M45,0))</f>
        <v>0</v>
      </c>
      <c r="N45" s="118">
        <f>IF($C$4="Neattiecināmās izmaksas",IF('9a+c+n'!$Q45="N",'9a+c+n'!N45,0))</f>
        <v>0</v>
      </c>
      <c r="O45" s="118">
        <f>IF($C$4="Neattiecināmās izmaksas",IF('9a+c+n'!$Q45="N",'9a+c+n'!O45,0))</f>
        <v>0</v>
      </c>
      <c r="P45" s="119">
        <f>IF($C$4="Neattiecināmās izmaksas",IF('9a+c+n'!$Q45="N",'9a+c+n'!P45,0))</f>
        <v>0</v>
      </c>
    </row>
    <row r="46" spans="1:16" x14ac:dyDescent="0.2">
      <c r="A46" s="51">
        <f>IF(P46=0,0,IF(COUNTBLANK(P46)=1,0,COUNTA($P$14:P46)))</f>
        <v>0</v>
      </c>
      <c r="B46" s="24">
        <f>IF($C$4="Neattiecināmās izmaksas",IF('9a+c+n'!$Q46="N",'9a+c+n'!B46,0))</f>
        <v>0</v>
      </c>
      <c r="C46" s="24">
        <f>IF($C$4="Neattiecināmās izmaksas",IF('9a+c+n'!$Q46="N",'9a+c+n'!C46,0))</f>
        <v>0</v>
      </c>
      <c r="D46" s="24">
        <f>IF($C$4="Neattiecināmās izmaksas",IF('9a+c+n'!$Q46="N",'9a+c+n'!D46,0))</f>
        <v>0</v>
      </c>
      <c r="E46" s="46"/>
      <c r="F46" s="65"/>
      <c r="G46" s="118"/>
      <c r="H46" s="118">
        <f>IF($C$4="Neattiecināmās izmaksas",IF('9a+c+n'!$Q46="N",'9a+c+n'!H46,0))</f>
        <v>0</v>
      </c>
      <c r="I46" s="118"/>
      <c r="J46" s="118"/>
      <c r="K46" s="119">
        <f>IF($C$4="Neattiecināmās izmaksas",IF('9a+c+n'!$Q46="N",'9a+c+n'!K46,0))</f>
        <v>0</v>
      </c>
      <c r="L46" s="82">
        <f>IF($C$4="Neattiecināmās izmaksas",IF('9a+c+n'!$Q46="N",'9a+c+n'!L46,0))</f>
        <v>0</v>
      </c>
      <c r="M46" s="118">
        <f>IF($C$4="Neattiecināmās izmaksas",IF('9a+c+n'!$Q46="N",'9a+c+n'!M46,0))</f>
        <v>0</v>
      </c>
      <c r="N46" s="118">
        <f>IF($C$4="Neattiecināmās izmaksas",IF('9a+c+n'!$Q46="N",'9a+c+n'!N46,0))</f>
        <v>0</v>
      </c>
      <c r="O46" s="118">
        <f>IF($C$4="Neattiecināmās izmaksas",IF('9a+c+n'!$Q46="N",'9a+c+n'!O46,0))</f>
        <v>0</v>
      </c>
      <c r="P46" s="119">
        <f>IF($C$4="Neattiecināmās izmaksas",IF('9a+c+n'!$Q46="N",'9a+c+n'!P46,0))</f>
        <v>0</v>
      </c>
    </row>
    <row r="47" spans="1:16" x14ac:dyDescent="0.2">
      <c r="A47" s="51">
        <f>IF(P47=0,0,IF(COUNTBLANK(P47)=1,0,COUNTA($P$14:P47)))</f>
        <v>0</v>
      </c>
      <c r="B47" s="24">
        <f>IF($C$4="Neattiecināmās izmaksas",IF('9a+c+n'!$Q47="N",'9a+c+n'!B47,0))</f>
        <v>0</v>
      </c>
      <c r="C47" s="24">
        <f>IF($C$4="Neattiecināmās izmaksas",IF('9a+c+n'!$Q47="N",'9a+c+n'!C47,0))</f>
        <v>0</v>
      </c>
      <c r="D47" s="24">
        <f>IF($C$4="Neattiecināmās izmaksas",IF('9a+c+n'!$Q47="N",'9a+c+n'!D47,0))</f>
        <v>0</v>
      </c>
      <c r="E47" s="46"/>
      <c r="F47" s="65"/>
      <c r="G47" s="118"/>
      <c r="H47" s="118">
        <f>IF($C$4="Neattiecināmās izmaksas",IF('9a+c+n'!$Q47="N",'9a+c+n'!H47,0))</f>
        <v>0</v>
      </c>
      <c r="I47" s="118"/>
      <c r="J47" s="118"/>
      <c r="K47" s="119">
        <f>IF($C$4="Neattiecināmās izmaksas",IF('9a+c+n'!$Q47="N",'9a+c+n'!K47,0))</f>
        <v>0</v>
      </c>
      <c r="L47" s="82">
        <f>IF($C$4="Neattiecināmās izmaksas",IF('9a+c+n'!$Q47="N",'9a+c+n'!L47,0))</f>
        <v>0</v>
      </c>
      <c r="M47" s="118">
        <f>IF($C$4="Neattiecināmās izmaksas",IF('9a+c+n'!$Q47="N",'9a+c+n'!M47,0))</f>
        <v>0</v>
      </c>
      <c r="N47" s="118">
        <f>IF($C$4="Neattiecināmās izmaksas",IF('9a+c+n'!$Q47="N",'9a+c+n'!N47,0))</f>
        <v>0</v>
      </c>
      <c r="O47" s="118">
        <f>IF($C$4="Neattiecināmās izmaksas",IF('9a+c+n'!$Q47="N",'9a+c+n'!O47,0))</f>
        <v>0</v>
      </c>
      <c r="P47" s="119">
        <f>IF($C$4="Neattiecināmās izmaksas",IF('9a+c+n'!$Q47="N",'9a+c+n'!P47,0))</f>
        <v>0</v>
      </c>
    </row>
    <row r="48" spans="1:16" x14ac:dyDescent="0.2">
      <c r="A48" s="51">
        <f>IF(P48=0,0,IF(COUNTBLANK(P48)=1,0,COUNTA($P$14:P48)))</f>
        <v>0</v>
      </c>
      <c r="B48" s="24">
        <f>IF($C$4="Neattiecināmās izmaksas",IF('9a+c+n'!$Q48="N",'9a+c+n'!B48,0))</f>
        <v>0</v>
      </c>
      <c r="C48" s="24">
        <f>IF($C$4="Neattiecināmās izmaksas",IF('9a+c+n'!$Q48="N",'9a+c+n'!C48,0))</f>
        <v>0</v>
      </c>
      <c r="D48" s="24">
        <f>IF($C$4="Neattiecināmās izmaksas",IF('9a+c+n'!$Q48="N",'9a+c+n'!D48,0))</f>
        <v>0</v>
      </c>
      <c r="E48" s="46"/>
      <c r="F48" s="65"/>
      <c r="G48" s="118"/>
      <c r="H48" s="118">
        <f>IF($C$4="Neattiecināmās izmaksas",IF('9a+c+n'!$Q48="N",'9a+c+n'!H48,0))</f>
        <v>0</v>
      </c>
      <c r="I48" s="118"/>
      <c r="J48" s="118"/>
      <c r="K48" s="119">
        <f>IF($C$4="Neattiecināmās izmaksas",IF('9a+c+n'!$Q48="N",'9a+c+n'!K48,0))</f>
        <v>0</v>
      </c>
      <c r="L48" s="82">
        <f>IF($C$4="Neattiecināmās izmaksas",IF('9a+c+n'!$Q48="N",'9a+c+n'!L48,0))</f>
        <v>0</v>
      </c>
      <c r="M48" s="118">
        <f>IF($C$4="Neattiecināmās izmaksas",IF('9a+c+n'!$Q48="N",'9a+c+n'!M48,0))</f>
        <v>0</v>
      </c>
      <c r="N48" s="118">
        <f>IF($C$4="Neattiecināmās izmaksas",IF('9a+c+n'!$Q48="N",'9a+c+n'!N48,0))</f>
        <v>0</v>
      </c>
      <c r="O48" s="118">
        <f>IF($C$4="Neattiecināmās izmaksas",IF('9a+c+n'!$Q48="N",'9a+c+n'!O48,0))</f>
        <v>0</v>
      </c>
      <c r="P48" s="119">
        <f>IF($C$4="Neattiecināmās izmaksas",IF('9a+c+n'!$Q48="N",'9a+c+n'!P48,0))</f>
        <v>0</v>
      </c>
    </row>
    <row r="49" spans="1:16" x14ac:dyDescent="0.2">
      <c r="A49" s="51">
        <f>IF(P49=0,0,IF(COUNTBLANK(P49)=1,0,COUNTA($P$14:P49)))</f>
        <v>0</v>
      </c>
      <c r="B49" s="24">
        <f>IF($C$4="Neattiecināmās izmaksas",IF('9a+c+n'!$Q49="N",'9a+c+n'!B49,0))</f>
        <v>0</v>
      </c>
      <c r="C49" s="24">
        <f>IF($C$4="Neattiecināmās izmaksas",IF('9a+c+n'!$Q49="N",'9a+c+n'!C49,0))</f>
        <v>0</v>
      </c>
      <c r="D49" s="24">
        <f>IF($C$4="Neattiecināmās izmaksas",IF('9a+c+n'!$Q49="N",'9a+c+n'!D49,0))</f>
        <v>0</v>
      </c>
      <c r="E49" s="46"/>
      <c r="F49" s="65"/>
      <c r="G49" s="118"/>
      <c r="H49" s="118">
        <f>IF($C$4="Neattiecināmās izmaksas",IF('9a+c+n'!$Q49="N",'9a+c+n'!H49,0))</f>
        <v>0</v>
      </c>
      <c r="I49" s="118"/>
      <c r="J49" s="118"/>
      <c r="K49" s="119">
        <f>IF($C$4="Neattiecināmās izmaksas",IF('9a+c+n'!$Q49="N",'9a+c+n'!K49,0))</f>
        <v>0</v>
      </c>
      <c r="L49" s="82">
        <f>IF($C$4="Neattiecināmās izmaksas",IF('9a+c+n'!$Q49="N",'9a+c+n'!L49,0))</f>
        <v>0</v>
      </c>
      <c r="M49" s="118">
        <f>IF($C$4="Neattiecināmās izmaksas",IF('9a+c+n'!$Q49="N",'9a+c+n'!M49,0))</f>
        <v>0</v>
      </c>
      <c r="N49" s="118">
        <f>IF($C$4="Neattiecināmās izmaksas",IF('9a+c+n'!$Q49="N",'9a+c+n'!N49,0))</f>
        <v>0</v>
      </c>
      <c r="O49" s="118">
        <f>IF($C$4="Neattiecināmās izmaksas",IF('9a+c+n'!$Q49="N",'9a+c+n'!O49,0))</f>
        <v>0</v>
      </c>
      <c r="P49" s="119">
        <f>IF($C$4="Neattiecināmās izmaksas",IF('9a+c+n'!$Q49="N",'9a+c+n'!P49,0))</f>
        <v>0</v>
      </c>
    </row>
    <row r="50" spans="1:16" x14ac:dyDescent="0.2">
      <c r="A50" s="51">
        <f>IF(P50=0,0,IF(COUNTBLANK(P50)=1,0,COUNTA($P$14:P50)))</f>
        <v>0</v>
      </c>
      <c r="B50" s="24">
        <f>IF($C$4="Neattiecināmās izmaksas",IF('9a+c+n'!$Q50="N",'9a+c+n'!B50,0))</f>
        <v>0</v>
      </c>
      <c r="C50" s="24">
        <f>IF($C$4="Neattiecināmās izmaksas",IF('9a+c+n'!$Q50="N",'9a+c+n'!C50,0))</f>
        <v>0</v>
      </c>
      <c r="D50" s="24">
        <f>IF($C$4="Neattiecināmās izmaksas",IF('9a+c+n'!$Q50="N",'9a+c+n'!D50,0))</f>
        <v>0</v>
      </c>
      <c r="E50" s="46"/>
      <c r="F50" s="65"/>
      <c r="G50" s="118"/>
      <c r="H50" s="118">
        <f>IF($C$4="Neattiecināmās izmaksas",IF('9a+c+n'!$Q50="N",'9a+c+n'!H50,0))</f>
        <v>0</v>
      </c>
      <c r="I50" s="118"/>
      <c r="J50" s="118"/>
      <c r="K50" s="119">
        <f>IF($C$4="Neattiecināmās izmaksas",IF('9a+c+n'!$Q50="N",'9a+c+n'!K50,0))</f>
        <v>0</v>
      </c>
      <c r="L50" s="82">
        <f>IF($C$4="Neattiecināmās izmaksas",IF('9a+c+n'!$Q50="N",'9a+c+n'!L50,0))</f>
        <v>0</v>
      </c>
      <c r="M50" s="118">
        <f>IF($C$4="Neattiecināmās izmaksas",IF('9a+c+n'!$Q50="N",'9a+c+n'!M50,0))</f>
        <v>0</v>
      </c>
      <c r="N50" s="118">
        <f>IF($C$4="Neattiecināmās izmaksas",IF('9a+c+n'!$Q50="N",'9a+c+n'!N50,0))</f>
        <v>0</v>
      </c>
      <c r="O50" s="118">
        <f>IF($C$4="Neattiecināmās izmaksas",IF('9a+c+n'!$Q50="N",'9a+c+n'!O50,0))</f>
        <v>0</v>
      </c>
      <c r="P50" s="119">
        <f>IF($C$4="Neattiecināmās izmaksas",IF('9a+c+n'!$Q50="N",'9a+c+n'!P50,0))</f>
        <v>0</v>
      </c>
    </row>
    <row r="51" spans="1:16" x14ac:dyDescent="0.2">
      <c r="A51" s="51">
        <f>IF(P51=0,0,IF(COUNTBLANK(P51)=1,0,COUNTA($P$14:P51)))</f>
        <v>0</v>
      </c>
      <c r="B51" s="24">
        <f>IF($C$4="Neattiecināmās izmaksas",IF('9a+c+n'!$Q51="N",'9a+c+n'!B51,0))</f>
        <v>0</v>
      </c>
      <c r="C51" s="24">
        <f>IF($C$4="Neattiecināmās izmaksas",IF('9a+c+n'!$Q51="N",'9a+c+n'!C51,0))</f>
        <v>0</v>
      </c>
      <c r="D51" s="24">
        <f>IF($C$4="Neattiecināmās izmaksas",IF('9a+c+n'!$Q51="N",'9a+c+n'!D51,0))</f>
        <v>0</v>
      </c>
      <c r="E51" s="46"/>
      <c r="F51" s="65"/>
      <c r="G51" s="118"/>
      <c r="H51" s="118">
        <f>IF($C$4="Neattiecināmās izmaksas",IF('9a+c+n'!$Q51="N",'9a+c+n'!H51,0))</f>
        <v>0</v>
      </c>
      <c r="I51" s="118"/>
      <c r="J51" s="118"/>
      <c r="K51" s="119">
        <f>IF($C$4="Neattiecināmās izmaksas",IF('9a+c+n'!$Q51="N",'9a+c+n'!K51,0))</f>
        <v>0</v>
      </c>
      <c r="L51" s="82">
        <f>IF($C$4="Neattiecināmās izmaksas",IF('9a+c+n'!$Q51="N",'9a+c+n'!L51,0))</f>
        <v>0</v>
      </c>
      <c r="M51" s="118">
        <f>IF($C$4="Neattiecināmās izmaksas",IF('9a+c+n'!$Q51="N",'9a+c+n'!M51,0))</f>
        <v>0</v>
      </c>
      <c r="N51" s="118">
        <f>IF($C$4="Neattiecināmās izmaksas",IF('9a+c+n'!$Q51="N",'9a+c+n'!N51,0))</f>
        <v>0</v>
      </c>
      <c r="O51" s="118">
        <f>IF($C$4="Neattiecināmās izmaksas",IF('9a+c+n'!$Q51="N",'9a+c+n'!O51,0))</f>
        <v>0</v>
      </c>
      <c r="P51" s="119">
        <f>IF($C$4="Neattiecināmās izmaksas",IF('9a+c+n'!$Q51="N",'9a+c+n'!P51,0))</f>
        <v>0</v>
      </c>
    </row>
    <row r="52" spans="1:16" x14ac:dyDescent="0.2">
      <c r="A52" s="51">
        <f>IF(P52=0,0,IF(COUNTBLANK(P52)=1,0,COUNTA($P$14:P52)))</f>
        <v>0</v>
      </c>
      <c r="B52" s="24">
        <f>IF($C$4="Neattiecināmās izmaksas",IF('9a+c+n'!$Q52="N",'9a+c+n'!B52,0))</f>
        <v>0</v>
      </c>
      <c r="C52" s="24">
        <f>IF($C$4="Neattiecināmās izmaksas",IF('9a+c+n'!$Q52="N",'9a+c+n'!C52,0))</f>
        <v>0</v>
      </c>
      <c r="D52" s="24">
        <f>IF($C$4="Neattiecināmās izmaksas",IF('9a+c+n'!$Q52="N",'9a+c+n'!D52,0))</f>
        <v>0</v>
      </c>
      <c r="E52" s="46"/>
      <c r="F52" s="65"/>
      <c r="G52" s="118"/>
      <c r="H52" s="118">
        <f>IF($C$4="Neattiecināmās izmaksas",IF('9a+c+n'!$Q52="N",'9a+c+n'!H52,0))</f>
        <v>0</v>
      </c>
      <c r="I52" s="118"/>
      <c r="J52" s="118"/>
      <c r="K52" s="119">
        <f>IF($C$4="Neattiecināmās izmaksas",IF('9a+c+n'!$Q52="N",'9a+c+n'!K52,0))</f>
        <v>0</v>
      </c>
      <c r="L52" s="82">
        <f>IF($C$4="Neattiecināmās izmaksas",IF('9a+c+n'!$Q52="N",'9a+c+n'!L52,0))</f>
        <v>0</v>
      </c>
      <c r="M52" s="118">
        <f>IF($C$4="Neattiecināmās izmaksas",IF('9a+c+n'!$Q52="N",'9a+c+n'!M52,0))</f>
        <v>0</v>
      </c>
      <c r="N52" s="118">
        <f>IF($C$4="Neattiecināmās izmaksas",IF('9a+c+n'!$Q52="N",'9a+c+n'!N52,0))</f>
        <v>0</v>
      </c>
      <c r="O52" s="118">
        <f>IF($C$4="Neattiecināmās izmaksas",IF('9a+c+n'!$Q52="N",'9a+c+n'!O52,0))</f>
        <v>0</v>
      </c>
      <c r="P52" s="119">
        <f>IF($C$4="Neattiecināmās izmaksas",IF('9a+c+n'!$Q52="N",'9a+c+n'!P52,0))</f>
        <v>0</v>
      </c>
    </row>
    <row r="53" spans="1:16" x14ac:dyDescent="0.2">
      <c r="A53" s="51">
        <f>IF(P53=0,0,IF(COUNTBLANK(P53)=1,0,COUNTA($P$14:P53)))</f>
        <v>0</v>
      </c>
      <c r="B53" s="24">
        <f>IF($C$4="Neattiecināmās izmaksas",IF('9a+c+n'!$Q53="N",'9a+c+n'!B53,0))</f>
        <v>0</v>
      </c>
      <c r="C53" s="24">
        <f>IF($C$4="Neattiecināmās izmaksas",IF('9a+c+n'!$Q53="N",'9a+c+n'!C53,0))</f>
        <v>0</v>
      </c>
      <c r="D53" s="24">
        <f>IF($C$4="Neattiecināmās izmaksas",IF('9a+c+n'!$Q53="N",'9a+c+n'!D53,0))</f>
        <v>0</v>
      </c>
      <c r="E53" s="46"/>
      <c r="F53" s="65"/>
      <c r="G53" s="118"/>
      <c r="H53" s="118">
        <f>IF($C$4="Neattiecināmās izmaksas",IF('9a+c+n'!$Q53="N",'9a+c+n'!H53,0))</f>
        <v>0</v>
      </c>
      <c r="I53" s="118"/>
      <c r="J53" s="118"/>
      <c r="K53" s="119">
        <f>IF($C$4="Neattiecināmās izmaksas",IF('9a+c+n'!$Q53="N",'9a+c+n'!K53,0))</f>
        <v>0</v>
      </c>
      <c r="L53" s="82">
        <f>IF($C$4="Neattiecināmās izmaksas",IF('9a+c+n'!$Q53="N",'9a+c+n'!L53,0))</f>
        <v>0</v>
      </c>
      <c r="M53" s="118">
        <f>IF($C$4="Neattiecināmās izmaksas",IF('9a+c+n'!$Q53="N",'9a+c+n'!M53,0))</f>
        <v>0</v>
      </c>
      <c r="N53" s="118">
        <f>IF($C$4="Neattiecināmās izmaksas",IF('9a+c+n'!$Q53="N",'9a+c+n'!N53,0))</f>
        <v>0</v>
      </c>
      <c r="O53" s="118">
        <f>IF($C$4="Neattiecināmās izmaksas",IF('9a+c+n'!$Q53="N",'9a+c+n'!O53,0))</f>
        <v>0</v>
      </c>
      <c r="P53" s="119">
        <f>IF($C$4="Neattiecināmās izmaksas",IF('9a+c+n'!$Q53="N",'9a+c+n'!P53,0))</f>
        <v>0</v>
      </c>
    </row>
    <row r="54" spans="1:16" x14ac:dyDescent="0.2">
      <c r="A54" s="51">
        <f>IF(P54=0,0,IF(COUNTBLANK(P54)=1,0,COUNTA($P$14:P54)))</f>
        <v>0</v>
      </c>
      <c r="B54" s="24">
        <f>IF($C$4="Neattiecināmās izmaksas",IF('9a+c+n'!$Q54="N",'9a+c+n'!B54,0))</f>
        <v>0</v>
      </c>
      <c r="C54" s="24">
        <f>IF($C$4="Neattiecināmās izmaksas",IF('9a+c+n'!$Q54="N",'9a+c+n'!C54,0))</f>
        <v>0</v>
      </c>
      <c r="D54" s="24">
        <f>IF($C$4="Neattiecināmās izmaksas",IF('9a+c+n'!$Q54="N",'9a+c+n'!D54,0))</f>
        <v>0</v>
      </c>
      <c r="E54" s="46"/>
      <c r="F54" s="65"/>
      <c r="G54" s="118"/>
      <c r="H54" s="118">
        <f>IF($C$4="Neattiecināmās izmaksas",IF('9a+c+n'!$Q54="N",'9a+c+n'!H54,0))</f>
        <v>0</v>
      </c>
      <c r="I54" s="118"/>
      <c r="J54" s="118"/>
      <c r="K54" s="119">
        <f>IF($C$4="Neattiecināmās izmaksas",IF('9a+c+n'!$Q54="N",'9a+c+n'!K54,0))</f>
        <v>0</v>
      </c>
      <c r="L54" s="82">
        <f>IF($C$4="Neattiecināmās izmaksas",IF('9a+c+n'!$Q54="N",'9a+c+n'!L54,0))</f>
        <v>0</v>
      </c>
      <c r="M54" s="118">
        <f>IF($C$4="Neattiecināmās izmaksas",IF('9a+c+n'!$Q54="N",'9a+c+n'!M54,0))</f>
        <v>0</v>
      </c>
      <c r="N54" s="118">
        <f>IF($C$4="Neattiecināmās izmaksas",IF('9a+c+n'!$Q54="N",'9a+c+n'!N54,0))</f>
        <v>0</v>
      </c>
      <c r="O54" s="118">
        <f>IF($C$4="Neattiecināmās izmaksas",IF('9a+c+n'!$Q54="N",'9a+c+n'!O54,0))</f>
        <v>0</v>
      </c>
      <c r="P54" s="119">
        <f>IF($C$4="Neattiecināmās izmaksas",IF('9a+c+n'!$Q54="N",'9a+c+n'!P54,0))</f>
        <v>0</v>
      </c>
    </row>
    <row r="55" spans="1:16" x14ac:dyDescent="0.2">
      <c r="A55" s="51">
        <f>IF(P55=0,0,IF(COUNTBLANK(P55)=1,0,COUNTA($P$14:P55)))</f>
        <v>0</v>
      </c>
      <c r="B55" s="24">
        <f>IF($C$4="Neattiecināmās izmaksas",IF('9a+c+n'!$Q55="N",'9a+c+n'!B55,0))</f>
        <v>0</v>
      </c>
      <c r="C55" s="24">
        <f>IF($C$4="Neattiecināmās izmaksas",IF('9a+c+n'!$Q55="N",'9a+c+n'!C55,0))</f>
        <v>0</v>
      </c>
      <c r="D55" s="24">
        <f>IF($C$4="Neattiecināmās izmaksas",IF('9a+c+n'!$Q55="N",'9a+c+n'!D55,0))</f>
        <v>0</v>
      </c>
      <c r="E55" s="46"/>
      <c r="F55" s="65"/>
      <c r="G55" s="118"/>
      <c r="H55" s="118">
        <f>IF($C$4="Neattiecināmās izmaksas",IF('9a+c+n'!$Q55="N",'9a+c+n'!H55,0))</f>
        <v>0</v>
      </c>
      <c r="I55" s="118"/>
      <c r="J55" s="118"/>
      <c r="K55" s="119">
        <f>IF($C$4="Neattiecināmās izmaksas",IF('9a+c+n'!$Q55="N",'9a+c+n'!K55,0))</f>
        <v>0</v>
      </c>
      <c r="L55" s="82">
        <f>IF($C$4="Neattiecināmās izmaksas",IF('9a+c+n'!$Q55="N",'9a+c+n'!L55,0))</f>
        <v>0</v>
      </c>
      <c r="M55" s="118">
        <f>IF($C$4="Neattiecināmās izmaksas",IF('9a+c+n'!$Q55="N",'9a+c+n'!M55,0))</f>
        <v>0</v>
      </c>
      <c r="N55" s="118">
        <f>IF($C$4="Neattiecināmās izmaksas",IF('9a+c+n'!$Q55="N",'9a+c+n'!N55,0))</f>
        <v>0</v>
      </c>
      <c r="O55" s="118">
        <f>IF($C$4="Neattiecināmās izmaksas",IF('9a+c+n'!$Q55="N",'9a+c+n'!O55,0))</f>
        <v>0</v>
      </c>
      <c r="P55" s="119">
        <f>IF($C$4="Neattiecināmās izmaksas",IF('9a+c+n'!$Q55="N",'9a+c+n'!P55,0))</f>
        <v>0</v>
      </c>
    </row>
    <row r="56" spans="1:16" x14ac:dyDescent="0.2">
      <c r="A56" s="51">
        <f>IF(P56=0,0,IF(COUNTBLANK(P56)=1,0,COUNTA($P$14:P56)))</f>
        <v>0</v>
      </c>
      <c r="B56" s="24">
        <f>IF($C$4="Neattiecināmās izmaksas",IF('9a+c+n'!$Q56="N",'9a+c+n'!B56,0))</f>
        <v>0</v>
      </c>
      <c r="C56" s="24">
        <f>IF($C$4="Neattiecināmās izmaksas",IF('9a+c+n'!$Q56="N",'9a+c+n'!C56,0))</f>
        <v>0</v>
      </c>
      <c r="D56" s="24">
        <f>IF($C$4="Neattiecināmās izmaksas",IF('9a+c+n'!$Q56="N",'9a+c+n'!D56,0))</f>
        <v>0</v>
      </c>
      <c r="E56" s="46"/>
      <c r="F56" s="65"/>
      <c r="G56" s="118"/>
      <c r="H56" s="118">
        <f>IF($C$4="Neattiecināmās izmaksas",IF('9a+c+n'!$Q56="N",'9a+c+n'!H56,0))</f>
        <v>0</v>
      </c>
      <c r="I56" s="118"/>
      <c r="J56" s="118"/>
      <c r="K56" s="119">
        <f>IF($C$4="Neattiecināmās izmaksas",IF('9a+c+n'!$Q56="N",'9a+c+n'!K56,0))</f>
        <v>0</v>
      </c>
      <c r="L56" s="82">
        <f>IF($C$4="Neattiecināmās izmaksas",IF('9a+c+n'!$Q56="N",'9a+c+n'!L56,0))</f>
        <v>0</v>
      </c>
      <c r="M56" s="118">
        <f>IF($C$4="Neattiecināmās izmaksas",IF('9a+c+n'!$Q56="N",'9a+c+n'!M56,0))</f>
        <v>0</v>
      </c>
      <c r="N56" s="118">
        <f>IF($C$4="Neattiecināmās izmaksas",IF('9a+c+n'!$Q56="N",'9a+c+n'!N56,0))</f>
        <v>0</v>
      </c>
      <c r="O56" s="118">
        <f>IF($C$4="Neattiecināmās izmaksas",IF('9a+c+n'!$Q56="N",'9a+c+n'!O56,0))</f>
        <v>0</v>
      </c>
      <c r="P56" s="119">
        <f>IF($C$4="Neattiecināmās izmaksas",IF('9a+c+n'!$Q56="N",'9a+c+n'!P56,0))</f>
        <v>0</v>
      </c>
    </row>
    <row r="57" spans="1:16" x14ac:dyDescent="0.2">
      <c r="A57" s="51">
        <f>IF(P57=0,0,IF(COUNTBLANK(P57)=1,0,COUNTA($P$14:P57)))</f>
        <v>0</v>
      </c>
      <c r="B57" s="24">
        <f>IF($C$4="Neattiecināmās izmaksas",IF('9a+c+n'!$Q57="N",'9a+c+n'!B57,0))</f>
        <v>0</v>
      </c>
      <c r="C57" s="24">
        <f>IF($C$4="Neattiecināmās izmaksas",IF('9a+c+n'!$Q57="N",'9a+c+n'!C57,0))</f>
        <v>0</v>
      </c>
      <c r="D57" s="24">
        <f>IF($C$4="Neattiecināmās izmaksas",IF('9a+c+n'!$Q57="N",'9a+c+n'!D57,0))</f>
        <v>0</v>
      </c>
      <c r="E57" s="46"/>
      <c r="F57" s="65"/>
      <c r="G57" s="118"/>
      <c r="H57" s="118">
        <f>IF($C$4="Neattiecināmās izmaksas",IF('9a+c+n'!$Q57="N",'9a+c+n'!H57,0))</f>
        <v>0</v>
      </c>
      <c r="I57" s="118"/>
      <c r="J57" s="118"/>
      <c r="K57" s="119">
        <f>IF($C$4="Neattiecināmās izmaksas",IF('9a+c+n'!$Q57="N",'9a+c+n'!K57,0))</f>
        <v>0</v>
      </c>
      <c r="L57" s="82">
        <f>IF($C$4="Neattiecināmās izmaksas",IF('9a+c+n'!$Q57="N",'9a+c+n'!L57,0))</f>
        <v>0</v>
      </c>
      <c r="M57" s="118">
        <f>IF($C$4="Neattiecināmās izmaksas",IF('9a+c+n'!$Q57="N",'9a+c+n'!M57,0))</f>
        <v>0</v>
      </c>
      <c r="N57" s="118">
        <f>IF($C$4="Neattiecināmās izmaksas",IF('9a+c+n'!$Q57="N",'9a+c+n'!N57,0))</f>
        <v>0</v>
      </c>
      <c r="O57" s="118">
        <f>IF($C$4="Neattiecināmās izmaksas",IF('9a+c+n'!$Q57="N",'9a+c+n'!O57,0))</f>
        <v>0</v>
      </c>
      <c r="P57" s="119">
        <f>IF($C$4="Neattiecināmās izmaksas",IF('9a+c+n'!$Q57="N",'9a+c+n'!P57,0))</f>
        <v>0</v>
      </c>
    </row>
    <row r="58" spans="1:16" x14ac:dyDescent="0.2">
      <c r="A58" s="51">
        <f>IF(P58=0,0,IF(COUNTBLANK(P58)=1,0,COUNTA($P$14:P58)))</f>
        <v>0</v>
      </c>
      <c r="B58" s="24">
        <f>IF($C$4="Neattiecināmās izmaksas",IF('9a+c+n'!$Q58="N",'9a+c+n'!B58,0))</f>
        <v>0</v>
      </c>
      <c r="C58" s="24">
        <f>IF($C$4="Neattiecināmās izmaksas",IF('9a+c+n'!$Q58="N",'9a+c+n'!C58,0))</f>
        <v>0</v>
      </c>
      <c r="D58" s="24">
        <f>IF($C$4="Neattiecināmās izmaksas",IF('9a+c+n'!$Q58="N",'9a+c+n'!D58,0))</f>
        <v>0</v>
      </c>
      <c r="E58" s="46"/>
      <c r="F58" s="65"/>
      <c r="G58" s="118"/>
      <c r="H58" s="118">
        <f>IF($C$4="Neattiecināmās izmaksas",IF('9a+c+n'!$Q58="N",'9a+c+n'!H58,0))</f>
        <v>0</v>
      </c>
      <c r="I58" s="118"/>
      <c r="J58" s="118"/>
      <c r="K58" s="119">
        <f>IF($C$4="Neattiecināmās izmaksas",IF('9a+c+n'!$Q58="N",'9a+c+n'!K58,0))</f>
        <v>0</v>
      </c>
      <c r="L58" s="82">
        <f>IF($C$4="Neattiecināmās izmaksas",IF('9a+c+n'!$Q58="N",'9a+c+n'!L58,0))</f>
        <v>0</v>
      </c>
      <c r="M58" s="118">
        <f>IF($C$4="Neattiecināmās izmaksas",IF('9a+c+n'!$Q58="N",'9a+c+n'!M58,0))</f>
        <v>0</v>
      </c>
      <c r="N58" s="118">
        <f>IF($C$4="Neattiecināmās izmaksas",IF('9a+c+n'!$Q58="N",'9a+c+n'!N58,0))</f>
        <v>0</v>
      </c>
      <c r="O58" s="118">
        <f>IF($C$4="Neattiecināmās izmaksas",IF('9a+c+n'!$Q58="N",'9a+c+n'!O58,0))</f>
        <v>0</v>
      </c>
      <c r="P58" s="119">
        <f>IF($C$4="Neattiecināmās izmaksas",IF('9a+c+n'!$Q58="N",'9a+c+n'!P58,0))</f>
        <v>0</v>
      </c>
    </row>
    <row r="59" spans="1:16" x14ac:dyDescent="0.2">
      <c r="A59" s="51">
        <f>IF(P59=0,0,IF(COUNTBLANK(P59)=1,0,COUNTA($P$14:P59)))</f>
        <v>0</v>
      </c>
      <c r="B59" s="24">
        <f>IF($C$4="Neattiecināmās izmaksas",IF('9a+c+n'!$Q59="N",'9a+c+n'!B59,0))</f>
        <v>0</v>
      </c>
      <c r="C59" s="24">
        <f>IF($C$4="Neattiecināmās izmaksas",IF('9a+c+n'!$Q59="N",'9a+c+n'!C59,0))</f>
        <v>0</v>
      </c>
      <c r="D59" s="24">
        <f>IF($C$4="Neattiecināmās izmaksas",IF('9a+c+n'!$Q59="N",'9a+c+n'!D59,0))</f>
        <v>0</v>
      </c>
      <c r="E59" s="46"/>
      <c r="F59" s="65"/>
      <c r="G59" s="118"/>
      <c r="H59" s="118">
        <f>IF($C$4="Neattiecināmās izmaksas",IF('9a+c+n'!$Q59="N",'9a+c+n'!H59,0))</f>
        <v>0</v>
      </c>
      <c r="I59" s="118"/>
      <c r="J59" s="118"/>
      <c r="K59" s="119">
        <f>IF($C$4="Neattiecināmās izmaksas",IF('9a+c+n'!$Q59="N",'9a+c+n'!K59,0))</f>
        <v>0</v>
      </c>
      <c r="L59" s="82">
        <f>IF($C$4="Neattiecināmās izmaksas",IF('9a+c+n'!$Q59="N",'9a+c+n'!L59,0))</f>
        <v>0</v>
      </c>
      <c r="M59" s="118">
        <f>IF($C$4="Neattiecināmās izmaksas",IF('9a+c+n'!$Q59="N",'9a+c+n'!M59,0))</f>
        <v>0</v>
      </c>
      <c r="N59" s="118">
        <f>IF($C$4="Neattiecināmās izmaksas",IF('9a+c+n'!$Q59="N",'9a+c+n'!N59,0))</f>
        <v>0</v>
      </c>
      <c r="O59" s="118">
        <f>IF($C$4="Neattiecināmās izmaksas",IF('9a+c+n'!$Q59="N",'9a+c+n'!O59,0))</f>
        <v>0</v>
      </c>
      <c r="P59" s="119">
        <f>IF($C$4="Neattiecināmās izmaksas",IF('9a+c+n'!$Q59="N",'9a+c+n'!P59,0))</f>
        <v>0</v>
      </c>
    </row>
    <row r="60" spans="1:16" x14ac:dyDescent="0.2">
      <c r="A60" s="51">
        <f>IF(P60=0,0,IF(COUNTBLANK(P60)=1,0,COUNTA($P$14:P60)))</f>
        <v>0</v>
      </c>
      <c r="B60" s="24">
        <f>IF($C$4="Neattiecināmās izmaksas",IF('9a+c+n'!$Q60="N",'9a+c+n'!B60,0))</f>
        <v>0</v>
      </c>
      <c r="C60" s="24">
        <f>IF($C$4="Neattiecināmās izmaksas",IF('9a+c+n'!$Q60="N",'9a+c+n'!C60,0))</f>
        <v>0</v>
      </c>
      <c r="D60" s="24">
        <f>IF($C$4="Neattiecināmās izmaksas",IF('9a+c+n'!$Q60="N",'9a+c+n'!D60,0))</f>
        <v>0</v>
      </c>
      <c r="E60" s="46"/>
      <c r="F60" s="65"/>
      <c r="G60" s="118"/>
      <c r="H60" s="118">
        <f>IF($C$4="Neattiecināmās izmaksas",IF('9a+c+n'!$Q60="N",'9a+c+n'!H60,0))</f>
        <v>0</v>
      </c>
      <c r="I60" s="118"/>
      <c r="J60" s="118"/>
      <c r="K60" s="119">
        <f>IF($C$4="Neattiecināmās izmaksas",IF('9a+c+n'!$Q60="N",'9a+c+n'!K60,0))</f>
        <v>0</v>
      </c>
      <c r="L60" s="82">
        <f>IF($C$4="Neattiecināmās izmaksas",IF('9a+c+n'!$Q60="N",'9a+c+n'!L60,0))</f>
        <v>0</v>
      </c>
      <c r="M60" s="118">
        <f>IF($C$4="Neattiecināmās izmaksas",IF('9a+c+n'!$Q60="N",'9a+c+n'!M60,0))</f>
        <v>0</v>
      </c>
      <c r="N60" s="118">
        <f>IF($C$4="Neattiecināmās izmaksas",IF('9a+c+n'!$Q60="N",'9a+c+n'!N60,0))</f>
        <v>0</v>
      </c>
      <c r="O60" s="118">
        <f>IF($C$4="Neattiecināmās izmaksas",IF('9a+c+n'!$Q60="N",'9a+c+n'!O60,0))</f>
        <v>0</v>
      </c>
      <c r="P60" s="119">
        <f>IF($C$4="Neattiecināmās izmaksas",IF('9a+c+n'!$Q60="N",'9a+c+n'!P60,0))</f>
        <v>0</v>
      </c>
    </row>
    <row r="61" spans="1:16" x14ac:dyDescent="0.2">
      <c r="A61" s="51">
        <f>IF(P61=0,0,IF(COUNTBLANK(P61)=1,0,COUNTA($P$14:P61)))</f>
        <v>0</v>
      </c>
      <c r="B61" s="24">
        <f>IF($C$4="Neattiecināmās izmaksas",IF('9a+c+n'!$Q61="N",'9a+c+n'!B61,0))</f>
        <v>0</v>
      </c>
      <c r="C61" s="24">
        <f>IF($C$4="Neattiecināmās izmaksas",IF('9a+c+n'!$Q61="N",'9a+c+n'!C61,0))</f>
        <v>0</v>
      </c>
      <c r="D61" s="24">
        <f>IF($C$4="Neattiecināmās izmaksas",IF('9a+c+n'!$Q61="N",'9a+c+n'!D61,0))</f>
        <v>0</v>
      </c>
      <c r="E61" s="46"/>
      <c r="F61" s="65"/>
      <c r="G61" s="118"/>
      <c r="H61" s="118">
        <f>IF($C$4="Neattiecināmās izmaksas",IF('9a+c+n'!$Q61="N",'9a+c+n'!H61,0))</f>
        <v>0</v>
      </c>
      <c r="I61" s="118"/>
      <c r="J61" s="118"/>
      <c r="K61" s="119">
        <f>IF($C$4="Neattiecināmās izmaksas",IF('9a+c+n'!$Q61="N",'9a+c+n'!K61,0))</f>
        <v>0</v>
      </c>
      <c r="L61" s="82">
        <f>IF($C$4="Neattiecināmās izmaksas",IF('9a+c+n'!$Q61="N",'9a+c+n'!L61,0))</f>
        <v>0</v>
      </c>
      <c r="M61" s="118">
        <f>IF($C$4="Neattiecināmās izmaksas",IF('9a+c+n'!$Q61="N",'9a+c+n'!M61,0))</f>
        <v>0</v>
      </c>
      <c r="N61" s="118">
        <f>IF($C$4="Neattiecināmās izmaksas",IF('9a+c+n'!$Q61="N",'9a+c+n'!N61,0))</f>
        <v>0</v>
      </c>
      <c r="O61" s="118">
        <f>IF($C$4="Neattiecināmās izmaksas",IF('9a+c+n'!$Q61="N",'9a+c+n'!O61,0))</f>
        <v>0</v>
      </c>
      <c r="P61" s="119">
        <f>IF($C$4="Neattiecināmās izmaksas",IF('9a+c+n'!$Q61="N",'9a+c+n'!P61,0))</f>
        <v>0</v>
      </c>
    </row>
    <row r="62" spans="1:16" x14ac:dyDescent="0.2">
      <c r="A62" s="51">
        <f>IF(P62=0,0,IF(COUNTBLANK(P62)=1,0,COUNTA($P$14:P62)))</f>
        <v>0</v>
      </c>
      <c r="B62" s="24">
        <f>IF($C$4="Neattiecināmās izmaksas",IF('9a+c+n'!$Q62="N",'9a+c+n'!B62,0))</f>
        <v>0</v>
      </c>
      <c r="C62" s="24">
        <f>IF($C$4="Neattiecināmās izmaksas",IF('9a+c+n'!$Q62="N",'9a+c+n'!C62,0))</f>
        <v>0</v>
      </c>
      <c r="D62" s="24">
        <f>IF($C$4="Neattiecināmās izmaksas",IF('9a+c+n'!$Q62="N",'9a+c+n'!D62,0))</f>
        <v>0</v>
      </c>
      <c r="E62" s="46"/>
      <c r="F62" s="65"/>
      <c r="G62" s="118"/>
      <c r="H62" s="118">
        <f>IF($C$4="Neattiecināmās izmaksas",IF('9a+c+n'!$Q62="N",'9a+c+n'!H62,0))</f>
        <v>0</v>
      </c>
      <c r="I62" s="118"/>
      <c r="J62" s="118"/>
      <c r="K62" s="119">
        <f>IF($C$4="Neattiecināmās izmaksas",IF('9a+c+n'!$Q62="N",'9a+c+n'!K62,0))</f>
        <v>0</v>
      </c>
      <c r="L62" s="82">
        <f>IF($C$4="Neattiecināmās izmaksas",IF('9a+c+n'!$Q62="N",'9a+c+n'!L62,0))</f>
        <v>0</v>
      </c>
      <c r="M62" s="118">
        <f>IF($C$4="Neattiecināmās izmaksas",IF('9a+c+n'!$Q62="N",'9a+c+n'!M62,0))</f>
        <v>0</v>
      </c>
      <c r="N62" s="118">
        <f>IF($C$4="Neattiecināmās izmaksas",IF('9a+c+n'!$Q62="N",'9a+c+n'!N62,0))</f>
        <v>0</v>
      </c>
      <c r="O62" s="118">
        <f>IF($C$4="Neattiecināmās izmaksas",IF('9a+c+n'!$Q62="N",'9a+c+n'!O62,0))</f>
        <v>0</v>
      </c>
      <c r="P62" s="119">
        <f>IF($C$4="Neattiecināmās izmaksas",IF('9a+c+n'!$Q62="N",'9a+c+n'!P62,0))</f>
        <v>0</v>
      </c>
    </row>
    <row r="63" spans="1:16" x14ac:dyDescent="0.2">
      <c r="A63" s="51">
        <f>IF(P63=0,0,IF(COUNTBLANK(P63)=1,0,COUNTA($P$14:P63)))</f>
        <v>0</v>
      </c>
      <c r="B63" s="24">
        <f>IF($C$4="Neattiecināmās izmaksas",IF('9a+c+n'!$Q63="N",'9a+c+n'!B63,0))</f>
        <v>0</v>
      </c>
      <c r="C63" s="24">
        <f>IF($C$4="Neattiecināmās izmaksas",IF('9a+c+n'!$Q63="N",'9a+c+n'!C63,0))</f>
        <v>0</v>
      </c>
      <c r="D63" s="24">
        <f>IF($C$4="Neattiecināmās izmaksas",IF('9a+c+n'!$Q63="N",'9a+c+n'!D63,0))</f>
        <v>0</v>
      </c>
      <c r="E63" s="46"/>
      <c r="F63" s="65"/>
      <c r="G63" s="118"/>
      <c r="H63" s="118">
        <f>IF($C$4="Neattiecināmās izmaksas",IF('9a+c+n'!$Q63="N",'9a+c+n'!H63,0))</f>
        <v>0</v>
      </c>
      <c r="I63" s="118"/>
      <c r="J63" s="118"/>
      <c r="K63" s="119">
        <f>IF($C$4="Neattiecināmās izmaksas",IF('9a+c+n'!$Q63="N",'9a+c+n'!K63,0))</f>
        <v>0</v>
      </c>
      <c r="L63" s="82">
        <f>IF($C$4="Neattiecināmās izmaksas",IF('9a+c+n'!$Q63="N",'9a+c+n'!L63,0))</f>
        <v>0</v>
      </c>
      <c r="M63" s="118">
        <f>IF($C$4="Neattiecināmās izmaksas",IF('9a+c+n'!$Q63="N",'9a+c+n'!M63,0))</f>
        <v>0</v>
      </c>
      <c r="N63" s="118">
        <f>IF($C$4="Neattiecināmās izmaksas",IF('9a+c+n'!$Q63="N",'9a+c+n'!N63,0))</f>
        <v>0</v>
      </c>
      <c r="O63" s="118">
        <f>IF($C$4="Neattiecināmās izmaksas",IF('9a+c+n'!$Q63="N",'9a+c+n'!O63,0))</f>
        <v>0</v>
      </c>
      <c r="P63" s="119">
        <f>IF($C$4="Neattiecināmās izmaksas",IF('9a+c+n'!$Q63="N",'9a+c+n'!P63,0))</f>
        <v>0</v>
      </c>
    </row>
    <row r="64" spans="1:16" x14ac:dyDescent="0.2">
      <c r="A64" s="51">
        <f>IF(P64=0,0,IF(COUNTBLANK(P64)=1,0,COUNTA($P$14:P64)))</f>
        <v>0</v>
      </c>
      <c r="B64" s="24">
        <f>IF($C$4="Neattiecināmās izmaksas",IF('9a+c+n'!$Q64="N",'9a+c+n'!B64,0))</f>
        <v>0</v>
      </c>
      <c r="C64" s="24">
        <f>IF($C$4="Neattiecināmās izmaksas",IF('9a+c+n'!$Q64="N",'9a+c+n'!C64,0))</f>
        <v>0</v>
      </c>
      <c r="D64" s="24">
        <f>IF($C$4="Neattiecināmās izmaksas",IF('9a+c+n'!$Q64="N",'9a+c+n'!D64,0))</f>
        <v>0</v>
      </c>
      <c r="E64" s="46"/>
      <c r="F64" s="65"/>
      <c r="G64" s="118"/>
      <c r="H64" s="118">
        <f>IF($C$4="Neattiecināmās izmaksas",IF('9a+c+n'!$Q64="N",'9a+c+n'!H64,0))</f>
        <v>0</v>
      </c>
      <c r="I64" s="118"/>
      <c r="J64" s="118"/>
      <c r="K64" s="119">
        <f>IF($C$4="Neattiecināmās izmaksas",IF('9a+c+n'!$Q64="N",'9a+c+n'!K64,0))</f>
        <v>0</v>
      </c>
      <c r="L64" s="82">
        <f>IF($C$4="Neattiecināmās izmaksas",IF('9a+c+n'!$Q64="N",'9a+c+n'!L64,0))</f>
        <v>0</v>
      </c>
      <c r="M64" s="118">
        <f>IF($C$4="Neattiecināmās izmaksas",IF('9a+c+n'!$Q64="N",'9a+c+n'!M64,0))</f>
        <v>0</v>
      </c>
      <c r="N64" s="118">
        <f>IF($C$4="Neattiecināmās izmaksas",IF('9a+c+n'!$Q64="N",'9a+c+n'!N64,0))</f>
        <v>0</v>
      </c>
      <c r="O64" s="118">
        <f>IF($C$4="Neattiecināmās izmaksas",IF('9a+c+n'!$Q64="N",'9a+c+n'!O64,0))</f>
        <v>0</v>
      </c>
      <c r="P64" s="119">
        <f>IF($C$4="Neattiecināmās izmaksas",IF('9a+c+n'!$Q64="N",'9a+c+n'!P64,0))</f>
        <v>0</v>
      </c>
    </row>
    <row r="65" spans="1:16" x14ac:dyDescent="0.2">
      <c r="A65" s="51">
        <f>IF(P65=0,0,IF(COUNTBLANK(P65)=1,0,COUNTA($P$14:P65)))</f>
        <v>0</v>
      </c>
      <c r="B65" s="24">
        <f>IF($C$4="Neattiecināmās izmaksas",IF('9a+c+n'!$Q65="N",'9a+c+n'!B65,0))</f>
        <v>0</v>
      </c>
      <c r="C65" s="24">
        <f>IF($C$4="Neattiecināmās izmaksas",IF('9a+c+n'!$Q65="N",'9a+c+n'!C65,0))</f>
        <v>0</v>
      </c>
      <c r="D65" s="24">
        <f>IF($C$4="Neattiecināmās izmaksas",IF('9a+c+n'!$Q65="N",'9a+c+n'!D65,0))</f>
        <v>0</v>
      </c>
      <c r="E65" s="46"/>
      <c r="F65" s="65"/>
      <c r="G65" s="118"/>
      <c r="H65" s="118">
        <f>IF($C$4="Neattiecināmās izmaksas",IF('9a+c+n'!$Q65="N",'9a+c+n'!H65,0))</f>
        <v>0</v>
      </c>
      <c r="I65" s="118"/>
      <c r="J65" s="118"/>
      <c r="K65" s="119">
        <f>IF($C$4="Neattiecināmās izmaksas",IF('9a+c+n'!$Q65="N",'9a+c+n'!K65,0))</f>
        <v>0</v>
      </c>
      <c r="L65" s="82">
        <f>IF($C$4="Neattiecināmās izmaksas",IF('9a+c+n'!$Q65="N",'9a+c+n'!L65,0))</f>
        <v>0</v>
      </c>
      <c r="M65" s="118">
        <f>IF($C$4="Neattiecināmās izmaksas",IF('9a+c+n'!$Q65="N",'9a+c+n'!M65,0))</f>
        <v>0</v>
      </c>
      <c r="N65" s="118">
        <f>IF($C$4="Neattiecināmās izmaksas",IF('9a+c+n'!$Q65="N",'9a+c+n'!N65,0))</f>
        <v>0</v>
      </c>
      <c r="O65" s="118">
        <f>IF($C$4="Neattiecināmās izmaksas",IF('9a+c+n'!$Q65="N",'9a+c+n'!O65,0))</f>
        <v>0</v>
      </c>
      <c r="P65" s="119">
        <f>IF($C$4="Neattiecināmās izmaksas",IF('9a+c+n'!$Q65="N",'9a+c+n'!P65,0))</f>
        <v>0</v>
      </c>
    </row>
    <row r="66" spans="1:16" x14ac:dyDescent="0.2">
      <c r="A66" s="51">
        <f>IF(P66=0,0,IF(COUNTBLANK(P66)=1,0,COUNTA($P$14:P66)))</f>
        <v>0</v>
      </c>
      <c r="B66" s="24">
        <f>IF($C$4="Neattiecināmās izmaksas",IF('9a+c+n'!$Q66="N",'9a+c+n'!B66,0))</f>
        <v>0</v>
      </c>
      <c r="C66" s="24">
        <f>IF($C$4="Neattiecināmās izmaksas",IF('9a+c+n'!$Q66="N",'9a+c+n'!C66,0))</f>
        <v>0</v>
      </c>
      <c r="D66" s="24">
        <f>IF($C$4="Neattiecināmās izmaksas",IF('9a+c+n'!$Q66="N",'9a+c+n'!D66,0))</f>
        <v>0</v>
      </c>
      <c r="E66" s="46"/>
      <c r="F66" s="65"/>
      <c r="G66" s="118"/>
      <c r="H66" s="118">
        <f>IF($C$4="Neattiecināmās izmaksas",IF('9a+c+n'!$Q66="N",'9a+c+n'!H66,0))</f>
        <v>0</v>
      </c>
      <c r="I66" s="118"/>
      <c r="J66" s="118"/>
      <c r="K66" s="119">
        <f>IF($C$4="Neattiecināmās izmaksas",IF('9a+c+n'!$Q66="N",'9a+c+n'!K66,0))</f>
        <v>0</v>
      </c>
      <c r="L66" s="82">
        <f>IF($C$4="Neattiecināmās izmaksas",IF('9a+c+n'!$Q66="N",'9a+c+n'!L66,0))</f>
        <v>0</v>
      </c>
      <c r="M66" s="118">
        <f>IF($C$4="Neattiecināmās izmaksas",IF('9a+c+n'!$Q66="N",'9a+c+n'!M66,0))</f>
        <v>0</v>
      </c>
      <c r="N66" s="118">
        <f>IF($C$4="Neattiecināmās izmaksas",IF('9a+c+n'!$Q66="N",'9a+c+n'!N66,0))</f>
        <v>0</v>
      </c>
      <c r="O66" s="118">
        <f>IF($C$4="Neattiecināmās izmaksas",IF('9a+c+n'!$Q66="N",'9a+c+n'!O66,0))</f>
        <v>0</v>
      </c>
      <c r="P66" s="119">
        <f>IF($C$4="Neattiecināmās izmaksas",IF('9a+c+n'!$Q66="N",'9a+c+n'!P66,0))</f>
        <v>0</v>
      </c>
    </row>
    <row r="67" spans="1:16" x14ac:dyDescent="0.2">
      <c r="A67" s="51">
        <f>IF(P67=0,0,IF(COUNTBLANK(P67)=1,0,COUNTA($P$14:P67)))</f>
        <v>0</v>
      </c>
      <c r="B67" s="24">
        <f>IF($C$4="Neattiecināmās izmaksas",IF('9a+c+n'!$Q67="N",'9a+c+n'!B67,0))</f>
        <v>0</v>
      </c>
      <c r="C67" s="24">
        <f>IF($C$4="Neattiecināmās izmaksas",IF('9a+c+n'!$Q67="N",'9a+c+n'!C67,0))</f>
        <v>0</v>
      </c>
      <c r="D67" s="24">
        <f>IF($C$4="Neattiecināmās izmaksas",IF('9a+c+n'!$Q67="N",'9a+c+n'!D67,0))</f>
        <v>0</v>
      </c>
      <c r="E67" s="46"/>
      <c r="F67" s="65"/>
      <c r="G67" s="118"/>
      <c r="H67" s="118">
        <f>IF($C$4="Neattiecināmās izmaksas",IF('9a+c+n'!$Q67="N",'9a+c+n'!H67,0))</f>
        <v>0</v>
      </c>
      <c r="I67" s="118"/>
      <c r="J67" s="118"/>
      <c r="K67" s="119">
        <f>IF($C$4="Neattiecināmās izmaksas",IF('9a+c+n'!$Q67="N",'9a+c+n'!K67,0))</f>
        <v>0</v>
      </c>
      <c r="L67" s="82">
        <f>IF($C$4="Neattiecināmās izmaksas",IF('9a+c+n'!$Q67="N",'9a+c+n'!L67,0))</f>
        <v>0</v>
      </c>
      <c r="M67" s="118">
        <f>IF($C$4="Neattiecināmās izmaksas",IF('9a+c+n'!$Q67="N",'9a+c+n'!M67,0))</f>
        <v>0</v>
      </c>
      <c r="N67" s="118">
        <f>IF($C$4="Neattiecināmās izmaksas",IF('9a+c+n'!$Q67="N",'9a+c+n'!N67,0))</f>
        <v>0</v>
      </c>
      <c r="O67" s="118">
        <f>IF($C$4="Neattiecināmās izmaksas",IF('9a+c+n'!$Q67="N",'9a+c+n'!O67,0))</f>
        <v>0</v>
      </c>
      <c r="P67" s="119">
        <f>IF($C$4="Neattiecināmās izmaksas",IF('9a+c+n'!$Q67="N",'9a+c+n'!P67,0))</f>
        <v>0</v>
      </c>
    </row>
    <row r="68" spans="1:16" x14ac:dyDescent="0.2">
      <c r="A68" s="51">
        <f>IF(P68=0,0,IF(COUNTBLANK(P68)=1,0,COUNTA($P$14:P68)))</f>
        <v>0</v>
      </c>
      <c r="B68" s="24">
        <f>IF($C$4="Neattiecināmās izmaksas",IF('9a+c+n'!$Q68="N",'9a+c+n'!B68,0))</f>
        <v>0</v>
      </c>
      <c r="C68" s="24">
        <f>IF($C$4="Neattiecināmās izmaksas",IF('9a+c+n'!$Q68="N",'9a+c+n'!C68,0))</f>
        <v>0</v>
      </c>
      <c r="D68" s="24">
        <f>IF($C$4="Neattiecināmās izmaksas",IF('9a+c+n'!$Q68="N",'9a+c+n'!D68,0))</f>
        <v>0</v>
      </c>
      <c r="E68" s="46"/>
      <c r="F68" s="65"/>
      <c r="G68" s="118"/>
      <c r="H68" s="118">
        <f>IF($C$4="Neattiecināmās izmaksas",IF('9a+c+n'!$Q68="N",'9a+c+n'!H68,0))</f>
        <v>0</v>
      </c>
      <c r="I68" s="118"/>
      <c r="J68" s="118"/>
      <c r="K68" s="119">
        <f>IF($C$4="Neattiecināmās izmaksas",IF('9a+c+n'!$Q68="N",'9a+c+n'!K68,0))</f>
        <v>0</v>
      </c>
      <c r="L68" s="82">
        <f>IF($C$4="Neattiecināmās izmaksas",IF('9a+c+n'!$Q68="N",'9a+c+n'!L68,0))</f>
        <v>0</v>
      </c>
      <c r="M68" s="118">
        <f>IF($C$4="Neattiecināmās izmaksas",IF('9a+c+n'!$Q68="N",'9a+c+n'!M68,0))</f>
        <v>0</v>
      </c>
      <c r="N68" s="118">
        <f>IF($C$4="Neattiecināmās izmaksas",IF('9a+c+n'!$Q68="N",'9a+c+n'!N68,0))</f>
        <v>0</v>
      </c>
      <c r="O68" s="118">
        <f>IF($C$4="Neattiecināmās izmaksas",IF('9a+c+n'!$Q68="N",'9a+c+n'!O68,0))</f>
        <v>0</v>
      </c>
      <c r="P68" s="119">
        <f>IF($C$4="Neattiecināmās izmaksas",IF('9a+c+n'!$Q68="N",'9a+c+n'!P68,0))</f>
        <v>0</v>
      </c>
    </row>
    <row r="69" spans="1:16" x14ac:dyDescent="0.2">
      <c r="A69" s="51">
        <f>IF(P69=0,0,IF(COUNTBLANK(P69)=1,0,COUNTA($P$14:P69)))</f>
        <v>0</v>
      </c>
      <c r="B69" s="24">
        <f>IF($C$4="Neattiecināmās izmaksas",IF('9a+c+n'!$Q69="N",'9a+c+n'!B69,0))</f>
        <v>0</v>
      </c>
      <c r="C69" s="24">
        <f>IF($C$4="Neattiecināmās izmaksas",IF('9a+c+n'!$Q69="N",'9a+c+n'!C69,0))</f>
        <v>0</v>
      </c>
      <c r="D69" s="24">
        <f>IF($C$4="Neattiecināmās izmaksas",IF('9a+c+n'!$Q69="N",'9a+c+n'!D69,0))</f>
        <v>0</v>
      </c>
      <c r="E69" s="46"/>
      <c r="F69" s="65"/>
      <c r="G69" s="118"/>
      <c r="H69" s="118">
        <f>IF($C$4="Neattiecināmās izmaksas",IF('9a+c+n'!$Q69="N",'9a+c+n'!H69,0))</f>
        <v>0</v>
      </c>
      <c r="I69" s="118"/>
      <c r="J69" s="118"/>
      <c r="K69" s="119">
        <f>IF($C$4="Neattiecināmās izmaksas",IF('9a+c+n'!$Q69="N",'9a+c+n'!K69,0))</f>
        <v>0</v>
      </c>
      <c r="L69" s="82">
        <f>IF($C$4="Neattiecināmās izmaksas",IF('9a+c+n'!$Q69="N",'9a+c+n'!L69,0))</f>
        <v>0</v>
      </c>
      <c r="M69" s="118">
        <f>IF($C$4="Neattiecināmās izmaksas",IF('9a+c+n'!$Q69="N",'9a+c+n'!M69,0))</f>
        <v>0</v>
      </c>
      <c r="N69" s="118">
        <f>IF($C$4="Neattiecināmās izmaksas",IF('9a+c+n'!$Q69="N",'9a+c+n'!N69,0))</f>
        <v>0</v>
      </c>
      <c r="O69" s="118">
        <f>IF($C$4="Neattiecināmās izmaksas",IF('9a+c+n'!$Q69="N",'9a+c+n'!O69,0))</f>
        <v>0</v>
      </c>
      <c r="P69" s="119">
        <f>IF($C$4="Neattiecināmās izmaksas",IF('9a+c+n'!$Q69="N",'9a+c+n'!P69,0))</f>
        <v>0</v>
      </c>
    </row>
    <row r="70" spans="1:16" x14ac:dyDescent="0.2">
      <c r="A70" s="51">
        <f>IF(P70=0,0,IF(COUNTBLANK(P70)=1,0,COUNTA($P$14:P70)))</f>
        <v>0</v>
      </c>
      <c r="B70" s="24">
        <f>IF($C$4="Neattiecināmās izmaksas",IF('9a+c+n'!$Q70="N",'9a+c+n'!B70,0))</f>
        <v>0</v>
      </c>
      <c r="C70" s="24">
        <f>IF($C$4="Neattiecināmās izmaksas",IF('9a+c+n'!$Q70="N",'9a+c+n'!C70,0))</f>
        <v>0</v>
      </c>
      <c r="D70" s="24">
        <f>IF($C$4="Neattiecināmās izmaksas",IF('9a+c+n'!$Q70="N",'9a+c+n'!D70,0))</f>
        <v>0</v>
      </c>
      <c r="E70" s="46"/>
      <c r="F70" s="65"/>
      <c r="G70" s="118"/>
      <c r="H70" s="118">
        <f>IF($C$4="Neattiecināmās izmaksas",IF('9a+c+n'!$Q70="N",'9a+c+n'!H70,0))</f>
        <v>0</v>
      </c>
      <c r="I70" s="118"/>
      <c r="J70" s="118"/>
      <c r="K70" s="119">
        <f>IF($C$4="Neattiecināmās izmaksas",IF('9a+c+n'!$Q70="N",'9a+c+n'!K70,0))</f>
        <v>0</v>
      </c>
      <c r="L70" s="82">
        <f>IF($C$4="Neattiecināmās izmaksas",IF('9a+c+n'!$Q70="N",'9a+c+n'!L70,0))</f>
        <v>0</v>
      </c>
      <c r="M70" s="118">
        <f>IF($C$4="Neattiecināmās izmaksas",IF('9a+c+n'!$Q70="N",'9a+c+n'!M70,0))</f>
        <v>0</v>
      </c>
      <c r="N70" s="118">
        <f>IF($C$4="Neattiecināmās izmaksas",IF('9a+c+n'!$Q70="N",'9a+c+n'!N70,0))</f>
        <v>0</v>
      </c>
      <c r="O70" s="118">
        <f>IF($C$4="Neattiecināmās izmaksas",IF('9a+c+n'!$Q70="N",'9a+c+n'!O70,0))</f>
        <v>0</v>
      </c>
      <c r="P70" s="119">
        <f>IF($C$4="Neattiecināmās izmaksas",IF('9a+c+n'!$Q70="N",'9a+c+n'!P70,0))</f>
        <v>0</v>
      </c>
    </row>
    <row r="71" spans="1:16" x14ac:dyDescent="0.2">
      <c r="A71" s="51">
        <f>IF(P71=0,0,IF(COUNTBLANK(P71)=1,0,COUNTA($P$14:P71)))</f>
        <v>0</v>
      </c>
      <c r="B71" s="24">
        <f>IF($C$4="Neattiecināmās izmaksas",IF('9a+c+n'!$Q71="N",'9a+c+n'!B71,0))</f>
        <v>0</v>
      </c>
      <c r="C71" s="24">
        <f>IF($C$4="Neattiecināmās izmaksas",IF('9a+c+n'!$Q71="N",'9a+c+n'!C71,0))</f>
        <v>0</v>
      </c>
      <c r="D71" s="24">
        <f>IF($C$4="Neattiecināmās izmaksas",IF('9a+c+n'!$Q71="N",'9a+c+n'!D71,0))</f>
        <v>0</v>
      </c>
      <c r="E71" s="46"/>
      <c r="F71" s="65"/>
      <c r="G71" s="118"/>
      <c r="H71" s="118">
        <f>IF($C$4="Neattiecināmās izmaksas",IF('9a+c+n'!$Q71="N",'9a+c+n'!H71,0))</f>
        <v>0</v>
      </c>
      <c r="I71" s="118"/>
      <c r="J71" s="118"/>
      <c r="K71" s="119">
        <f>IF($C$4="Neattiecināmās izmaksas",IF('9a+c+n'!$Q71="N",'9a+c+n'!K71,0))</f>
        <v>0</v>
      </c>
      <c r="L71" s="82">
        <f>IF($C$4="Neattiecināmās izmaksas",IF('9a+c+n'!$Q71="N",'9a+c+n'!L71,0))</f>
        <v>0</v>
      </c>
      <c r="M71" s="118">
        <f>IF($C$4="Neattiecināmās izmaksas",IF('9a+c+n'!$Q71="N",'9a+c+n'!M71,0))</f>
        <v>0</v>
      </c>
      <c r="N71" s="118">
        <f>IF($C$4="Neattiecināmās izmaksas",IF('9a+c+n'!$Q71="N",'9a+c+n'!N71,0))</f>
        <v>0</v>
      </c>
      <c r="O71" s="118">
        <f>IF($C$4="Neattiecināmās izmaksas",IF('9a+c+n'!$Q71="N",'9a+c+n'!O71,0))</f>
        <v>0</v>
      </c>
      <c r="P71" s="119">
        <f>IF($C$4="Neattiecināmās izmaksas",IF('9a+c+n'!$Q71="N",'9a+c+n'!P71,0))</f>
        <v>0</v>
      </c>
    </row>
    <row r="72" spans="1:16" x14ac:dyDescent="0.2">
      <c r="A72" s="51">
        <f>IF(P72=0,0,IF(COUNTBLANK(P72)=1,0,COUNTA($P$14:P72)))</f>
        <v>0</v>
      </c>
      <c r="B72" s="24">
        <f>IF($C$4="Neattiecināmās izmaksas",IF('9a+c+n'!$Q72="N",'9a+c+n'!B72,0))</f>
        <v>0</v>
      </c>
      <c r="C72" s="24">
        <f>IF($C$4="Neattiecināmās izmaksas",IF('9a+c+n'!$Q72="N",'9a+c+n'!C72,0))</f>
        <v>0</v>
      </c>
      <c r="D72" s="24">
        <f>IF($C$4="Neattiecināmās izmaksas",IF('9a+c+n'!$Q72="N",'9a+c+n'!D72,0))</f>
        <v>0</v>
      </c>
      <c r="E72" s="46"/>
      <c r="F72" s="65"/>
      <c r="G72" s="118"/>
      <c r="H72" s="118">
        <f>IF($C$4="Neattiecināmās izmaksas",IF('9a+c+n'!$Q72="N",'9a+c+n'!H72,0))</f>
        <v>0</v>
      </c>
      <c r="I72" s="118"/>
      <c r="J72" s="118"/>
      <c r="K72" s="119">
        <f>IF($C$4="Neattiecināmās izmaksas",IF('9a+c+n'!$Q72="N",'9a+c+n'!K72,0))</f>
        <v>0</v>
      </c>
      <c r="L72" s="82">
        <f>IF($C$4="Neattiecināmās izmaksas",IF('9a+c+n'!$Q72="N",'9a+c+n'!L72,0))</f>
        <v>0</v>
      </c>
      <c r="M72" s="118">
        <f>IF($C$4="Neattiecināmās izmaksas",IF('9a+c+n'!$Q72="N",'9a+c+n'!M72,0))</f>
        <v>0</v>
      </c>
      <c r="N72" s="118">
        <f>IF($C$4="Neattiecināmās izmaksas",IF('9a+c+n'!$Q72="N",'9a+c+n'!N72,0))</f>
        <v>0</v>
      </c>
      <c r="O72" s="118">
        <f>IF($C$4="Neattiecināmās izmaksas",IF('9a+c+n'!$Q72="N",'9a+c+n'!O72,0))</f>
        <v>0</v>
      </c>
      <c r="P72" s="119">
        <f>IF($C$4="Neattiecināmās izmaksas",IF('9a+c+n'!$Q72="N",'9a+c+n'!P72,0))</f>
        <v>0</v>
      </c>
    </row>
    <row r="73" spans="1:16" x14ac:dyDescent="0.2">
      <c r="A73" s="51">
        <f>IF(P73=0,0,IF(COUNTBLANK(P73)=1,0,COUNTA($P$14:P73)))</f>
        <v>0</v>
      </c>
      <c r="B73" s="24">
        <f>IF($C$4="Neattiecināmās izmaksas",IF('9a+c+n'!$Q73="N",'9a+c+n'!B73,0))</f>
        <v>0</v>
      </c>
      <c r="C73" s="24">
        <f>IF($C$4="Neattiecināmās izmaksas",IF('9a+c+n'!$Q73="N",'9a+c+n'!C73,0))</f>
        <v>0</v>
      </c>
      <c r="D73" s="24">
        <f>IF($C$4="Neattiecināmās izmaksas",IF('9a+c+n'!$Q73="N",'9a+c+n'!D73,0))</f>
        <v>0</v>
      </c>
      <c r="E73" s="46"/>
      <c r="F73" s="65"/>
      <c r="G73" s="118"/>
      <c r="H73" s="118">
        <f>IF($C$4="Neattiecināmās izmaksas",IF('9a+c+n'!$Q73="N",'9a+c+n'!H73,0))</f>
        <v>0</v>
      </c>
      <c r="I73" s="118"/>
      <c r="J73" s="118"/>
      <c r="K73" s="119">
        <f>IF($C$4="Neattiecināmās izmaksas",IF('9a+c+n'!$Q73="N",'9a+c+n'!K73,0))</f>
        <v>0</v>
      </c>
      <c r="L73" s="82">
        <f>IF($C$4="Neattiecināmās izmaksas",IF('9a+c+n'!$Q73="N",'9a+c+n'!L73,0))</f>
        <v>0</v>
      </c>
      <c r="M73" s="118">
        <f>IF($C$4="Neattiecināmās izmaksas",IF('9a+c+n'!$Q73="N",'9a+c+n'!M73,0))</f>
        <v>0</v>
      </c>
      <c r="N73" s="118">
        <f>IF($C$4="Neattiecināmās izmaksas",IF('9a+c+n'!$Q73="N",'9a+c+n'!N73,0))</f>
        <v>0</v>
      </c>
      <c r="O73" s="118">
        <f>IF($C$4="Neattiecināmās izmaksas",IF('9a+c+n'!$Q73="N",'9a+c+n'!O73,0))</f>
        <v>0</v>
      </c>
      <c r="P73" s="119">
        <f>IF($C$4="Neattiecināmās izmaksas",IF('9a+c+n'!$Q73="N",'9a+c+n'!P73,0))</f>
        <v>0</v>
      </c>
    </row>
    <row r="74" spans="1:16" x14ac:dyDescent="0.2">
      <c r="A74" s="51">
        <f>IF(P74=0,0,IF(COUNTBLANK(P74)=1,0,COUNTA($P$14:P74)))</f>
        <v>0</v>
      </c>
      <c r="B74" s="24">
        <f>IF($C$4="Neattiecināmās izmaksas",IF('9a+c+n'!$Q74="N",'9a+c+n'!B74,0))</f>
        <v>0</v>
      </c>
      <c r="C74" s="24">
        <f>IF($C$4="Neattiecināmās izmaksas",IF('9a+c+n'!$Q74="N",'9a+c+n'!C74,0))</f>
        <v>0</v>
      </c>
      <c r="D74" s="24">
        <f>IF($C$4="Neattiecināmās izmaksas",IF('9a+c+n'!$Q74="N",'9a+c+n'!D74,0))</f>
        <v>0</v>
      </c>
      <c r="E74" s="46"/>
      <c r="F74" s="65"/>
      <c r="G74" s="118"/>
      <c r="H74" s="118">
        <f>IF($C$4="Neattiecināmās izmaksas",IF('9a+c+n'!$Q74="N",'9a+c+n'!H74,0))</f>
        <v>0</v>
      </c>
      <c r="I74" s="118"/>
      <c r="J74" s="118"/>
      <c r="K74" s="119">
        <f>IF($C$4="Neattiecināmās izmaksas",IF('9a+c+n'!$Q74="N",'9a+c+n'!K74,0))</f>
        <v>0</v>
      </c>
      <c r="L74" s="82">
        <f>IF($C$4="Neattiecināmās izmaksas",IF('9a+c+n'!$Q74="N",'9a+c+n'!L74,0))</f>
        <v>0</v>
      </c>
      <c r="M74" s="118">
        <f>IF($C$4="Neattiecināmās izmaksas",IF('9a+c+n'!$Q74="N",'9a+c+n'!M74,0))</f>
        <v>0</v>
      </c>
      <c r="N74" s="118">
        <f>IF($C$4="Neattiecināmās izmaksas",IF('9a+c+n'!$Q74="N",'9a+c+n'!N74,0))</f>
        <v>0</v>
      </c>
      <c r="O74" s="118">
        <f>IF($C$4="Neattiecināmās izmaksas",IF('9a+c+n'!$Q74="N",'9a+c+n'!O74,0))</f>
        <v>0</v>
      </c>
      <c r="P74" s="119">
        <f>IF($C$4="Neattiecināmās izmaksas",IF('9a+c+n'!$Q74="N",'9a+c+n'!P74,0))</f>
        <v>0</v>
      </c>
    </row>
    <row r="75" spans="1:16" x14ac:dyDescent="0.2">
      <c r="A75" s="51">
        <f>IF(P75=0,0,IF(COUNTBLANK(P75)=1,0,COUNTA($P$14:P75)))</f>
        <v>0</v>
      </c>
      <c r="B75" s="24">
        <f>IF($C$4="Neattiecināmās izmaksas",IF('9a+c+n'!$Q75="N",'9a+c+n'!B75,0))</f>
        <v>0</v>
      </c>
      <c r="C75" s="24">
        <f>IF($C$4="Neattiecināmās izmaksas",IF('9a+c+n'!$Q75="N",'9a+c+n'!C75,0))</f>
        <v>0</v>
      </c>
      <c r="D75" s="24">
        <f>IF($C$4="Neattiecināmās izmaksas",IF('9a+c+n'!$Q75="N",'9a+c+n'!D75,0))</f>
        <v>0</v>
      </c>
      <c r="E75" s="46"/>
      <c r="F75" s="65"/>
      <c r="G75" s="118"/>
      <c r="H75" s="118">
        <f>IF($C$4="Neattiecināmās izmaksas",IF('9a+c+n'!$Q75="N",'9a+c+n'!H75,0))</f>
        <v>0</v>
      </c>
      <c r="I75" s="118"/>
      <c r="J75" s="118"/>
      <c r="K75" s="119">
        <f>IF($C$4="Neattiecināmās izmaksas",IF('9a+c+n'!$Q75="N",'9a+c+n'!K75,0))</f>
        <v>0</v>
      </c>
      <c r="L75" s="82">
        <f>IF($C$4="Neattiecināmās izmaksas",IF('9a+c+n'!$Q75="N",'9a+c+n'!L75,0))</f>
        <v>0</v>
      </c>
      <c r="M75" s="118">
        <f>IF($C$4="Neattiecināmās izmaksas",IF('9a+c+n'!$Q75="N",'9a+c+n'!M75,0))</f>
        <v>0</v>
      </c>
      <c r="N75" s="118">
        <f>IF($C$4="Neattiecināmās izmaksas",IF('9a+c+n'!$Q75="N",'9a+c+n'!N75,0))</f>
        <v>0</v>
      </c>
      <c r="O75" s="118">
        <f>IF($C$4="Neattiecināmās izmaksas",IF('9a+c+n'!$Q75="N",'9a+c+n'!O75,0))</f>
        <v>0</v>
      </c>
      <c r="P75" s="119">
        <f>IF($C$4="Neattiecināmās izmaksas",IF('9a+c+n'!$Q75="N",'9a+c+n'!P75,0))</f>
        <v>0</v>
      </c>
    </row>
    <row r="76" spans="1:16" ht="10.8" thickBot="1" x14ac:dyDescent="0.25">
      <c r="A76" s="51">
        <f>IF(P76=0,0,IF(COUNTBLANK(P76)=1,0,COUNTA($P$14:P76)))</f>
        <v>0</v>
      </c>
      <c r="B76" s="24">
        <f>IF($C$4="Neattiecināmās izmaksas",IF('9a+c+n'!$Q76="N",'9a+c+n'!B76,0))</f>
        <v>0</v>
      </c>
      <c r="C76" s="24">
        <f>IF($C$4="Neattiecināmās izmaksas",IF('9a+c+n'!$Q76="N",'9a+c+n'!C76,0))</f>
        <v>0</v>
      </c>
      <c r="D76" s="24">
        <f>IF($C$4="Neattiecināmās izmaksas",IF('9a+c+n'!$Q76="N",'9a+c+n'!D76,0))</f>
        <v>0</v>
      </c>
      <c r="E76" s="46"/>
      <c r="F76" s="65"/>
      <c r="G76" s="118"/>
      <c r="H76" s="118">
        <f>IF($C$4="Neattiecināmās izmaksas",IF('9a+c+n'!$Q76="N",'9a+c+n'!H76,0))</f>
        <v>0</v>
      </c>
      <c r="I76" s="118"/>
      <c r="J76" s="118"/>
      <c r="K76" s="119">
        <f>IF($C$4="Neattiecināmās izmaksas",IF('9a+c+n'!$Q76="N",'9a+c+n'!K76,0))</f>
        <v>0</v>
      </c>
      <c r="L76" s="82">
        <f>IF($C$4="Neattiecināmās izmaksas",IF('9a+c+n'!$Q76="N",'9a+c+n'!L76,0))</f>
        <v>0</v>
      </c>
      <c r="M76" s="118">
        <f>IF($C$4="Neattiecināmās izmaksas",IF('9a+c+n'!$Q76="N",'9a+c+n'!M76,0))</f>
        <v>0</v>
      </c>
      <c r="N76" s="118">
        <f>IF($C$4="Neattiecināmās izmaksas",IF('9a+c+n'!$Q76="N",'9a+c+n'!N76,0))</f>
        <v>0</v>
      </c>
      <c r="O76" s="118">
        <f>IF($C$4="Neattiecināmās izmaksas",IF('9a+c+n'!$Q76="N",'9a+c+n'!O76,0))</f>
        <v>0</v>
      </c>
      <c r="P76" s="119">
        <f>IF($C$4="Neattiecināmās izmaksas",IF('9a+c+n'!$Q76="N",'9a+c+n'!P76,0))</f>
        <v>0</v>
      </c>
    </row>
    <row r="77" spans="1:16" ht="12" customHeight="1" thickBot="1" x14ac:dyDescent="0.25">
      <c r="A77" s="315" t="s">
        <v>62</v>
      </c>
      <c r="B77" s="316"/>
      <c r="C77" s="316"/>
      <c r="D77" s="316"/>
      <c r="E77" s="316"/>
      <c r="F77" s="316"/>
      <c r="G77" s="316"/>
      <c r="H77" s="316"/>
      <c r="I77" s="316"/>
      <c r="J77" s="316"/>
      <c r="K77" s="317"/>
      <c r="L77" s="132">
        <f>SUM(L14:L76)</f>
        <v>0</v>
      </c>
      <c r="M77" s="133">
        <f>SUM(M14:M76)</f>
        <v>0</v>
      </c>
      <c r="N77" s="133">
        <f>SUM(N14:N76)</f>
        <v>0</v>
      </c>
      <c r="O77" s="133">
        <f>SUM(O14:O76)</f>
        <v>0</v>
      </c>
      <c r="P77" s="134">
        <f>SUM(P14:P76)</f>
        <v>0</v>
      </c>
    </row>
    <row r="78" spans="1:16" x14ac:dyDescent="0.2">
      <c r="A78" s="16"/>
      <c r="B78" s="16"/>
      <c r="C78" s="16"/>
      <c r="D78" s="16"/>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1" t="s">
        <v>14</v>
      </c>
      <c r="B80" s="16"/>
      <c r="C80" s="318" t="str">
        <f>'Kops n'!C35:H35</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260" t="str">
        <f>'Kops n'!A38:D38</f>
        <v>Tāme sastādīta 2024. gada 14. maijā</v>
      </c>
      <c r="B83" s="261"/>
      <c r="C83" s="261"/>
      <c r="D83" s="261"/>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1" t="s">
        <v>41</v>
      </c>
      <c r="B85" s="16"/>
      <c r="C85" s="318" t="str">
        <f>'Kops n'!C40:H40</f>
        <v>Gundega Ābelīte 14.05.2024</v>
      </c>
      <c r="D85" s="318"/>
      <c r="E85" s="318"/>
      <c r="F85" s="318"/>
      <c r="G85" s="318"/>
      <c r="H85" s="318"/>
      <c r="I85" s="16"/>
      <c r="J85" s="16"/>
      <c r="K85" s="16"/>
      <c r="L85" s="16"/>
      <c r="M85" s="16"/>
      <c r="N85" s="16"/>
      <c r="O85" s="16"/>
      <c r="P85" s="16"/>
    </row>
    <row r="86" spans="1:16" x14ac:dyDescent="0.2">
      <c r="A86" s="16"/>
      <c r="B86" s="16"/>
      <c r="C86" s="244" t="s">
        <v>15</v>
      </c>
      <c r="D86" s="244"/>
      <c r="E86" s="244"/>
      <c r="F86" s="244"/>
      <c r="G86" s="244"/>
      <c r="H86" s="244"/>
      <c r="I86" s="16"/>
      <c r="J86" s="16"/>
      <c r="K86" s="16"/>
      <c r="L86" s="16"/>
      <c r="M86" s="16"/>
      <c r="N86" s="16"/>
      <c r="O86" s="16"/>
      <c r="P86" s="16"/>
    </row>
    <row r="87" spans="1:16" x14ac:dyDescent="0.2">
      <c r="A87" s="16"/>
      <c r="B87" s="16"/>
      <c r="C87" s="16"/>
      <c r="D87" s="16"/>
      <c r="E87" s="16"/>
      <c r="F87" s="16"/>
      <c r="G87" s="16"/>
      <c r="H87" s="16"/>
      <c r="I87" s="16"/>
      <c r="J87" s="16"/>
      <c r="K87" s="16"/>
      <c r="L87" s="16"/>
      <c r="M87" s="16"/>
      <c r="N87" s="16"/>
      <c r="O87" s="16"/>
      <c r="P87" s="16"/>
    </row>
    <row r="88" spans="1:16" x14ac:dyDescent="0.2">
      <c r="A88" s="78" t="s">
        <v>16</v>
      </c>
      <c r="B88" s="42"/>
      <c r="C88" s="85" t="str">
        <f>'Kops n'!C43</f>
        <v>1-00180</v>
      </c>
      <c r="D88" s="42"/>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sheetData>
  <mergeCells count="23">
    <mergeCell ref="C2:I2"/>
    <mergeCell ref="C3:I3"/>
    <mergeCell ref="C4:I4"/>
    <mergeCell ref="D5:L5"/>
    <mergeCell ref="D6:L6"/>
    <mergeCell ref="D8:L8"/>
    <mergeCell ref="A9:F9"/>
    <mergeCell ref="J9:M9"/>
    <mergeCell ref="N9:O9"/>
    <mergeCell ref="D7:L7"/>
    <mergeCell ref="C86:H86"/>
    <mergeCell ref="L12:P12"/>
    <mergeCell ref="A77:K77"/>
    <mergeCell ref="C80:H80"/>
    <mergeCell ref="C81:H81"/>
    <mergeCell ref="A83:D83"/>
    <mergeCell ref="C85:H85"/>
    <mergeCell ref="A12:A13"/>
    <mergeCell ref="B12:B13"/>
    <mergeCell ref="C12:C13"/>
    <mergeCell ref="D12:D13"/>
    <mergeCell ref="E12:E13"/>
    <mergeCell ref="F12:K12"/>
  </mergeCells>
  <conditionalFormatting sqref="A77:K77">
    <cfRule type="containsText" dxfId="116" priority="3" operator="containsText" text="Tiešās izmaksas kopā, t. sk. darba devēja sociālais nodoklis __.__% ">
      <formula>NOT(ISERROR(SEARCH("Tiešās izmaksas kopā, t. sk. darba devēja sociālais nodoklis __.__% ",A77)))</formula>
    </cfRule>
  </conditionalFormatting>
  <conditionalFormatting sqref="C2:I2 D5:L8 N9:O9 B14:P76 L77:P77 C80:H80 C85:H85 C88">
    <cfRule type="cellIs" dxfId="115" priority="2" operator="equal">
      <formula>0</formula>
    </cfRule>
  </conditionalFormatting>
  <conditionalFormatting sqref="A14:A76">
    <cfRule type="cellIs" dxfId="114" priority="1"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00000"/>
  </sheetPr>
  <dimension ref="A1:Q84"/>
  <sheetViews>
    <sheetView workbookViewId="0">
      <selection activeCell="I14" sqref="I14:J7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10</v>
      </c>
      <c r="E1" s="22"/>
      <c r="F1" s="22"/>
      <c r="G1" s="22"/>
      <c r="H1" s="22"/>
      <c r="I1" s="22"/>
      <c r="J1" s="22"/>
      <c r="N1" s="26"/>
      <c r="O1" s="27"/>
      <c r="P1" s="28"/>
    </row>
    <row r="2" spans="1:17" x14ac:dyDescent="0.2">
      <c r="A2" s="29"/>
      <c r="B2" s="29"/>
      <c r="C2" s="330" t="s">
        <v>450</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460</v>
      </c>
      <c r="B9" s="327"/>
      <c r="C9" s="327"/>
      <c r="D9" s="327"/>
      <c r="E9" s="327"/>
      <c r="F9" s="327"/>
      <c r="G9" s="31"/>
      <c r="H9" s="31"/>
      <c r="I9" s="31"/>
      <c r="J9" s="328" t="s">
        <v>45</v>
      </c>
      <c r="K9" s="328"/>
      <c r="L9" s="328"/>
      <c r="M9" s="328"/>
      <c r="N9" s="329">
        <f>P72</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ht="20.399999999999999" x14ac:dyDescent="0.2">
      <c r="A14" s="174">
        <v>1</v>
      </c>
      <c r="B14" s="175" t="s">
        <v>286</v>
      </c>
      <c r="C14" s="176" t="s">
        <v>345</v>
      </c>
      <c r="D14" s="177" t="s">
        <v>346</v>
      </c>
      <c r="E14" s="178">
        <v>1</v>
      </c>
      <c r="F14" s="179"/>
      <c r="G14" s="180"/>
      <c r="H14" s="110">
        <f>F14*G14</f>
        <v>0</v>
      </c>
      <c r="I14" s="186"/>
      <c r="J14" s="180"/>
      <c r="K14" s="114">
        <f>SUM(H14:J14)</f>
        <v>0</v>
      </c>
      <c r="L14" s="71">
        <f>E14*F14</f>
        <v>0</v>
      </c>
      <c r="M14" s="110">
        <f>H14*E14</f>
        <v>0</v>
      </c>
      <c r="N14" s="110">
        <f>I14*E14</f>
        <v>0</v>
      </c>
      <c r="O14" s="110">
        <f>J14*E14</f>
        <v>0</v>
      </c>
      <c r="P14" s="114">
        <f>SUM(M14:O14)</f>
        <v>0</v>
      </c>
      <c r="Q14" s="57" t="s">
        <v>46</v>
      </c>
    </row>
    <row r="15" spans="1:17" ht="20.399999999999999" x14ac:dyDescent="0.2">
      <c r="A15" s="181">
        <v>2</v>
      </c>
      <c r="B15" s="182" t="s">
        <v>286</v>
      </c>
      <c r="C15" s="183" t="s">
        <v>347</v>
      </c>
      <c r="D15" s="146" t="s">
        <v>346</v>
      </c>
      <c r="E15" s="184">
        <v>1</v>
      </c>
      <c r="F15" s="185"/>
      <c r="G15" s="165"/>
      <c r="H15" s="112">
        <f>F15*G15</f>
        <v>0</v>
      </c>
      <c r="I15" s="187"/>
      <c r="J15" s="165"/>
      <c r="K15" s="115">
        <f t="shared" ref="K15:K71" si="0">SUM(H15:J15)</f>
        <v>0</v>
      </c>
      <c r="L15" s="41">
        <f t="shared" ref="L15:L71" si="1">E15*F15</f>
        <v>0</v>
      </c>
      <c r="M15" s="112">
        <f t="shared" ref="M15:M71" si="2">H15*E15</f>
        <v>0</v>
      </c>
      <c r="N15" s="112">
        <f t="shared" ref="N15:N71" si="3">I15*E15</f>
        <v>0</v>
      </c>
      <c r="O15" s="112">
        <f t="shared" ref="O15:O71" si="4">J15*E15</f>
        <v>0</v>
      </c>
      <c r="P15" s="115">
        <f t="shared" ref="P15:P71" si="5">SUM(M15:O15)</f>
        <v>0</v>
      </c>
      <c r="Q15" s="61" t="s">
        <v>46</v>
      </c>
    </row>
    <row r="16" spans="1:17" ht="20.399999999999999" x14ac:dyDescent="0.2">
      <c r="A16" s="181">
        <v>3</v>
      </c>
      <c r="B16" s="182" t="s">
        <v>286</v>
      </c>
      <c r="C16" s="183" t="s">
        <v>348</v>
      </c>
      <c r="D16" s="146" t="s">
        <v>106</v>
      </c>
      <c r="E16" s="184">
        <v>1</v>
      </c>
      <c r="F16" s="164"/>
      <c r="G16" s="165"/>
      <c r="H16" s="112">
        <f t="shared" ref="H16:H71" si="6">F16*G16</f>
        <v>0</v>
      </c>
      <c r="I16" s="187"/>
      <c r="J16" s="165"/>
      <c r="K16" s="115">
        <f t="shared" si="0"/>
        <v>0</v>
      </c>
      <c r="L16" s="41">
        <f t="shared" si="1"/>
        <v>0</v>
      </c>
      <c r="M16" s="112">
        <f t="shared" si="2"/>
        <v>0</v>
      </c>
      <c r="N16" s="112">
        <f t="shared" si="3"/>
        <v>0</v>
      </c>
      <c r="O16" s="112">
        <f t="shared" si="4"/>
        <v>0</v>
      </c>
      <c r="P16" s="115">
        <f t="shared" si="5"/>
        <v>0</v>
      </c>
      <c r="Q16" s="61" t="s">
        <v>46</v>
      </c>
    </row>
    <row r="17" spans="1:17" ht="20.399999999999999" x14ac:dyDescent="0.2">
      <c r="A17" s="181">
        <v>4</v>
      </c>
      <c r="B17" s="182" t="s">
        <v>286</v>
      </c>
      <c r="C17" s="183" t="s">
        <v>349</v>
      </c>
      <c r="D17" s="146" t="s">
        <v>346</v>
      </c>
      <c r="E17" s="184">
        <v>1</v>
      </c>
      <c r="F17" s="185"/>
      <c r="G17" s="165"/>
      <c r="H17" s="112">
        <f t="shared" si="6"/>
        <v>0</v>
      </c>
      <c r="I17" s="187"/>
      <c r="J17" s="165"/>
      <c r="K17" s="115">
        <f t="shared" si="0"/>
        <v>0</v>
      </c>
      <c r="L17" s="41">
        <f t="shared" si="1"/>
        <v>0</v>
      </c>
      <c r="M17" s="112">
        <f t="shared" si="2"/>
        <v>0</v>
      </c>
      <c r="N17" s="112">
        <f t="shared" si="3"/>
        <v>0</v>
      </c>
      <c r="O17" s="112">
        <f t="shared" si="4"/>
        <v>0</v>
      </c>
      <c r="P17" s="115">
        <f t="shared" si="5"/>
        <v>0</v>
      </c>
      <c r="Q17" s="61" t="s">
        <v>46</v>
      </c>
    </row>
    <row r="18" spans="1:17" ht="20.399999999999999" x14ac:dyDescent="0.2">
      <c r="A18" s="181">
        <v>5</v>
      </c>
      <c r="B18" s="182" t="s">
        <v>286</v>
      </c>
      <c r="C18" s="183" t="s">
        <v>350</v>
      </c>
      <c r="D18" s="146" t="s">
        <v>106</v>
      </c>
      <c r="E18" s="184">
        <v>1</v>
      </c>
      <c r="F18" s="164"/>
      <c r="G18" s="165"/>
      <c r="H18" s="112">
        <f t="shared" si="6"/>
        <v>0</v>
      </c>
      <c r="I18" s="187"/>
      <c r="J18" s="165"/>
      <c r="K18" s="115">
        <f t="shared" si="0"/>
        <v>0</v>
      </c>
      <c r="L18" s="41">
        <f t="shared" si="1"/>
        <v>0</v>
      </c>
      <c r="M18" s="112">
        <f t="shared" si="2"/>
        <v>0</v>
      </c>
      <c r="N18" s="112">
        <f t="shared" si="3"/>
        <v>0</v>
      </c>
      <c r="O18" s="112">
        <f t="shared" si="4"/>
        <v>0</v>
      </c>
      <c r="P18" s="115">
        <f t="shared" si="5"/>
        <v>0</v>
      </c>
      <c r="Q18" s="61" t="s">
        <v>46</v>
      </c>
    </row>
    <row r="19" spans="1:17" ht="20.399999999999999" x14ac:dyDescent="0.2">
      <c r="A19" s="181">
        <v>6</v>
      </c>
      <c r="B19" s="182" t="s">
        <v>286</v>
      </c>
      <c r="C19" s="183" t="s">
        <v>351</v>
      </c>
      <c r="D19" s="146" t="s">
        <v>106</v>
      </c>
      <c r="E19" s="184">
        <v>1</v>
      </c>
      <c r="F19" s="185"/>
      <c r="G19" s="165"/>
      <c r="H19" s="112">
        <f t="shared" si="6"/>
        <v>0</v>
      </c>
      <c r="I19" s="187"/>
      <c r="J19" s="165"/>
      <c r="K19" s="115">
        <f t="shared" si="0"/>
        <v>0</v>
      </c>
      <c r="L19" s="41">
        <f t="shared" si="1"/>
        <v>0</v>
      </c>
      <c r="M19" s="112">
        <f t="shared" si="2"/>
        <v>0</v>
      </c>
      <c r="N19" s="112">
        <f t="shared" si="3"/>
        <v>0</v>
      </c>
      <c r="O19" s="112">
        <f t="shared" si="4"/>
        <v>0</v>
      </c>
      <c r="P19" s="115">
        <f t="shared" si="5"/>
        <v>0</v>
      </c>
      <c r="Q19" s="61" t="s">
        <v>46</v>
      </c>
    </row>
    <row r="20" spans="1:17" ht="20.399999999999999" x14ac:dyDescent="0.2">
      <c r="A20" s="181">
        <v>7</v>
      </c>
      <c r="B20" s="182" t="s">
        <v>286</v>
      </c>
      <c r="C20" s="183" t="s">
        <v>352</v>
      </c>
      <c r="D20" s="146" t="s">
        <v>106</v>
      </c>
      <c r="E20" s="184">
        <v>1</v>
      </c>
      <c r="F20" s="185"/>
      <c r="G20" s="165"/>
      <c r="H20" s="112">
        <f t="shared" si="6"/>
        <v>0</v>
      </c>
      <c r="I20" s="187"/>
      <c r="J20" s="165"/>
      <c r="K20" s="115">
        <f t="shared" si="0"/>
        <v>0</v>
      </c>
      <c r="L20" s="41">
        <f t="shared" si="1"/>
        <v>0</v>
      </c>
      <c r="M20" s="112">
        <f t="shared" si="2"/>
        <v>0</v>
      </c>
      <c r="N20" s="112">
        <f t="shared" si="3"/>
        <v>0</v>
      </c>
      <c r="O20" s="112">
        <f t="shared" si="4"/>
        <v>0</v>
      </c>
      <c r="P20" s="115">
        <f t="shared" si="5"/>
        <v>0</v>
      </c>
      <c r="Q20" s="61" t="s">
        <v>46</v>
      </c>
    </row>
    <row r="21" spans="1:17" ht="20.399999999999999" x14ac:dyDescent="0.2">
      <c r="A21" s="181">
        <v>8</v>
      </c>
      <c r="B21" s="182" t="s">
        <v>286</v>
      </c>
      <c r="C21" s="183" t="s">
        <v>353</v>
      </c>
      <c r="D21" s="146" t="s">
        <v>106</v>
      </c>
      <c r="E21" s="184">
        <v>1</v>
      </c>
      <c r="F21" s="185"/>
      <c r="G21" s="165"/>
      <c r="H21" s="112">
        <f t="shared" si="6"/>
        <v>0</v>
      </c>
      <c r="I21" s="187"/>
      <c r="J21" s="165"/>
      <c r="K21" s="115">
        <f t="shared" si="0"/>
        <v>0</v>
      </c>
      <c r="L21" s="41">
        <f t="shared" si="1"/>
        <v>0</v>
      </c>
      <c r="M21" s="112">
        <f t="shared" si="2"/>
        <v>0</v>
      </c>
      <c r="N21" s="112">
        <f t="shared" si="3"/>
        <v>0</v>
      </c>
      <c r="O21" s="112">
        <f t="shared" si="4"/>
        <v>0</v>
      </c>
      <c r="P21" s="115">
        <f t="shared" si="5"/>
        <v>0</v>
      </c>
      <c r="Q21" s="61" t="s">
        <v>46</v>
      </c>
    </row>
    <row r="22" spans="1:17" ht="20.399999999999999" x14ac:dyDescent="0.2">
      <c r="A22" s="181">
        <v>9</v>
      </c>
      <c r="B22" s="182" t="s">
        <v>286</v>
      </c>
      <c r="C22" s="183" t="s">
        <v>354</v>
      </c>
      <c r="D22" s="146" t="s">
        <v>106</v>
      </c>
      <c r="E22" s="184">
        <v>1</v>
      </c>
      <c r="F22" s="185"/>
      <c r="G22" s="165"/>
      <c r="H22" s="112">
        <f t="shared" si="6"/>
        <v>0</v>
      </c>
      <c r="I22" s="187"/>
      <c r="J22" s="165"/>
      <c r="K22" s="115">
        <f t="shared" si="0"/>
        <v>0</v>
      </c>
      <c r="L22" s="41">
        <f t="shared" si="1"/>
        <v>0</v>
      </c>
      <c r="M22" s="112">
        <f t="shared" si="2"/>
        <v>0</v>
      </c>
      <c r="N22" s="112">
        <f t="shared" si="3"/>
        <v>0</v>
      </c>
      <c r="O22" s="112">
        <f t="shared" si="4"/>
        <v>0</v>
      </c>
      <c r="P22" s="115">
        <f t="shared" si="5"/>
        <v>0</v>
      </c>
      <c r="Q22" s="61" t="s">
        <v>46</v>
      </c>
    </row>
    <row r="23" spans="1:17" ht="20.399999999999999" x14ac:dyDescent="0.2">
      <c r="A23" s="181">
        <v>10</v>
      </c>
      <c r="B23" s="182" t="s">
        <v>286</v>
      </c>
      <c r="C23" s="183" t="s">
        <v>355</v>
      </c>
      <c r="D23" s="146" t="s">
        <v>106</v>
      </c>
      <c r="E23" s="184">
        <v>3</v>
      </c>
      <c r="F23" s="164"/>
      <c r="G23" s="165"/>
      <c r="H23" s="112">
        <f t="shared" si="6"/>
        <v>0</v>
      </c>
      <c r="I23" s="187"/>
      <c r="J23" s="165"/>
      <c r="K23" s="115">
        <f t="shared" si="0"/>
        <v>0</v>
      </c>
      <c r="L23" s="41">
        <f t="shared" si="1"/>
        <v>0</v>
      </c>
      <c r="M23" s="112">
        <f t="shared" si="2"/>
        <v>0</v>
      </c>
      <c r="N23" s="112">
        <f t="shared" si="3"/>
        <v>0</v>
      </c>
      <c r="O23" s="112">
        <f t="shared" si="4"/>
        <v>0</v>
      </c>
      <c r="P23" s="115">
        <f t="shared" si="5"/>
        <v>0</v>
      </c>
      <c r="Q23" s="61" t="s">
        <v>46</v>
      </c>
    </row>
    <row r="24" spans="1:17" ht="20.399999999999999" x14ac:dyDescent="0.2">
      <c r="A24" s="181">
        <v>11</v>
      </c>
      <c r="B24" s="182" t="s">
        <v>286</v>
      </c>
      <c r="C24" s="183" t="s">
        <v>356</v>
      </c>
      <c r="D24" s="146" t="s">
        <v>106</v>
      </c>
      <c r="E24" s="184">
        <v>1</v>
      </c>
      <c r="F24" s="185"/>
      <c r="G24" s="165"/>
      <c r="H24" s="112">
        <f t="shared" si="6"/>
        <v>0</v>
      </c>
      <c r="I24" s="187"/>
      <c r="J24" s="165"/>
      <c r="K24" s="115">
        <f t="shared" si="0"/>
        <v>0</v>
      </c>
      <c r="L24" s="41">
        <f t="shared" si="1"/>
        <v>0</v>
      </c>
      <c r="M24" s="112">
        <f t="shared" si="2"/>
        <v>0</v>
      </c>
      <c r="N24" s="112">
        <f t="shared" si="3"/>
        <v>0</v>
      </c>
      <c r="O24" s="112">
        <f t="shared" si="4"/>
        <v>0</v>
      </c>
      <c r="P24" s="115">
        <f t="shared" si="5"/>
        <v>0</v>
      </c>
      <c r="Q24" s="61" t="s">
        <v>46</v>
      </c>
    </row>
    <row r="25" spans="1:17" ht="20.399999999999999" x14ac:dyDescent="0.2">
      <c r="A25" s="181">
        <v>12</v>
      </c>
      <c r="B25" s="182" t="s">
        <v>286</v>
      </c>
      <c r="C25" s="183" t="s">
        <v>357</v>
      </c>
      <c r="D25" s="146" t="s">
        <v>106</v>
      </c>
      <c r="E25" s="184">
        <v>1</v>
      </c>
      <c r="F25" s="185"/>
      <c r="G25" s="165"/>
      <c r="H25" s="112">
        <f t="shared" si="6"/>
        <v>0</v>
      </c>
      <c r="I25" s="187"/>
      <c r="J25" s="165"/>
      <c r="K25" s="115">
        <f t="shared" si="0"/>
        <v>0</v>
      </c>
      <c r="L25" s="41">
        <f t="shared" si="1"/>
        <v>0</v>
      </c>
      <c r="M25" s="112">
        <f t="shared" si="2"/>
        <v>0</v>
      </c>
      <c r="N25" s="112">
        <f t="shared" si="3"/>
        <v>0</v>
      </c>
      <c r="O25" s="112">
        <f t="shared" si="4"/>
        <v>0</v>
      </c>
      <c r="P25" s="115">
        <f t="shared" si="5"/>
        <v>0</v>
      </c>
      <c r="Q25" s="61" t="s">
        <v>46</v>
      </c>
    </row>
    <row r="26" spans="1:17" ht="20.399999999999999" x14ac:dyDescent="0.2">
      <c r="A26" s="181">
        <v>13</v>
      </c>
      <c r="B26" s="182" t="s">
        <v>286</v>
      </c>
      <c r="C26" s="183" t="s">
        <v>358</v>
      </c>
      <c r="D26" s="146" t="s">
        <v>106</v>
      </c>
      <c r="E26" s="184">
        <v>1</v>
      </c>
      <c r="F26" s="185"/>
      <c r="G26" s="165"/>
      <c r="H26" s="112">
        <f t="shared" si="6"/>
        <v>0</v>
      </c>
      <c r="I26" s="187"/>
      <c r="J26" s="165"/>
      <c r="K26" s="115">
        <f t="shared" si="0"/>
        <v>0</v>
      </c>
      <c r="L26" s="41">
        <f t="shared" si="1"/>
        <v>0</v>
      </c>
      <c r="M26" s="112">
        <f t="shared" si="2"/>
        <v>0</v>
      </c>
      <c r="N26" s="112">
        <f t="shared" si="3"/>
        <v>0</v>
      </c>
      <c r="O26" s="112">
        <f t="shared" si="4"/>
        <v>0</v>
      </c>
      <c r="P26" s="115">
        <f t="shared" si="5"/>
        <v>0</v>
      </c>
      <c r="Q26" s="61" t="s">
        <v>46</v>
      </c>
    </row>
    <row r="27" spans="1:17" ht="20.399999999999999" x14ac:dyDescent="0.2">
      <c r="A27" s="181">
        <v>14</v>
      </c>
      <c r="B27" s="182" t="s">
        <v>286</v>
      </c>
      <c r="C27" s="183" t="s">
        <v>359</v>
      </c>
      <c r="D27" s="146" t="s">
        <v>106</v>
      </c>
      <c r="E27" s="184">
        <v>1</v>
      </c>
      <c r="F27" s="185"/>
      <c r="G27" s="165"/>
      <c r="H27" s="112">
        <f t="shared" si="6"/>
        <v>0</v>
      </c>
      <c r="I27" s="187"/>
      <c r="J27" s="165"/>
      <c r="K27" s="115">
        <f t="shared" si="0"/>
        <v>0</v>
      </c>
      <c r="L27" s="41">
        <f t="shared" si="1"/>
        <v>0</v>
      </c>
      <c r="M27" s="112">
        <f t="shared" si="2"/>
        <v>0</v>
      </c>
      <c r="N27" s="112">
        <f t="shared" si="3"/>
        <v>0</v>
      </c>
      <c r="O27" s="112">
        <f t="shared" si="4"/>
        <v>0</v>
      </c>
      <c r="P27" s="115">
        <f t="shared" si="5"/>
        <v>0</v>
      </c>
      <c r="Q27" s="61" t="s">
        <v>46</v>
      </c>
    </row>
    <row r="28" spans="1:17" ht="20.399999999999999" x14ac:dyDescent="0.2">
      <c r="A28" s="181">
        <v>15</v>
      </c>
      <c r="B28" s="182" t="s">
        <v>286</v>
      </c>
      <c r="C28" s="183" t="s">
        <v>360</v>
      </c>
      <c r="D28" s="146" t="s">
        <v>106</v>
      </c>
      <c r="E28" s="184">
        <v>1</v>
      </c>
      <c r="F28" s="185"/>
      <c r="G28" s="165"/>
      <c r="H28" s="112">
        <f t="shared" si="6"/>
        <v>0</v>
      </c>
      <c r="I28" s="187"/>
      <c r="J28" s="165"/>
      <c r="K28" s="115">
        <f t="shared" si="0"/>
        <v>0</v>
      </c>
      <c r="L28" s="41">
        <f t="shared" si="1"/>
        <v>0</v>
      </c>
      <c r="M28" s="112">
        <f t="shared" si="2"/>
        <v>0</v>
      </c>
      <c r="N28" s="112">
        <f t="shared" si="3"/>
        <v>0</v>
      </c>
      <c r="O28" s="112">
        <f t="shared" si="4"/>
        <v>0</v>
      </c>
      <c r="P28" s="115">
        <f t="shared" si="5"/>
        <v>0</v>
      </c>
      <c r="Q28" s="61" t="s">
        <v>46</v>
      </c>
    </row>
    <row r="29" spans="1:17" ht="20.399999999999999" x14ac:dyDescent="0.2">
      <c r="A29" s="181">
        <v>16</v>
      </c>
      <c r="B29" s="182" t="s">
        <v>286</v>
      </c>
      <c r="C29" s="183" t="s">
        <v>361</v>
      </c>
      <c r="D29" s="146" t="s">
        <v>106</v>
      </c>
      <c r="E29" s="184">
        <v>1</v>
      </c>
      <c r="F29" s="185"/>
      <c r="G29" s="165"/>
      <c r="H29" s="112">
        <f t="shared" si="6"/>
        <v>0</v>
      </c>
      <c r="I29" s="187"/>
      <c r="J29" s="165"/>
      <c r="K29" s="115">
        <f t="shared" si="0"/>
        <v>0</v>
      </c>
      <c r="L29" s="41">
        <f t="shared" si="1"/>
        <v>0</v>
      </c>
      <c r="M29" s="112">
        <f t="shared" si="2"/>
        <v>0</v>
      </c>
      <c r="N29" s="112">
        <f t="shared" si="3"/>
        <v>0</v>
      </c>
      <c r="O29" s="112">
        <f t="shared" si="4"/>
        <v>0</v>
      </c>
      <c r="P29" s="115">
        <f t="shared" si="5"/>
        <v>0</v>
      </c>
      <c r="Q29" s="61" t="s">
        <v>46</v>
      </c>
    </row>
    <row r="30" spans="1:17" ht="20.399999999999999" x14ac:dyDescent="0.2">
      <c r="A30" s="181">
        <v>17</v>
      </c>
      <c r="B30" s="182" t="s">
        <v>286</v>
      </c>
      <c r="C30" s="183" t="s">
        <v>362</v>
      </c>
      <c r="D30" s="146" t="s">
        <v>106</v>
      </c>
      <c r="E30" s="184">
        <v>1</v>
      </c>
      <c r="F30" s="185"/>
      <c r="G30" s="165"/>
      <c r="H30" s="112">
        <f t="shared" si="6"/>
        <v>0</v>
      </c>
      <c r="I30" s="187"/>
      <c r="J30" s="165"/>
      <c r="K30" s="115">
        <f t="shared" si="0"/>
        <v>0</v>
      </c>
      <c r="L30" s="41">
        <f t="shared" si="1"/>
        <v>0</v>
      </c>
      <c r="M30" s="112">
        <f t="shared" si="2"/>
        <v>0</v>
      </c>
      <c r="N30" s="112">
        <f t="shared" si="3"/>
        <v>0</v>
      </c>
      <c r="O30" s="112">
        <f t="shared" si="4"/>
        <v>0</v>
      </c>
      <c r="P30" s="115">
        <f t="shared" si="5"/>
        <v>0</v>
      </c>
      <c r="Q30" s="61" t="s">
        <v>46</v>
      </c>
    </row>
    <row r="31" spans="1:17" ht="20.399999999999999" x14ac:dyDescent="0.2">
      <c r="A31" s="181">
        <v>18</v>
      </c>
      <c r="B31" s="182" t="s">
        <v>286</v>
      </c>
      <c r="C31" s="183" t="s">
        <v>363</v>
      </c>
      <c r="D31" s="146" t="s">
        <v>106</v>
      </c>
      <c r="E31" s="184">
        <v>2</v>
      </c>
      <c r="F31" s="185"/>
      <c r="G31" s="165"/>
      <c r="H31" s="112">
        <f t="shared" si="6"/>
        <v>0</v>
      </c>
      <c r="I31" s="187"/>
      <c r="J31" s="165"/>
      <c r="K31" s="115">
        <f t="shared" si="0"/>
        <v>0</v>
      </c>
      <c r="L31" s="41">
        <f t="shared" si="1"/>
        <v>0</v>
      </c>
      <c r="M31" s="112">
        <f t="shared" si="2"/>
        <v>0</v>
      </c>
      <c r="N31" s="112">
        <f t="shared" si="3"/>
        <v>0</v>
      </c>
      <c r="O31" s="112">
        <f t="shared" si="4"/>
        <v>0</v>
      </c>
      <c r="P31" s="115">
        <f t="shared" si="5"/>
        <v>0</v>
      </c>
      <c r="Q31" s="61" t="s">
        <v>46</v>
      </c>
    </row>
    <row r="32" spans="1:17" ht="20.399999999999999" x14ac:dyDescent="0.2">
      <c r="A32" s="181">
        <v>19</v>
      </c>
      <c r="B32" s="182" t="s">
        <v>286</v>
      </c>
      <c r="C32" s="183" t="s">
        <v>364</v>
      </c>
      <c r="D32" s="146" t="s">
        <v>106</v>
      </c>
      <c r="E32" s="184">
        <v>4</v>
      </c>
      <c r="F32" s="185"/>
      <c r="G32" s="165"/>
      <c r="H32" s="112">
        <f t="shared" si="6"/>
        <v>0</v>
      </c>
      <c r="I32" s="112"/>
      <c r="J32" s="165"/>
      <c r="K32" s="115">
        <f t="shared" si="0"/>
        <v>0</v>
      </c>
      <c r="L32" s="41">
        <f t="shared" si="1"/>
        <v>0</v>
      </c>
      <c r="M32" s="112">
        <f t="shared" si="2"/>
        <v>0</v>
      </c>
      <c r="N32" s="112">
        <f t="shared" si="3"/>
        <v>0</v>
      </c>
      <c r="O32" s="112">
        <f t="shared" si="4"/>
        <v>0</v>
      </c>
      <c r="P32" s="115">
        <f t="shared" si="5"/>
        <v>0</v>
      </c>
      <c r="Q32" s="61" t="s">
        <v>46</v>
      </c>
    </row>
    <row r="33" spans="1:17" ht="20.399999999999999" x14ac:dyDescent="0.2">
      <c r="A33" s="181">
        <v>20</v>
      </c>
      <c r="B33" s="182" t="s">
        <v>286</v>
      </c>
      <c r="C33" s="183" t="s">
        <v>365</v>
      </c>
      <c r="D33" s="146" t="s">
        <v>106</v>
      </c>
      <c r="E33" s="184">
        <v>4</v>
      </c>
      <c r="F33" s="185"/>
      <c r="G33" s="165"/>
      <c r="H33" s="112">
        <f t="shared" si="6"/>
        <v>0</v>
      </c>
      <c r="I33" s="187"/>
      <c r="J33" s="165"/>
      <c r="K33" s="115">
        <f t="shared" si="0"/>
        <v>0</v>
      </c>
      <c r="L33" s="41">
        <f t="shared" si="1"/>
        <v>0</v>
      </c>
      <c r="M33" s="112">
        <f t="shared" si="2"/>
        <v>0</v>
      </c>
      <c r="N33" s="112">
        <f t="shared" si="3"/>
        <v>0</v>
      </c>
      <c r="O33" s="112">
        <f t="shared" si="4"/>
        <v>0</v>
      </c>
      <c r="P33" s="115">
        <f t="shared" si="5"/>
        <v>0</v>
      </c>
      <c r="Q33" s="61" t="s">
        <v>46</v>
      </c>
    </row>
    <row r="34" spans="1:17" ht="20.399999999999999" x14ac:dyDescent="0.2">
      <c r="A34" s="181">
        <v>21</v>
      </c>
      <c r="B34" s="182" t="s">
        <v>286</v>
      </c>
      <c r="C34" s="183" t="s">
        <v>366</v>
      </c>
      <c r="D34" s="146" t="s">
        <v>106</v>
      </c>
      <c r="E34" s="184">
        <v>13</v>
      </c>
      <c r="F34" s="164"/>
      <c r="G34" s="165"/>
      <c r="H34" s="112">
        <f t="shared" si="6"/>
        <v>0</v>
      </c>
      <c r="I34" s="187"/>
      <c r="J34" s="165"/>
      <c r="K34" s="115">
        <f t="shared" si="0"/>
        <v>0</v>
      </c>
      <c r="L34" s="41">
        <f t="shared" si="1"/>
        <v>0</v>
      </c>
      <c r="M34" s="112">
        <f t="shared" si="2"/>
        <v>0</v>
      </c>
      <c r="N34" s="112">
        <f t="shared" si="3"/>
        <v>0</v>
      </c>
      <c r="O34" s="112">
        <f t="shared" si="4"/>
        <v>0</v>
      </c>
      <c r="P34" s="115">
        <f t="shared" si="5"/>
        <v>0</v>
      </c>
      <c r="Q34" s="61" t="s">
        <v>46</v>
      </c>
    </row>
    <row r="35" spans="1:17" ht="20.399999999999999" x14ac:dyDescent="0.2">
      <c r="A35" s="181">
        <v>22</v>
      </c>
      <c r="B35" s="182" t="s">
        <v>286</v>
      </c>
      <c r="C35" s="183" t="s">
        <v>367</v>
      </c>
      <c r="D35" s="146" t="s">
        <v>106</v>
      </c>
      <c r="E35" s="184">
        <v>14</v>
      </c>
      <c r="F35" s="164"/>
      <c r="G35" s="165"/>
      <c r="H35" s="112">
        <f t="shared" si="6"/>
        <v>0</v>
      </c>
      <c r="I35" s="187"/>
      <c r="J35" s="165"/>
      <c r="K35" s="115">
        <f t="shared" si="0"/>
        <v>0</v>
      </c>
      <c r="L35" s="41">
        <f t="shared" si="1"/>
        <v>0</v>
      </c>
      <c r="M35" s="112">
        <f t="shared" si="2"/>
        <v>0</v>
      </c>
      <c r="N35" s="112">
        <f t="shared" si="3"/>
        <v>0</v>
      </c>
      <c r="O35" s="112">
        <f t="shared" si="4"/>
        <v>0</v>
      </c>
      <c r="P35" s="115">
        <f t="shared" si="5"/>
        <v>0</v>
      </c>
      <c r="Q35" s="61" t="s">
        <v>46</v>
      </c>
    </row>
    <row r="36" spans="1:17" ht="20.399999999999999" x14ac:dyDescent="0.2">
      <c r="A36" s="181">
        <v>23</v>
      </c>
      <c r="B36" s="182" t="s">
        <v>286</v>
      </c>
      <c r="C36" s="183" t="s">
        <v>368</v>
      </c>
      <c r="D36" s="146" t="s">
        <v>106</v>
      </c>
      <c r="E36" s="184">
        <v>10</v>
      </c>
      <c r="F36" s="164"/>
      <c r="G36" s="165"/>
      <c r="H36" s="112">
        <f t="shared" si="6"/>
        <v>0</v>
      </c>
      <c r="I36" s="187"/>
      <c r="J36" s="165"/>
      <c r="K36" s="115">
        <f t="shared" si="0"/>
        <v>0</v>
      </c>
      <c r="L36" s="41">
        <f t="shared" si="1"/>
        <v>0</v>
      </c>
      <c r="M36" s="112">
        <f t="shared" si="2"/>
        <v>0</v>
      </c>
      <c r="N36" s="112">
        <f t="shared" si="3"/>
        <v>0</v>
      </c>
      <c r="O36" s="112">
        <f t="shared" si="4"/>
        <v>0</v>
      </c>
      <c r="P36" s="115">
        <f t="shared" si="5"/>
        <v>0</v>
      </c>
      <c r="Q36" s="61" t="s">
        <v>46</v>
      </c>
    </row>
    <row r="37" spans="1:17" ht="20.399999999999999" x14ac:dyDescent="0.2">
      <c r="A37" s="181">
        <v>24</v>
      </c>
      <c r="B37" s="182" t="s">
        <v>286</v>
      </c>
      <c r="C37" s="183" t="s">
        <v>369</v>
      </c>
      <c r="D37" s="146" t="s">
        <v>106</v>
      </c>
      <c r="E37" s="184">
        <v>2</v>
      </c>
      <c r="F37" s="164"/>
      <c r="G37" s="165"/>
      <c r="H37" s="112">
        <f t="shared" si="6"/>
        <v>0</v>
      </c>
      <c r="I37" s="187"/>
      <c r="J37" s="165"/>
      <c r="K37" s="115">
        <f t="shared" si="0"/>
        <v>0</v>
      </c>
      <c r="L37" s="41">
        <f t="shared" si="1"/>
        <v>0</v>
      </c>
      <c r="M37" s="112">
        <f t="shared" si="2"/>
        <v>0</v>
      </c>
      <c r="N37" s="112">
        <f t="shared" si="3"/>
        <v>0</v>
      </c>
      <c r="O37" s="112">
        <f t="shared" si="4"/>
        <v>0</v>
      </c>
      <c r="P37" s="115">
        <f t="shared" si="5"/>
        <v>0</v>
      </c>
      <c r="Q37" s="61" t="s">
        <v>46</v>
      </c>
    </row>
    <row r="38" spans="1:17" ht="20.399999999999999" x14ac:dyDescent="0.2">
      <c r="A38" s="181">
        <v>25</v>
      </c>
      <c r="B38" s="182" t="s">
        <v>286</v>
      </c>
      <c r="C38" s="183" t="s">
        <v>370</v>
      </c>
      <c r="D38" s="146" t="s">
        <v>106</v>
      </c>
      <c r="E38" s="184">
        <v>1</v>
      </c>
      <c r="F38" s="164"/>
      <c r="G38" s="165"/>
      <c r="H38" s="112">
        <f t="shared" si="6"/>
        <v>0</v>
      </c>
      <c r="I38" s="112"/>
      <c r="J38" s="112"/>
      <c r="K38" s="115">
        <f t="shared" si="0"/>
        <v>0</v>
      </c>
      <c r="L38" s="41">
        <f t="shared" si="1"/>
        <v>0</v>
      </c>
      <c r="M38" s="112">
        <f t="shared" si="2"/>
        <v>0</v>
      </c>
      <c r="N38" s="112">
        <f t="shared" si="3"/>
        <v>0</v>
      </c>
      <c r="O38" s="112">
        <f t="shared" si="4"/>
        <v>0</v>
      </c>
      <c r="P38" s="115">
        <f t="shared" si="5"/>
        <v>0</v>
      </c>
      <c r="Q38" s="61" t="s">
        <v>46</v>
      </c>
    </row>
    <row r="39" spans="1:17" ht="20.399999999999999" x14ac:dyDescent="0.2">
      <c r="A39" s="181">
        <v>26</v>
      </c>
      <c r="B39" s="182" t="s">
        <v>286</v>
      </c>
      <c r="C39" s="183" t="s">
        <v>371</v>
      </c>
      <c r="D39" s="146" t="s">
        <v>106</v>
      </c>
      <c r="E39" s="184">
        <v>1</v>
      </c>
      <c r="F39" s="185"/>
      <c r="G39" s="165"/>
      <c r="H39" s="112">
        <f t="shared" si="6"/>
        <v>0</v>
      </c>
      <c r="I39" s="187"/>
      <c r="J39" s="165"/>
      <c r="K39" s="115">
        <f t="shared" si="0"/>
        <v>0</v>
      </c>
      <c r="L39" s="41">
        <f t="shared" si="1"/>
        <v>0</v>
      </c>
      <c r="M39" s="112">
        <f t="shared" si="2"/>
        <v>0</v>
      </c>
      <c r="N39" s="112">
        <f t="shared" si="3"/>
        <v>0</v>
      </c>
      <c r="O39" s="112">
        <f t="shared" si="4"/>
        <v>0</v>
      </c>
      <c r="P39" s="115">
        <f t="shared" si="5"/>
        <v>0</v>
      </c>
      <c r="Q39" s="61" t="s">
        <v>46</v>
      </c>
    </row>
    <row r="40" spans="1:17" ht="20.399999999999999" x14ac:dyDescent="0.2">
      <c r="A40" s="181">
        <v>27</v>
      </c>
      <c r="B40" s="182" t="s">
        <v>286</v>
      </c>
      <c r="C40" s="183" t="s">
        <v>372</v>
      </c>
      <c r="D40" s="146" t="s">
        <v>106</v>
      </c>
      <c r="E40" s="184">
        <v>1</v>
      </c>
      <c r="F40" s="185"/>
      <c r="G40" s="165"/>
      <c r="H40" s="112">
        <f t="shared" si="6"/>
        <v>0</v>
      </c>
      <c r="I40" s="187"/>
      <c r="J40" s="165"/>
      <c r="K40" s="115">
        <f t="shared" si="0"/>
        <v>0</v>
      </c>
      <c r="L40" s="41">
        <f t="shared" si="1"/>
        <v>0</v>
      </c>
      <c r="M40" s="112">
        <f t="shared" si="2"/>
        <v>0</v>
      </c>
      <c r="N40" s="112">
        <f t="shared" si="3"/>
        <v>0</v>
      </c>
      <c r="O40" s="112">
        <f t="shared" si="4"/>
        <v>0</v>
      </c>
      <c r="P40" s="115">
        <f t="shared" si="5"/>
        <v>0</v>
      </c>
      <c r="Q40" s="61" t="s">
        <v>46</v>
      </c>
    </row>
    <row r="41" spans="1:17" ht="20.399999999999999" x14ac:dyDescent="0.2">
      <c r="A41" s="181">
        <v>28</v>
      </c>
      <c r="B41" s="182" t="s">
        <v>286</v>
      </c>
      <c r="C41" s="183" t="s">
        <v>373</v>
      </c>
      <c r="D41" s="146" t="s">
        <v>106</v>
      </c>
      <c r="E41" s="184">
        <v>1</v>
      </c>
      <c r="F41" s="185"/>
      <c r="G41" s="165"/>
      <c r="H41" s="112">
        <f t="shared" si="6"/>
        <v>0</v>
      </c>
      <c r="I41" s="112"/>
      <c r="J41" s="165"/>
      <c r="K41" s="115">
        <f t="shared" si="0"/>
        <v>0</v>
      </c>
      <c r="L41" s="41">
        <f t="shared" si="1"/>
        <v>0</v>
      </c>
      <c r="M41" s="112">
        <f t="shared" si="2"/>
        <v>0</v>
      </c>
      <c r="N41" s="112">
        <f t="shared" si="3"/>
        <v>0</v>
      </c>
      <c r="O41" s="112">
        <f t="shared" si="4"/>
        <v>0</v>
      </c>
      <c r="P41" s="115">
        <f t="shared" si="5"/>
        <v>0</v>
      </c>
      <c r="Q41" s="61" t="s">
        <v>46</v>
      </c>
    </row>
    <row r="42" spans="1:17" ht="20.399999999999999" x14ac:dyDescent="0.2">
      <c r="A42" s="181">
        <v>29</v>
      </c>
      <c r="B42" s="182" t="s">
        <v>286</v>
      </c>
      <c r="C42" s="183" t="s">
        <v>374</v>
      </c>
      <c r="D42" s="146" t="s">
        <v>106</v>
      </c>
      <c r="E42" s="184">
        <v>1</v>
      </c>
      <c r="F42" s="185"/>
      <c r="G42" s="165"/>
      <c r="H42" s="112">
        <f t="shared" si="6"/>
        <v>0</v>
      </c>
      <c r="I42" s="112"/>
      <c r="J42" s="165"/>
      <c r="K42" s="115">
        <f t="shared" si="0"/>
        <v>0</v>
      </c>
      <c r="L42" s="41">
        <f t="shared" si="1"/>
        <v>0</v>
      </c>
      <c r="M42" s="112">
        <f t="shared" si="2"/>
        <v>0</v>
      </c>
      <c r="N42" s="112">
        <f t="shared" si="3"/>
        <v>0</v>
      </c>
      <c r="O42" s="112">
        <f t="shared" si="4"/>
        <v>0</v>
      </c>
      <c r="P42" s="115">
        <f t="shared" si="5"/>
        <v>0</v>
      </c>
      <c r="Q42" s="61" t="s">
        <v>46</v>
      </c>
    </row>
    <row r="43" spans="1:17" ht="20.399999999999999" x14ac:dyDescent="0.2">
      <c r="A43" s="181">
        <v>30</v>
      </c>
      <c r="B43" s="182" t="s">
        <v>286</v>
      </c>
      <c r="C43" s="183" t="s">
        <v>375</v>
      </c>
      <c r="D43" s="146" t="s">
        <v>106</v>
      </c>
      <c r="E43" s="184">
        <v>1</v>
      </c>
      <c r="F43" s="185"/>
      <c r="G43" s="165"/>
      <c r="H43" s="112">
        <f t="shared" si="6"/>
        <v>0</v>
      </c>
      <c r="I43" s="187"/>
      <c r="J43" s="165"/>
      <c r="K43" s="115">
        <f t="shared" si="0"/>
        <v>0</v>
      </c>
      <c r="L43" s="41">
        <f t="shared" si="1"/>
        <v>0</v>
      </c>
      <c r="M43" s="112">
        <f t="shared" si="2"/>
        <v>0</v>
      </c>
      <c r="N43" s="112">
        <f t="shared" si="3"/>
        <v>0</v>
      </c>
      <c r="O43" s="112">
        <f t="shared" si="4"/>
        <v>0</v>
      </c>
      <c r="P43" s="115">
        <f t="shared" si="5"/>
        <v>0</v>
      </c>
      <c r="Q43" s="61" t="s">
        <v>46</v>
      </c>
    </row>
    <row r="44" spans="1:17" ht="20.399999999999999" x14ac:dyDescent="0.2">
      <c r="A44" s="181">
        <v>31</v>
      </c>
      <c r="B44" s="182" t="s">
        <v>286</v>
      </c>
      <c r="C44" s="183" t="s">
        <v>376</v>
      </c>
      <c r="D44" s="146" t="s">
        <v>106</v>
      </c>
      <c r="E44" s="184">
        <v>1</v>
      </c>
      <c r="F44" s="185"/>
      <c r="G44" s="165"/>
      <c r="H44" s="112">
        <f t="shared" si="6"/>
        <v>0</v>
      </c>
      <c r="I44" s="187"/>
      <c r="J44" s="165"/>
      <c r="K44" s="115">
        <f t="shared" si="0"/>
        <v>0</v>
      </c>
      <c r="L44" s="41">
        <f t="shared" si="1"/>
        <v>0</v>
      </c>
      <c r="M44" s="112">
        <f t="shared" si="2"/>
        <v>0</v>
      </c>
      <c r="N44" s="112">
        <f t="shared" si="3"/>
        <v>0</v>
      </c>
      <c r="O44" s="112">
        <f t="shared" si="4"/>
        <v>0</v>
      </c>
      <c r="P44" s="115">
        <f t="shared" si="5"/>
        <v>0</v>
      </c>
      <c r="Q44" s="61" t="s">
        <v>46</v>
      </c>
    </row>
    <row r="45" spans="1:17" ht="20.399999999999999" x14ac:dyDescent="0.2">
      <c r="A45" s="181">
        <v>32</v>
      </c>
      <c r="B45" s="182" t="s">
        <v>286</v>
      </c>
      <c r="C45" s="183" t="s">
        <v>377</v>
      </c>
      <c r="D45" s="146" t="s">
        <v>106</v>
      </c>
      <c r="E45" s="184">
        <v>1</v>
      </c>
      <c r="F45" s="185"/>
      <c r="G45" s="165"/>
      <c r="H45" s="112">
        <f t="shared" si="6"/>
        <v>0</v>
      </c>
      <c r="I45" s="187"/>
      <c r="J45" s="165"/>
      <c r="K45" s="115">
        <f t="shared" si="0"/>
        <v>0</v>
      </c>
      <c r="L45" s="41">
        <f t="shared" si="1"/>
        <v>0</v>
      </c>
      <c r="M45" s="112">
        <f t="shared" si="2"/>
        <v>0</v>
      </c>
      <c r="N45" s="112">
        <f t="shared" si="3"/>
        <v>0</v>
      </c>
      <c r="O45" s="112">
        <f t="shared" si="4"/>
        <v>0</v>
      </c>
      <c r="P45" s="115">
        <f t="shared" si="5"/>
        <v>0</v>
      </c>
      <c r="Q45" s="61" t="s">
        <v>46</v>
      </c>
    </row>
    <row r="46" spans="1:17" ht="20.399999999999999" x14ac:dyDescent="0.2">
      <c r="A46" s="181">
        <v>33</v>
      </c>
      <c r="B46" s="182" t="s">
        <v>286</v>
      </c>
      <c r="C46" s="183" t="s">
        <v>378</v>
      </c>
      <c r="D46" s="146" t="s">
        <v>106</v>
      </c>
      <c r="E46" s="184">
        <v>1</v>
      </c>
      <c r="F46" s="185"/>
      <c r="G46" s="165"/>
      <c r="H46" s="112">
        <f t="shared" si="6"/>
        <v>0</v>
      </c>
      <c r="I46" s="112"/>
      <c r="J46" s="165"/>
      <c r="K46" s="115">
        <f t="shared" si="0"/>
        <v>0</v>
      </c>
      <c r="L46" s="41">
        <f t="shared" si="1"/>
        <v>0</v>
      </c>
      <c r="M46" s="112">
        <f t="shared" si="2"/>
        <v>0</v>
      </c>
      <c r="N46" s="112">
        <f t="shared" si="3"/>
        <v>0</v>
      </c>
      <c r="O46" s="112">
        <f t="shared" si="4"/>
        <v>0</v>
      </c>
      <c r="P46" s="115">
        <f t="shared" si="5"/>
        <v>0</v>
      </c>
      <c r="Q46" s="61" t="s">
        <v>46</v>
      </c>
    </row>
    <row r="47" spans="1:17" ht="20.399999999999999" x14ac:dyDescent="0.2">
      <c r="A47" s="181">
        <v>34</v>
      </c>
      <c r="B47" s="182" t="s">
        <v>286</v>
      </c>
      <c r="C47" s="183" t="s">
        <v>379</v>
      </c>
      <c r="D47" s="146" t="s">
        <v>106</v>
      </c>
      <c r="E47" s="184">
        <v>2</v>
      </c>
      <c r="F47" s="185"/>
      <c r="G47" s="165"/>
      <c r="H47" s="112">
        <f t="shared" si="6"/>
        <v>0</v>
      </c>
      <c r="I47" s="187"/>
      <c r="J47" s="165"/>
      <c r="K47" s="115">
        <f t="shared" si="0"/>
        <v>0</v>
      </c>
      <c r="L47" s="41">
        <f t="shared" si="1"/>
        <v>0</v>
      </c>
      <c r="M47" s="112">
        <f t="shared" si="2"/>
        <v>0</v>
      </c>
      <c r="N47" s="112">
        <f t="shared" si="3"/>
        <v>0</v>
      </c>
      <c r="O47" s="112">
        <f t="shared" si="4"/>
        <v>0</v>
      </c>
      <c r="P47" s="115">
        <f t="shared" si="5"/>
        <v>0</v>
      </c>
      <c r="Q47" s="61" t="s">
        <v>46</v>
      </c>
    </row>
    <row r="48" spans="1:17" ht="20.399999999999999" x14ac:dyDescent="0.2">
      <c r="A48" s="181">
        <v>35</v>
      </c>
      <c r="B48" s="182" t="s">
        <v>286</v>
      </c>
      <c r="C48" s="183" t="s">
        <v>380</v>
      </c>
      <c r="D48" s="146" t="s">
        <v>106</v>
      </c>
      <c r="E48" s="184">
        <v>5</v>
      </c>
      <c r="F48" s="185"/>
      <c r="G48" s="165"/>
      <c r="H48" s="112">
        <f t="shared" si="6"/>
        <v>0</v>
      </c>
      <c r="I48" s="187"/>
      <c r="J48" s="165"/>
      <c r="K48" s="115">
        <f t="shared" si="0"/>
        <v>0</v>
      </c>
      <c r="L48" s="41">
        <f t="shared" si="1"/>
        <v>0</v>
      </c>
      <c r="M48" s="112">
        <f t="shared" si="2"/>
        <v>0</v>
      </c>
      <c r="N48" s="112">
        <f t="shared" si="3"/>
        <v>0</v>
      </c>
      <c r="O48" s="112">
        <f t="shared" si="4"/>
        <v>0</v>
      </c>
      <c r="P48" s="115">
        <f t="shared" si="5"/>
        <v>0</v>
      </c>
      <c r="Q48" s="61" t="s">
        <v>46</v>
      </c>
    </row>
    <row r="49" spans="1:17" ht="20.399999999999999" x14ac:dyDescent="0.2">
      <c r="A49" s="181">
        <v>36</v>
      </c>
      <c r="B49" s="182" t="s">
        <v>286</v>
      </c>
      <c r="C49" s="183" t="s">
        <v>381</v>
      </c>
      <c r="D49" s="146" t="s">
        <v>106</v>
      </c>
      <c r="E49" s="184">
        <v>2</v>
      </c>
      <c r="F49" s="185"/>
      <c r="G49" s="165"/>
      <c r="H49" s="112">
        <f t="shared" si="6"/>
        <v>0</v>
      </c>
      <c r="I49" s="187"/>
      <c r="J49" s="165"/>
      <c r="K49" s="115">
        <f t="shared" si="0"/>
        <v>0</v>
      </c>
      <c r="L49" s="41">
        <f t="shared" si="1"/>
        <v>0</v>
      </c>
      <c r="M49" s="112">
        <f t="shared" si="2"/>
        <v>0</v>
      </c>
      <c r="N49" s="112">
        <f t="shared" si="3"/>
        <v>0</v>
      </c>
      <c r="O49" s="112">
        <f t="shared" si="4"/>
        <v>0</v>
      </c>
      <c r="P49" s="115">
        <f t="shared" si="5"/>
        <v>0</v>
      </c>
      <c r="Q49" s="61" t="s">
        <v>46</v>
      </c>
    </row>
    <row r="50" spans="1:17" ht="20.399999999999999" x14ac:dyDescent="0.2">
      <c r="A50" s="181">
        <v>37</v>
      </c>
      <c r="B50" s="182" t="s">
        <v>286</v>
      </c>
      <c r="C50" s="183" t="s">
        <v>382</v>
      </c>
      <c r="D50" s="146" t="s">
        <v>106</v>
      </c>
      <c r="E50" s="184">
        <v>5</v>
      </c>
      <c r="F50" s="185"/>
      <c r="G50" s="165"/>
      <c r="H50" s="112">
        <f t="shared" si="6"/>
        <v>0</v>
      </c>
      <c r="I50" s="187"/>
      <c r="J50" s="165"/>
      <c r="K50" s="115">
        <f t="shared" si="0"/>
        <v>0</v>
      </c>
      <c r="L50" s="41">
        <f t="shared" si="1"/>
        <v>0</v>
      </c>
      <c r="M50" s="112">
        <f t="shared" si="2"/>
        <v>0</v>
      </c>
      <c r="N50" s="112">
        <f t="shared" si="3"/>
        <v>0</v>
      </c>
      <c r="O50" s="112">
        <f t="shared" si="4"/>
        <v>0</v>
      </c>
      <c r="P50" s="115">
        <f t="shared" si="5"/>
        <v>0</v>
      </c>
      <c r="Q50" s="61" t="s">
        <v>46</v>
      </c>
    </row>
    <row r="51" spans="1:17" ht="20.399999999999999" x14ac:dyDescent="0.2">
      <c r="A51" s="181">
        <v>38</v>
      </c>
      <c r="B51" s="182" t="s">
        <v>286</v>
      </c>
      <c r="C51" s="183" t="s">
        <v>383</v>
      </c>
      <c r="D51" s="146" t="s">
        <v>309</v>
      </c>
      <c r="E51" s="184">
        <v>5</v>
      </c>
      <c r="F51" s="185"/>
      <c r="G51" s="165"/>
      <c r="H51" s="112">
        <f t="shared" si="6"/>
        <v>0</v>
      </c>
      <c r="I51" s="187"/>
      <c r="J51" s="165"/>
      <c r="K51" s="115">
        <f t="shared" si="0"/>
        <v>0</v>
      </c>
      <c r="L51" s="41">
        <f t="shared" si="1"/>
        <v>0</v>
      </c>
      <c r="M51" s="112">
        <f t="shared" si="2"/>
        <v>0</v>
      </c>
      <c r="N51" s="112">
        <f t="shared" si="3"/>
        <v>0</v>
      </c>
      <c r="O51" s="112">
        <f t="shared" si="4"/>
        <v>0</v>
      </c>
      <c r="P51" s="115">
        <f t="shared" si="5"/>
        <v>0</v>
      </c>
      <c r="Q51" s="61" t="s">
        <v>46</v>
      </c>
    </row>
    <row r="52" spans="1:17" ht="20.399999999999999" x14ac:dyDescent="0.2">
      <c r="A52" s="181">
        <v>39</v>
      </c>
      <c r="B52" s="182" t="s">
        <v>286</v>
      </c>
      <c r="C52" s="183" t="s">
        <v>384</v>
      </c>
      <c r="D52" s="146" t="s">
        <v>309</v>
      </c>
      <c r="E52" s="184">
        <v>8</v>
      </c>
      <c r="F52" s="185"/>
      <c r="G52" s="165"/>
      <c r="H52" s="112">
        <f t="shared" si="6"/>
        <v>0</v>
      </c>
      <c r="I52" s="187"/>
      <c r="J52" s="165"/>
      <c r="K52" s="115">
        <f t="shared" si="0"/>
        <v>0</v>
      </c>
      <c r="L52" s="41">
        <f t="shared" si="1"/>
        <v>0</v>
      </c>
      <c r="M52" s="112">
        <f t="shared" si="2"/>
        <v>0</v>
      </c>
      <c r="N52" s="112">
        <f t="shared" si="3"/>
        <v>0</v>
      </c>
      <c r="O52" s="112">
        <f t="shared" si="4"/>
        <v>0</v>
      </c>
      <c r="P52" s="115">
        <f t="shared" si="5"/>
        <v>0</v>
      </c>
      <c r="Q52" s="61" t="s">
        <v>46</v>
      </c>
    </row>
    <row r="53" spans="1:17" ht="20.399999999999999" x14ac:dyDescent="0.2">
      <c r="A53" s="181">
        <v>40</v>
      </c>
      <c r="B53" s="182" t="s">
        <v>286</v>
      </c>
      <c r="C53" s="183" t="s">
        <v>385</v>
      </c>
      <c r="D53" s="146" t="s">
        <v>309</v>
      </c>
      <c r="E53" s="184">
        <v>6</v>
      </c>
      <c r="F53" s="185"/>
      <c r="G53" s="165"/>
      <c r="H53" s="112">
        <f t="shared" si="6"/>
        <v>0</v>
      </c>
      <c r="I53" s="187"/>
      <c r="J53" s="165"/>
      <c r="K53" s="115">
        <f t="shared" si="0"/>
        <v>0</v>
      </c>
      <c r="L53" s="41">
        <f t="shared" si="1"/>
        <v>0</v>
      </c>
      <c r="M53" s="112">
        <f t="shared" si="2"/>
        <v>0</v>
      </c>
      <c r="N53" s="112">
        <f t="shared" si="3"/>
        <v>0</v>
      </c>
      <c r="O53" s="112">
        <f t="shared" si="4"/>
        <v>0</v>
      </c>
      <c r="P53" s="115">
        <f t="shared" si="5"/>
        <v>0</v>
      </c>
      <c r="Q53" s="61" t="s">
        <v>46</v>
      </c>
    </row>
    <row r="54" spans="1:17" ht="20.399999999999999" x14ac:dyDescent="0.2">
      <c r="A54" s="181">
        <v>41</v>
      </c>
      <c r="B54" s="182" t="s">
        <v>286</v>
      </c>
      <c r="C54" s="183" t="s">
        <v>386</v>
      </c>
      <c r="D54" s="146" t="s">
        <v>309</v>
      </c>
      <c r="E54" s="184">
        <v>10</v>
      </c>
      <c r="F54" s="41"/>
      <c r="G54" s="165"/>
      <c r="H54" s="112">
        <f t="shared" si="6"/>
        <v>0</v>
      </c>
      <c r="I54" s="112"/>
      <c r="J54" s="165"/>
      <c r="K54" s="115">
        <f t="shared" si="0"/>
        <v>0</v>
      </c>
      <c r="L54" s="41">
        <f t="shared" si="1"/>
        <v>0</v>
      </c>
      <c r="M54" s="112">
        <f t="shared" si="2"/>
        <v>0</v>
      </c>
      <c r="N54" s="112">
        <f t="shared" si="3"/>
        <v>0</v>
      </c>
      <c r="O54" s="112">
        <f t="shared" si="4"/>
        <v>0</v>
      </c>
      <c r="P54" s="115">
        <f t="shared" si="5"/>
        <v>0</v>
      </c>
      <c r="Q54" s="61" t="s">
        <v>46</v>
      </c>
    </row>
    <row r="55" spans="1:17" ht="20.399999999999999" x14ac:dyDescent="0.2">
      <c r="A55" s="181">
        <v>42</v>
      </c>
      <c r="B55" s="182" t="s">
        <v>286</v>
      </c>
      <c r="C55" s="183" t="s">
        <v>387</v>
      </c>
      <c r="D55" s="146" t="s">
        <v>309</v>
      </c>
      <c r="E55" s="184">
        <v>4</v>
      </c>
      <c r="F55" s="185"/>
      <c r="G55" s="165"/>
      <c r="H55" s="112">
        <f t="shared" si="6"/>
        <v>0</v>
      </c>
      <c r="I55" s="187"/>
      <c r="J55" s="165"/>
      <c r="K55" s="115">
        <f t="shared" si="0"/>
        <v>0</v>
      </c>
      <c r="L55" s="41">
        <f t="shared" si="1"/>
        <v>0</v>
      </c>
      <c r="M55" s="112">
        <f t="shared" si="2"/>
        <v>0</v>
      </c>
      <c r="N55" s="112">
        <f t="shared" si="3"/>
        <v>0</v>
      </c>
      <c r="O55" s="112">
        <f t="shared" si="4"/>
        <v>0</v>
      </c>
      <c r="P55" s="115">
        <f t="shared" si="5"/>
        <v>0</v>
      </c>
      <c r="Q55" s="61" t="s">
        <v>46</v>
      </c>
    </row>
    <row r="56" spans="1:17" ht="20.399999999999999" x14ac:dyDescent="0.2">
      <c r="A56" s="181">
        <v>43</v>
      </c>
      <c r="B56" s="182" t="s">
        <v>286</v>
      </c>
      <c r="C56" s="183" t="s">
        <v>388</v>
      </c>
      <c r="D56" s="146" t="s">
        <v>309</v>
      </c>
      <c r="E56" s="184">
        <v>2</v>
      </c>
      <c r="F56" s="185"/>
      <c r="G56" s="165"/>
      <c r="H56" s="112">
        <f t="shared" si="6"/>
        <v>0</v>
      </c>
      <c r="I56" s="112"/>
      <c r="J56" s="165"/>
      <c r="K56" s="115">
        <f t="shared" si="0"/>
        <v>0</v>
      </c>
      <c r="L56" s="41">
        <f t="shared" si="1"/>
        <v>0</v>
      </c>
      <c r="M56" s="112">
        <f t="shared" si="2"/>
        <v>0</v>
      </c>
      <c r="N56" s="112">
        <f t="shared" si="3"/>
        <v>0</v>
      </c>
      <c r="O56" s="112">
        <f t="shared" si="4"/>
        <v>0</v>
      </c>
      <c r="P56" s="115">
        <f t="shared" si="5"/>
        <v>0</v>
      </c>
      <c r="Q56" s="61" t="s">
        <v>46</v>
      </c>
    </row>
    <row r="57" spans="1:17" ht="20.399999999999999" x14ac:dyDescent="0.2">
      <c r="A57" s="181">
        <v>44</v>
      </c>
      <c r="B57" s="182" t="s">
        <v>286</v>
      </c>
      <c r="C57" s="153" t="s">
        <v>389</v>
      </c>
      <c r="D57" s="146" t="s">
        <v>309</v>
      </c>
      <c r="E57" s="184">
        <v>5</v>
      </c>
      <c r="F57" s="185"/>
      <c r="G57" s="165"/>
      <c r="H57" s="112">
        <f t="shared" si="6"/>
        <v>0</v>
      </c>
      <c r="I57" s="188"/>
      <c r="J57" s="165"/>
      <c r="K57" s="115">
        <f t="shared" si="0"/>
        <v>0</v>
      </c>
      <c r="L57" s="41">
        <f t="shared" si="1"/>
        <v>0</v>
      </c>
      <c r="M57" s="112">
        <f t="shared" si="2"/>
        <v>0</v>
      </c>
      <c r="N57" s="112">
        <f t="shared" si="3"/>
        <v>0</v>
      </c>
      <c r="O57" s="112">
        <f t="shared" si="4"/>
        <v>0</v>
      </c>
      <c r="P57" s="115">
        <f t="shared" si="5"/>
        <v>0</v>
      </c>
      <c r="Q57" s="61" t="s">
        <v>46</v>
      </c>
    </row>
    <row r="58" spans="1:17" ht="20.399999999999999" x14ac:dyDescent="0.2">
      <c r="A58" s="181">
        <v>45</v>
      </c>
      <c r="B58" s="182" t="s">
        <v>286</v>
      </c>
      <c r="C58" s="153" t="s">
        <v>390</v>
      </c>
      <c r="D58" s="146" t="s">
        <v>309</v>
      </c>
      <c r="E58" s="184">
        <v>8</v>
      </c>
      <c r="F58" s="185"/>
      <c r="G58" s="165"/>
      <c r="H58" s="112">
        <f t="shared" si="6"/>
        <v>0</v>
      </c>
      <c r="I58" s="188"/>
      <c r="J58" s="165"/>
      <c r="K58" s="115">
        <f t="shared" si="0"/>
        <v>0</v>
      </c>
      <c r="L58" s="41">
        <f t="shared" si="1"/>
        <v>0</v>
      </c>
      <c r="M58" s="112">
        <f t="shared" si="2"/>
        <v>0</v>
      </c>
      <c r="N58" s="112">
        <f t="shared" si="3"/>
        <v>0</v>
      </c>
      <c r="O58" s="112">
        <f t="shared" si="4"/>
        <v>0</v>
      </c>
      <c r="P58" s="115">
        <f t="shared" si="5"/>
        <v>0</v>
      </c>
      <c r="Q58" s="61" t="s">
        <v>46</v>
      </c>
    </row>
    <row r="59" spans="1:17" ht="20.399999999999999" x14ac:dyDescent="0.2">
      <c r="A59" s="181">
        <v>46</v>
      </c>
      <c r="B59" s="182" t="s">
        <v>286</v>
      </c>
      <c r="C59" s="153" t="s">
        <v>391</v>
      </c>
      <c r="D59" s="146" t="s">
        <v>309</v>
      </c>
      <c r="E59" s="184">
        <v>2</v>
      </c>
      <c r="F59" s="185"/>
      <c r="G59" s="165"/>
      <c r="H59" s="112">
        <f t="shared" si="6"/>
        <v>0</v>
      </c>
      <c r="I59" s="188"/>
      <c r="J59" s="165"/>
      <c r="K59" s="115">
        <f t="shared" si="0"/>
        <v>0</v>
      </c>
      <c r="L59" s="41">
        <f t="shared" si="1"/>
        <v>0</v>
      </c>
      <c r="M59" s="112">
        <f t="shared" si="2"/>
        <v>0</v>
      </c>
      <c r="N59" s="112">
        <f t="shared" si="3"/>
        <v>0</v>
      </c>
      <c r="O59" s="112">
        <f t="shared" si="4"/>
        <v>0</v>
      </c>
      <c r="P59" s="115">
        <f t="shared" si="5"/>
        <v>0</v>
      </c>
      <c r="Q59" s="61" t="s">
        <v>46</v>
      </c>
    </row>
    <row r="60" spans="1:17" ht="20.399999999999999" x14ac:dyDescent="0.2">
      <c r="A60" s="181">
        <v>47</v>
      </c>
      <c r="B60" s="182" t="s">
        <v>286</v>
      </c>
      <c r="C60" s="153" t="s">
        <v>392</v>
      </c>
      <c r="D60" s="146" t="s">
        <v>309</v>
      </c>
      <c r="E60" s="184">
        <v>6</v>
      </c>
      <c r="F60" s="185"/>
      <c r="G60" s="165"/>
      <c r="H60" s="112">
        <f t="shared" si="6"/>
        <v>0</v>
      </c>
      <c r="I60" s="188"/>
      <c r="J60" s="165"/>
      <c r="K60" s="115">
        <f t="shared" si="0"/>
        <v>0</v>
      </c>
      <c r="L60" s="41">
        <f t="shared" si="1"/>
        <v>0</v>
      </c>
      <c r="M60" s="112">
        <f t="shared" si="2"/>
        <v>0</v>
      </c>
      <c r="N60" s="112">
        <f t="shared" si="3"/>
        <v>0</v>
      </c>
      <c r="O60" s="112">
        <f t="shared" si="4"/>
        <v>0</v>
      </c>
      <c r="P60" s="115">
        <f t="shared" si="5"/>
        <v>0</v>
      </c>
      <c r="Q60" s="61" t="s">
        <v>46</v>
      </c>
    </row>
    <row r="61" spans="1:17" ht="20.399999999999999" x14ac:dyDescent="0.2">
      <c r="A61" s="181">
        <v>48</v>
      </c>
      <c r="B61" s="182" t="s">
        <v>286</v>
      </c>
      <c r="C61" s="153" t="s">
        <v>393</v>
      </c>
      <c r="D61" s="146" t="s">
        <v>309</v>
      </c>
      <c r="E61" s="184">
        <v>4</v>
      </c>
      <c r="F61" s="185"/>
      <c r="G61" s="165"/>
      <c r="H61" s="112">
        <f t="shared" si="6"/>
        <v>0</v>
      </c>
      <c r="I61" s="158"/>
      <c r="J61" s="165"/>
      <c r="K61" s="115">
        <f t="shared" si="0"/>
        <v>0</v>
      </c>
      <c r="L61" s="41">
        <f t="shared" si="1"/>
        <v>0</v>
      </c>
      <c r="M61" s="112">
        <f t="shared" si="2"/>
        <v>0</v>
      </c>
      <c r="N61" s="112">
        <f t="shared" si="3"/>
        <v>0</v>
      </c>
      <c r="O61" s="112">
        <f t="shared" si="4"/>
        <v>0</v>
      </c>
      <c r="P61" s="115">
        <f t="shared" si="5"/>
        <v>0</v>
      </c>
      <c r="Q61" s="61" t="s">
        <v>46</v>
      </c>
    </row>
    <row r="62" spans="1:17" ht="20.399999999999999" x14ac:dyDescent="0.2">
      <c r="A62" s="181">
        <v>49</v>
      </c>
      <c r="B62" s="182" t="s">
        <v>286</v>
      </c>
      <c r="C62" s="153" t="s">
        <v>394</v>
      </c>
      <c r="D62" s="146" t="s">
        <v>309</v>
      </c>
      <c r="E62" s="184">
        <v>10</v>
      </c>
      <c r="F62" s="185"/>
      <c r="G62" s="165"/>
      <c r="H62" s="112">
        <f t="shared" si="6"/>
        <v>0</v>
      </c>
      <c r="I62" s="188"/>
      <c r="J62" s="165"/>
      <c r="K62" s="115">
        <f t="shared" si="0"/>
        <v>0</v>
      </c>
      <c r="L62" s="41">
        <f t="shared" si="1"/>
        <v>0</v>
      </c>
      <c r="M62" s="112">
        <f t="shared" si="2"/>
        <v>0</v>
      </c>
      <c r="N62" s="112">
        <f t="shared" si="3"/>
        <v>0</v>
      </c>
      <c r="O62" s="112">
        <f t="shared" si="4"/>
        <v>0</v>
      </c>
      <c r="P62" s="115">
        <f t="shared" si="5"/>
        <v>0</v>
      </c>
      <c r="Q62" s="61" t="s">
        <v>46</v>
      </c>
    </row>
    <row r="63" spans="1:17" ht="20.399999999999999" x14ac:dyDescent="0.2">
      <c r="A63" s="181">
        <v>50</v>
      </c>
      <c r="B63" s="182" t="s">
        <v>286</v>
      </c>
      <c r="C63" s="153" t="s">
        <v>395</v>
      </c>
      <c r="D63" s="146" t="s">
        <v>109</v>
      </c>
      <c r="E63" s="184">
        <v>2</v>
      </c>
      <c r="F63" s="185"/>
      <c r="G63" s="165"/>
      <c r="H63" s="112">
        <f t="shared" si="6"/>
        <v>0</v>
      </c>
      <c r="I63" s="187"/>
      <c r="J63" s="165"/>
      <c r="K63" s="115">
        <f t="shared" si="0"/>
        <v>0</v>
      </c>
      <c r="L63" s="41">
        <f t="shared" si="1"/>
        <v>0</v>
      </c>
      <c r="M63" s="112">
        <f t="shared" si="2"/>
        <v>0</v>
      </c>
      <c r="N63" s="112">
        <f t="shared" si="3"/>
        <v>0</v>
      </c>
      <c r="O63" s="112">
        <f t="shared" si="4"/>
        <v>0</v>
      </c>
      <c r="P63" s="115">
        <f t="shared" si="5"/>
        <v>0</v>
      </c>
      <c r="Q63" s="61" t="s">
        <v>46</v>
      </c>
    </row>
    <row r="64" spans="1:17" ht="20.399999999999999" x14ac:dyDescent="0.2">
      <c r="A64" s="181">
        <v>51</v>
      </c>
      <c r="B64" s="182" t="s">
        <v>286</v>
      </c>
      <c r="C64" s="153" t="s">
        <v>396</v>
      </c>
      <c r="D64" s="146" t="s">
        <v>109</v>
      </c>
      <c r="E64" s="184">
        <v>1.5</v>
      </c>
      <c r="F64" s="185"/>
      <c r="G64" s="165"/>
      <c r="H64" s="112">
        <f t="shared" si="6"/>
        <v>0</v>
      </c>
      <c r="I64" s="187"/>
      <c r="J64" s="165"/>
      <c r="K64" s="115">
        <f t="shared" si="0"/>
        <v>0</v>
      </c>
      <c r="L64" s="41">
        <f t="shared" si="1"/>
        <v>0</v>
      </c>
      <c r="M64" s="112">
        <f t="shared" si="2"/>
        <v>0</v>
      </c>
      <c r="N64" s="112">
        <f t="shared" si="3"/>
        <v>0</v>
      </c>
      <c r="O64" s="112">
        <f t="shared" si="4"/>
        <v>0</v>
      </c>
      <c r="P64" s="115">
        <f t="shared" si="5"/>
        <v>0</v>
      </c>
      <c r="Q64" s="61" t="s">
        <v>46</v>
      </c>
    </row>
    <row r="65" spans="1:17" ht="20.399999999999999" x14ac:dyDescent="0.2">
      <c r="A65" s="181">
        <v>52</v>
      </c>
      <c r="B65" s="182" t="s">
        <v>286</v>
      </c>
      <c r="C65" s="153" t="s">
        <v>397</v>
      </c>
      <c r="D65" s="146" t="s">
        <v>346</v>
      </c>
      <c r="E65" s="184">
        <v>1</v>
      </c>
      <c r="F65" s="185"/>
      <c r="G65" s="165"/>
      <c r="H65" s="112">
        <f t="shared" si="6"/>
        <v>0</v>
      </c>
      <c r="I65" s="187"/>
      <c r="J65" s="165"/>
      <c r="K65" s="115">
        <f t="shared" si="0"/>
        <v>0</v>
      </c>
      <c r="L65" s="41">
        <f t="shared" si="1"/>
        <v>0</v>
      </c>
      <c r="M65" s="112">
        <f t="shared" si="2"/>
        <v>0</v>
      </c>
      <c r="N65" s="112">
        <f t="shared" si="3"/>
        <v>0</v>
      </c>
      <c r="O65" s="112">
        <f t="shared" si="4"/>
        <v>0</v>
      </c>
      <c r="P65" s="115">
        <f t="shared" si="5"/>
        <v>0</v>
      </c>
      <c r="Q65" s="61" t="s">
        <v>46</v>
      </c>
    </row>
    <row r="66" spans="1:17" ht="20.399999999999999" x14ac:dyDescent="0.2">
      <c r="A66" s="181">
        <v>53</v>
      </c>
      <c r="B66" s="182" t="s">
        <v>286</v>
      </c>
      <c r="C66" s="153" t="s">
        <v>398</v>
      </c>
      <c r="D66" s="146" t="s">
        <v>346</v>
      </c>
      <c r="E66" s="184">
        <v>1</v>
      </c>
      <c r="F66" s="185"/>
      <c r="G66" s="165"/>
      <c r="H66" s="112">
        <f t="shared" si="6"/>
        <v>0</v>
      </c>
      <c r="I66" s="187"/>
      <c r="J66" s="165"/>
      <c r="K66" s="115">
        <f t="shared" si="0"/>
        <v>0</v>
      </c>
      <c r="L66" s="41">
        <f t="shared" si="1"/>
        <v>0</v>
      </c>
      <c r="M66" s="112">
        <f t="shared" si="2"/>
        <v>0</v>
      </c>
      <c r="N66" s="112">
        <f t="shared" si="3"/>
        <v>0</v>
      </c>
      <c r="O66" s="112">
        <f t="shared" si="4"/>
        <v>0</v>
      </c>
      <c r="P66" s="115">
        <f t="shared" si="5"/>
        <v>0</v>
      </c>
      <c r="Q66" s="61" t="s">
        <v>46</v>
      </c>
    </row>
    <row r="67" spans="1:17" ht="20.399999999999999" x14ac:dyDescent="0.2">
      <c r="A67" s="181">
        <v>54</v>
      </c>
      <c r="B67" s="182" t="s">
        <v>286</v>
      </c>
      <c r="C67" s="153" t="s">
        <v>399</v>
      </c>
      <c r="D67" s="146" t="s">
        <v>346</v>
      </c>
      <c r="E67" s="184">
        <v>1</v>
      </c>
      <c r="F67" s="185"/>
      <c r="G67" s="165"/>
      <c r="H67" s="112">
        <f t="shared" si="6"/>
        <v>0</v>
      </c>
      <c r="I67" s="187"/>
      <c r="J67" s="165"/>
      <c r="K67" s="115">
        <f t="shared" si="0"/>
        <v>0</v>
      </c>
      <c r="L67" s="41">
        <f t="shared" si="1"/>
        <v>0</v>
      </c>
      <c r="M67" s="112">
        <f t="shared" si="2"/>
        <v>0</v>
      </c>
      <c r="N67" s="112">
        <f t="shared" si="3"/>
        <v>0</v>
      </c>
      <c r="O67" s="112">
        <f t="shared" si="4"/>
        <v>0</v>
      </c>
      <c r="P67" s="115">
        <f t="shared" si="5"/>
        <v>0</v>
      </c>
      <c r="Q67" s="61" t="s">
        <v>46</v>
      </c>
    </row>
    <row r="68" spans="1:17" ht="20.399999999999999" x14ac:dyDescent="0.2">
      <c r="A68" s="181">
        <v>55</v>
      </c>
      <c r="B68" s="182" t="s">
        <v>286</v>
      </c>
      <c r="C68" s="153" t="s">
        <v>400</v>
      </c>
      <c r="D68" s="146" t="s">
        <v>346</v>
      </c>
      <c r="E68" s="184">
        <v>1</v>
      </c>
      <c r="F68" s="185"/>
      <c r="G68" s="165"/>
      <c r="H68" s="112">
        <f t="shared" si="6"/>
        <v>0</v>
      </c>
      <c r="I68" s="187"/>
      <c r="J68" s="165"/>
      <c r="K68" s="115">
        <f t="shared" si="0"/>
        <v>0</v>
      </c>
      <c r="L68" s="41">
        <f t="shared" si="1"/>
        <v>0</v>
      </c>
      <c r="M68" s="112">
        <f t="shared" si="2"/>
        <v>0</v>
      </c>
      <c r="N68" s="112">
        <f t="shared" si="3"/>
        <v>0</v>
      </c>
      <c r="O68" s="112">
        <f t="shared" si="4"/>
        <v>0</v>
      </c>
      <c r="P68" s="115">
        <f t="shared" si="5"/>
        <v>0</v>
      </c>
      <c r="Q68" s="61" t="s">
        <v>46</v>
      </c>
    </row>
    <row r="69" spans="1:17" ht="20.399999999999999" x14ac:dyDescent="0.2">
      <c r="A69" s="181">
        <v>56</v>
      </c>
      <c r="B69" s="182" t="s">
        <v>286</v>
      </c>
      <c r="C69" s="153" t="s">
        <v>401</v>
      </c>
      <c r="D69" s="146" t="s">
        <v>346</v>
      </c>
      <c r="E69" s="184">
        <v>1</v>
      </c>
      <c r="F69" s="185"/>
      <c r="G69" s="165"/>
      <c r="H69" s="112">
        <f t="shared" si="6"/>
        <v>0</v>
      </c>
      <c r="I69" s="187"/>
      <c r="J69" s="165"/>
      <c r="K69" s="115">
        <f t="shared" si="0"/>
        <v>0</v>
      </c>
      <c r="L69" s="41">
        <f t="shared" si="1"/>
        <v>0</v>
      </c>
      <c r="M69" s="112">
        <f t="shared" si="2"/>
        <v>0</v>
      </c>
      <c r="N69" s="112">
        <f t="shared" si="3"/>
        <v>0</v>
      </c>
      <c r="O69" s="112">
        <f t="shared" si="4"/>
        <v>0</v>
      </c>
      <c r="P69" s="115">
        <f t="shared" si="5"/>
        <v>0</v>
      </c>
      <c r="Q69" s="61" t="s">
        <v>46</v>
      </c>
    </row>
    <row r="70" spans="1:17" ht="20.399999999999999" x14ac:dyDescent="0.2">
      <c r="A70" s="181">
        <v>57</v>
      </c>
      <c r="B70" s="182" t="s">
        <v>286</v>
      </c>
      <c r="C70" s="153" t="s">
        <v>402</v>
      </c>
      <c r="D70" s="146" t="s">
        <v>346</v>
      </c>
      <c r="E70" s="184">
        <v>1</v>
      </c>
      <c r="F70" s="185"/>
      <c r="G70" s="165"/>
      <c r="H70" s="112">
        <f t="shared" si="6"/>
        <v>0</v>
      </c>
      <c r="I70" s="187"/>
      <c r="J70" s="165"/>
      <c r="K70" s="115">
        <f t="shared" si="0"/>
        <v>0</v>
      </c>
      <c r="L70" s="41">
        <f t="shared" si="1"/>
        <v>0</v>
      </c>
      <c r="M70" s="112">
        <f t="shared" si="2"/>
        <v>0</v>
      </c>
      <c r="N70" s="112">
        <f t="shared" si="3"/>
        <v>0</v>
      </c>
      <c r="O70" s="112">
        <f t="shared" si="4"/>
        <v>0</v>
      </c>
      <c r="P70" s="115">
        <f t="shared" si="5"/>
        <v>0</v>
      </c>
      <c r="Q70" s="61" t="s">
        <v>46</v>
      </c>
    </row>
    <row r="71" spans="1:17" ht="20.399999999999999" x14ac:dyDescent="0.2">
      <c r="A71" s="181">
        <v>58</v>
      </c>
      <c r="B71" s="200" t="s">
        <v>286</v>
      </c>
      <c r="C71" s="201" t="s">
        <v>403</v>
      </c>
      <c r="D71" s="146" t="s">
        <v>346</v>
      </c>
      <c r="E71" s="202">
        <v>1</v>
      </c>
      <c r="F71" s="185"/>
      <c r="G71" s="165"/>
      <c r="H71" s="112">
        <f t="shared" si="6"/>
        <v>0</v>
      </c>
      <c r="I71" s="187"/>
      <c r="J71" s="165"/>
      <c r="K71" s="115">
        <f t="shared" si="0"/>
        <v>0</v>
      </c>
      <c r="L71" s="41">
        <f t="shared" si="1"/>
        <v>0</v>
      </c>
      <c r="M71" s="112">
        <f t="shared" si="2"/>
        <v>0</v>
      </c>
      <c r="N71" s="112">
        <f t="shared" si="3"/>
        <v>0</v>
      </c>
      <c r="O71" s="112">
        <f t="shared" si="4"/>
        <v>0</v>
      </c>
      <c r="P71" s="115">
        <f t="shared" si="5"/>
        <v>0</v>
      </c>
      <c r="Q71" s="61" t="s">
        <v>46</v>
      </c>
    </row>
    <row r="72" spans="1:17" ht="12" customHeight="1" thickBot="1" x14ac:dyDescent="0.25">
      <c r="A72" s="315" t="s">
        <v>62</v>
      </c>
      <c r="B72" s="316"/>
      <c r="C72" s="316"/>
      <c r="D72" s="316"/>
      <c r="E72" s="316"/>
      <c r="F72" s="316"/>
      <c r="G72" s="316"/>
      <c r="H72" s="316"/>
      <c r="I72" s="316"/>
      <c r="J72" s="316"/>
      <c r="K72" s="317"/>
      <c r="L72" s="129">
        <f>SUM(L14:L71)</f>
        <v>0</v>
      </c>
      <c r="M72" s="130">
        <f>SUM(M14:M71)</f>
        <v>0</v>
      </c>
      <c r="N72" s="130">
        <f>SUM(N14:N71)</f>
        <v>0</v>
      </c>
      <c r="O72" s="130">
        <f>SUM(O14:O71)</f>
        <v>0</v>
      </c>
      <c r="P72" s="131">
        <f>SUM(P14:P71)</f>
        <v>0</v>
      </c>
    </row>
    <row r="73" spans="1:17" x14ac:dyDescent="0.2">
      <c r="A73" s="16"/>
      <c r="B73" s="16"/>
      <c r="C73" s="16"/>
      <c r="D73" s="16"/>
      <c r="E73" s="16"/>
      <c r="F73" s="16"/>
      <c r="G73" s="16"/>
      <c r="H73" s="16"/>
      <c r="I73" s="16"/>
      <c r="J73" s="16"/>
      <c r="K73" s="16"/>
      <c r="L73" s="16"/>
      <c r="M73" s="16"/>
      <c r="N73" s="16"/>
      <c r="O73" s="16"/>
      <c r="P73" s="16"/>
    </row>
    <row r="74" spans="1:17" x14ac:dyDescent="0.2">
      <c r="A74" s="16"/>
      <c r="B74" s="16"/>
      <c r="C74" s="16"/>
      <c r="D74" s="16"/>
      <c r="E74" s="16"/>
      <c r="F74" s="16"/>
      <c r="G74" s="16"/>
      <c r="H74" s="16"/>
      <c r="I74" s="16"/>
      <c r="J74" s="16"/>
      <c r="K74" s="16"/>
      <c r="L74" s="16"/>
      <c r="M74" s="16"/>
      <c r="N74" s="16"/>
      <c r="O74" s="16"/>
      <c r="P74" s="16"/>
    </row>
    <row r="75" spans="1:17" x14ac:dyDescent="0.2">
      <c r="A75" s="1" t="s">
        <v>14</v>
      </c>
      <c r="B75" s="16"/>
      <c r="C75" s="318" t="str">
        <f>'Kops n'!C35:H35</f>
        <v>Gundega Ābelīte 14.05.2024</v>
      </c>
      <c r="D75" s="318"/>
      <c r="E75" s="318"/>
      <c r="F75" s="318"/>
      <c r="G75" s="318"/>
      <c r="H75" s="318"/>
      <c r="I75" s="16"/>
      <c r="J75" s="16"/>
      <c r="K75" s="16"/>
      <c r="L75" s="16"/>
      <c r="M75" s="16"/>
      <c r="N75" s="16"/>
      <c r="O75" s="16"/>
      <c r="P75" s="16"/>
    </row>
    <row r="76" spans="1:17" x14ac:dyDescent="0.2">
      <c r="A76" s="16"/>
      <c r="B76" s="16"/>
      <c r="C76" s="244" t="s">
        <v>15</v>
      </c>
      <c r="D76" s="244"/>
      <c r="E76" s="244"/>
      <c r="F76" s="244"/>
      <c r="G76" s="244"/>
      <c r="H76" s="244"/>
      <c r="I76" s="16"/>
      <c r="J76" s="16"/>
      <c r="K76" s="16"/>
      <c r="L76" s="16"/>
      <c r="M76" s="16"/>
      <c r="N76" s="16"/>
      <c r="O76" s="16"/>
      <c r="P76" s="16"/>
    </row>
    <row r="77" spans="1:17" x14ac:dyDescent="0.2">
      <c r="A77" s="16"/>
      <c r="B77" s="16"/>
      <c r="C77" s="16"/>
      <c r="D77" s="16"/>
      <c r="E77" s="16"/>
      <c r="F77" s="16"/>
      <c r="G77" s="16"/>
      <c r="H77" s="16"/>
      <c r="I77" s="16"/>
      <c r="J77" s="16"/>
      <c r="K77" s="16"/>
      <c r="L77" s="16"/>
      <c r="M77" s="16"/>
      <c r="N77" s="16"/>
      <c r="O77" s="16"/>
      <c r="P77" s="16"/>
    </row>
    <row r="78" spans="1:17" x14ac:dyDescent="0.2">
      <c r="A78" s="260" t="str">
        <f>'Kops n'!A38:D38</f>
        <v>Tāme sastādīta 2024. gada 14. maijā</v>
      </c>
      <c r="B78" s="261"/>
      <c r="C78" s="261"/>
      <c r="D78" s="261"/>
      <c r="E78" s="16"/>
      <c r="F78" s="16"/>
      <c r="G78" s="16"/>
      <c r="H78" s="16"/>
      <c r="I78" s="16"/>
      <c r="J78" s="16"/>
      <c r="K78" s="16"/>
      <c r="L78" s="16"/>
      <c r="M78" s="16"/>
      <c r="N78" s="16"/>
      <c r="O78" s="16"/>
      <c r="P78" s="16"/>
    </row>
    <row r="79" spans="1:17" x14ac:dyDescent="0.2">
      <c r="A79" s="16"/>
      <c r="B79" s="16"/>
      <c r="C79" s="16"/>
      <c r="D79" s="16"/>
      <c r="E79" s="16"/>
      <c r="F79" s="16"/>
      <c r="G79" s="16"/>
      <c r="H79" s="16"/>
      <c r="I79" s="16"/>
      <c r="J79" s="16"/>
      <c r="K79" s="16"/>
      <c r="L79" s="16"/>
      <c r="M79" s="16"/>
      <c r="N79" s="16"/>
      <c r="O79" s="16"/>
      <c r="P79" s="16"/>
    </row>
    <row r="80" spans="1:17" x14ac:dyDescent="0.2">
      <c r="A80" s="1" t="s">
        <v>41</v>
      </c>
      <c r="B80" s="16"/>
      <c r="C80" s="318" t="str">
        <f>'Kops n'!C40:H40</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78" t="s">
        <v>16</v>
      </c>
      <c r="B83" s="42"/>
      <c r="C83" s="85" t="str">
        <f>'Kops n'!C43</f>
        <v>1-00180</v>
      </c>
      <c r="D83" s="42"/>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1:H81"/>
    <mergeCell ref="C4:I4"/>
    <mergeCell ref="F12:K12"/>
    <mergeCell ref="A9:F9"/>
    <mergeCell ref="J9:M9"/>
    <mergeCell ref="D8:L8"/>
    <mergeCell ref="A72:K72"/>
    <mergeCell ref="C75:H75"/>
    <mergeCell ref="C76:H76"/>
    <mergeCell ref="A78:D78"/>
    <mergeCell ref="C80:H80"/>
  </mergeCells>
  <conditionalFormatting sqref="N9:O9">
    <cfRule type="cellIs" dxfId="113" priority="27" operator="equal">
      <formula>0</formula>
    </cfRule>
  </conditionalFormatting>
  <conditionalFormatting sqref="A9:F9">
    <cfRule type="containsText" dxfId="112"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1" priority="24" operator="equal">
      <formula>0</formula>
    </cfRule>
  </conditionalFormatting>
  <conditionalFormatting sqref="C80:H80">
    <cfRule type="cellIs" dxfId="110" priority="19" operator="equal">
      <formula>0</formula>
    </cfRule>
  </conditionalFormatting>
  <conditionalFormatting sqref="C75:H75">
    <cfRule type="cellIs" dxfId="109" priority="18" operator="equal">
      <formula>0</formula>
    </cfRule>
  </conditionalFormatting>
  <conditionalFormatting sqref="K14:K71 L72:P72 P14:P71">
    <cfRule type="cellIs" dxfId="108" priority="17" operator="equal">
      <formula>0</formula>
    </cfRule>
  </conditionalFormatting>
  <conditionalFormatting sqref="C4:I4">
    <cfRule type="cellIs" dxfId="107" priority="16" operator="equal">
      <formula>0</formula>
    </cfRule>
  </conditionalFormatting>
  <conditionalFormatting sqref="D5:L8">
    <cfRule type="cellIs" dxfId="106" priority="13" operator="equal">
      <formula>0</formula>
    </cfRule>
  </conditionalFormatting>
  <conditionalFormatting sqref="D1">
    <cfRule type="cellIs" dxfId="105" priority="12" operator="equal">
      <formula>0</formula>
    </cfRule>
  </conditionalFormatting>
  <conditionalFormatting sqref="A72:K72">
    <cfRule type="containsText" dxfId="104" priority="10" operator="containsText" text="Tiešās izmaksas kopā, t. sk. darba devēja sociālais nodoklis __.__% ">
      <formula>NOT(ISERROR(SEARCH("Tiešās izmaksas kopā, t. sk. darba devēja sociālais nodoklis __.__% ",A72)))</formula>
    </cfRule>
  </conditionalFormatting>
  <conditionalFormatting sqref="H14:H71">
    <cfRule type="cellIs" dxfId="103" priority="8" operator="equal">
      <formula>0</formula>
    </cfRule>
  </conditionalFormatting>
  <conditionalFormatting sqref="L14:O71">
    <cfRule type="cellIs" dxfId="102" priority="7" operator="equal">
      <formula>0</formula>
    </cfRule>
  </conditionalFormatting>
  <conditionalFormatting sqref="Q14:Q71">
    <cfRule type="cellIs" dxfId="101" priority="6" operator="equal">
      <formula>0</formula>
    </cfRule>
  </conditionalFormatting>
  <conditionalFormatting sqref="A14:G15 C62:G71 C16:G58 A16:A71">
    <cfRule type="cellIs" dxfId="100" priority="5" operator="equal">
      <formula>0</formula>
    </cfRule>
  </conditionalFormatting>
  <conditionalFormatting sqref="C59:G61">
    <cfRule type="cellIs" dxfId="99" priority="4" operator="equal">
      <formula>0</formula>
    </cfRule>
  </conditionalFormatting>
  <conditionalFormatting sqref="B16:B71">
    <cfRule type="cellIs" dxfId="98" priority="3" operator="equal">
      <formula>0</formula>
    </cfRule>
  </conditionalFormatting>
  <conditionalFormatting sqref="I14:J58 I62:J71">
    <cfRule type="cellIs" dxfId="97" priority="2" operator="equal">
      <formula>0</formula>
    </cfRule>
  </conditionalFormatting>
  <conditionalFormatting sqref="I59:J61">
    <cfRule type="cellIs" dxfId="96" priority="1" operator="equal">
      <formula>0</formula>
    </cfRule>
  </conditionalFormatting>
  <dataValidations count="1">
    <dataValidation type="list" allowBlank="1" showInputMessage="1" showErrorMessage="1" sqref="Q14:Q7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1" operator="containsText" id="{8D07DFFB-F62B-48FD-9EA3-0019764D2C95}">
            <xm:f>NOT(ISERROR(SEARCH("Tāme sastādīta ____. gada ___. ______________",A78)))</xm:f>
            <xm:f>"Tāme sastādīta ____. gada ___. ______________"</xm:f>
            <x14:dxf>
              <font>
                <color auto="1"/>
              </font>
              <fill>
                <patternFill>
                  <bgColor rgb="FFC6EFCE"/>
                </patternFill>
              </fill>
            </x14:dxf>
          </x14:cfRule>
          <xm:sqref>A78</xm:sqref>
        </x14:conditionalFormatting>
        <x14:conditionalFormatting xmlns:xm="http://schemas.microsoft.com/office/excel/2006/main">
          <x14:cfRule type="containsText" priority="20" operator="containsText" id="{2E0F3D08-6598-4427-9938-13957157366A}">
            <xm:f>NOT(ISERROR(SEARCH("Sertifikāta Nr. _________________________________",A83)))</xm:f>
            <xm:f>"Sertifikāta Nr. _________________________________"</xm:f>
            <x14:dxf>
              <font>
                <color auto="1"/>
              </font>
              <fill>
                <patternFill>
                  <bgColor rgb="FFC6EFCE"/>
                </patternFill>
              </fill>
            </x14:dxf>
          </x14:cfRule>
          <xm:sqref>A83</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00000"/>
  </sheetPr>
  <dimension ref="A1:P84"/>
  <sheetViews>
    <sheetView topLeftCell="A60" workbookViewId="0">
      <selection activeCell="A72" sqref="A7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'10a+c+n'!D1</f>
        <v>10</v>
      </c>
      <c r="E1" s="22"/>
      <c r="F1" s="22"/>
      <c r="G1" s="22"/>
      <c r="H1" s="22"/>
      <c r="I1" s="22"/>
      <c r="J1" s="22"/>
      <c r="N1" s="26"/>
      <c r="O1" s="27"/>
      <c r="P1" s="28"/>
    </row>
    <row r="2" spans="1:16" x14ac:dyDescent="0.2">
      <c r="A2" s="29"/>
      <c r="B2" s="29"/>
      <c r="C2" s="330" t="str">
        <f>'10a+c+n'!C2:I2</f>
        <v>Siltummehānika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'10a+c+n'!A9</f>
        <v>Tāme sastādīta  2024. gada tirgus cenās, pamatojoties uz AVK daļas rasējumiem</v>
      </c>
      <c r="B9" s="327"/>
      <c r="C9" s="327"/>
      <c r="D9" s="327"/>
      <c r="E9" s="327"/>
      <c r="F9" s="327"/>
      <c r="G9" s="31"/>
      <c r="H9" s="31"/>
      <c r="I9" s="31"/>
      <c r="J9" s="328" t="s">
        <v>45</v>
      </c>
      <c r="K9" s="328"/>
      <c r="L9" s="328"/>
      <c r="M9" s="328"/>
      <c r="N9" s="329">
        <f>P72</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ht="20.399999999999999" x14ac:dyDescent="0.2">
      <c r="A14" s="50">
        <f>IF(P14=0,0,IF(COUNTBLANK(P14)=1,0,COUNTA($P$14:P14)))</f>
        <v>0</v>
      </c>
      <c r="B14" s="23" t="str">
        <f>IF($C$4="Attiecināmās izmaksas",IF('10a+c+n'!$Q14="A",'10a+c+n'!B14,0),0)</f>
        <v>17-00000</v>
      </c>
      <c r="C14" s="23" t="str">
        <f>IF($C$4="Attiecināmās izmaksas",IF('10a+c+n'!$Q14="A",'10a+c+n'!C14,0),0)</f>
        <v xml:space="preserve">Apkures siltummainis  100 KW  XB12L-1-50        004H7667  </v>
      </c>
      <c r="D14" s="23" t="str">
        <f>IF($C$4="Attiecināmās izmaksas",IF('10a+c+n'!$Q14="A",'10a+c+n'!D14,0),0)</f>
        <v>kpl</v>
      </c>
      <c r="E14" s="45"/>
      <c r="F14" s="63"/>
      <c r="G14" s="116"/>
      <c r="H14" s="116">
        <f>IF($C$4="Attiecināmās izmaksas",IF('10a+c+n'!$Q14="A",'10a+c+n'!H14,0),0)</f>
        <v>0</v>
      </c>
      <c r="I14" s="116"/>
      <c r="J14" s="116"/>
      <c r="K14" s="117">
        <f>IF($C$4="Attiecināmās izmaksas",IF('10a+c+n'!$Q14="A",'10a+c+n'!K14,0),0)</f>
        <v>0</v>
      </c>
      <c r="L14" s="63">
        <f>IF($C$4="Attiecināmās izmaksas",IF('10a+c+n'!$Q14="A",'10a+c+n'!L14,0),0)</f>
        <v>0</v>
      </c>
      <c r="M14" s="116">
        <f>IF($C$4="Attiecināmās izmaksas",IF('10a+c+n'!$Q14="A",'10a+c+n'!M14,0),0)</f>
        <v>0</v>
      </c>
      <c r="N14" s="116">
        <f>IF($C$4="Attiecināmās izmaksas",IF('10a+c+n'!$Q14="A",'10a+c+n'!N14,0),0)</f>
        <v>0</v>
      </c>
      <c r="O14" s="116">
        <f>IF($C$4="Attiecināmās izmaksas",IF('10a+c+n'!$Q14="A",'10a+c+n'!O14,0),0)</f>
        <v>0</v>
      </c>
      <c r="P14" s="117">
        <f>IF($C$4="Attiecināmās izmaksas",IF('10a+c+n'!$Q14="A",'10a+c+n'!P14,0),0)</f>
        <v>0</v>
      </c>
    </row>
    <row r="15" spans="1:16" ht="20.399999999999999" x14ac:dyDescent="0.2">
      <c r="A15" s="51">
        <f>IF(P15=0,0,IF(COUNTBLANK(P15)=1,0,COUNTA($P$14:P15)))</f>
        <v>0</v>
      </c>
      <c r="B15" s="24" t="str">
        <f>IF($C$4="Attiecināmās izmaksas",IF('10a+c+n'!$Q15="A",'10a+c+n'!B15,0),0)</f>
        <v>17-00000</v>
      </c>
      <c r="C15" s="24" t="str">
        <f>IF($C$4="Attiecināmās izmaksas",IF('10a+c+n'!$Q15="A",'10a+c+n'!C15,0),0)</f>
        <v>Karstā ūdens siltummainis 167 KW  XB12L-1-70  004H7669</v>
      </c>
      <c r="D15" s="24" t="str">
        <f>IF($C$4="Attiecināmās izmaksas",IF('10a+c+n'!$Q15="A",'10a+c+n'!D15,0),0)</f>
        <v>kpl</v>
      </c>
      <c r="E15" s="46"/>
      <c r="F15" s="65"/>
      <c r="G15" s="118"/>
      <c r="H15" s="118">
        <f>IF($C$4="Attiecināmās izmaksas",IF('10a+c+n'!$Q15="A",'10a+c+n'!H15,0),0)</f>
        <v>0</v>
      </c>
      <c r="I15" s="118"/>
      <c r="J15" s="118"/>
      <c r="K15" s="119">
        <f>IF($C$4="Attiecināmās izmaksas",IF('10a+c+n'!$Q15="A",'10a+c+n'!K15,0),0)</f>
        <v>0</v>
      </c>
      <c r="L15" s="65">
        <f>IF($C$4="Attiecināmās izmaksas",IF('10a+c+n'!$Q15="A",'10a+c+n'!L15,0),0)</f>
        <v>0</v>
      </c>
      <c r="M15" s="118">
        <f>IF($C$4="Attiecināmās izmaksas",IF('10a+c+n'!$Q15="A",'10a+c+n'!M15,0),0)</f>
        <v>0</v>
      </c>
      <c r="N15" s="118">
        <f>IF($C$4="Attiecināmās izmaksas",IF('10a+c+n'!$Q15="A",'10a+c+n'!N15,0),0)</f>
        <v>0</v>
      </c>
      <c r="O15" s="118">
        <f>IF($C$4="Attiecināmās izmaksas",IF('10a+c+n'!$Q15="A",'10a+c+n'!O15,0),0)</f>
        <v>0</v>
      </c>
      <c r="P15" s="119">
        <f>IF($C$4="Attiecināmās izmaksas",IF('10a+c+n'!$Q15="A",'10a+c+n'!P15,0),0)</f>
        <v>0</v>
      </c>
    </row>
    <row r="16" spans="1:16" ht="20.399999999999999" x14ac:dyDescent="0.2">
      <c r="A16" s="51">
        <f>IF(P16=0,0,IF(COUNTBLANK(P16)=1,0,COUNTA($P$14:P16)))</f>
        <v>0</v>
      </c>
      <c r="B16" s="24" t="str">
        <f>IF($C$4="Attiecināmās izmaksas",IF('10a+c+n'!$Q16="A",'10a+c+n'!B16,0),0)</f>
        <v>17-00000</v>
      </c>
      <c r="C16" s="24" t="str">
        <f>IF($C$4="Attiecināmās izmaksas",IF('10a+c+n'!$Q16="A",'10a+c+n'!C16,0),0)</f>
        <v>Diferenciāla spiediena regulators  AVP DN32 Kvs=10.0</v>
      </c>
      <c r="D16" s="24" t="str">
        <f>IF($C$4="Attiecināmās izmaksas",IF('10a+c+n'!$Q16="A",'10a+c+n'!D16,0),0)</f>
        <v>gb</v>
      </c>
      <c r="E16" s="46"/>
      <c r="F16" s="65"/>
      <c r="G16" s="118"/>
      <c r="H16" s="118">
        <f>IF($C$4="Attiecināmās izmaksas",IF('10a+c+n'!$Q16="A",'10a+c+n'!H16,0),0)</f>
        <v>0</v>
      </c>
      <c r="I16" s="118"/>
      <c r="J16" s="118"/>
      <c r="K16" s="119">
        <f>IF($C$4="Attiecināmās izmaksas",IF('10a+c+n'!$Q16="A",'10a+c+n'!K16,0),0)</f>
        <v>0</v>
      </c>
      <c r="L16" s="65">
        <f>IF($C$4="Attiecināmās izmaksas",IF('10a+c+n'!$Q16="A",'10a+c+n'!L16,0),0)</f>
        <v>0</v>
      </c>
      <c r="M16" s="118">
        <f>IF($C$4="Attiecināmās izmaksas",IF('10a+c+n'!$Q16="A",'10a+c+n'!M16,0),0)</f>
        <v>0</v>
      </c>
      <c r="N16" s="118">
        <f>IF($C$4="Attiecināmās izmaksas",IF('10a+c+n'!$Q16="A",'10a+c+n'!N16,0),0)</f>
        <v>0</v>
      </c>
      <c r="O16" s="118">
        <f>IF($C$4="Attiecināmās izmaksas",IF('10a+c+n'!$Q16="A",'10a+c+n'!O16,0),0)</f>
        <v>0</v>
      </c>
      <c r="P16" s="119">
        <f>IF($C$4="Attiecināmās izmaksas",IF('10a+c+n'!$Q16="A",'10a+c+n'!P16,0),0)</f>
        <v>0</v>
      </c>
    </row>
    <row r="17" spans="1:16" ht="20.399999999999999" x14ac:dyDescent="0.2">
      <c r="A17" s="51">
        <f>IF(P17=0,0,IF(COUNTBLANK(P17)=1,0,COUNTA($P$14:P17)))</f>
        <v>0</v>
      </c>
      <c r="B17" s="24" t="str">
        <f>IF($C$4="Attiecināmās izmaksas",IF('10a+c+n'!$Q17="A",'10a+c+n'!B17,0),0)</f>
        <v>17-00000</v>
      </c>
      <c r="C17" s="24" t="str">
        <f>IF($C$4="Attiecināmās izmaksas",IF('10a+c+n'!$Q17="A",'10a+c+n'!C17,0),0)</f>
        <v>Procesors ECL210  ar karti A266</v>
      </c>
      <c r="D17" s="24" t="str">
        <f>IF($C$4="Attiecināmās izmaksas",IF('10a+c+n'!$Q17="A",'10a+c+n'!D17,0),0)</f>
        <v>kpl</v>
      </c>
      <c r="E17" s="46"/>
      <c r="F17" s="65"/>
      <c r="G17" s="118"/>
      <c r="H17" s="118">
        <f>IF($C$4="Attiecināmās izmaksas",IF('10a+c+n'!$Q17="A",'10a+c+n'!H17,0),0)</f>
        <v>0</v>
      </c>
      <c r="I17" s="118"/>
      <c r="J17" s="118"/>
      <c r="K17" s="119">
        <f>IF($C$4="Attiecināmās izmaksas",IF('10a+c+n'!$Q17="A",'10a+c+n'!K17,0),0)</f>
        <v>0</v>
      </c>
      <c r="L17" s="65">
        <f>IF($C$4="Attiecināmās izmaksas",IF('10a+c+n'!$Q17="A",'10a+c+n'!L17,0),0)</f>
        <v>0</v>
      </c>
      <c r="M17" s="118">
        <f>IF($C$4="Attiecināmās izmaksas",IF('10a+c+n'!$Q17="A",'10a+c+n'!M17,0),0)</f>
        <v>0</v>
      </c>
      <c r="N17" s="118">
        <f>IF($C$4="Attiecināmās izmaksas",IF('10a+c+n'!$Q17="A",'10a+c+n'!N17,0),0)</f>
        <v>0</v>
      </c>
      <c r="O17" s="118">
        <f>IF($C$4="Attiecināmās izmaksas",IF('10a+c+n'!$Q17="A",'10a+c+n'!O17,0),0)</f>
        <v>0</v>
      </c>
      <c r="P17" s="119">
        <f>IF($C$4="Attiecināmās izmaksas",IF('10a+c+n'!$Q17="A",'10a+c+n'!P17,0),0)</f>
        <v>0</v>
      </c>
    </row>
    <row r="18" spans="1:16" ht="20.399999999999999" x14ac:dyDescent="0.2">
      <c r="A18" s="51">
        <f>IF(P18=0,0,IF(COUNTBLANK(P18)=1,0,COUNTA($P$14:P18)))</f>
        <v>0</v>
      </c>
      <c r="B18" s="24" t="str">
        <f>IF($C$4="Attiecināmās izmaksas",IF('10a+c+n'!$Q18="A",'10a+c+n'!B18,0),0)</f>
        <v>17-00000</v>
      </c>
      <c r="C18" s="24" t="str">
        <f>IF($C$4="Attiecināmās izmaksas",IF('10a+c+n'!$Q18="A",'10a+c+n'!C18,0),0)</f>
        <v>Regulēšanas vārsts VM2 Dn40 Kvs 16.0 m3/h</v>
      </c>
      <c r="D18" s="24" t="str">
        <f>IF($C$4="Attiecināmās izmaksas",IF('10a+c+n'!$Q18="A",'10a+c+n'!D18,0),0)</f>
        <v>gb</v>
      </c>
      <c r="E18" s="46"/>
      <c r="F18" s="65"/>
      <c r="G18" s="118"/>
      <c r="H18" s="118">
        <f>IF($C$4="Attiecināmās izmaksas",IF('10a+c+n'!$Q18="A",'10a+c+n'!H18,0),0)</f>
        <v>0</v>
      </c>
      <c r="I18" s="118"/>
      <c r="J18" s="118"/>
      <c r="K18" s="119">
        <f>IF($C$4="Attiecināmās izmaksas",IF('10a+c+n'!$Q18="A",'10a+c+n'!K18,0),0)</f>
        <v>0</v>
      </c>
      <c r="L18" s="65">
        <f>IF($C$4="Attiecināmās izmaksas",IF('10a+c+n'!$Q18="A",'10a+c+n'!L18,0),0)</f>
        <v>0</v>
      </c>
      <c r="M18" s="118">
        <f>IF($C$4="Attiecināmās izmaksas",IF('10a+c+n'!$Q18="A",'10a+c+n'!M18,0),0)</f>
        <v>0</v>
      </c>
      <c r="N18" s="118">
        <f>IF($C$4="Attiecināmās izmaksas",IF('10a+c+n'!$Q18="A",'10a+c+n'!N18,0),0)</f>
        <v>0</v>
      </c>
      <c r="O18" s="118">
        <f>IF($C$4="Attiecināmās izmaksas",IF('10a+c+n'!$Q18="A",'10a+c+n'!O18,0),0)</f>
        <v>0</v>
      </c>
      <c r="P18" s="119">
        <f>IF($C$4="Attiecināmās izmaksas",IF('10a+c+n'!$Q18="A",'10a+c+n'!P18,0),0)</f>
        <v>0</v>
      </c>
    </row>
    <row r="19" spans="1:16" ht="20.399999999999999" x14ac:dyDescent="0.2">
      <c r="A19" s="51">
        <f>IF(P19=0,0,IF(COUNTBLANK(P19)=1,0,COUNTA($P$14:P19)))</f>
        <v>0</v>
      </c>
      <c r="B19" s="24" t="str">
        <f>IF($C$4="Attiecināmās izmaksas",IF('10a+c+n'!$Q19="A",'10a+c+n'!B19,0),0)</f>
        <v>17-00000</v>
      </c>
      <c r="C19" s="24" t="str">
        <f>IF($C$4="Attiecināmās izmaksas",IF('10a+c+n'!$Q19="A",'10a+c+n'!C19,0),0)</f>
        <v>Regulēšanas vārsts VM2 Dn25 Kvs 6.3 m3/h</v>
      </c>
      <c r="D19" s="24" t="str">
        <f>IF($C$4="Attiecināmās izmaksas",IF('10a+c+n'!$Q19="A",'10a+c+n'!D19,0),0)</f>
        <v>gb</v>
      </c>
      <c r="E19" s="46"/>
      <c r="F19" s="65"/>
      <c r="G19" s="118"/>
      <c r="H19" s="118">
        <f>IF($C$4="Attiecināmās izmaksas",IF('10a+c+n'!$Q19="A",'10a+c+n'!H19,0),0)</f>
        <v>0</v>
      </c>
      <c r="I19" s="118"/>
      <c r="J19" s="118"/>
      <c r="K19" s="119">
        <f>IF($C$4="Attiecināmās izmaksas",IF('10a+c+n'!$Q19="A",'10a+c+n'!K19,0),0)</f>
        <v>0</v>
      </c>
      <c r="L19" s="65">
        <f>IF($C$4="Attiecināmās izmaksas",IF('10a+c+n'!$Q19="A",'10a+c+n'!L19,0),0)</f>
        <v>0</v>
      </c>
      <c r="M19" s="118">
        <f>IF($C$4="Attiecināmās izmaksas",IF('10a+c+n'!$Q19="A",'10a+c+n'!M19,0),0)</f>
        <v>0</v>
      </c>
      <c r="N19" s="118">
        <f>IF($C$4="Attiecināmās izmaksas",IF('10a+c+n'!$Q19="A",'10a+c+n'!N19,0),0)</f>
        <v>0</v>
      </c>
      <c r="O19" s="118">
        <f>IF($C$4="Attiecināmās izmaksas",IF('10a+c+n'!$Q19="A",'10a+c+n'!O19,0),0)</f>
        <v>0</v>
      </c>
      <c r="P19" s="119">
        <f>IF($C$4="Attiecināmās izmaksas",IF('10a+c+n'!$Q19="A",'10a+c+n'!P19,0),0)</f>
        <v>0</v>
      </c>
    </row>
    <row r="20" spans="1:16" ht="20.399999999999999" x14ac:dyDescent="0.2">
      <c r="A20" s="51">
        <f>IF(P20=0,0,IF(COUNTBLANK(P20)=1,0,COUNTA($P$14:P20)))</f>
        <v>0</v>
      </c>
      <c r="B20" s="24" t="str">
        <f>IF($C$4="Attiecināmās izmaksas",IF('10a+c+n'!$Q20="A",'10a+c+n'!B20,0),0)</f>
        <v>17-00000</v>
      </c>
      <c r="C20" s="24" t="str">
        <f>IF($C$4="Attiecināmās izmaksas",IF('10a+c+n'!$Q20="A",'10a+c+n'!C20,0),0)</f>
        <v>Izpildmehānisms     AMV20</v>
      </c>
      <c r="D20" s="24" t="str">
        <f>IF($C$4="Attiecināmās izmaksas",IF('10a+c+n'!$Q20="A",'10a+c+n'!D20,0),0)</f>
        <v>gb</v>
      </c>
      <c r="E20" s="46"/>
      <c r="F20" s="65"/>
      <c r="G20" s="118"/>
      <c r="H20" s="118">
        <f>IF($C$4="Attiecināmās izmaksas",IF('10a+c+n'!$Q20="A",'10a+c+n'!H20,0),0)</f>
        <v>0</v>
      </c>
      <c r="I20" s="118"/>
      <c r="J20" s="118"/>
      <c r="K20" s="119">
        <f>IF($C$4="Attiecināmās izmaksas",IF('10a+c+n'!$Q20="A",'10a+c+n'!K20,0),0)</f>
        <v>0</v>
      </c>
      <c r="L20" s="65">
        <f>IF($C$4="Attiecināmās izmaksas",IF('10a+c+n'!$Q20="A",'10a+c+n'!L20,0),0)</f>
        <v>0</v>
      </c>
      <c r="M20" s="118">
        <f>IF($C$4="Attiecināmās izmaksas",IF('10a+c+n'!$Q20="A",'10a+c+n'!M20,0),0)</f>
        <v>0</v>
      </c>
      <c r="N20" s="118">
        <f>IF($C$4="Attiecināmās izmaksas",IF('10a+c+n'!$Q20="A",'10a+c+n'!N20,0),0)</f>
        <v>0</v>
      </c>
      <c r="O20" s="118">
        <f>IF($C$4="Attiecināmās izmaksas",IF('10a+c+n'!$Q20="A",'10a+c+n'!O20,0),0)</f>
        <v>0</v>
      </c>
      <c r="P20" s="119">
        <f>IF($C$4="Attiecināmās izmaksas",IF('10a+c+n'!$Q20="A",'10a+c+n'!P20,0),0)</f>
        <v>0</v>
      </c>
    </row>
    <row r="21" spans="1:16" ht="20.399999999999999" x14ac:dyDescent="0.2">
      <c r="A21" s="51">
        <f>IF(P21=0,0,IF(COUNTBLANK(P21)=1,0,COUNTA($P$14:P21)))</f>
        <v>0</v>
      </c>
      <c r="B21" s="24" t="str">
        <f>IF($C$4="Attiecināmās izmaksas",IF('10a+c+n'!$Q21="A",'10a+c+n'!B21,0),0)</f>
        <v>17-00000</v>
      </c>
      <c r="C21" s="24" t="str">
        <f>IF($C$4="Attiecināmās izmaksas",IF('10a+c+n'!$Q21="A",'10a+c+n'!C21,0),0)</f>
        <v>Izpildmehānisms     AMV30</v>
      </c>
      <c r="D21" s="24" t="str">
        <f>IF($C$4="Attiecināmās izmaksas",IF('10a+c+n'!$Q21="A",'10a+c+n'!D21,0),0)</f>
        <v>gb</v>
      </c>
      <c r="E21" s="46"/>
      <c r="F21" s="65"/>
      <c r="G21" s="118"/>
      <c r="H21" s="118">
        <f>IF($C$4="Attiecināmās izmaksas",IF('10a+c+n'!$Q21="A",'10a+c+n'!H21,0),0)</f>
        <v>0</v>
      </c>
      <c r="I21" s="118"/>
      <c r="J21" s="118"/>
      <c r="K21" s="119">
        <f>IF($C$4="Attiecināmās izmaksas",IF('10a+c+n'!$Q21="A",'10a+c+n'!K21,0),0)</f>
        <v>0</v>
      </c>
      <c r="L21" s="65">
        <f>IF($C$4="Attiecināmās izmaksas",IF('10a+c+n'!$Q21="A",'10a+c+n'!L21,0),0)</f>
        <v>0</v>
      </c>
      <c r="M21" s="118">
        <f>IF($C$4="Attiecināmās izmaksas",IF('10a+c+n'!$Q21="A",'10a+c+n'!M21,0),0)</f>
        <v>0</v>
      </c>
      <c r="N21" s="118">
        <f>IF($C$4="Attiecināmās izmaksas",IF('10a+c+n'!$Q21="A",'10a+c+n'!N21,0),0)</f>
        <v>0</v>
      </c>
      <c r="O21" s="118">
        <f>IF($C$4="Attiecināmās izmaksas",IF('10a+c+n'!$Q21="A",'10a+c+n'!O21,0),0)</f>
        <v>0</v>
      </c>
      <c r="P21" s="119">
        <f>IF($C$4="Attiecināmās izmaksas",IF('10a+c+n'!$Q21="A",'10a+c+n'!P21,0),0)</f>
        <v>0</v>
      </c>
    </row>
    <row r="22" spans="1:16" ht="20.399999999999999" x14ac:dyDescent="0.2">
      <c r="A22" s="51">
        <f>IF(P22=0,0,IF(COUNTBLANK(P22)=1,0,COUNTA($P$14:P22)))</f>
        <v>0</v>
      </c>
      <c r="B22" s="24" t="str">
        <f>IF($C$4="Attiecināmās izmaksas",IF('10a+c+n'!$Q22="A",'10a+c+n'!B22,0),0)</f>
        <v>17-00000</v>
      </c>
      <c r="C22" s="24" t="str">
        <f>IF($C$4="Attiecināmās izmaksas",IF('10a+c+n'!$Q22="A",'10a+c+n'!C22,0),0)</f>
        <v>Ārgaisa temperatūras sensors ESMT</v>
      </c>
      <c r="D22" s="24" t="str">
        <f>IF($C$4="Attiecināmās izmaksas",IF('10a+c+n'!$Q22="A",'10a+c+n'!D22,0),0)</f>
        <v>gb</v>
      </c>
      <c r="E22" s="46"/>
      <c r="F22" s="65"/>
      <c r="G22" s="118"/>
      <c r="H22" s="118">
        <f>IF($C$4="Attiecināmās izmaksas",IF('10a+c+n'!$Q22="A",'10a+c+n'!H22,0),0)</f>
        <v>0</v>
      </c>
      <c r="I22" s="118"/>
      <c r="J22" s="118"/>
      <c r="K22" s="119">
        <f>IF($C$4="Attiecināmās izmaksas",IF('10a+c+n'!$Q22="A",'10a+c+n'!K22,0),0)</f>
        <v>0</v>
      </c>
      <c r="L22" s="65">
        <f>IF($C$4="Attiecināmās izmaksas",IF('10a+c+n'!$Q22="A",'10a+c+n'!L22,0),0)</f>
        <v>0</v>
      </c>
      <c r="M22" s="118">
        <f>IF($C$4="Attiecināmās izmaksas",IF('10a+c+n'!$Q22="A",'10a+c+n'!M22,0),0)</f>
        <v>0</v>
      </c>
      <c r="N22" s="118">
        <f>IF($C$4="Attiecināmās izmaksas",IF('10a+c+n'!$Q22="A",'10a+c+n'!N22,0),0)</f>
        <v>0</v>
      </c>
      <c r="O22" s="118">
        <f>IF($C$4="Attiecināmās izmaksas",IF('10a+c+n'!$Q22="A",'10a+c+n'!O22,0),0)</f>
        <v>0</v>
      </c>
      <c r="P22" s="119">
        <f>IF($C$4="Attiecināmās izmaksas",IF('10a+c+n'!$Q22="A",'10a+c+n'!P22,0),0)</f>
        <v>0</v>
      </c>
    </row>
    <row r="23" spans="1:16" ht="20.399999999999999" x14ac:dyDescent="0.2">
      <c r="A23" s="51">
        <f>IF(P23=0,0,IF(COUNTBLANK(P23)=1,0,COUNTA($P$14:P23)))</f>
        <v>0</v>
      </c>
      <c r="B23" s="24" t="str">
        <f>IF($C$4="Attiecināmās izmaksas",IF('10a+c+n'!$Q23="A",'10a+c+n'!B23,0),0)</f>
        <v>17-00000</v>
      </c>
      <c r="C23" s="24" t="str">
        <f>IF($C$4="Attiecināmās izmaksas",IF('10a+c+n'!$Q23="A",'10a+c+n'!C23,0),0)</f>
        <v>Ūdens temperatūras sensors ESM11</v>
      </c>
      <c r="D23" s="24" t="str">
        <f>IF($C$4="Attiecināmās izmaksas",IF('10a+c+n'!$Q23="A",'10a+c+n'!D23,0),0)</f>
        <v>gb</v>
      </c>
      <c r="E23" s="46"/>
      <c r="F23" s="65"/>
      <c r="G23" s="118"/>
      <c r="H23" s="118">
        <f>IF($C$4="Attiecināmās izmaksas",IF('10a+c+n'!$Q23="A",'10a+c+n'!H23,0),0)</f>
        <v>0</v>
      </c>
      <c r="I23" s="118"/>
      <c r="J23" s="118"/>
      <c r="K23" s="119">
        <f>IF($C$4="Attiecināmās izmaksas",IF('10a+c+n'!$Q23="A",'10a+c+n'!K23,0),0)</f>
        <v>0</v>
      </c>
      <c r="L23" s="65">
        <f>IF($C$4="Attiecināmās izmaksas",IF('10a+c+n'!$Q23="A",'10a+c+n'!L23,0),0)</f>
        <v>0</v>
      </c>
      <c r="M23" s="118">
        <f>IF($C$4="Attiecināmās izmaksas",IF('10a+c+n'!$Q23="A",'10a+c+n'!M23,0),0)</f>
        <v>0</v>
      </c>
      <c r="N23" s="118">
        <f>IF($C$4="Attiecināmās izmaksas",IF('10a+c+n'!$Q23="A",'10a+c+n'!N23,0),0)</f>
        <v>0</v>
      </c>
      <c r="O23" s="118">
        <f>IF($C$4="Attiecināmās izmaksas",IF('10a+c+n'!$Q23="A",'10a+c+n'!O23,0),0)</f>
        <v>0</v>
      </c>
      <c r="P23" s="119">
        <f>IF($C$4="Attiecināmās izmaksas",IF('10a+c+n'!$Q23="A",'10a+c+n'!P23,0),0)</f>
        <v>0</v>
      </c>
    </row>
    <row r="24" spans="1:16" ht="20.399999999999999" x14ac:dyDescent="0.2">
      <c r="A24" s="51">
        <f>IF(P24=0,0,IF(COUNTBLANK(P24)=1,0,COUNTA($P$14:P24)))</f>
        <v>0</v>
      </c>
      <c r="B24" s="24" t="str">
        <f>IF($C$4="Attiecināmās izmaksas",IF('10a+c+n'!$Q24="A",'10a+c+n'!B24,0),0)</f>
        <v>17-00000</v>
      </c>
      <c r="C24" s="24" t="str">
        <f>IF($C$4="Attiecināmās izmaksas",IF('10a+c+n'!$Q24="A",'10a+c+n'!C24,0),0)</f>
        <v>Ūdens temperatūras sensors ESMU</v>
      </c>
      <c r="D24" s="24" t="str">
        <f>IF($C$4="Attiecināmās izmaksas",IF('10a+c+n'!$Q24="A",'10a+c+n'!D24,0),0)</f>
        <v>gb</v>
      </c>
      <c r="E24" s="46"/>
      <c r="F24" s="65"/>
      <c r="G24" s="118"/>
      <c r="H24" s="118">
        <f>IF($C$4="Attiecināmās izmaksas",IF('10a+c+n'!$Q24="A",'10a+c+n'!H24,0),0)</f>
        <v>0</v>
      </c>
      <c r="I24" s="118"/>
      <c r="J24" s="118"/>
      <c r="K24" s="119">
        <f>IF($C$4="Attiecināmās izmaksas",IF('10a+c+n'!$Q24="A",'10a+c+n'!K24,0),0)</f>
        <v>0</v>
      </c>
      <c r="L24" s="65">
        <f>IF($C$4="Attiecināmās izmaksas",IF('10a+c+n'!$Q24="A",'10a+c+n'!L24,0),0)</f>
        <v>0</v>
      </c>
      <c r="M24" s="118">
        <f>IF($C$4="Attiecināmās izmaksas",IF('10a+c+n'!$Q24="A",'10a+c+n'!M24,0),0)</f>
        <v>0</v>
      </c>
      <c r="N24" s="118">
        <f>IF($C$4="Attiecināmās izmaksas",IF('10a+c+n'!$Q24="A",'10a+c+n'!N24,0),0)</f>
        <v>0</v>
      </c>
      <c r="O24" s="118">
        <f>IF($C$4="Attiecināmās izmaksas",IF('10a+c+n'!$Q24="A",'10a+c+n'!O24,0),0)</f>
        <v>0</v>
      </c>
      <c r="P24" s="119">
        <f>IF($C$4="Attiecināmās izmaksas",IF('10a+c+n'!$Q24="A",'10a+c+n'!P24,0),0)</f>
        <v>0</v>
      </c>
    </row>
    <row r="25" spans="1:16" ht="20.399999999999999" x14ac:dyDescent="0.2">
      <c r="A25" s="51">
        <f>IF(P25=0,0,IF(COUNTBLANK(P25)=1,0,COUNTA($P$14:P25)))</f>
        <v>0</v>
      </c>
      <c r="B25" s="24" t="str">
        <f>IF($C$4="Attiecināmās izmaksas",IF('10a+c+n'!$Q25="A",'10a+c+n'!B25,0),0)</f>
        <v>17-00000</v>
      </c>
      <c r="C25" s="24" t="str">
        <f>IF($C$4="Attiecināmās izmaksas",IF('10a+c+n'!$Q25="A",'10a+c+n'!C25,0),0)</f>
        <v>Apkures cirkulācijas sūknis Magna3-40-100F (1x230V)</v>
      </c>
      <c r="D25" s="24" t="str">
        <f>IF($C$4="Attiecināmās izmaksas",IF('10a+c+n'!$Q25="A",'10a+c+n'!D25,0),0)</f>
        <v>gb</v>
      </c>
      <c r="E25" s="46"/>
      <c r="F25" s="65"/>
      <c r="G25" s="118"/>
      <c r="H25" s="118">
        <f>IF($C$4="Attiecināmās izmaksas",IF('10a+c+n'!$Q25="A",'10a+c+n'!H25,0),0)</f>
        <v>0</v>
      </c>
      <c r="I25" s="118"/>
      <c r="J25" s="118"/>
      <c r="K25" s="119">
        <f>IF($C$4="Attiecināmās izmaksas",IF('10a+c+n'!$Q25="A",'10a+c+n'!K25,0),0)</f>
        <v>0</v>
      </c>
      <c r="L25" s="65">
        <f>IF($C$4="Attiecināmās izmaksas",IF('10a+c+n'!$Q25="A",'10a+c+n'!L25,0),0)</f>
        <v>0</v>
      </c>
      <c r="M25" s="118">
        <f>IF($C$4="Attiecināmās izmaksas",IF('10a+c+n'!$Q25="A",'10a+c+n'!M25,0),0)</f>
        <v>0</v>
      </c>
      <c r="N25" s="118">
        <f>IF($C$4="Attiecināmās izmaksas",IF('10a+c+n'!$Q25="A",'10a+c+n'!N25,0),0)</f>
        <v>0</v>
      </c>
      <c r="O25" s="118">
        <f>IF($C$4="Attiecināmās izmaksas",IF('10a+c+n'!$Q25="A",'10a+c+n'!O25,0),0)</f>
        <v>0</v>
      </c>
      <c r="P25" s="119">
        <f>IF($C$4="Attiecināmās izmaksas",IF('10a+c+n'!$Q25="A",'10a+c+n'!P25,0),0)</f>
        <v>0</v>
      </c>
    </row>
    <row r="26" spans="1:16" ht="20.399999999999999" x14ac:dyDescent="0.2">
      <c r="A26" s="51">
        <f>IF(P26=0,0,IF(COUNTBLANK(P26)=1,0,COUNTA($P$14:P26)))</f>
        <v>0</v>
      </c>
      <c r="B26" s="24" t="str">
        <f>IF($C$4="Attiecināmās izmaksas",IF('10a+c+n'!$Q26="A",'10a+c+n'!B26,0),0)</f>
        <v>17-00000</v>
      </c>
      <c r="C26" s="24" t="str">
        <f>IF($C$4="Attiecināmās izmaksas",IF('10a+c+n'!$Q26="A",'10a+c+n'!C26,0),0)</f>
        <v>Karstā ūdens cirkulācijas sūknis                               Magna3 25-80N (1x230V)</v>
      </c>
      <c r="D26" s="24" t="str">
        <f>IF($C$4="Attiecināmās izmaksas",IF('10a+c+n'!$Q26="A",'10a+c+n'!D26,0),0)</f>
        <v>gb</v>
      </c>
      <c r="E26" s="46"/>
      <c r="F26" s="65"/>
      <c r="G26" s="118"/>
      <c r="H26" s="118">
        <f>IF($C$4="Attiecināmās izmaksas",IF('10a+c+n'!$Q26="A",'10a+c+n'!H26,0),0)</f>
        <v>0</v>
      </c>
      <c r="I26" s="118"/>
      <c r="J26" s="118"/>
      <c r="K26" s="119">
        <f>IF($C$4="Attiecināmās izmaksas",IF('10a+c+n'!$Q26="A",'10a+c+n'!K26,0),0)</f>
        <v>0</v>
      </c>
      <c r="L26" s="65">
        <f>IF($C$4="Attiecināmās izmaksas",IF('10a+c+n'!$Q26="A",'10a+c+n'!L26,0),0)</f>
        <v>0</v>
      </c>
      <c r="M26" s="118">
        <f>IF($C$4="Attiecināmās izmaksas",IF('10a+c+n'!$Q26="A",'10a+c+n'!M26,0),0)</f>
        <v>0</v>
      </c>
      <c r="N26" s="118">
        <f>IF($C$4="Attiecināmās izmaksas",IF('10a+c+n'!$Q26="A",'10a+c+n'!N26,0),0)</f>
        <v>0</v>
      </c>
      <c r="O26" s="118">
        <f>IF($C$4="Attiecināmās izmaksas",IF('10a+c+n'!$Q26="A",'10a+c+n'!O26,0),0)</f>
        <v>0</v>
      </c>
      <c r="P26" s="119">
        <f>IF($C$4="Attiecināmās izmaksas",IF('10a+c+n'!$Q26="A",'10a+c+n'!P26,0),0)</f>
        <v>0</v>
      </c>
    </row>
    <row r="27" spans="1:16" ht="20.399999999999999" x14ac:dyDescent="0.2">
      <c r="A27" s="51">
        <f>IF(P27=0,0,IF(COUNTBLANK(P27)=1,0,COUNTA($P$14:P27)))</f>
        <v>0</v>
      </c>
      <c r="B27" s="24" t="str">
        <f>IF($C$4="Attiecināmās izmaksas",IF('10a+c+n'!$Q27="A",'10a+c+n'!B27,0),0)</f>
        <v>17-00000</v>
      </c>
      <c r="C27" s="24" t="str">
        <f>IF($C$4="Attiecināmās izmaksas",IF('10a+c+n'!$Q27="A",'10a+c+n'!C27,0),0)</f>
        <v>Drošības vārsts                   3/4" 6 bar</v>
      </c>
      <c r="D27" s="24" t="str">
        <f>IF($C$4="Attiecināmās izmaksas",IF('10a+c+n'!$Q27="A",'10a+c+n'!D27,0),0)</f>
        <v>gb</v>
      </c>
      <c r="E27" s="46"/>
      <c r="F27" s="65"/>
      <c r="G27" s="118"/>
      <c r="H27" s="118">
        <f>IF($C$4="Attiecināmās izmaksas",IF('10a+c+n'!$Q27="A",'10a+c+n'!H27,0),0)</f>
        <v>0</v>
      </c>
      <c r="I27" s="118"/>
      <c r="J27" s="118"/>
      <c r="K27" s="119">
        <f>IF($C$4="Attiecināmās izmaksas",IF('10a+c+n'!$Q27="A",'10a+c+n'!K27,0),0)</f>
        <v>0</v>
      </c>
      <c r="L27" s="65">
        <f>IF($C$4="Attiecināmās izmaksas",IF('10a+c+n'!$Q27="A",'10a+c+n'!L27,0),0)</f>
        <v>0</v>
      </c>
      <c r="M27" s="118">
        <f>IF($C$4="Attiecināmās izmaksas",IF('10a+c+n'!$Q27="A",'10a+c+n'!M27,0),0)</f>
        <v>0</v>
      </c>
      <c r="N27" s="118">
        <f>IF($C$4="Attiecināmās izmaksas",IF('10a+c+n'!$Q27="A",'10a+c+n'!N27,0),0)</f>
        <v>0</v>
      </c>
      <c r="O27" s="118">
        <f>IF($C$4="Attiecināmās izmaksas",IF('10a+c+n'!$Q27="A",'10a+c+n'!O27,0),0)</f>
        <v>0</v>
      </c>
      <c r="P27" s="119">
        <f>IF($C$4="Attiecināmās izmaksas",IF('10a+c+n'!$Q27="A",'10a+c+n'!P27,0),0)</f>
        <v>0</v>
      </c>
    </row>
    <row r="28" spans="1:16" ht="20.399999999999999" x14ac:dyDescent="0.2">
      <c r="A28" s="51">
        <f>IF(P28=0,0,IF(COUNTBLANK(P28)=1,0,COUNTA($P$14:P28)))</f>
        <v>0</v>
      </c>
      <c r="B28" s="24" t="str">
        <f>IF($C$4="Attiecināmās izmaksas",IF('10a+c+n'!$Q28="A",'10a+c+n'!B28,0),0)</f>
        <v>17-00000</v>
      </c>
      <c r="C28" s="24" t="str">
        <f>IF($C$4="Attiecināmās izmaksas",IF('10a+c+n'!$Q28="A",'10a+c+n'!C28,0),0)</f>
        <v>Drošības vārsts                   3/4" 10 bar</v>
      </c>
      <c r="D28" s="24" t="str">
        <f>IF($C$4="Attiecināmās izmaksas",IF('10a+c+n'!$Q28="A",'10a+c+n'!D28,0),0)</f>
        <v>gb</v>
      </c>
      <c r="E28" s="46"/>
      <c r="F28" s="65"/>
      <c r="G28" s="118"/>
      <c r="H28" s="118">
        <f>IF($C$4="Attiecināmās izmaksas",IF('10a+c+n'!$Q28="A",'10a+c+n'!H28,0),0)</f>
        <v>0</v>
      </c>
      <c r="I28" s="118"/>
      <c r="J28" s="118"/>
      <c r="K28" s="119">
        <f>IF($C$4="Attiecināmās izmaksas",IF('10a+c+n'!$Q28="A",'10a+c+n'!K28,0),0)</f>
        <v>0</v>
      </c>
      <c r="L28" s="65">
        <f>IF($C$4="Attiecināmās izmaksas",IF('10a+c+n'!$Q28="A",'10a+c+n'!L28,0),0)</f>
        <v>0</v>
      </c>
      <c r="M28" s="118">
        <f>IF($C$4="Attiecināmās izmaksas",IF('10a+c+n'!$Q28="A",'10a+c+n'!M28,0),0)</f>
        <v>0</v>
      </c>
      <c r="N28" s="118">
        <f>IF($C$4="Attiecināmās izmaksas",IF('10a+c+n'!$Q28="A",'10a+c+n'!N28,0),0)</f>
        <v>0</v>
      </c>
      <c r="O28" s="118">
        <f>IF($C$4="Attiecināmās izmaksas",IF('10a+c+n'!$Q28="A",'10a+c+n'!O28,0),0)</f>
        <v>0</v>
      </c>
      <c r="P28" s="119">
        <f>IF($C$4="Attiecināmās izmaksas",IF('10a+c+n'!$Q28="A",'10a+c+n'!P28,0),0)</f>
        <v>0</v>
      </c>
    </row>
    <row r="29" spans="1:16" ht="20.399999999999999" x14ac:dyDescent="0.2">
      <c r="A29" s="51">
        <f>IF(P29=0,0,IF(COUNTBLANK(P29)=1,0,COUNTA($P$14:P29)))</f>
        <v>0</v>
      </c>
      <c r="B29" s="24" t="str">
        <f>IF($C$4="Attiecināmās izmaksas",IF('10a+c+n'!$Q29="A",'10a+c+n'!B29,0),0)</f>
        <v>17-00000</v>
      </c>
      <c r="C29" s="24" t="str">
        <f>IF($C$4="Attiecināmās izmaksas",IF('10a+c+n'!$Q29="A",'10a+c+n'!C29,0),0)</f>
        <v>Ūdens mērītājs                    90ºC 2,5 m3/h          10bar</v>
      </c>
      <c r="D29" s="24" t="str">
        <f>IF($C$4="Attiecināmās izmaksas",IF('10a+c+n'!$Q29="A",'10a+c+n'!D29,0),0)</f>
        <v>gb</v>
      </c>
      <c r="E29" s="46"/>
      <c r="F29" s="65"/>
      <c r="G29" s="118"/>
      <c r="H29" s="118">
        <f>IF($C$4="Attiecināmās izmaksas",IF('10a+c+n'!$Q29="A",'10a+c+n'!H29,0),0)</f>
        <v>0</v>
      </c>
      <c r="I29" s="118"/>
      <c r="J29" s="118"/>
      <c r="K29" s="119">
        <f>IF($C$4="Attiecināmās izmaksas",IF('10a+c+n'!$Q29="A",'10a+c+n'!K29,0),0)</f>
        <v>0</v>
      </c>
      <c r="L29" s="65">
        <f>IF($C$4="Attiecināmās izmaksas",IF('10a+c+n'!$Q29="A",'10a+c+n'!L29,0),0)</f>
        <v>0</v>
      </c>
      <c r="M29" s="118">
        <f>IF($C$4="Attiecināmās izmaksas",IF('10a+c+n'!$Q29="A",'10a+c+n'!M29,0),0)</f>
        <v>0</v>
      </c>
      <c r="N29" s="118">
        <f>IF($C$4="Attiecināmās izmaksas",IF('10a+c+n'!$Q29="A",'10a+c+n'!N29,0),0)</f>
        <v>0</v>
      </c>
      <c r="O29" s="118">
        <f>IF($C$4="Attiecināmās izmaksas",IF('10a+c+n'!$Q29="A",'10a+c+n'!O29,0),0)</f>
        <v>0</v>
      </c>
      <c r="P29" s="119">
        <f>IF($C$4="Attiecināmās izmaksas",IF('10a+c+n'!$Q29="A",'10a+c+n'!P29,0),0)</f>
        <v>0</v>
      </c>
    </row>
    <row r="30" spans="1:16" ht="20.399999999999999" x14ac:dyDescent="0.2">
      <c r="A30" s="51">
        <f>IF(P30=0,0,IF(COUNTBLANK(P30)=1,0,COUNTA($P$14:P30)))</f>
        <v>0</v>
      </c>
      <c r="B30" s="24" t="str">
        <f>IF($C$4="Attiecināmās izmaksas",IF('10a+c+n'!$Q30="A",'10a+c+n'!B30,0),0)</f>
        <v>17-00000</v>
      </c>
      <c r="C30" s="24" t="str">
        <f>IF($C$4="Attiecināmās izmaksas",IF('10a+c+n'!$Q30="A",'10a+c+n'!C30,0),0)</f>
        <v>Ūdens mērītājs                    30ºC Q3=6,3 m3/h    16bar</v>
      </c>
      <c r="D30" s="24" t="str">
        <f>IF($C$4="Attiecināmās izmaksas",IF('10a+c+n'!$Q30="A",'10a+c+n'!D30,0),0)</f>
        <v>gb</v>
      </c>
      <c r="E30" s="46"/>
      <c r="F30" s="65"/>
      <c r="G30" s="118"/>
      <c r="H30" s="118">
        <f>IF($C$4="Attiecināmās izmaksas",IF('10a+c+n'!$Q30="A",'10a+c+n'!H30,0),0)</f>
        <v>0</v>
      </c>
      <c r="I30" s="118"/>
      <c r="J30" s="118"/>
      <c r="K30" s="119">
        <f>IF($C$4="Attiecināmās izmaksas",IF('10a+c+n'!$Q30="A",'10a+c+n'!K30,0),0)</f>
        <v>0</v>
      </c>
      <c r="L30" s="65">
        <f>IF($C$4="Attiecināmās izmaksas",IF('10a+c+n'!$Q30="A",'10a+c+n'!L30,0),0)</f>
        <v>0</v>
      </c>
      <c r="M30" s="118">
        <f>IF($C$4="Attiecināmās izmaksas",IF('10a+c+n'!$Q30="A",'10a+c+n'!M30,0),0)</f>
        <v>0</v>
      </c>
      <c r="N30" s="118">
        <f>IF($C$4="Attiecināmās izmaksas",IF('10a+c+n'!$Q30="A",'10a+c+n'!N30,0),0)</f>
        <v>0</v>
      </c>
      <c r="O30" s="118">
        <f>IF($C$4="Attiecināmās izmaksas",IF('10a+c+n'!$Q30="A",'10a+c+n'!O30,0),0)</f>
        <v>0</v>
      </c>
      <c r="P30" s="119">
        <f>IF($C$4="Attiecināmās izmaksas",IF('10a+c+n'!$Q30="A",'10a+c+n'!P30,0),0)</f>
        <v>0</v>
      </c>
    </row>
    <row r="31" spans="1:16" ht="20.399999999999999" x14ac:dyDescent="0.2">
      <c r="A31" s="51">
        <f>IF(P31=0,0,IF(COUNTBLANK(P31)=1,0,COUNTA($P$14:P31)))</f>
        <v>0</v>
      </c>
      <c r="B31" s="24" t="str">
        <f>IF($C$4="Attiecināmās izmaksas",IF('10a+c+n'!$Q31="A",'10a+c+n'!B31,0),0)</f>
        <v>17-00000</v>
      </c>
      <c r="C31" s="24" t="str">
        <f>IF($C$4="Attiecināmās izmaksas",IF('10a+c+n'!$Q31="A",'10a+c+n'!C31,0),0)</f>
        <v>Izplešanās trauks  N100      V=100L     6bar</v>
      </c>
      <c r="D31" s="24" t="str">
        <f>IF($C$4="Attiecināmās izmaksas",IF('10a+c+n'!$Q31="A",'10a+c+n'!D31,0),0)</f>
        <v>gb</v>
      </c>
      <c r="E31" s="46"/>
      <c r="F31" s="65"/>
      <c r="G31" s="118"/>
      <c r="H31" s="118">
        <f>IF($C$4="Attiecināmās izmaksas",IF('10a+c+n'!$Q31="A",'10a+c+n'!H31,0),0)</f>
        <v>0</v>
      </c>
      <c r="I31" s="118"/>
      <c r="J31" s="118"/>
      <c r="K31" s="119">
        <f>IF($C$4="Attiecināmās izmaksas",IF('10a+c+n'!$Q31="A",'10a+c+n'!K31,0),0)</f>
        <v>0</v>
      </c>
      <c r="L31" s="65">
        <f>IF($C$4="Attiecināmās izmaksas",IF('10a+c+n'!$Q31="A",'10a+c+n'!L31,0),0)</f>
        <v>0</v>
      </c>
      <c r="M31" s="118">
        <f>IF($C$4="Attiecināmās izmaksas",IF('10a+c+n'!$Q31="A",'10a+c+n'!M31,0),0)</f>
        <v>0</v>
      </c>
      <c r="N31" s="118">
        <f>IF($C$4="Attiecināmās izmaksas",IF('10a+c+n'!$Q31="A",'10a+c+n'!N31,0),0)</f>
        <v>0</v>
      </c>
      <c r="O31" s="118">
        <f>IF($C$4="Attiecināmās izmaksas",IF('10a+c+n'!$Q31="A",'10a+c+n'!O31,0),0)</f>
        <v>0</v>
      </c>
      <c r="P31" s="119">
        <f>IF($C$4="Attiecināmās izmaksas",IF('10a+c+n'!$Q31="A",'10a+c+n'!P31,0),0)</f>
        <v>0</v>
      </c>
    </row>
    <row r="32" spans="1:16" ht="20.399999999999999" x14ac:dyDescent="0.2">
      <c r="A32" s="51">
        <f>IF(P32=0,0,IF(COUNTBLANK(P32)=1,0,COUNTA($P$14:P32)))</f>
        <v>0</v>
      </c>
      <c r="B32" s="24" t="str">
        <f>IF($C$4="Attiecināmās izmaksas",IF('10a+c+n'!$Q32="A",'10a+c+n'!B32,0),0)</f>
        <v>17-00000</v>
      </c>
      <c r="C32" s="24" t="str">
        <f>IF($C$4="Attiecināmās izmaksas",IF('10a+c+n'!$Q32="A",'10a+c+n'!C32,0),0)</f>
        <v>Lodveida ventilis  iemetinātais DN65    PN40</v>
      </c>
      <c r="D32" s="24" t="str">
        <f>IF($C$4="Attiecināmās izmaksas",IF('10a+c+n'!$Q32="A",'10a+c+n'!D32,0),0)</f>
        <v>gb</v>
      </c>
      <c r="E32" s="46"/>
      <c r="F32" s="65"/>
      <c r="G32" s="118"/>
      <c r="H32" s="118">
        <f>IF($C$4="Attiecināmās izmaksas",IF('10a+c+n'!$Q32="A",'10a+c+n'!H32,0),0)</f>
        <v>0</v>
      </c>
      <c r="I32" s="118"/>
      <c r="J32" s="118"/>
      <c r="K32" s="119">
        <f>IF($C$4="Attiecināmās izmaksas",IF('10a+c+n'!$Q32="A",'10a+c+n'!K32,0),0)</f>
        <v>0</v>
      </c>
      <c r="L32" s="65">
        <f>IF($C$4="Attiecināmās izmaksas",IF('10a+c+n'!$Q32="A",'10a+c+n'!L32,0),0)</f>
        <v>0</v>
      </c>
      <c r="M32" s="118">
        <f>IF($C$4="Attiecināmās izmaksas",IF('10a+c+n'!$Q32="A",'10a+c+n'!M32,0),0)</f>
        <v>0</v>
      </c>
      <c r="N32" s="118">
        <f>IF($C$4="Attiecināmās izmaksas",IF('10a+c+n'!$Q32="A",'10a+c+n'!N32,0),0)</f>
        <v>0</v>
      </c>
      <c r="O32" s="118">
        <f>IF($C$4="Attiecināmās izmaksas",IF('10a+c+n'!$Q32="A",'10a+c+n'!O32,0),0)</f>
        <v>0</v>
      </c>
      <c r="P32" s="119">
        <f>IF($C$4="Attiecināmās izmaksas",IF('10a+c+n'!$Q32="A",'10a+c+n'!P32,0),0)</f>
        <v>0</v>
      </c>
    </row>
    <row r="33" spans="1:16" ht="20.399999999999999" x14ac:dyDescent="0.2">
      <c r="A33" s="51">
        <f>IF(P33=0,0,IF(COUNTBLANK(P33)=1,0,COUNTA($P$14:P33)))</f>
        <v>0</v>
      </c>
      <c r="B33" s="24" t="str">
        <f>IF($C$4="Attiecināmās izmaksas",IF('10a+c+n'!$Q33="A",'10a+c+n'!B33,0),0)</f>
        <v>17-00000</v>
      </c>
      <c r="C33" s="24" t="str">
        <f>IF($C$4="Attiecināmās izmaksas",IF('10a+c+n'!$Q33="A",'10a+c+n'!C33,0),0)</f>
        <v>Lodveida ventilis  iemetinātais DN50    PN40</v>
      </c>
      <c r="D33" s="24" t="str">
        <f>IF($C$4="Attiecināmās izmaksas",IF('10a+c+n'!$Q33="A",'10a+c+n'!D33,0),0)</f>
        <v>gb</v>
      </c>
      <c r="E33" s="46"/>
      <c r="F33" s="65"/>
      <c r="G33" s="118"/>
      <c r="H33" s="118">
        <f>IF($C$4="Attiecināmās izmaksas",IF('10a+c+n'!$Q33="A",'10a+c+n'!H33,0),0)</f>
        <v>0</v>
      </c>
      <c r="I33" s="118"/>
      <c r="J33" s="118"/>
      <c r="K33" s="119">
        <f>IF($C$4="Attiecināmās izmaksas",IF('10a+c+n'!$Q33="A",'10a+c+n'!K33,0),0)</f>
        <v>0</v>
      </c>
      <c r="L33" s="65">
        <f>IF($C$4="Attiecināmās izmaksas",IF('10a+c+n'!$Q33="A",'10a+c+n'!L33,0),0)</f>
        <v>0</v>
      </c>
      <c r="M33" s="118">
        <f>IF($C$4="Attiecināmās izmaksas",IF('10a+c+n'!$Q33="A",'10a+c+n'!M33,0),0)</f>
        <v>0</v>
      </c>
      <c r="N33" s="118">
        <f>IF($C$4="Attiecināmās izmaksas",IF('10a+c+n'!$Q33="A",'10a+c+n'!N33,0),0)</f>
        <v>0</v>
      </c>
      <c r="O33" s="118">
        <f>IF($C$4="Attiecināmās izmaksas",IF('10a+c+n'!$Q33="A",'10a+c+n'!O33,0),0)</f>
        <v>0</v>
      </c>
      <c r="P33" s="119">
        <f>IF($C$4="Attiecināmās izmaksas",IF('10a+c+n'!$Q33="A",'10a+c+n'!P33,0),0)</f>
        <v>0</v>
      </c>
    </row>
    <row r="34" spans="1:16" ht="20.399999999999999" x14ac:dyDescent="0.2">
      <c r="A34" s="51">
        <f>IF(P34=0,0,IF(COUNTBLANK(P34)=1,0,COUNTA($P$14:P34)))</f>
        <v>0</v>
      </c>
      <c r="B34" s="24" t="str">
        <f>IF($C$4="Attiecināmās izmaksas",IF('10a+c+n'!$Q34="A",'10a+c+n'!B34,0),0)</f>
        <v>17-00000</v>
      </c>
      <c r="C34" s="24" t="str">
        <f>IF($C$4="Attiecināmās izmaksas",IF('10a+c+n'!$Q34="A",'10a+c+n'!C34,0),0)</f>
        <v>Manometra ventilis    Ø1/2"</v>
      </c>
      <c r="D34" s="24" t="str">
        <f>IF($C$4="Attiecināmās izmaksas",IF('10a+c+n'!$Q34="A",'10a+c+n'!D34,0),0)</f>
        <v>gb</v>
      </c>
      <c r="E34" s="46"/>
      <c r="F34" s="65"/>
      <c r="G34" s="118"/>
      <c r="H34" s="118">
        <f>IF($C$4="Attiecināmās izmaksas",IF('10a+c+n'!$Q34="A",'10a+c+n'!H34,0),0)</f>
        <v>0</v>
      </c>
      <c r="I34" s="118"/>
      <c r="J34" s="118"/>
      <c r="K34" s="119">
        <f>IF($C$4="Attiecināmās izmaksas",IF('10a+c+n'!$Q34="A",'10a+c+n'!K34,0),0)</f>
        <v>0</v>
      </c>
      <c r="L34" s="65">
        <f>IF($C$4="Attiecināmās izmaksas",IF('10a+c+n'!$Q34="A",'10a+c+n'!L34,0),0)</f>
        <v>0</v>
      </c>
      <c r="M34" s="118">
        <f>IF($C$4="Attiecināmās izmaksas",IF('10a+c+n'!$Q34="A",'10a+c+n'!M34,0),0)</f>
        <v>0</v>
      </c>
      <c r="N34" s="118">
        <f>IF($C$4="Attiecināmās izmaksas",IF('10a+c+n'!$Q34="A",'10a+c+n'!N34,0),0)</f>
        <v>0</v>
      </c>
      <c r="O34" s="118">
        <f>IF($C$4="Attiecināmās izmaksas",IF('10a+c+n'!$Q34="A",'10a+c+n'!O34,0),0)</f>
        <v>0</v>
      </c>
      <c r="P34" s="119">
        <f>IF($C$4="Attiecināmās izmaksas",IF('10a+c+n'!$Q34="A",'10a+c+n'!P34,0),0)</f>
        <v>0</v>
      </c>
    </row>
    <row r="35" spans="1:16" ht="20.399999999999999" x14ac:dyDescent="0.2">
      <c r="A35" s="51">
        <f>IF(P35=0,0,IF(COUNTBLANK(P35)=1,0,COUNTA($P$14:P35)))</f>
        <v>0</v>
      </c>
      <c r="B35" s="24" t="str">
        <f>IF($C$4="Attiecināmās izmaksas",IF('10a+c+n'!$Q35="A",'10a+c+n'!B35,0),0)</f>
        <v>17-00000</v>
      </c>
      <c r="C35" s="24" t="str">
        <f>IF($C$4="Attiecināmās izmaksas",IF('10a+c+n'!$Q35="A",'10a+c+n'!C35,0),0)</f>
        <v>Lodveida ventilis        Ø 3/4"</v>
      </c>
      <c r="D35" s="24" t="str">
        <f>IF($C$4="Attiecināmās izmaksas",IF('10a+c+n'!$Q35="A",'10a+c+n'!D35,0),0)</f>
        <v>gb</v>
      </c>
      <c r="E35" s="46"/>
      <c r="F35" s="65"/>
      <c r="G35" s="118"/>
      <c r="H35" s="118">
        <f>IF($C$4="Attiecināmās izmaksas",IF('10a+c+n'!$Q35="A",'10a+c+n'!H35,0),0)</f>
        <v>0</v>
      </c>
      <c r="I35" s="118"/>
      <c r="J35" s="118"/>
      <c r="K35" s="119">
        <f>IF($C$4="Attiecināmās izmaksas",IF('10a+c+n'!$Q35="A",'10a+c+n'!K35,0),0)</f>
        <v>0</v>
      </c>
      <c r="L35" s="65">
        <f>IF($C$4="Attiecināmās izmaksas",IF('10a+c+n'!$Q35="A",'10a+c+n'!L35,0),0)</f>
        <v>0</v>
      </c>
      <c r="M35" s="118">
        <f>IF($C$4="Attiecināmās izmaksas",IF('10a+c+n'!$Q35="A",'10a+c+n'!M35,0),0)</f>
        <v>0</v>
      </c>
      <c r="N35" s="118">
        <f>IF($C$4="Attiecināmās izmaksas",IF('10a+c+n'!$Q35="A",'10a+c+n'!N35,0),0)</f>
        <v>0</v>
      </c>
      <c r="O35" s="118">
        <f>IF($C$4="Attiecināmās izmaksas",IF('10a+c+n'!$Q35="A",'10a+c+n'!O35,0),0)</f>
        <v>0</v>
      </c>
      <c r="P35" s="119">
        <f>IF($C$4="Attiecināmās izmaksas",IF('10a+c+n'!$Q35="A",'10a+c+n'!P35,0),0)</f>
        <v>0</v>
      </c>
    </row>
    <row r="36" spans="1:16" ht="20.399999999999999" x14ac:dyDescent="0.2">
      <c r="A36" s="51">
        <f>IF(P36=0,0,IF(COUNTBLANK(P36)=1,0,COUNTA($P$14:P36)))</f>
        <v>0</v>
      </c>
      <c r="B36" s="24" t="str">
        <f>IF($C$4="Attiecināmās izmaksas",IF('10a+c+n'!$Q36="A",'10a+c+n'!B36,0),0)</f>
        <v>17-00000</v>
      </c>
      <c r="C36" s="24" t="str">
        <f>IF($C$4="Attiecināmās izmaksas",IF('10a+c+n'!$Q36="A",'10a+c+n'!C36,0),0)</f>
        <v>Lodveida ventilis        Ø 1/2"</v>
      </c>
      <c r="D36" s="24" t="str">
        <f>IF($C$4="Attiecināmās izmaksas",IF('10a+c+n'!$Q36="A",'10a+c+n'!D36,0),0)</f>
        <v>gb</v>
      </c>
      <c r="E36" s="46"/>
      <c r="F36" s="65"/>
      <c r="G36" s="118"/>
      <c r="H36" s="118">
        <f>IF($C$4="Attiecināmās izmaksas",IF('10a+c+n'!$Q36="A",'10a+c+n'!H36,0),0)</f>
        <v>0</v>
      </c>
      <c r="I36" s="118"/>
      <c r="J36" s="118"/>
      <c r="K36" s="119">
        <f>IF($C$4="Attiecināmās izmaksas",IF('10a+c+n'!$Q36="A",'10a+c+n'!K36,0),0)</f>
        <v>0</v>
      </c>
      <c r="L36" s="65">
        <f>IF($C$4="Attiecināmās izmaksas",IF('10a+c+n'!$Q36="A",'10a+c+n'!L36,0),0)</f>
        <v>0</v>
      </c>
      <c r="M36" s="118">
        <f>IF($C$4="Attiecināmās izmaksas",IF('10a+c+n'!$Q36="A",'10a+c+n'!M36,0),0)</f>
        <v>0</v>
      </c>
      <c r="N36" s="118">
        <f>IF($C$4="Attiecināmās izmaksas",IF('10a+c+n'!$Q36="A",'10a+c+n'!N36,0),0)</f>
        <v>0</v>
      </c>
      <c r="O36" s="118">
        <f>IF($C$4="Attiecināmās izmaksas",IF('10a+c+n'!$Q36="A",'10a+c+n'!O36,0),0)</f>
        <v>0</v>
      </c>
      <c r="P36" s="119">
        <f>IF($C$4="Attiecināmās izmaksas",IF('10a+c+n'!$Q36="A",'10a+c+n'!P36,0),0)</f>
        <v>0</v>
      </c>
    </row>
    <row r="37" spans="1:16" ht="20.399999999999999" x14ac:dyDescent="0.2">
      <c r="A37" s="51">
        <f>IF(P37=0,0,IF(COUNTBLANK(P37)=1,0,COUNTA($P$14:P37)))</f>
        <v>0</v>
      </c>
      <c r="B37" s="24" t="str">
        <f>IF($C$4="Attiecināmās izmaksas",IF('10a+c+n'!$Q37="A",'10a+c+n'!B37,0),0)</f>
        <v>17-00000</v>
      </c>
      <c r="C37" s="24" t="str">
        <f>IF($C$4="Attiecināmās izmaksas",IF('10a+c+n'!$Q37="A",'10a+c+n'!C37,0),0)</f>
        <v>Lodveida ventilis (bronzas)      DN50</v>
      </c>
      <c r="D37" s="24" t="str">
        <f>IF($C$4="Attiecināmās izmaksas",IF('10a+c+n'!$Q37="A",'10a+c+n'!D37,0),0)</f>
        <v>gb</v>
      </c>
      <c r="E37" s="46"/>
      <c r="F37" s="65"/>
      <c r="G37" s="118"/>
      <c r="H37" s="118">
        <f>IF($C$4="Attiecināmās izmaksas",IF('10a+c+n'!$Q37="A",'10a+c+n'!H37,0),0)</f>
        <v>0</v>
      </c>
      <c r="I37" s="118"/>
      <c r="J37" s="118"/>
      <c r="K37" s="119">
        <f>IF($C$4="Attiecināmās izmaksas",IF('10a+c+n'!$Q37="A",'10a+c+n'!K37,0),0)</f>
        <v>0</v>
      </c>
      <c r="L37" s="65">
        <f>IF($C$4="Attiecināmās izmaksas",IF('10a+c+n'!$Q37="A",'10a+c+n'!L37,0),0)</f>
        <v>0</v>
      </c>
      <c r="M37" s="118">
        <f>IF($C$4="Attiecināmās izmaksas",IF('10a+c+n'!$Q37="A",'10a+c+n'!M37,0),0)</f>
        <v>0</v>
      </c>
      <c r="N37" s="118">
        <f>IF($C$4="Attiecināmās izmaksas",IF('10a+c+n'!$Q37="A",'10a+c+n'!N37,0),0)</f>
        <v>0</v>
      </c>
      <c r="O37" s="118">
        <f>IF($C$4="Attiecināmās izmaksas",IF('10a+c+n'!$Q37="A",'10a+c+n'!O37,0),0)</f>
        <v>0</v>
      </c>
      <c r="P37" s="119">
        <f>IF($C$4="Attiecināmās izmaksas",IF('10a+c+n'!$Q37="A",'10a+c+n'!P37,0),0)</f>
        <v>0</v>
      </c>
    </row>
    <row r="38" spans="1:16" ht="20.399999999999999" x14ac:dyDescent="0.2">
      <c r="A38" s="51">
        <f>IF(P38=0,0,IF(COUNTBLANK(P38)=1,0,COUNTA($P$14:P38)))</f>
        <v>0</v>
      </c>
      <c r="B38" s="24" t="str">
        <f>IF($C$4="Attiecināmās izmaksas",IF('10a+c+n'!$Q38="A",'10a+c+n'!B38,0),0)</f>
        <v>17-00000</v>
      </c>
      <c r="C38" s="24" t="str">
        <f>IF($C$4="Attiecināmās izmaksas",IF('10a+c+n'!$Q38="A",'10a+c+n'!C38,0),0)</f>
        <v>Lodveida ventilis (bronzas)      DN32</v>
      </c>
      <c r="D38" s="24" t="str">
        <f>IF($C$4="Attiecināmās izmaksas",IF('10a+c+n'!$Q38="A",'10a+c+n'!D38,0),0)</f>
        <v>gb</v>
      </c>
      <c r="E38" s="46"/>
      <c r="F38" s="65"/>
      <c r="G38" s="118"/>
      <c r="H38" s="118">
        <f>IF($C$4="Attiecināmās izmaksas",IF('10a+c+n'!$Q38="A",'10a+c+n'!H38,0),0)</f>
        <v>0</v>
      </c>
      <c r="I38" s="118"/>
      <c r="J38" s="118"/>
      <c r="K38" s="119">
        <f>IF($C$4="Attiecināmās izmaksas",IF('10a+c+n'!$Q38="A",'10a+c+n'!K38,0),0)</f>
        <v>0</v>
      </c>
      <c r="L38" s="65">
        <f>IF($C$4="Attiecināmās izmaksas",IF('10a+c+n'!$Q38="A",'10a+c+n'!L38,0),0)</f>
        <v>0</v>
      </c>
      <c r="M38" s="118">
        <f>IF($C$4="Attiecināmās izmaksas",IF('10a+c+n'!$Q38="A",'10a+c+n'!M38,0),0)</f>
        <v>0</v>
      </c>
      <c r="N38" s="118">
        <f>IF($C$4="Attiecināmās izmaksas",IF('10a+c+n'!$Q38="A",'10a+c+n'!N38,0),0)</f>
        <v>0</v>
      </c>
      <c r="O38" s="118">
        <f>IF($C$4="Attiecināmās izmaksas",IF('10a+c+n'!$Q38="A",'10a+c+n'!O38,0),0)</f>
        <v>0</v>
      </c>
      <c r="P38" s="119">
        <f>IF($C$4="Attiecināmās izmaksas",IF('10a+c+n'!$Q38="A",'10a+c+n'!P38,0),0)</f>
        <v>0</v>
      </c>
    </row>
    <row r="39" spans="1:16" ht="20.399999999999999" x14ac:dyDescent="0.2">
      <c r="A39" s="51">
        <f>IF(P39=0,0,IF(COUNTBLANK(P39)=1,0,COUNTA($P$14:P39)))</f>
        <v>0</v>
      </c>
      <c r="B39" s="24" t="str">
        <f>IF($C$4="Attiecināmās izmaksas",IF('10a+c+n'!$Q39="A",'10a+c+n'!B39,0),0)</f>
        <v>17-00000</v>
      </c>
      <c r="C39" s="24" t="str">
        <f>IF($C$4="Attiecināmās izmaksas",IF('10a+c+n'!$Q39="A",'10a+c+n'!C39,0),0)</f>
        <v>Vienvirziena vārsts                                     DN15</v>
      </c>
      <c r="D39" s="24" t="str">
        <f>IF($C$4="Attiecināmās izmaksas",IF('10a+c+n'!$Q39="A",'10a+c+n'!D39,0),0)</f>
        <v>gb</v>
      </c>
      <c r="E39" s="46"/>
      <c r="F39" s="65"/>
      <c r="G39" s="118"/>
      <c r="H39" s="118">
        <f>IF($C$4="Attiecināmās izmaksas",IF('10a+c+n'!$Q39="A",'10a+c+n'!H39,0),0)</f>
        <v>0</v>
      </c>
      <c r="I39" s="118"/>
      <c r="J39" s="118"/>
      <c r="K39" s="119">
        <f>IF($C$4="Attiecināmās izmaksas",IF('10a+c+n'!$Q39="A",'10a+c+n'!K39,0),0)</f>
        <v>0</v>
      </c>
      <c r="L39" s="65">
        <f>IF($C$4="Attiecināmās izmaksas",IF('10a+c+n'!$Q39="A",'10a+c+n'!L39,0),0)</f>
        <v>0</v>
      </c>
      <c r="M39" s="118">
        <f>IF($C$4="Attiecināmās izmaksas",IF('10a+c+n'!$Q39="A",'10a+c+n'!M39,0),0)</f>
        <v>0</v>
      </c>
      <c r="N39" s="118">
        <f>IF($C$4="Attiecināmās izmaksas",IF('10a+c+n'!$Q39="A",'10a+c+n'!N39,0),0)</f>
        <v>0</v>
      </c>
      <c r="O39" s="118">
        <f>IF($C$4="Attiecināmās izmaksas",IF('10a+c+n'!$Q39="A",'10a+c+n'!O39,0),0)</f>
        <v>0</v>
      </c>
      <c r="P39" s="119">
        <f>IF($C$4="Attiecināmās izmaksas",IF('10a+c+n'!$Q39="A",'10a+c+n'!P39,0),0)</f>
        <v>0</v>
      </c>
    </row>
    <row r="40" spans="1:16" ht="20.399999999999999" x14ac:dyDescent="0.2">
      <c r="A40" s="51">
        <f>IF(P40=0,0,IF(COUNTBLANK(P40)=1,0,COUNTA($P$14:P40)))</f>
        <v>0</v>
      </c>
      <c r="B40" s="24" t="str">
        <f>IF($C$4="Attiecināmās izmaksas",IF('10a+c+n'!$Q40="A",'10a+c+n'!B40,0),0)</f>
        <v>17-00000</v>
      </c>
      <c r="C40" s="24" t="str">
        <f>IF($C$4="Attiecināmās izmaksas",IF('10a+c+n'!$Q40="A",'10a+c+n'!C40,0),0)</f>
        <v>Vienvirziena vārsts  k.ūdens                        DN32</v>
      </c>
      <c r="D40" s="24" t="str">
        <f>IF($C$4="Attiecināmās izmaksas",IF('10a+c+n'!$Q40="A",'10a+c+n'!D40,0),0)</f>
        <v>gb</v>
      </c>
      <c r="E40" s="46"/>
      <c r="F40" s="65"/>
      <c r="G40" s="118"/>
      <c r="H40" s="118">
        <f>IF($C$4="Attiecināmās izmaksas",IF('10a+c+n'!$Q40="A",'10a+c+n'!H40,0),0)</f>
        <v>0</v>
      </c>
      <c r="I40" s="118"/>
      <c r="J40" s="118"/>
      <c r="K40" s="119">
        <f>IF($C$4="Attiecināmās izmaksas",IF('10a+c+n'!$Q40="A",'10a+c+n'!K40,0),0)</f>
        <v>0</v>
      </c>
      <c r="L40" s="65">
        <f>IF($C$4="Attiecināmās izmaksas",IF('10a+c+n'!$Q40="A",'10a+c+n'!L40,0),0)</f>
        <v>0</v>
      </c>
      <c r="M40" s="118">
        <f>IF($C$4="Attiecināmās izmaksas",IF('10a+c+n'!$Q40="A",'10a+c+n'!M40,0),0)</f>
        <v>0</v>
      </c>
      <c r="N40" s="118">
        <f>IF($C$4="Attiecināmās izmaksas",IF('10a+c+n'!$Q40="A",'10a+c+n'!N40,0),0)</f>
        <v>0</v>
      </c>
      <c r="O40" s="118">
        <f>IF($C$4="Attiecināmās izmaksas",IF('10a+c+n'!$Q40="A",'10a+c+n'!O40,0),0)</f>
        <v>0</v>
      </c>
      <c r="P40" s="119">
        <f>IF($C$4="Attiecināmās izmaksas",IF('10a+c+n'!$Q40="A",'10a+c+n'!P40,0),0)</f>
        <v>0</v>
      </c>
    </row>
    <row r="41" spans="1:16" ht="20.399999999999999" x14ac:dyDescent="0.2">
      <c r="A41" s="51">
        <f>IF(P41=0,0,IF(COUNTBLANK(P41)=1,0,COUNTA($P$14:P41)))</f>
        <v>0</v>
      </c>
      <c r="B41" s="24" t="str">
        <f>IF($C$4="Attiecināmās izmaksas",IF('10a+c+n'!$Q41="A",'10a+c+n'!B41,0),0)</f>
        <v>17-00000</v>
      </c>
      <c r="C41" s="24" t="str">
        <f>IF($C$4="Attiecināmās izmaksas",IF('10a+c+n'!$Q41="A",'10a+c+n'!C41,0),0)</f>
        <v>Vienvirziena vārsts  k.ūdens                        DN50</v>
      </c>
      <c r="D41" s="24" t="str">
        <f>IF($C$4="Attiecināmās izmaksas",IF('10a+c+n'!$Q41="A",'10a+c+n'!D41,0),0)</f>
        <v>gb</v>
      </c>
      <c r="E41" s="46"/>
      <c r="F41" s="65"/>
      <c r="G41" s="118"/>
      <c r="H41" s="118">
        <f>IF($C$4="Attiecināmās izmaksas",IF('10a+c+n'!$Q41="A",'10a+c+n'!H41,0),0)</f>
        <v>0</v>
      </c>
      <c r="I41" s="118"/>
      <c r="J41" s="118"/>
      <c r="K41" s="119">
        <f>IF($C$4="Attiecināmās izmaksas",IF('10a+c+n'!$Q41="A",'10a+c+n'!K41,0),0)</f>
        <v>0</v>
      </c>
      <c r="L41" s="65">
        <f>IF($C$4="Attiecināmās izmaksas",IF('10a+c+n'!$Q41="A",'10a+c+n'!L41,0),0)</f>
        <v>0</v>
      </c>
      <c r="M41" s="118">
        <f>IF($C$4="Attiecināmās izmaksas",IF('10a+c+n'!$Q41="A",'10a+c+n'!M41,0),0)</f>
        <v>0</v>
      </c>
      <c r="N41" s="118">
        <f>IF($C$4="Attiecināmās izmaksas",IF('10a+c+n'!$Q41="A",'10a+c+n'!N41,0),0)</f>
        <v>0</v>
      </c>
      <c r="O41" s="118">
        <f>IF($C$4="Attiecināmās izmaksas",IF('10a+c+n'!$Q41="A",'10a+c+n'!O41,0),0)</f>
        <v>0</v>
      </c>
      <c r="P41" s="119">
        <f>IF($C$4="Attiecināmās izmaksas",IF('10a+c+n'!$Q41="A",'10a+c+n'!P41,0),0)</f>
        <v>0</v>
      </c>
    </row>
    <row r="42" spans="1:16" ht="20.399999999999999" x14ac:dyDescent="0.2">
      <c r="A42" s="51">
        <f>IF(P42=0,0,IF(COUNTBLANK(P42)=1,0,COUNTA($P$14:P42)))</f>
        <v>0</v>
      </c>
      <c r="B42" s="24" t="str">
        <f>IF($C$4="Attiecināmās izmaksas",IF('10a+c+n'!$Q42="A",'10a+c+n'!B42,0),0)</f>
        <v>17-00000</v>
      </c>
      <c r="C42" s="24" t="str">
        <f>IF($C$4="Attiecināmās izmaksas",IF('10a+c+n'!$Q42="A",'10a+c+n'!C42,0),0)</f>
        <v>Atloku sietiņfiltrs                                        DN65</v>
      </c>
      <c r="D42" s="24" t="str">
        <f>IF($C$4="Attiecināmās izmaksas",IF('10a+c+n'!$Q42="A",'10a+c+n'!D42,0),0)</f>
        <v>gb</v>
      </c>
      <c r="E42" s="46"/>
      <c r="F42" s="65"/>
      <c r="G42" s="118"/>
      <c r="H42" s="118">
        <f>IF($C$4="Attiecināmās izmaksas",IF('10a+c+n'!$Q42="A",'10a+c+n'!H42,0),0)</f>
        <v>0</v>
      </c>
      <c r="I42" s="118"/>
      <c r="J42" s="118"/>
      <c r="K42" s="119">
        <f>IF($C$4="Attiecināmās izmaksas",IF('10a+c+n'!$Q42="A",'10a+c+n'!K42,0),0)</f>
        <v>0</v>
      </c>
      <c r="L42" s="65">
        <f>IF($C$4="Attiecināmās izmaksas",IF('10a+c+n'!$Q42="A",'10a+c+n'!L42,0),0)</f>
        <v>0</v>
      </c>
      <c r="M42" s="118">
        <f>IF($C$4="Attiecināmās izmaksas",IF('10a+c+n'!$Q42="A",'10a+c+n'!M42,0),0)</f>
        <v>0</v>
      </c>
      <c r="N42" s="118">
        <f>IF($C$4="Attiecināmās izmaksas",IF('10a+c+n'!$Q42="A",'10a+c+n'!N42,0),0)</f>
        <v>0</v>
      </c>
      <c r="O42" s="118">
        <f>IF($C$4="Attiecināmās izmaksas",IF('10a+c+n'!$Q42="A",'10a+c+n'!O42,0),0)</f>
        <v>0</v>
      </c>
      <c r="P42" s="119">
        <f>IF($C$4="Attiecināmās izmaksas",IF('10a+c+n'!$Q42="A",'10a+c+n'!P42,0),0)</f>
        <v>0</v>
      </c>
    </row>
    <row r="43" spans="1:16" ht="20.399999999999999" x14ac:dyDescent="0.2">
      <c r="A43" s="51">
        <f>IF(P43=0,0,IF(COUNTBLANK(P43)=1,0,COUNTA($P$14:P43)))</f>
        <v>0</v>
      </c>
      <c r="B43" s="24" t="str">
        <f>IF($C$4="Attiecināmās izmaksas",IF('10a+c+n'!$Q43="A",'10a+c+n'!B43,0),0)</f>
        <v>17-00000</v>
      </c>
      <c r="C43" s="24" t="str">
        <f>IF($C$4="Attiecināmās izmaksas",IF('10a+c+n'!$Q43="A",'10a+c+n'!C43,0),0)</f>
        <v>Atloku sietiņfiltrs                                        DN50</v>
      </c>
      <c r="D43" s="24" t="str">
        <f>IF($C$4="Attiecināmās izmaksas",IF('10a+c+n'!$Q43="A",'10a+c+n'!D43,0),0)</f>
        <v>gb</v>
      </c>
      <c r="E43" s="46"/>
      <c r="F43" s="65"/>
      <c r="G43" s="118"/>
      <c r="H43" s="118">
        <f>IF($C$4="Attiecināmās izmaksas",IF('10a+c+n'!$Q43="A",'10a+c+n'!H43,0),0)</f>
        <v>0</v>
      </c>
      <c r="I43" s="118"/>
      <c r="J43" s="118"/>
      <c r="K43" s="119">
        <f>IF($C$4="Attiecināmās izmaksas",IF('10a+c+n'!$Q43="A",'10a+c+n'!K43,0),0)</f>
        <v>0</v>
      </c>
      <c r="L43" s="65">
        <f>IF($C$4="Attiecināmās izmaksas",IF('10a+c+n'!$Q43="A",'10a+c+n'!L43,0),0)</f>
        <v>0</v>
      </c>
      <c r="M43" s="118">
        <f>IF($C$4="Attiecināmās izmaksas",IF('10a+c+n'!$Q43="A",'10a+c+n'!M43,0),0)</f>
        <v>0</v>
      </c>
      <c r="N43" s="118">
        <f>IF($C$4="Attiecināmās izmaksas",IF('10a+c+n'!$Q43="A",'10a+c+n'!N43,0),0)</f>
        <v>0</v>
      </c>
      <c r="O43" s="118">
        <f>IF($C$4="Attiecināmās izmaksas",IF('10a+c+n'!$Q43="A",'10a+c+n'!O43,0),0)</f>
        <v>0</v>
      </c>
      <c r="P43" s="119">
        <f>IF($C$4="Attiecināmās izmaksas",IF('10a+c+n'!$Q43="A",'10a+c+n'!P43,0),0)</f>
        <v>0</v>
      </c>
    </row>
    <row r="44" spans="1:16" ht="20.399999999999999" x14ac:dyDescent="0.2">
      <c r="A44" s="51">
        <f>IF(P44=0,0,IF(COUNTBLANK(P44)=1,0,COUNTA($P$14:P44)))</f>
        <v>0</v>
      </c>
      <c r="B44" s="24" t="str">
        <f>IF($C$4="Attiecināmās izmaksas",IF('10a+c+n'!$Q44="A",'10a+c+n'!B44,0),0)</f>
        <v>17-00000</v>
      </c>
      <c r="C44" s="24" t="str">
        <f>IF($C$4="Attiecināmās izmaksas",IF('10a+c+n'!$Q44="A",'10a+c+n'!C44,0),0)</f>
        <v>Vītņu sietiņfiltrs                                          DN15</v>
      </c>
      <c r="D44" s="24" t="str">
        <f>IF($C$4="Attiecināmās izmaksas",IF('10a+c+n'!$Q44="A",'10a+c+n'!D44,0),0)</f>
        <v>gb</v>
      </c>
      <c r="E44" s="46"/>
      <c r="F44" s="65"/>
      <c r="G44" s="118"/>
      <c r="H44" s="118">
        <f>IF($C$4="Attiecināmās izmaksas",IF('10a+c+n'!$Q44="A",'10a+c+n'!H44,0),0)</f>
        <v>0</v>
      </c>
      <c r="I44" s="118"/>
      <c r="J44" s="118"/>
      <c r="K44" s="119">
        <f>IF($C$4="Attiecināmās izmaksas",IF('10a+c+n'!$Q44="A",'10a+c+n'!K44,0),0)</f>
        <v>0</v>
      </c>
      <c r="L44" s="65">
        <f>IF($C$4="Attiecināmās izmaksas",IF('10a+c+n'!$Q44="A",'10a+c+n'!L44,0),0)</f>
        <v>0</v>
      </c>
      <c r="M44" s="118">
        <f>IF($C$4="Attiecināmās izmaksas",IF('10a+c+n'!$Q44="A",'10a+c+n'!M44,0),0)</f>
        <v>0</v>
      </c>
      <c r="N44" s="118">
        <f>IF($C$4="Attiecināmās izmaksas",IF('10a+c+n'!$Q44="A",'10a+c+n'!N44,0),0)</f>
        <v>0</v>
      </c>
      <c r="O44" s="118">
        <f>IF($C$4="Attiecināmās izmaksas",IF('10a+c+n'!$Q44="A",'10a+c+n'!O44,0),0)</f>
        <v>0</v>
      </c>
      <c r="P44" s="119">
        <f>IF($C$4="Attiecināmās izmaksas",IF('10a+c+n'!$Q44="A",'10a+c+n'!P44,0),0)</f>
        <v>0</v>
      </c>
    </row>
    <row r="45" spans="1:16" ht="20.399999999999999" x14ac:dyDescent="0.2">
      <c r="A45" s="51">
        <f>IF(P45=0,0,IF(COUNTBLANK(P45)=1,0,COUNTA($P$14:P45)))</f>
        <v>0</v>
      </c>
      <c r="B45" s="24" t="str">
        <f>IF($C$4="Attiecināmās izmaksas",IF('10a+c+n'!$Q45="A",'10a+c+n'!B45,0),0)</f>
        <v>17-00000</v>
      </c>
      <c r="C45" s="24" t="str">
        <f>IF($C$4="Attiecināmās izmaksas",IF('10a+c+n'!$Q45="A",'10a+c+n'!C45,0),0)</f>
        <v>Vītņu sietiņfiltrs  (k.ūdens)                           DN50</v>
      </c>
      <c r="D45" s="24" t="str">
        <f>IF($C$4="Attiecināmās izmaksas",IF('10a+c+n'!$Q45="A",'10a+c+n'!D45,0),0)</f>
        <v>gb</v>
      </c>
      <c r="E45" s="46"/>
      <c r="F45" s="65"/>
      <c r="G45" s="118"/>
      <c r="H45" s="118">
        <f>IF($C$4="Attiecināmās izmaksas",IF('10a+c+n'!$Q45="A",'10a+c+n'!H45,0),0)</f>
        <v>0</v>
      </c>
      <c r="I45" s="118"/>
      <c r="J45" s="118"/>
      <c r="K45" s="119">
        <f>IF($C$4="Attiecināmās izmaksas",IF('10a+c+n'!$Q45="A",'10a+c+n'!K45,0),0)</f>
        <v>0</v>
      </c>
      <c r="L45" s="65">
        <f>IF($C$4="Attiecināmās izmaksas",IF('10a+c+n'!$Q45="A",'10a+c+n'!L45,0),0)</f>
        <v>0</v>
      </c>
      <c r="M45" s="118">
        <f>IF($C$4="Attiecināmās izmaksas",IF('10a+c+n'!$Q45="A",'10a+c+n'!M45,0),0)</f>
        <v>0</v>
      </c>
      <c r="N45" s="118">
        <f>IF($C$4="Attiecināmās izmaksas",IF('10a+c+n'!$Q45="A",'10a+c+n'!N45,0),0)</f>
        <v>0</v>
      </c>
      <c r="O45" s="118">
        <f>IF($C$4="Attiecināmās izmaksas",IF('10a+c+n'!$Q45="A",'10a+c+n'!O45,0),0)</f>
        <v>0</v>
      </c>
      <c r="P45" s="119">
        <f>IF($C$4="Attiecināmās izmaksas",IF('10a+c+n'!$Q45="A",'10a+c+n'!P45,0),0)</f>
        <v>0</v>
      </c>
    </row>
    <row r="46" spans="1:16" ht="20.399999999999999" x14ac:dyDescent="0.2">
      <c r="A46" s="51">
        <f>IF(P46=0,0,IF(COUNTBLANK(P46)=1,0,COUNTA($P$14:P46)))</f>
        <v>0</v>
      </c>
      <c r="B46" s="24" t="str">
        <f>IF($C$4="Attiecināmās izmaksas",IF('10a+c+n'!$Q46="A",'10a+c+n'!B46,0),0)</f>
        <v>17-00000</v>
      </c>
      <c r="C46" s="24" t="str">
        <f>IF($C$4="Attiecināmās izmaksas",IF('10a+c+n'!$Q46="A",'10a+c+n'!C46,0),0)</f>
        <v>Vītņu sietiņfiltrs   (k.ūdens)                          DN32</v>
      </c>
      <c r="D46" s="24" t="str">
        <f>IF($C$4="Attiecināmās izmaksas",IF('10a+c+n'!$Q46="A",'10a+c+n'!D46,0),0)</f>
        <v>gb</v>
      </c>
      <c r="E46" s="46"/>
      <c r="F46" s="65"/>
      <c r="G46" s="118"/>
      <c r="H46" s="118">
        <f>IF($C$4="Attiecināmās izmaksas",IF('10a+c+n'!$Q46="A",'10a+c+n'!H46,0),0)</f>
        <v>0</v>
      </c>
      <c r="I46" s="118"/>
      <c r="J46" s="118"/>
      <c r="K46" s="119">
        <f>IF($C$4="Attiecināmās izmaksas",IF('10a+c+n'!$Q46="A",'10a+c+n'!K46,0),0)</f>
        <v>0</v>
      </c>
      <c r="L46" s="65">
        <f>IF($C$4="Attiecināmās izmaksas",IF('10a+c+n'!$Q46="A",'10a+c+n'!L46,0),0)</f>
        <v>0</v>
      </c>
      <c r="M46" s="118">
        <f>IF($C$4="Attiecināmās izmaksas",IF('10a+c+n'!$Q46="A",'10a+c+n'!M46,0),0)</f>
        <v>0</v>
      </c>
      <c r="N46" s="118">
        <f>IF($C$4="Attiecināmās izmaksas",IF('10a+c+n'!$Q46="A",'10a+c+n'!N46,0),0)</f>
        <v>0</v>
      </c>
      <c r="O46" s="118">
        <f>IF($C$4="Attiecināmās izmaksas",IF('10a+c+n'!$Q46="A",'10a+c+n'!O46,0),0)</f>
        <v>0</v>
      </c>
      <c r="P46" s="119">
        <f>IF($C$4="Attiecināmās izmaksas",IF('10a+c+n'!$Q46="A",'10a+c+n'!P46,0),0)</f>
        <v>0</v>
      </c>
    </row>
    <row r="47" spans="1:16" ht="20.399999999999999" x14ac:dyDescent="0.2">
      <c r="A47" s="51">
        <f>IF(P47=0,0,IF(COUNTBLANK(P47)=1,0,COUNTA($P$14:P47)))</f>
        <v>0</v>
      </c>
      <c r="B47" s="24" t="str">
        <f>IF($C$4="Attiecināmās izmaksas",IF('10a+c+n'!$Q47="A",'10a+c+n'!B47,0),0)</f>
        <v>17-00000</v>
      </c>
      <c r="C47" s="24" t="str">
        <f>IF($C$4="Attiecināmās izmaksas",IF('10a+c+n'!$Q47="A",'10a+c+n'!C47,0),0)</f>
        <v xml:space="preserve">Tehniskais manometrs   0-16 bar </v>
      </c>
      <c r="D47" s="24" t="str">
        <f>IF($C$4="Attiecināmās izmaksas",IF('10a+c+n'!$Q47="A",'10a+c+n'!D47,0),0)</f>
        <v>gb</v>
      </c>
      <c r="E47" s="46"/>
      <c r="F47" s="65"/>
      <c r="G47" s="118"/>
      <c r="H47" s="118">
        <f>IF($C$4="Attiecināmās izmaksas",IF('10a+c+n'!$Q47="A",'10a+c+n'!H47,0),0)</f>
        <v>0</v>
      </c>
      <c r="I47" s="118"/>
      <c r="J47" s="118"/>
      <c r="K47" s="119">
        <f>IF($C$4="Attiecināmās izmaksas",IF('10a+c+n'!$Q47="A",'10a+c+n'!K47,0),0)</f>
        <v>0</v>
      </c>
      <c r="L47" s="65">
        <f>IF($C$4="Attiecināmās izmaksas",IF('10a+c+n'!$Q47="A",'10a+c+n'!L47,0),0)</f>
        <v>0</v>
      </c>
      <c r="M47" s="118">
        <f>IF($C$4="Attiecināmās izmaksas",IF('10a+c+n'!$Q47="A",'10a+c+n'!M47,0),0)</f>
        <v>0</v>
      </c>
      <c r="N47" s="118">
        <f>IF($C$4="Attiecināmās izmaksas",IF('10a+c+n'!$Q47="A",'10a+c+n'!N47,0),0)</f>
        <v>0</v>
      </c>
      <c r="O47" s="118">
        <f>IF($C$4="Attiecināmās izmaksas",IF('10a+c+n'!$Q47="A",'10a+c+n'!O47,0),0)</f>
        <v>0</v>
      </c>
      <c r="P47" s="119">
        <f>IF($C$4="Attiecināmās izmaksas",IF('10a+c+n'!$Q47="A",'10a+c+n'!P47,0),0)</f>
        <v>0</v>
      </c>
    </row>
    <row r="48" spans="1:16" ht="20.399999999999999" x14ac:dyDescent="0.2">
      <c r="A48" s="51">
        <f>IF(P48=0,0,IF(COUNTBLANK(P48)=1,0,COUNTA($P$14:P48)))</f>
        <v>0</v>
      </c>
      <c r="B48" s="24" t="str">
        <f>IF($C$4="Attiecināmās izmaksas",IF('10a+c+n'!$Q48="A",'10a+c+n'!B48,0),0)</f>
        <v>17-00000</v>
      </c>
      <c r="C48" s="24" t="str">
        <f>IF($C$4="Attiecināmās izmaksas",IF('10a+c+n'!$Q48="A",'10a+c+n'!C48,0),0)</f>
        <v>Tehniskais manometrs    0-10 bar</v>
      </c>
      <c r="D48" s="24" t="str">
        <f>IF($C$4="Attiecināmās izmaksas",IF('10a+c+n'!$Q48="A",'10a+c+n'!D48,0),0)</f>
        <v>gb</v>
      </c>
      <c r="E48" s="46"/>
      <c r="F48" s="65"/>
      <c r="G48" s="118"/>
      <c r="H48" s="118">
        <f>IF($C$4="Attiecināmās izmaksas",IF('10a+c+n'!$Q48="A",'10a+c+n'!H48,0),0)</f>
        <v>0</v>
      </c>
      <c r="I48" s="118"/>
      <c r="J48" s="118"/>
      <c r="K48" s="119">
        <f>IF($C$4="Attiecināmās izmaksas",IF('10a+c+n'!$Q48="A",'10a+c+n'!K48,0),0)</f>
        <v>0</v>
      </c>
      <c r="L48" s="65">
        <f>IF($C$4="Attiecināmās izmaksas",IF('10a+c+n'!$Q48="A",'10a+c+n'!L48,0),0)</f>
        <v>0</v>
      </c>
      <c r="M48" s="118">
        <f>IF($C$4="Attiecināmās izmaksas",IF('10a+c+n'!$Q48="A",'10a+c+n'!M48,0),0)</f>
        <v>0</v>
      </c>
      <c r="N48" s="118">
        <f>IF($C$4="Attiecināmās izmaksas",IF('10a+c+n'!$Q48="A",'10a+c+n'!N48,0),0)</f>
        <v>0</v>
      </c>
      <c r="O48" s="118">
        <f>IF($C$4="Attiecināmās izmaksas",IF('10a+c+n'!$Q48="A",'10a+c+n'!O48,0),0)</f>
        <v>0</v>
      </c>
      <c r="P48" s="119">
        <f>IF($C$4="Attiecināmās izmaksas",IF('10a+c+n'!$Q48="A",'10a+c+n'!P48,0),0)</f>
        <v>0</v>
      </c>
    </row>
    <row r="49" spans="1:16" ht="20.399999999999999" x14ac:dyDescent="0.2">
      <c r="A49" s="51">
        <f>IF(P49=0,0,IF(COUNTBLANK(P49)=1,0,COUNTA($P$14:P49)))</f>
        <v>0</v>
      </c>
      <c r="B49" s="24" t="str">
        <f>IF($C$4="Attiecināmās izmaksas",IF('10a+c+n'!$Q49="A",'10a+c+n'!B49,0),0)</f>
        <v>17-00000</v>
      </c>
      <c r="C49" s="24" t="str">
        <f>IF($C$4="Attiecināmās izmaksas",IF('10a+c+n'!$Q49="A",'10a+c+n'!C49,0),0)</f>
        <v>Tehniskais termometrs   0-120ºC</v>
      </c>
      <c r="D49" s="24" t="str">
        <f>IF($C$4="Attiecināmās izmaksas",IF('10a+c+n'!$Q49="A",'10a+c+n'!D49,0),0)</f>
        <v>gb</v>
      </c>
      <c r="E49" s="46"/>
      <c r="F49" s="65"/>
      <c r="G49" s="118"/>
      <c r="H49" s="118">
        <f>IF($C$4="Attiecināmās izmaksas",IF('10a+c+n'!$Q49="A",'10a+c+n'!H49,0),0)</f>
        <v>0</v>
      </c>
      <c r="I49" s="118"/>
      <c r="J49" s="118"/>
      <c r="K49" s="119">
        <f>IF($C$4="Attiecināmās izmaksas",IF('10a+c+n'!$Q49="A",'10a+c+n'!K49,0),0)</f>
        <v>0</v>
      </c>
      <c r="L49" s="65">
        <f>IF($C$4="Attiecināmās izmaksas",IF('10a+c+n'!$Q49="A",'10a+c+n'!L49,0),0)</f>
        <v>0</v>
      </c>
      <c r="M49" s="118">
        <f>IF($C$4="Attiecināmās izmaksas",IF('10a+c+n'!$Q49="A",'10a+c+n'!M49,0),0)</f>
        <v>0</v>
      </c>
      <c r="N49" s="118">
        <f>IF($C$4="Attiecināmās izmaksas",IF('10a+c+n'!$Q49="A",'10a+c+n'!N49,0),0)</f>
        <v>0</v>
      </c>
      <c r="O49" s="118">
        <f>IF($C$4="Attiecināmās izmaksas",IF('10a+c+n'!$Q49="A",'10a+c+n'!O49,0),0)</f>
        <v>0</v>
      </c>
      <c r="P49" s="119">
        <f>IF($C$4="Attiecināmās izmaksas",IF('10a+c+n'!$Q49="A",'10a+c+n'!P49,0),0)</f>
        <v>0</v>
      </c>
    </row>
    <row r="50" spans="1:16" ht="20.399999999999999" x14ac:dyDescent="0.2">
      <c r="A50" s="51">
        <f>IF(P50=0,0,IF(COUNTBLANK(P50)=1,0,COUNTA($P$14:P50)))</f>
        <v>0</v>
      </c>
      <c r="B50" s="24" t="str">
        <f>IF($C$4="Attiecināmās izmaksas",IF('10a+c+n'!$Q50="A",'10a+c+n'!B50,0),0)</f>
        <v>17-00000</v>
      </c>
      <c r="C50" s="24" t="str">
        <f>IF($C$4="Attiecināmās izmaksas",IF('10a+c+n'!$Q50="A",'10a+c+n'!C50,0),0)</f>
        <v>Tehniskais termometrs   0-100ºC</v>
      </c>
      <c r="D50" s="24" t="str">
        <f>IF($C$4="Attiecināmās izmaksas",IF('10a+c+n'!$Q50="A",'10a+c+n'!D50,0),0)</f>
        <v>gb</v>
      </c>
      <c r="E50" s="46"/>
      <c r="F50" s="65"/>
      <c r="G50" s="118"/>
      <c r="H50" s="118">
        <f>IF($C$4="Attiecināmās izmaksas",IF('10a+c+n'!$Q50="A",'10a+c+n'!H50,0),0)</f>
        <v>0</v>
      </c>
      <c r="I50" s="118"/>
      <c r="J50" s="118"/>
      <c r="K50" s="119">
        <f>IF($C$4="Attiecināmās izmaksas",IF('10a+c+n'!$Q50="A",'10a+c+n'!K50,0),0)</f>
        <v>0</v>
      </c>
      <c r="L50" s="65">
        <f>IF($C$4="Attiecināmās izmaksas",IF('10a+c+n'!$Q50="A",'10a+c+n'!L50,0),0)</f>
        <v>0</v>
      </c>
      <c r="M50" s="118">
        <f>IF($C$4="Attiecināmās izmaksas",IF('10a+c+n'!$Q50="A",'10a+c+n'!M50,0),0)</f>
        <v>0</v>
      </c>
      <c r="N50" s="118">
        <f>IF($C$4="Attiecināmās izmaksas",IF('10a+c+n'!$Q50="A",'10a+c+n'!N50,0),0)</f>
        <v>0</v>
      </c>
      <c r="O50" s="118">
        <f>IF($C$4="Attiecināmās izmaksas",IF('10a+c+n'!$Q50="A",'10a+c+n'!O50,0),0)</f>
        <v>0</v>
      </c>
      <c r="P50" s="119">
        <f>IF($C$4="Attiecināmās izmaksas",IF('10a+c+n'!$Q50="A",'10a+c+n'!P50,0),0)</f>
        <v>0</v>
      </c>
    </row>
    <row r="51" spans="1:16" ht="20.399999999999999" x14ac:dyDescent="0.2">
      <c r="A51" s="51">
        <f>IF(P51=0,0,IF(COUNTBLANK(P51)=1,0,COUNTA($P$14:P51)))</f>
        <v>0</v>
      </c>
      <c r="B51" s="24" t="str">
        <f>IF($C$4="Attiecināmās izmaksas",IF('10a+c+n'!$Q51="A",'10a+c+n'!B51,0),0)</f>
        <v>17-00000</v>
      </c>
      <c r="C51" s="24" t="str">
        <f>IF($C$4="Attiecināmās izmaksas",IF('10a+c+n'!$Q51="A",'10a+c+n'!C51,0),0)</f>
        <v xml:space="preserve">Tērauda elektrometinātas caurule  Ø21,3x2,0    </v>
      </c>
      <c r="D51" s="24" t="str">
        <f>IF($C$4="Attiecināmās izmaksas",IF('10a+c+n'!$Q51="A",'10a+c+n'!D51,0),0)</f>
        <v>m</v>
      </c>
      <c r="E51" s="46"/>
      <c r="F51" s="65"/>
      <c r="G51" s="118"/>
      <c r="H51" s="118">
        <f>IF($C$4="Attiecināmās izmaksas",IF('10a+c+n'!$Q51="A",'10a+c+n'!H51,0),0)</f>
        <v>0</v>
      </c>
      <c r="I51" s="118"/>
      <c r="J51" s="118"/>
      <c r="K51" s="119">
        <f>IF($C$4="Attiecināmās izmaksas",IF('10a+c+n'!$Q51="A",'10a+c+n'!K51,0),0)</f>
        <v>0</v>
      </c>
      <c r="L51" s="65">
        <f>IF($C$4="Attiecināmās izmaksas",IF('10a+c+n'!$Q51="A",'10a+c+n'!L51,0),0)</f>
        <v>0</v>
      </c>
      <c r="M51" s="118">
        <f>IF($C$4="Attiecināmās izmaksas",IF('10a+c+n'!$Q51="A",'10a+c+n'!M51,0),0)</f>
        <v>0</v>
      </c>
      <c r="N51" s="118">
        <f>IF($C$4="Attiecināmās izmaksas",IF('10a+c+n'!$Q51="A",'10a+c+n'!N51,0),0)</f>
        <v>0</v>
      </c>
      <c r="O51" s="118">
        <f>IF($C$4="Attiecināmās izmaksas",IF('10a+c+n'!$Q51="A",'10a+c+n'!O51,0),0)</f>
        <v>0</v>
      </c>
      <c r="P51" s="119">
        <f>IF($C$4="Attiecināmās izmaksas",IF('10a+c+n'!$Q51="A",'10a+c+n'!P51,0),0)</f>
        <v>0</v>
      </c>
    </row>
    <row r="52" spans="1:16" ht="20.399999999999999" x14ac:dyDescent="0.2">
      <c r="A52" s="51">
        <f>IF(P52=0,0,IF(COUNTBLANK(P52)=1,0,COUNTA($P$14:P52)))</f>
        <v>0</v>
      </c>
      <c r="B52" s="24" t="str">
        <f>IF($C$4="Attiecināmās izmaksas",IF('10a+c+n'!$Q52="A",'10a+c+n'!B52,0),0)</f>
        <v>17-00000</v>
      </c>
      <c r="C52" s="24" t="str">
        <f>IF($C$4="Attiecināmās izmaksas",IF('10a+c+n'!$Q52="A",'10a+c+n'!C52,0),0)</f>
        <v>Tērauda elektrometinātas caurule  Ø26.9x2.3</v>
      </c>
      <c r="D52" s="24" t="str">
        <f>IF($C$4="Attiecināmās izmaksas",IF('10a+c+n'!$Q52="A",'10a+c+n'!D52,0),0)</f>
        <v>m</v>
      </c>
      <c r="E52" s="46"/>
      <c r="F52" s="65"/>
      <c r="G52" s="118"/>
      <c r="H52" s="118">
        <f>IF($C$4="Attiecināmās izmaksas",IF('10a+c+n'!$Q52="A",'10a+c+n'!H52,0),0)</f>
        <v>0</v>
      </c>
      <c r="I52" s="118"/>
      <c r="J52" s="118"/>
      <c r="K52" s="119">
        <f>IF($C$4="Attiecināmās izmaksas",IF('10a+c+n'!$Q52="A",'10a+c+n'!K52,0),0)</f>
        <v>0</v>
      </c>
      <c r="L52" s="65">
        <f>IF($C$4="Attiecināmās izmaksas",IF('10a+c+n'!$Q52="A",'10a+c+n'!L52,0),0)</f>
        <v>0</v>
      </c>
      <c r="M52" s="118">
        <f>IF($C$4="Attiecināmās izmaksas",IF('10a+c+n'!$Q52="A",'10a+c+n'!M52,0),0)</f>
        <v>0</v>
      </c>
      <c r="N52" s="118">
        <f>IF($C$4="Attiecināmās izmaksas",IF('10a+c+n'!$Q52="A",'10a+c+n'!N52,0),0)</f>
        <v>0</v>
      </c>
      <c r="O52" s="118">
        <f>IF($C$4="Attiecināmās izmaksas",IF('10a+c+n'!$Q52="A",'10a+c+n'!O52,0),0)</f>
        <v>0</v>
      </c>
      <c r="P52" s="119">
        <f>IF($C$4="Attiecināmās izmaksas",IF('10a+c+n'!$Q52="A",'10a+c+n'!P52,0),0)</f>
        <v>0</v>
      </c>
    </row>
    <row r="53" spans="1:16" ht="20.399999999999999" x14ac:dyDescent="0.2">
      <c r="A53" s="51">
        <f>IF(P53=0,0,IF(COUNTBLANK(P53)=1,0,COUNTA($P$14:P53)))</f>
        <v>0</v>
      </c>
      <c r="B53" s="24" t="str">
        <f>IF($C$4="Attiecināmās izmaksas",IF('10a+c+n'!$Q53="A",'10a+c+n'!B53,0),0)</f>
        <v>17-00000</v>
      </c>
      <c r="C53" s="24" t="str">
        <f>IF($C$4="Attiecināmās izmaksas",IF('10a+c+n'!$Q53="A",'10a+c+n'!C53,0),0)</f>
        <v>Tērauda elektrometinātas caurule  Ø60.3x2.9</v>
      </c>
      <c r="D53" s="24" t="str">
        <f>IF($C$4="Attiecināmās izmaksas",IF('10a+c+n'!$Q53="A",'10a+c+n'!D53,0),0)</f>
        <v>m</v>
      </c>
      <c r="E53" s="46"/>
      <c r="F53" s="65"/>
      <c r="G53" s="118"/>
      <c r="H53" s="118">
        <f>IF($C$4="Attiecināmās izmaksas",IF('10a+c+n'!$Q53="A",'10a+c+n'!H53,0),0)</f>
        <v>0</v>
      </c>
      <c r="I53" s="118"/>
      <c r="J53" s="118"/>
      <c r="K53" s="119">
        <f>IF($C$4="Attiecināmās izmaksas",IF('10a+c+n'!$Q53="A",'10a+c+n'!K53,0),0)</f>
        <v>0</v>
      </c>
      <c r="L53" s="65">
        <f>IF($C$4="Attiecināmās izmaksas",IF('10a+c+n'!$Q53="A",'10a+c+n'!L53,0),0)</f>
        <v>0</v>
      </c>
      <c r="M53" s="118">
        <f>IF($C$4="Attiecināmās izmaksas",IF('10a+c+n'!$Q53="A",'10a+c+n'!M53,0),0)</f>
        <v>0</v>
      </c>
      <c r="N53" s="118">
        <f>IF($C$4="Attiecināmās izmaksas",IF('10a+c+n'!$Q53="A",'10a+c+n'!N53,0),0)</f>
        <v>0</v>
      </c>
      <c r="O53" s="118">
        <f>IF($C$4="Attiecināmās izmaksas",IF('10a+c+n'!$Q53="A",'10a+c+n'!O53,0),0)</f>
        <v>0</v>
      </c>
      <c r="P53" s="119">
        <f>IF($C$4="Attiecināmās izmaksas",IF('10a+c+n'!$Q53="A",'10a+c+n'!P53,0),0)</f>
        <v>0</v>
      </c>
    </row>
    <row r="54" spans="1:16" ht="20.399999999999999" x14ac:dyDescent="0.2">
      <c r="A54" s="51">
        <f>IF(P54=0,0,IF(COUNTBLANK(P54)=1,0,COUNTA($P$14:P54)))</f>
        <v>0</v>
      </c>
      <c r="B54" s="24" t="str">
        <f>IF($C$4="Attiecināmās izmaksas",IF('10a+c+n'!$Q54="A",'10a+c+n'!B54,0),0)</f>
        <v>17-00000</v>
      </c>
      <c r="C54" s="24" t="str">
        <f>IF($C$4="Attiecināmās izmaksas",IF('10a+c+n'!$Q54="A",'10a+c+n'!C54,0),0)</f>
        <v>Tērauda elektrometinātas caurule  Ø76.1x2.9</v>
      </c>
      <c r="D54" s="24" t="str">
        <f>IF($C$4="Attiecināmās izmaksas",IF('10a+c+n'!$Q54="A",'10a+c+n'!D54,0),0)</f>
        <v>m</v>
      </c>
      <c r="E54" s="46"/>
      <c r="F54" s="65"/>
      <c r="G54" s="118"/>
      <c r="H54" s="118">
        <f>IF($C$4="Attiecināmās izmaksas",IF('10a+c+n'!$Q54="A",'10a+c+n'!H54,0),0)</f>
        <v>0</v>
      </c>
      <c r="I54" s="118"/>
      <c r="J54" s="118"/>
      <c r="K54" s="119">
        <f>IF($C$4="Attiecināmās izmaksas",IF('10a+c+n'!$Q54="A",'10a+c+n'!K54,0),0)</f>
        <v>0</v>
      </c>
      <c r="L54" s="65">
        <f>IF($C$4="Attiecināmās izmaksas",IF('10a+c+n'!$Q54="A",'10a+c+n'!L54,0),0)</f>
        <v>0</v>
      </c>
      <c r="M54" s="118">
        <f>IF($C$4="Attiecināmās izmaksas",IF('10a+c+n'!$Q54="A",'10a+c+n'!M54,0),0)</f>
        <v>0</v>
      </c>
      <c r="N54" s="118">
        <f>IF($C$4="Attiecināmās izmaksas",IF('10a+c+n'!$Q54="A",'10a+c+n'!N54,0),0)</f>
        <v>0</v>
      </c>
      <c r="O54" s="118">
        <f>IF($C$4="Attiecināmās izmaksas",IF('10a+c+n'!$Q54="A",'10a+c+n'!O54,0),0)</f>
        <v>0</v>
      </c>
      <c r="P54" s="119">
        <f>IF($C$4="Attiecināmās izmaksas",IF('10a+c+n'!$Q54="A",'10a+c+n'!P54,0),0)</f>
        <v>0</v>
      </c>
    </row>
    <row r="55" spans="1:16" ht="20.399999999999999" x14ac:dyDescent="0.2">
      <c r="A55" s="51">
        <f>IF(P55=0,0,IF(COUNTBLANK(P55)=1,0,COUNTA($P$14:P55)))</f>
        <v>0</v>
      </c>
      <c r="B55" s="24" t="str">
        <f>IF($C$4="Attiecināmās izmaksas",IF('10a+c+n'!$Q55="A",'10a+c+n'!B55,0),0)</f>
        <v>17-00000</v>
      </c>
      <c r="C55" s="24" t="str">
        <f>IF($C$4="Attiecināmās izmaksas",IF('10a+c+n'!$Q55="A",'10a+c+n'!C55,0),0)</f>
        <v>Nerūsējošā tērauda caurule Ø60.3x2,0        DN50    EN1.4307/304L</v>
      </c>
      <c r="D55" s="24" t="str">
        <f>IF($C$4="Attiecināmās izmaksas",IF('10a+c+n'!$Q55="A",'10a+c+n'!D55,0),0)</f>
        <v>m</v>
      </c>
      <c r="E55" s="46"/>
      <c r="F55" s="65"/>
      <c r="G55" s="118"/>
      <c r="H55" s="118">
        <f>IF($C$4="Attiecināmās izmaksas",IF('10a+c+n'!$Q55="A",'10a+c+n'!H55,0),0)</f>
        <v>0</v>
      </c>
      <c r="I55" s="118"/>
      <c r="J55" s="118"/>
      <c r="K55" s="119">
        <f>IF($C$4="Attiecināmās izmaksas",IF('10a+c+n'!$Q55="A",'10a+c+n'!K55,0),0)</f>
        <v>0</v>
      </c>
      <c r="L55" s="65">
        <f>IF($C$4="Attiecināmās izmaksas",IF('10a+c+n'!$Q55="A",'10a+c+n'!L55,0),0)</f>
        <v>0</v>
      </c>
      <c r="M55" s="118">
        <f>IF($C$4="Attiecināmās izmaksas",IF('10a+c+n'!$Q55="A",'10a+c+n'!M55,0),0)</f>
        <v>0</v>
      </c>
      <c r="N55" s="118">
        <f>IF($C$4="Attiecināmās izmaksas",IF('10a+c+n'!$Q55="A",'10a+c+n'!N55,0),0)</f>
        <v>0</v>
      </c>
      <c r="O55" s="118">
        <f>IF($C$4="Attiecināmās izmaksas",IF('10a+c+n'!$Q55="A",'10a+c+n'!O55,0),0)</f>
        <v>0</v>
      </c>
      <c r="P55" s="119">
        <f>IF($C$4="Attiecināmās izmaksas",IF('10a+c+n'!$Q55="A",'10a+c+n'!P55,0),0)</f>
        <v>0</v>
      </c>
    </row>
    <row r="56" spans="1:16" ht="20.399999999999999" x14ac:dyDescent="0.2">
      <c r="A56" s="51">
        <f>IF(P56=0,0,IF(COUNTBLANK(P56)=1,0,COUNTA($P$14:P56)))</f>
        <v>0</v>
      </c>
      <c r="B56" s="24" t="str">
        <f>IF($C$4="Attiecināmās izmaksas",IF('10a+c+n'!$Q56="A",'10a+c+n'!B56,0),0)</f>
        <v>17-00000</v>
      </c>
      <c r="C56" s="24" t="str">
        <f>IF($C$4="Attiecināmās izmaksas",IF('10a+c+n'!$Q56="A",'10a+c+n'!C56,0),0)</f>
        <v>Nerūsējošā tērauda caurule Ø42.4x2,0        DN32     EN1.4307/304L</v>
      </c>
      <c r="D56" s="24" t="str">
        <f>IF($C$4="Attiecināmās izmaksas",IF('10a+c+n'!$Q56="A",'10a+c+n'!D56,0),0)</f>
        <v>m</v>
      </c>
      <c r="E56" s="46"/>
      <c r="F56" s="65"/>
      <c r="G56" s="118"/>
      <c r="H56" s="118">
        <f>IF($C$4="Attiecināmās izmaksas",IF('10a+c+n'!$Q56="A",'10a+c+n'!H56,0),0)</f>
        <v>0</v>
      </c>
      <c r="I56" s="118"/>
      <c r="J56" s="118"/>
      <c r="K56" s="119">
        <f>IF($C$4="Attiecināmās izmaksas",IF('10a+c+n'!$Q56="A",'10a+c+n'!K56,0),0)</f>
        <v>0</v>
      </c>
      <c r="L56" s="65">
        <f>IF($C$4="Attiecināmās izmaksas",IF('10a+c+n'!$Q56="A",'10a+c+n'!L56,0),0)</f>
        <v>0</v>
      </c>
      <c r="M56" s="118">
        <f>IF($C$4="Attiecināmās izmaksas",IF('10a+c+n'!$Q56="A",'10a+c+n'!M56,0),0)</f>
        <v>0</v>
      </c>
      <c r="N56" s="118">
        <f>IF($C$4="Attiecināmās izmaksas",IF('10a+c+n'!$Q56="A",'10a+c+n'!N56,0),0)</f>
        <v>0</v>
      </c>
      <c r="O56" s="118">
        <f>IF($C$4="Attiecināmās izmaksas",IF('10a+c+n'!$Q56="A",'10a+c+n'!O56,0),0)</f>
        <v>0</v>
      </c>
      <c r="P56" s="119">
        <f>IF($C$4="Attiecināmās izmaksas",IF('10a+c+n'!$Q56="A",'10a+c+n'!P56,0),0)</f>
        <v>0</v>
      </c>
    </row>
    <row r="57" spans="1:16" ht="20.399999999999999" x14ac:dyDescent="0.2">
      <c r="A57" s="51">
        <f>IF(P57=0,0,IF(COUNTBLANK(P57)=1,0,COUNTA($P$14:P57)))</f>
        <v>0</v>
      </c>
      <c r="B57" s="24" t="str">
        <f>IF($C$4="Attiecināmās izmaksas",IF('10a+c+n'!$Q57="A",'10a+c+n'!B57,0),0)</f>
        <v>17-00000</v>
      </c>
      <c r="C57" s="24" t="str">
        <f>IF($C$4="Attiecināmās izmaksas",IF('10a+c+n'!$Q57="A",'10a+c+n'!C57,0),0)</f>
        <v>Siltumizolācija  Hvac Section AluCoat T    22-20</v>
      </c>
      <c r="D57" s="24" t="str">
        <f>IF($C$4="Attiecināmās izmaksas",IF('10a+c+n'!$Q57="A",'10a+c+n'!D57,0),0)</f>
        <v>m</v>
      </c>
      <c r="E57" s="46"/>
      <c r="F57" s="65"/>
      <c r="G57" s="118"/>
      <c r="H57" s="118">
        <f>IF($C$4="Attiecināmās izmaksas",IF('10a+c+n'!$Q57="A",'10a+c+n'!H57,0),0)</f>
        <v>0</v>
      </c>
      <c r="I57" s="118"/>
      <c r="J57" s="118"/>
      <c r="K57" s="119">
        <f>IF($C$4="Attiecināmās izmaksas",IF('10a+c+n'!$Q57="A",'10a+c+n'!K57,0),0)</f>
        <v>0</v>
      </c>
      <c r="L57" s="65">
        <f>IF($C$4="Attiecināmās izmaksas",IF('10a+c+n'!$Q57="A",'10a+c+n'!L57,0),0)</f>
        <v>0</v>
      </c>
      <c r="M57" s="118">
        <f>IF($C$4="Attiecināmās izmaksas",IF('10a+c+n'!$Q57="A",'10a+c+n'!M57,0),0)</f>
        <v>0</v>
      </c>
      <c r="N57" s="118">
        <f>IF($C$4="Attiecināmās izmaksas",IF('10a+c+n'!$Q57="A",'10a+c+n'!N57,0),0)</f>
        <v>0</v>
      </c>
      <c r="O57" s="118">
        <f>IF($C$4="Attiecināmās izmaksas",IF('10a+c+n'!$Q57="A",'10a+c+n'!O57,0),0)</f>
        <v>0</v>
      </c>
      <c r="P57" s="119">
        <f>IF($C$4="Attiecināmās izmaksas",IF('10a+c+n'!$Q57="A",'10a+c+n'!P57,0),0)</f>
        <v>0</v>
      </c>
    </row>
    <row r="58" spans="1:16" ht="20.399999999999999" x14ac:dyDescent="0.2">
      <c r="A58" s="51">
        <f>IF(P58=0,0,IF(COUNTBLANK(P58)=1,0,COUNTA($P$14:P58)))</f>
        <v>0</v>
      </c>
      <c r="B58" s="24" t="str">
        <f>IF($C$4="Attiecināmās izmaksas",IF('10a+c+n'!$Q58="A",'10a+c+n'!B58,0),0)</f>
        <v>17-00000</v>
      </c>
      <c r="C58" s="24" t="str">
        <f>IF($C$4="Attiecināmās izmaksas",IF('10a+c+n'!$Q58="A",'10a+c+n'!C58,0),0)</f>
        <v>Siltumizolācija  Hvac Section AluCoat T    28-20</v>
      </c>
      <c r="D58" s="24" t="str">
        <f>IF($C$4="Attiecināmās izmaksas",IF('10a+c+n'!$Q58="A",'10a+c+n'!D58,0),0)</f>
        <v>m</v>
      </c>
      <c r="E58" s="46"/>
      <c r="F58" s="65"/>
      <c r="G58" s="118"/>
      <c r="H58" s="118">
        <f>IF($C$4="Attiecināmās izmaksas",IF('10a+c+n'!$Q58="A",'10a+c+n'!H58,0),0)</f>
        <v>0</v>
      </c>
      <c r="I58" s="118"/>
      <c r="J58" s="118"/>
      <c r="K58" s="119">
        <f>IF($C$4="Attiecināmās izmaksas",IF('10a+c+n'!$Q58="A",'10a+c+n'!K58,0),0)</f>
        <v>0</v>
      </c>
      <c r="L58" s="65">
        <f>IF($C$4="Attiecināmās izmaksas",IF('10a+c+n'!$Q58="A",'10a+c+n'!L58,0),0)</f>
        <v>0</v>
      </c>
      <c r="M58" s="118">
        <f>IF($C$4="Attiecināmās izmaksas",IF('10a+c+n'!$Q58="A",'10a+c+n'!M58,0),0)</f>
        <v>0</v>
      </c>
      <c r="N58" s="118">
        <f>IF($C$4="Attiecināmās izmaksas",IF('10a+c+n'!$Q58="A",'10a+c+n'!N58,0),0)</f>
        <v>0</v>
      </c>
      <c r="O58" s="118">
        <f>IF($C$4="Attiecināmās izmaksas",IF('10a+c+n'!$Q58="A",'10a+c+n'!O58,0),0)</f>
        <v>0</v>
      </c>
      <c r="P58" s="119">
        <f>IF($C$4="Attiecināmās izmaksas",IF('10a+c+n'!$Q58="A",'10a+c+n'!P58,0),0)</f>
        <v>0</v>
      </c>
    </row>
    <row r="59" spans="1:16" ht="20.399999999999999" x14ac:dyDescent="0.2">
      <c r="A59" s="51">
        <f>IF(P59=0,0,IF(COUNTBLANK(P59)=1,0,COUNTA($P$14:P59)))</f>
        <v>0</v>
      </c>
      <c r="B59" s="24" t="str">
        <f>IF($C$4="Attiecināmās izmaksas",IF('10a+c+n'!$Q59="A",'10a+c+n'!B59,0),0)</f>
        <v>17-00000</v>
      </c>
      <c r="C59" s="24" t="str">
        <f>IF($C$4="Attiecināmās izmaksas",IF('10a+c+n'!$Q59="A",'10a+c+n'!C59,0),0)</f>
        <v>Siltumizolācija  Hvac Section AluCoat T    42-30</v>
      </c>
      <c r="D59" s="24" t="str">
        <f>IF($C$4="Attiecināmās izmaksas",IF('10a+c+n'!$Q59="A",'10a+c+n'!D59,0),0)</f>
        <v>m</v>
      </c>
      <c r="E59" s="46"/>
      <c r="F59" s="65"/>
      <c r="G59" s="118"/>
      <c r="H59" s="118">
        <f>IF($C$4="Attiecināmās izmaksas",IF('10a+c+n'!$Q59="A",'10a+c+n'!H59,0),0)</f>
        <v>0</v>
      </c>
      <c r="I59" s="118"/>
      <c r="J59" s="118"/>
      <c r="K59" s="119">
        <f>IF($C$4="Attiecināmās izmaksas",IF('10a+c+n'!$Q59="A",'10a+c+n'!K59,0),0)</f>
        <v>0</v>
      </c>
      <c r="L59" s="65">
        <f>IF($C$4="Attiecināmās izmaksas",IF('10a+c+n'!$Q59="A",'10a+c+n'!L59,0),0)</f>
        <v>0</v>
      </c>
      <c r="M59" s="118">
        <f>IF($C$4="Attiecināmās izmaksas",IF('10a+c+n'!$Q59="A",'10a+c+n'!M59,0),0)</f>
        <v>0</v>
      </c>
      <c r="N59" s="118">
        <f>IF($C$4="Attiecināmās izmaksas",IF('10a+c+n'!$Q59="A",'10a+c+n'!N59,0),0)</f>
        <v>0</v>
      </c>
      <c r="O59" s="118">
        <f>IF($C$4="Attiecināmās izmaksas",IF('10a+c+n'!$Q59="A",'10a+c+n'!O59,0),0)</f>
        <v>0</v>
      </c>
      <c r="P59" s="119">
        <f>IF($C$4="Attiecināmās izmaksas",IF('10a+c+n'!$Q59="A",'10a+c+n'!P59,0),0)</f>
        <v>0</v>
      </c>
    </row>
    <row r="60" spans="1:16" ht="20.399999999999999" x14ac:dyDescent="0.2">
      <c r="A60" s="51">
        <f>IF(P60=0,0,IF(COUNTBLANK(P60)=1,0,COUNTA($P$14:P60)))</f>
        <v>0</v>
      </c>
      <c r="B60" s="24" t="str">
        <f>IF($C$4="Attiecināmās izmaksas",IF('10a+c+n'!$Q60="A",'10a+c+n'!B60,0),0)</f>
        <v>17-00000</v>
      </c>
      <c r="C60" s="24" t="str">
        <f>IF($C$4="Attiecināmās izmaksas",IF('10a+c+n'!$Q60="A",'10a+c+n'!C60,0),0)</f>
        <v>Siltumizolācija  Hvac Section AluCoat T    60-40</v>
      </c>
      <c r="D60" s="24" t="str">
        <f>IF($C$4="Attiecināmās izmaksas",IF('10a+c+n'!$Q60="A",'10a+c+n'!D60,0),0)</f>
        <v>m</v>
      </c>
      <c r="E60" s="46"/>
      <c r="F60" s="65"/>
      <c r="G60" s="118"/>
      <c r="H60" s="118">
        <f>IF($C$4="Attiecināmās izmaksas",IF('10a+c+n'!$Q60="A",'10a+c+n'!H60,0),0)</f>
        <v>0</v>
      </c>
      <c r="I60" s="118"/>
      <c r="J60" s="118"/>
      <c r="K60" s="119">
        <f>IF($C$4="Attiecināmās izmaksas",IF('10a+c+n'!$Q60="A",'10a+c+n'!K60,0),0)</f>
        <v>0</v>
      </c>
      <c r="L60" s="65">
        <f>IF($C$4="Attiecināmās izmaksas",IF('10a+c+n'!$Q60="A",'10a+c+n'!L60,0),0)</f>
        <v>0</v>
      </c>
      <c r="M60" s="118">
        <f>IF($C$4="Attiecināmās izmaksas",IF('10a+c+n'!$Q60="A",'10a+c+n'!M60,0),0)</f>
        <v>0</v>
      </c>
      <c r="N60" s="118">
        <f>IF($C$4="Attiecināmās izmaksas",IF('10a+c+n'!$Q60="A",'10a+c+n'!N60,0),0)</f>
        <v>0</v>
      </c>
      <c r="O60" s="118">
        <f>IF($C$4="Attiecināmās izmaksas",IF('10a+c+n'!$Q60="A",'10a+c+n'!O60,0),0)</f>
        <v>0</v>
      </c>
      <c r="P60" s="119">
        <f>IF($C$4="Attiecināmās izmaksas",IF('10a+c+n'!$Q60="A",'10a+c+n'!P60,0),0)</f>
        <v>0</v>
      </c>
    </row>
    <row r="61" spans="1:16" ht="20.399999999999999" x14ac:dyDescent="0.2">
      <c r="A61" s="51">
        <f>IF(P61=0,0,IF(COUNTBLANK(P61)=1,0,COUNTA($P$14:P61)))</f>
        <v>0</v>
      </c>
      <c r="B61" s="24" t="str">
        <f>IF($C$4="Attiecināmās izmaksas",IF('10a+c+n'!$Q61="A",'10a+c+n'!B61,0),0)</f>
        <v>17-00000</v>
      </c>
      <c r="C61" s="24" t="str">
        <f>IF($C$4="Attiecināmās izmaksas",IF('10a+c+n'!$Q61="A",'10a+c+n'!C61,0),0)</f>
        <v>Siltumizolācija  Hvac Section AluCoat T    60-30</v>
      </c>
      <c r="D61" s="24" t="str">
        <f>IF($C$4="Attiecināmās izmaksas",IF('10a+c+n'!$Q61="A",'10a+c+n'!D61,0),0)</f>
        <v>m</v>
      </c>
      <c r="E61" s="46"/>
      <c r="F61" s="65"/>
      <c r="G61" s="118"/>
      <c r="H61" s="118">
        <f>IF($C$4="Attiecināmās izmaksas",IF('10a+c+n'!$Q61="A",'10a+c+n'!H61,0),0)</f>
        <v>0</v>
      </c>
      <c r="I61" s="118"/>
      <c r="J61" s="118"/>
      <c r="K61" s="119">
        <f>IF($C$4="Attiecināmās izmaksas",IF('10a+c+n'!$Q61="A",'10a+c+n'!K61,0),0)</f>
        <v>0</v>
      </c>
      <c r="L61" s="65">
        <f>IF($C$4="Attiecināmās izmaksas",IF('10a+c+n'!$Q61="A",'10a+c+n'!L61,0),0)</f>
        <v>0</v>
      </c>
      <c r="M61" s="118">
        <f>IF($C$4="Attiecināmās izmaksas",IF('10a+c+n'!$Q61="A",'10a+c+n'!M61,0),0)</f>
        <v>0</v>
      </c>
      <c r="N61" s="118">
        <f>IF($C$4="Attiecināmās izmaksas",IF('10a+c+n'!$Q61="A",'10a+c+n'!N61,0),0)</f>
        <v>0</v>
      </c>
      <c r="O61" s="118">
        <f>IF($C$4="Attiecināmās izmaksas",IF('10a+c+n'!$Q61="A",'10a+c+n'!O61,0),0)</f>
        <v>0</v>
      </c>
      <c r="P61" s="119">
        <f>IF($C$4="Attiecināmās izmaksas",IF('10a+c+n'!$Q61="A",'10a+c+n'!P61,0),0)</f>
        <v>0</v>
      </c>
    </row>
    <row r="62" spans="1:16" ht="20.399999999999999" x14ac:dyDescent="0.2">
      <c r="A62" s="51">
        <f>IF(P62=0,0,IF(COUNTBLANK(P62)=1,0,COUNTA($P$14:P62)))</f>
        <v>0</v>
      </c>
      <c r="B62" s="24" t="str">
        <f>IF($C$4="Attiecināmās izmaksas",IF('10a+c+n'!$Q62="A",'10a+c+n'!B62,0),0)</f>
        <v>17-00000</v>
      </c>
      <c r="C62" s="24" t="str">
        <f>IF($C$4="Attiecināmās izmaksas",IF('10a+c+n'!$Q62="A",'10a+c+n'!C62,0),0)</f>
        <v>Siltumizolācija  Hvac Section AluCoat T    76-50</v>
      </c>
      <c r="D62" s="24" t="str">
        <f>IF($C$4="Attiecināmās izmaksas",IF('10a+c+n'!$Q62="A",'10a+c+n'!D62,0),0)</f>
        <v>m</v>
      </c>
      <c r="E62" s="46"/>
      <c r="F62" s="65"/>
      <c r="G62" s="118"/>
      <c r="H62" s="118">
        <f>IF($C$4="Attiecināmās izmaksas",IF('10a+c+n'!$Q62="A",'10a+c+n'!H62,0),0)</f>
        <v>0</v>
      </c>
      <c r="I62" s="118"/>
      <c r="J62" s="118"/>
      <c r="K62" s="119">
        <f>IF($C$4="Attiecināmās izmaksas",IF('10a+c+n'!$Q62="A",'10a+c+n'!K62,0),0)</f>
        <v>0</v>
      </c>
      <c r="L62" s="65">
        <f>IF($C$4="Attiecināmās izmaksas",IF('10a+c+n'!$Q62="A",'10a+c+n'!L62,0),0)</f>
        <v>0</v>
      </c>
      <c r="M62" s="118">
        <f>IF($C$4="Attiecināmās izmaksas",IF('10a+c+n'!$Q62="A",'10a+c+n'!M62,0),0)</f>
        <v>0</v>
      </c>
      <c r="N62" s="118">
        <f>IF($C$4="Attiecināmās izmaksas",IF('10a+c+n'!$Q62="A",'10a+c+n'!N62,0),0)</f>
        <v>0</v>
      </c>
      <c r="O62" s="118">
        <f>IF($C$4="Attiecināmās izmaksas",IF('10a+c+n'!$Q62="A",'10a+c+n'!O62,0),0)</f>
        <v>0</v>
      </c>
      <c r="P62" s="119">
        <f>IF($C$4="Attiecināmās izmaksas",IF('10a+c+n'!$Q62="A",'10a+c+n'!P62,0),0)</f>
        <v>0</v>
      </c>
    </row>
    <row r="63" spans="1:16" ht="20.399999999999999" x14ac:dyDescent="0.2">
      <c r="A63" s="51">
        <f>IF(P63=0,0,IF(COUNTBLANK(P63)=1,0,COUNTA($P$14:P63)))</f>
        <v>0</v>
      </c>
      <c r="B63" s="24" t="str">
        <f>IF($C$4="Attiecināmās izmaksas",IF('10a+c+n'!$Q63="A",'10a+c+n'!B63,0),0)</f>
        <v>17-00000</v>
      </c>
      <c r="C63" s="24" t="str">
        <f>IF($C$4="Attiecināmās izmaksas",IF('10a+c+n'!$Q63="A",'10a+c+n'!C63,0),0)</f>
        <v>Krāsa 2 kārtas NEOSPRINT 30</v>
      </c>
      <c r="D63" s="24" t="str">
        <f>IF($C$4="Attiecināmās izmaksas",IF('10a+c+n'!$Q63="A",'10a+c+n'!D63,0),0)</f>
        <v>kg</v>
      </c>
      <c r="E63" s="46"/>
      <c r="F63" s="65"/>
      <c r="G63" s="118"/>
      <c r="H63" s="118">
        <f>IF($C$4="Attiecināmās izmaksas",IF('10a+c+n'!$Q63="A",'10a+c+n'!H63,0),0)</f>
        <v>0</v>
      </c>
      <c r="I63" s="118"/>
      <c r="J63" s="118"/>
      <c r="K63" s="119">
        <f>IF($C$4="Attiecināmās izmaksas",IF('10a+c+n'!$Q63="A",'10a+c+n'!K63,0),0)</f>
        <v>0</v>
      </c>
      <c r="L63" s="65">
        <f>IF($C$4="Attiecināmās izmaksas",IF('10a+c+n'!$Q63="A",'10a+c+n'!L63,0),0)</f>
        <v>0</v>
      </c>
      <c r="M63" s="118">
        <f>IF($C$4="Attiecināmās izmaksas",IF('10a+c+n'!$Q63="A",'10a+c+n'!M63,0),0)</f>
        <v>0</v>
      </c>
      <c r="N63" s="118">
        <f>IF($C$4="Attiecināmās izmaksas",IF('10a+c+n'!$Q63="A",'10a+c+n'!N63,0),0)</f>
        <v>0</v>
      </c>
      <c r="O63" s="118">
        <f>IF($C$4="Attiecināmās izmaksas",IF('10a+c+n'!$Q63="A",'10a+c+n'!O63,0),0)</f>
        <v>0</v>
      </c>
      <c r="P63" s="119">
        <f>IF($C$4="Attiecināmās izmaksas",IF('10a+c+n'!$Q63="A",'10a+c+n'!P63,0),0)</f>
        <v>0</v>
      </c>
    </row>
    <row r="64" spans="1:16" ht="20.399999999999999" x14ac:dyDescent="0.2">
      <c r="A64" s="51">
        <f>IF(P64=0,0,IF(COUNTBLANK(P64)=1,0,COUNTA($P$14:P64)))</f>
        <v>0</v>
      </c>
      <c r="B64" s="24" t="str">
        <f>IF($C$4="Attiecināmās izmaksas",IF('10a+c+n'!$Q64="A",'10a+c+n'!B64,0),0)</f>
        <v>17-00000</v>
      </c>
      <c r="C64" s="24" t="str">
        <f>IF($C$4="Attiecināmās izmaksas",IF('10a+c+n'!$Q64="A",'10a+c+n'!C64,0),0)</f>
        <v>Gruntējuma viena kārta URF-0110</v>
      </c>
      <c r="D64" s="24" t="str">
        <f>IF($C$4="Attiecināmās izmaksas",IF('10a+c+n'!$Q64="A",'10a+c+n'!D64,0),0)</f>
        <v>kg</v>
      </c>
      <c r="E64" s="46"/>
      <c r="F64" s="65"/>
      <c r="G64" s="118"/>
      <c r="H64" s="118">
        <f>IF($C$4="Attiecināmās izmaksas",IF('10a+c+n'!$Q64="A",'10a+c+n'!H64,0),0)</f>
        <v>0</v>
      </c>
      <c r="I64" s="118"/>
      <c r="J64" s="118"/>
      <c r="K64" s="119">
        <f>IF($C$4="Attiecināmās izmaksas",IF('10a+c+n'!$Q64="A",'10a+c+n'!K64,0),0)</f>
        <v>0</v>
      </c>
      <c r="L64" s="65">
        <f>IF($C$4="Attiecināmās izmaksas",IF('10a+c+n'!$Q64="A",'10a+c+n'!L64,0),0)</f>
        <v>0</v>
      </c>
      <c r="M64" s="118">
        <f>IF($C$4="Attiecināmās izmaksas",IF('10a+c+n'!$Q64="A",'10a+c+n'!M64,0),0)</f>
        <v>0</v>
      </c>
      <c r="N64" s="118">
        <f>IF($C$4="Attiecināmās izmaksas",IF('10a+c+n'!$Q64="A",'10a+c+n'!N64,0),0)</f>
        <v>0</v>
      </c>
      <c r="O64" s="118">
        <f>IF($C$4="Attiecināmās izmaksas",IF('10a+c+n'!$Q64="A",'10a+c+n'!O64,0),0)</f>
        <v>0</v>
      </c>
      <c r="P64" s="119">
        <f>IF($C$4="Attiecināmās izmaksas",IF('10a+c+n'!$Q64="A",'10a+c+n'!P64,0),0)</f>
        <v>0</v>
      </c>
    </row>
    <row r="65" spans="1:16" ht="20.399999999999999" x14ac:dyDescent="0.2">
      <c r="A65" s="51">
        <f>IF(P65=0,0,IF(COUNTBLANK(P65)=1,0,COUNTA($P$14:P65)))</f>
        <v>0</v>
      </c>
      <c r="B65" s="24" t="str">
        <f>IF($C$4="Attiecināmās izmaksas",IF('10a+c+n'!$Q65="A",'10a+c+n'!B65,0),0)</f>
        <v>17-00000</v>
      </c>
      <c r="C65" s="24" t="str">
        <f>IF($C$4="Attiecināmās izmaksas",IF('10a+c+n'!$Q65="A",'10a+c+n'!C65,0),0)</f>
        <v>Tērauda cauruļu veidgabali</v>
      </c>
      <c r="D65" s="24" t="str">
        <f>IF($C$4="Attiecināmās izmaksas",IF('10a+c+n'!$Q65="A",'10a+c+n'!D65,0),0)</f>
        <v>kpl</v>
      </c>
      <c r="E65" s="46"/>
      <c r="F65" s="65"/>
      <c r="G65" s="118"/>
      <c r="H65" s="118">
        <f>IF($C$4="Attiecināmās izmaksas",IF('10a+c+n'!$Q65="A",'10a+c+n'!H65,0),0)</f>
        <v>0</v>
      </c>
      <c r="I65" s="118"/>
      <c r="J65" s="118"/>
      <c r="K65" s="119">
        <f>IF($C$4="Attiecināmās izmaksas",IF('10a+c+n'!$Q65="A",'10a+c+n'!K65,0),0)</f>
        <v>0</v>
      </c>
      <c r="L65" s="65">
        <f>IF($C$4="Attiecināmās izmaksas",IF('10a+c+n'!$Q65="A",'10a+c+n'!L65,0),0)</f>
        <v>0</v>
      </c>
      <c r="M65" s="118">
        <f>IF($C$4="Attiecināmās izmaksas",IF('10a+c+n'!$Q65="A",'10a+c+n'!M65,0),0)</f>
        <v>0</v>
      </c>
      <c r="N65" s="118">
        <f>IF($C$4="Attiecināmās izmaksas",IF('10a+c+n'!$Q65="A",'10a+c+n'!N65,0),0)</f>
        <v>0</v>
      </c>
      <c r="O65" s="118">
        <f>IF($C$4="Attiecināmās izmaksas",IF('10a+c+n'!$Q65="A",'10a+c+n'!O65,0),0)</f>
        <v>0</v>
      </c>
      <c r="P65" s="119">
        <f>IF($C$4="Attiecināmās izmaksas",IF('10a+c+n'!$Q65="A",'10a+c+n'!P65,0),0)</f>
        <v>0</v>
      </c>
    </row>
    <row r="66" spans="1:16" ht="20.399999999999999" x14ac:dyDescent="0.2">
      <c r="A66" s="51">
        <f>IF(P66=0,0,IF(COUNTBLANK(P66)=1,0,COUNTA($P$14:P66)))</f>
        <v>0</v>
      </c>
      <c r="B66" s="24" t="str">
        <f>IF($C$4="Attiecināmās izmaksas",IF('10a+c+n'!$Q66="A",'10a+c+n'!B66,0),0)</f>
        <v>17-00000</v>
      </c>
      <c r="C66" s="24" t="str">
        <f>IF($C$4="Attiecināmās izmaksas",IF('10a+c+n'!$Q66="A",'10a+c+n'!C66,0),0)</f>
        <v>Nerūsējošā tērauda cauruļu veidgabali</v>
      </c>
      <c r="D66" s="24" t="str">
        <f>IF($C$4="Attiecināmās izmaksas",IF('10a+c+n'!$Q66="A",'10a+c+n'!D66,0),0)</f>
        <v>kpl</v>
      </c>
      <c r="E66" s="46"/>
      <c r="F66" s="65"/>
      <c r="G66" s="118"/>
      <c r="H66" s="118">
        <f>IF($C$4="Attiecināmās izmaksas",IF('10a+c+n'!$Q66="A",'10a+c+n'!H66,0),0)</f>
        <v>0</v>
      </c>
      <c r="I66" s="118"/>
      <c r="J66" s="118"/>
      <c r="K66" s="119">
        <f>IF($C$4="Attiecināmās izmaksas",IF('10a+c+n'!$Q66="A",'10a+c+n'!K66,0),0)</f>
        <v>0</v>
      </c>
      <c r="L66" s="65">
        <f>IF($C$4="Attiecināmās izmaksas",IF('10a+c+n'!$Q66="A",'10a+c+n'!L66,0),0)</f>
        <v>0</v>
      </c>
      <c r="M66" s="118">
        <f>IF($C$4="Attiecināmās izmaksas",IF('10a+c+n'!$Q66="A",'10a+c+n'!M66,0),0)</f>
        <v>0</v>
      </c>
      <c r="N66" s="118">
        <f>IF($C$4="Attiecināmās izmaksas",IF('10a+c+n'!$Q66="A",'10a+c+n'!N66,0),0)</f>
        <v>0</v>
      </c>
      <c r="O66" s="118">
        <f>IF($C$4="Attiecināmās izmaksas",IF('10a+c+n'!$Q66="A",'10a+c+n'!O66,0),0)</f>
        <v>0</v>
      </c>
      <c r="P66" s="119">
        <f>IF($C$4="Attiecināmās izmaksas",IF('10a+c+n'!$Q66="A",'10a+c+n'!P66,0),0)</f>
        <v>0</v>
      </c>
    </row>
    <row r="67" spans="1:16" ht="20.399999999999999" x14ac:dyDescent="0.2">
      <c r="A67" s="51">
        <f>IF(P67=0,0,IF(COUNTBLANK(P67)=1,0,COUNTA($P$14:P67)))</f>
        <v>0</v>
      </c>
      <c r="B67" s="24" t="str">
        <f>IF($C$4="Attiecināmās izmaksas",IF('10a+c+n'!$Q67="A",'10a+c+n'!B67,0),0)</f>
        <v>17-00000</v>
      </c>
      <c r="C67" s="24" t="str">
        <f>IF($C$4="Attiecināmās izmaksas",IF('10a+c+n'!$Q67="A",'10a+c+n'!C67,0),0)</f>
        <v>Cauruļu stiprinājumi</v>
      </c>
      <c r="D67" s="24" t="str">
        <f>IF($C$4="Attiecināmās izmaksas",IF('10a+c+n'!$Q67="A",'10a+c+n'!D67,0),0)</f>
        <v>kpl</v>
      </c>
      <c r="E67" s="46"/>
      <c r="F67" s="65"/>
      <c r="G67" s="118"/>
      <c r="H67" s="118">
        <f>IF($C$4="Attiecināmās izmaksas",IF('10a+c+n'!$Q67="A",'10a+c+n'!H67,0),0)</f>
        <v>0</v>
      </c>
      <c r="I67" s="118"/>
      <c r="J67" s="118"/>
      <c r="K67" s="119">
        <f>IF($C$4="Attiecināmās izmaksas",IF('10a+c+n'!$Q67="A",'10a+c+n'!K67,0),0)</f>
        <v>0</v>
      </c>
      <c r="L67" s="65">
        <f>IF($C$4="Attiecināmās izmaksas",IF('10a+c+n'!$Q67="A",'10a+c+n'!L67,0),0)</f>
        <v>0</v>
      </c>
      <c r="M67" s="118">
        <f>IF($C$4="Attiecināmās izmaksas",IF('10a+c+n'!$Q67="A",'10a+c+n'!M67,0),0)</f>
        <v>0</v>
      </c>
      <c r="N67" s="118">
        <f>IF($C$4="Attiecināmās izmaksas",IF('10a+c+n'!$Q67="A",'10a+c+n'!N67,0),0)</f>
        <v>0</v>
      </c>
      <c r="O67" s="118">
        <f>IF($C$4="Attiecināmās izmaksas",IF('10a+c+n'!$Q67="A",'10a+c+n'!O67,0),0)</f>
        <v>0</v>
      </c>
      <c r="P67" s="119">
        <f>IF($C$4="Attiecināmās izmaksas",IF('10a+c+n'!$Q67="A",'10a+c+n'!P67,0),0)</f>
        <v>0</v>
      </c>
    </row>
    <row r="68" spans="1:16" ht="20.399999999999999" x14ac:dyDescent="0.2">
      <c r="A68" s="51">
        <f>IF(P68=0,0,IF(COUNTBLANK(P68)=1,0,COUNTA($P$14:P68)))</f>
        <v>0</v>
      </c>
      <c r="B68" s="24" t="str">
        <f>IF($C$4="Attiecināmās izmaksas",IF('10a+c+n'!$Q68="A",'10a+c+n'!B68,0),0)</f>
        <v>17-00000</v>
      </c>
      <c r="C68" s="24" t="str">
        <f>IF($C$4="Attiecināmās izmaksas",IF('10a+c+n'!$Q68="A",'10a+c+n'!C68,0),0)</f>
        <v>Marķēšanas materiāli</v>
      </c>
      <c r="D68" s="24" t="str">
        <f>IF($C$4="Attiecināmās izmaksas",IF('10a+c+n'!$Q68="A",'10a+c+n'!D68,0),0)</f>
        <v>kpl</v>
      </c>
      <c r="E68" s="46"/>
      <c r="F68" s="65"/>
      <c r="G68" s="118"/>
      <c r="H68" s="118">
        <f>IF($C$4="Attiecināmās izmaksas",IF('10a+c+n'!$Q68="A",'10a+c+n'!H68,0),0)</f>
        <v>0</v>
      </c>
      <c r="I68" s="118"/>
      <c r="J68" s="118"/>
      <c r="K68" s="119">
        <f>IF($C$4="Attiecināmās izmaksas",IF('10a+c+n'!$Q68="A",'10a+c+n'!K68,0),0)</f>
        <v>0</v>
      </c>
      <c r="L68" s="65">
        <f>IF($C$4="Attiecināmās izmaksas",IF('10a+c+n'!$Q68="A",'10a+c+n'!L68,0),0)</f>
        <v>0</v>
      </c>
      <c r="M68" s="118">
        <f>IF($C$4="Attiecināmās izmaksas",IF('10a+c+n'!$Q68="A",'10a+c+n'!M68,0),0)</f>
        <v>0</v>
      </c>
      <c r="N68" s="118">
        <f>IF($C$4="Attiecināmās izmaksas",IF('10a+c+n'!$Q68="A",'10a+c+n'!N68,0),0)</f>
        <v>0</v>
      </c>
      <c r="O68" s="118">
        <f>IF($C$4="Attiecināmās izmaksas",IF('10a+c+n'!$Q68="A",'10a+c+n'!O68,0),0)</f>
        <v>0</v>
      </c>
      <c r="P68" s="119">
        <f>IF($C$4="Attiecināmās izmaksas",IF('10a+c+n'!$Q68="A",'10a+c+n'!P68,0),0)</f>
        <v>0</v>
      </c>
    </row>
    <row r="69" spans="1:16" ht="20.399999999999999" x14ac:dyDescent="0.2">
      <c r="A69" s="51">
        <f>IF(P69=0,0,IF(COUNTBLANK(P69)=1,0,COUNTA($P$14:P69)))</f>
        <v>0</v>
      </c>
      <c r="B69" s="24" t="str">
        <f>IF($C$4="Attiecināmās izmaksas",IF('10a+c+n'!$Q69="A",'10a+c+n'!B69,0),0)</f>
        <v>17-00000</v>
      </c>
      <c r="C69" s="24" t="str">
        <f>IF($C$4="Attiecināmās izmaksas",IF('10a+c+n'!$Q69="A",'10a+c+n'!C69,0),0)</f>
        <v>Hidrauliskā pārbaude</v>
      </c>
      <c r="D69" s="24" t="str">
        <f>IF($C$4="Attiecināmās izmaksas",IF('10a+c+n'!$Q69="A",'10a+c+n'!D69,0),0)</f>
        <v>kpl</v>
      </c>
      <c r="E69" s="46"/>
      <c r="F69" s="65"/>
      <c r="G69" s="118"/>
      <c r="H69" s="118">
        <f>IF($C$4="Attiecināmās izmaksas",IF('10a+c+n'!$Q69="A",'10a+c+n'!H69,0),0)</f>
        <v>0</v>
      </c>
      <c r="I69" s="118"/>
      <c r="J69" s="118"/>
      <c r="K69" s="119">
        <f>IF($C$4="Attiecināmās izmaksas",IF('10a+c+n'!$Q69="A",'10a+c+n'!K69,0),0)</f>
        <v>0</v>
      </c>
      <c r="L69" s="65">
        <f>IF($C$4="Attiecināmās izmaksas",IF('10a+c+n'!$Q69="A",'10a+c+n'!L69,0),0)</f>
        <v>0</v>
      </c>
      <c r="M69" s="118">
        <f>IF($C$4="Attiecināmās izmaksas",IF('10a+c+n'!$Q69="A",'10a+c+n'!M69,0),0)</f>
        <v>0</v>
      </c>
      <c r="N69" s="118">
        <f>IF($C$4="Attiecināmās izmaksas",IF('10a+c+n'!$Q69="A",'10a+c+n'!N69,0),0)</f>
        <v>0</v>
      </c>
      <c r="O69" s="118">
        <f>IF($C$4="Attiecināmās izmaksas",IF('10a+c+n'!$Q69="A",'10a+c+n'!O69,0),0)</f>
        <v>0</v>
      </c>
      <c r="P69" s="119">
        <f>IF($C$4="Attiecināmās izmaksas",IF('10a+c+n'!$Q69="A",'10a+c+n'!P69,0),0)</f>
        <v>0</v>
      </c>
    </row>
    <row r="70" spans="1:16" ht="20.399999999999999" x14ac:dyDescent="0.2">
      <c r="A70" s="51">
        <f>IF(P70=0,0,IF(COUNTBLANK(P70)=1,0,COUNTA($P$14:P70)))</f>
        <v>0</v>
      </c>
      <c r="B70" s="24" t="str">
        <f>IF($C$4="Attiecināmās izmaksas",IF('10a+c+n'!$Q70="A",'10a+c+n'!B70,0),0)</f>
        <v>17-00000</v>
      </c>
      <c r="C70" s="24" t="str">
        <f>IF($C$4="Attiecināmās izmaksas",IF('10a+c+n'!$Q70="A",'10a+c+n'!C70,0),0)</f>
        <v>Izpilddokumentācija</v>
      </c>
      <c r="D70" s="24" t="str">
        <f>IF($C$4="Attiecināmās izmaksas",IF('10a+c+n'!$Q70="A",'10a+c+n'!D70,0),0)</f>
        <v>kpl</v>
      </c>
      <c r="E70" s="46"/>
      <c r="F70" s="65"/>
      <c r="G70" s="118"/>
      <c r="H70" s="118">
        <f>IF($C$4="Attiecināmās izmaksas",IF('10a+c+n'!$Q70="A",'10a+c+n'!H70,0),0)</f>
        <v>0</v>
      </c>
      <c r="I70" s="118"/>
      <c r="J70" s="118"/>
      <c r="K70" s="119">
        <f>IF($C$4="Attiecināmās izmaksas",IF('10a+c+n'!$Q70="A",'10a+c+n'!K70,0),0)</f>
        <v>0</v>
      </c>
      <c r="L70" s="65">
        <f>IF($C$4="Attiecināmās izmaksas",IF('10a+c+n'!$Q70="A",'10a+c+n'!L70,0),0)</f>
        <v>0</v>
      </c>
      <c r="M70" s="118">
        <f>IF($C$4="Attiecināmās izmaksas",IF('10a+c+n'!$Q70="A",'10a+c+n'!M70,0),0)</f>
        <v>0</v>
      </c>
      <c r="N70" s="118">
        <f>IF($C$4="Attiecināmās izmaksas",IF('10a+c+n'!$Q70="A",'10a+c+n'!N70,0),0)</f>
        <v>0</v>
      </c>
      <c r="O70" s="118">
        <f>IF($C$4="Attiecināmās izmaksas",IF('10a+c+n'!$Q70="A",'10a+c+n'!O70,0),0)</f>
        <v>0</v>
      </c>
      <c r="P70" s="119">
        <f>IF($C$4="Attiecināmās izmaksas",IF('10a+c+n'!$Q70="A",'10a+c+n'!P70,0),0)</f>
        <v>0</v>
      </c>
    </row>
    <row r="71" spans="1:16" ht="20.399999999999999" x14ac:dyDescent="0.2">
      <c r="A71" s="51">
        <f>IF(P71=0,0,IF(COUNTBLANK(P71)=1,0,COUNTA($P$14:P71)))</f>
        <v>0</v>
      </c>
      <c r="B71" s="24" t="str">
        <f>IF($C$4="Attiecināmās izmaksas",IF('10a+c+n'!$Q71="A",'10a+c+n'!B71,0),0)</f>
        <v>17-00000</v>
      </c>
      <c r="C71" s="24" t="str">
        <f>IF($C$4="Attiecināmās izmaksas",IF('10a+c+n'!$Q71="A",'10a+c+n'!C71,0),0)</f>
        <v>Elektrokomutācijas kabeļu komplekts</v>
      </c>
      <c r="D71" s="24" t="str">
        <f>IF($C$4="Attiecināmās izmaksas",IF('10a+c+n'!$Q71="A",'10a+c+n'!D71,0),0)</f>
        <v>kpl</v>
      </c>
      <c r="E71" s="46"/>
      <c r="F71" s="65"/>
      <c r="G71" s="118"/>
      <c r="H71" s="118">
        <f>IF($C$4="Attiecināmās izmaksas",IF('10a+c+n'!$Q71="A",'10a+c+n'!H71,0),0)</f>
        <v>0</v>
      </c>
      <c r="I71" s="118"/>
      <c r="J71" s="118"/>
      <c r="K71" s="119">
        <f>IF($C$4="Attiecināmās izmaksas",IF('10a+c+n'!$Q71="A",'10a+c+n'!K71,0),0)</f>
        <v>0</v>
      </c>
      <c r="L71" s="65">
        <f>IF($C$4="Attiecināmās izmaksas",IF('10a+c+n'!$Q71="A",'10a+c+n'!L71,0),0)</f>
        <v>0</v>
      </c>
      <c r="M71" s="118">
        <f>IF($C$4="Attiecināmās izmaksas",IF('10a+c+n'!$Q71="A",'10a+c+n'!M71,0),0)</f>
        <v>0</v>
      </c>
      <c r="N71" s="118">
        <f>IF($C$4="Attiecināmās izmaksas",IF('10a+c+n'!$Q71="A",'10a+c+n'!N71,0),0)</f>
        <v>0</v>
      </c>
      <c r="O71" s="118">
        <f>IF($C$4="Attiecināmās izmaksas",IF('10a+c+n'!$Q71="A",'10a+c+n'!O71,0),0)</f>
        <v>0</v>
      </c>
      <c r="P71" s="119">
        <f>IF($C$4="Attiecināmās izmaksas",IF('10a+c+n'!$Q71="A",'10a+c+n'!P71,0),0)</f>
        <v>0</v>
      </c>
    </row>
    <row r="72" spans="1:16" ht="12" customHeight="1" thickBot="1" x14ac:dyDescent="0.25">
      <c r="A72" s="315" t="s">
        <v>62</v>
      </c>
      <c r="B72" s="316"/>
      <c r="C72" s="316"/>
      <c r="D72" s="316"/>
      <c r="E72" s="316"/>
      <c r="F72" s="316"/>
      <c r="G72" s="316"/>
      <c r="H72" s="316"/>
      <c r="I72" s="316"/>
      <c r="J72" s="316"/>
      <c r="K72" s="317"/>
      <c r="L72" s="129">
        <f>SUM(L14:L71)</f>
        <v>0</v>
      </c>
      <c r="M72" s="130">
        <f>SUM(M14:M71)</f>
        <v>0</v>
      </c>
      <c r="N72" s="130">
        <f>SUM(N14:N71)</f>
        <v>0</v>
      </c>
      <c r="O72" s="130">
        <f>SUM(O14:O71)</f>
        <v>0</v>
      </c>
      <c r="P72" s="131">
        <f>SUM(P14:P71)</f>
        <v>0</v>
      </c>
    </row>
    <row r="73" spans="1:16" x14ac:dyDescent="0.2">
      <c r="A73" s="16"/>
      <c r="B73" s="16"/>
      <c r="C73" s="16"/>
      <c r="D73" s="16"/>
      <c r="E73" s="16"/>
      <c r="F73" s="16"/>
      <c r="G73" s="16"/>
      <c r="H73" s="16"/>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1" t="s">
        <v>14</v>
      </c>
      <c r="B75" s="16"/>
      <c r="C75" s="318" t="str">
        <f>'Kops n'!C35:H35</f>
        <v>Gundega Ābelīte 14.05.2024</v>
      </c>
      <c r="D75" s="318"/>
      <c r="E75" s="318"/>
      <c r="F75" s="318"/>
      <c r="G75" s="318"/>
      <c r="H75" s="318"/>
      <c r="I75" s="16"/>
      <c r="J75" s="16"/>
      <c r="K75" s="16"/>
      <c r="L75" s="16"/>
      <c r="M75" s="16"/>
      <c r="N75" s="16"/>
      <c r="O75" s="16"/>
      <c r="P75" s="16"/>
    </row>
    <row r="76" spans="1:16" x14ac:dyDescent="0.2">
      <c r="A76" s="16"/>
      <c r="B76" s="16"/>
      <c r="C76" s="244" t="s">
        <v>15</v>
      </c>
      <c r="D76" s="244"/>
      <c r="E76" s="244"/>
      <c r="F76" s="244"/>
      <c r="G76" s="244"/>
      <c r="H76" s="244"/>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260" t="str">
        <f>'Kops n'!A38:D38</f>
        <v>Tāme sastādīta 2024. gada 14. maijā</v>
      </c>
      <c r="B78" s="261"/>
      <c r="C78" s="261"/>
      <c r="D78" s="261"/>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1" t="s">
        <v>41</v>
      </c>
      <c r="B80" s="16"/>
      <c r="C80" s="318" t="str">
        <f>'Kops n'!C40:H40</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78" t="s">
        <v>16</v>
      </c>
      <c r="B83" s="42"/>
      <c r="C83" s="85" t="str">
        <f>'Kops n'!C43</f>
        <v>1-00180</v>
      </c>
      <c r="D83" s="42"/>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sheetData>
  <mergeCells count="23">
    <mergeCell ref="C2:I2"/>
    <mergeCell ref="C3:I3"/>
    <mergeCell ref="C4:I4"/>
    <mergeCell ref="D5:L5"/>
    <mergeCell ref="D6:L6"/>
    <mergeCell ref="D8:L8"/>
    <mergeCell ref="A9:F9"/>
    <mergeCell ref="J9:M9"/>
    <mergeCell ref="N9:O9"/>
    <mergeCell ref="D7:L7"/>
    <mergeCell ref="C81:H81"/>
    <mergeCell ref="L12:P12"/>
    <mergeCell ref="A72:K72"/>
    <mergeCell ref="C75:H75"/>
    <mergeCell ref="C76:H76"/>
    <mergeCell ref="A78:D78"/>
    <mergeCell ref="C80:H80"/>
    <mergeCell ref="A12:A13"/>
    <mergeCell ref="B12:B13"/>
    <mergeCell ref="C12:C13"/>
    <mergeCell ref="D12:D13"/>
    <mergeCell ref="E12:E13"/>
    <mergeCell ref="F12:K12"/>
  </mergeCells>
  <conditionalFormatting sqref="A72:K72">
    <cfRule type="containsText" dxfId="93" priority="3" operator="containsText" text="Tiešās izmaksas kopā, t. sk. darba devēja sociālais nodoklis __.__% ">
      <formula>NOT(ISERROR(SEARCH("Tiešās izmaksas kopā, t. sk. darba devēja sociālais nodoklis __.__% ",A72)))</formula>
    </cfRule>
  </conditionalFormatting>
  <conditionalFormatting sqref="D5:L8 C2:I2 N9:O9 B14:P71 L72:P72 C75:H75 C80:H80 C83">
    <cfRule type="cellIs" dxfId="92" priority="2" operator="equal">
      <formula>0</formula>
    </cfRule>
  </conditionalFormatting>
  <conditionalFormatting sqref="A14:A71">
    <cfRule type="cellIs" dxfId="91" priority="1"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84"/>
  <sheetViews>
    <sheetView topLeftCell="A47" workbookViewId="0">
      <selection activeCell="A72" sqref="A7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'10a+c+n'!D1</f>
        <v>10</v>
      </c>
      <c r="E1" s="22"/>
      <c r="F1" s="22"/>
      <c r="G1" s="22"/>
      <c r="H1" s="22"/>
      <c r="I1" s="22"/>
      <c r="J1" s="22"/>
      <c r="N1" s="26"/>
      <c r="O1" s="27"/>
      <c r="P1" s="28"/>
    </row>
    <row r="2" spans="1:16" x14ac:dyDescent="0.2">
      <c r="A2" s="29"/>
      <c r="B2" s="29"/>
      <c r="C2" s="330" t="str">
        <f>'10a+c+n'!C2:I2</f>
        <v>Siltummehānika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'10a+c+n'!A9</f>
        <v>Tāme sastādīta  2024. gada tirgus cenās, pamatojoties uz AVK daļas rasējumiem</v>
      </c>
      <c r="B9" s="327"/>
      <c r="C9" s="327"/>
      <c r="D9" s="327"/>
      <c r="E9" s="327"/>
      <c r="F9" s="327"/>
      <c r="G9" s="31"/>
      <c r="H9" s="31"/>
      <c r="I9" s="31"/>
      <c r="J9" s="328" t="s">
        <v>45</v>
      </c>
      <c r="K9" s="328"/>
      <c r="L9" s="328"/>
      <c r="M9" s="328"/>
      <c r="N9" s="329">
        <f>P72</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izmaksas",IF('10a+c+n'!$Q14="C",'10a+c+n'!B14,0))</f>
        <v>0</v>
      </c>
      <c r="C14" s="23">
        <f>IF($C$4="citu pasākumu izmaksas",IF('10a+c+n'!$Q14="C",'10a+c+n'!C14,0))</f>
        <v>0</v>
      </c>
      <c r="D14" s="23">
        <f>IF($C$4="citu pasākumu izmaksas",IF('10a+c+n'!$Q14="C",'10a+c+n'!D14,0))</f>
        <v>0</v>
      </c>
      <c r="E14" s="45"/>
      <c r="F14" s="63"/>
      <c r="G14" s="116"/>
      <c r="H14" s="116">
        <f>IF($C$4="citu pasākumu izmaksas",IF('10a+c+n'!$Q14="C",'10a+c+n'!H14,0))</f>
        <v>0</v>
      </c>
      <c r="I14" s="116"/>
      <c r="J14" s="116"/>
      <c r="K14" s="117">
        <f>IF($C$4="citu pasākumu izmaksas",IF('10a+c+n'!$Q14="C",'10a+c+n'!K14,0))</f>
        <v>0</v>
      </c>
      <c r="L14" s="81">
        <f>IF($C$4="citu pasākumu izmaksas",IF('10a+c+n'!$Q14="C",'10a+c+n'!L14,0))</f>
        <v>0</v>
      </c>
      <c r="M14" s="116">
        <f>IF($C$4="citu pasākumu izmaksas",IF('10a+c+n'!$Q14="C",'10a+c+n'!M14,0))</f>
        <v>0</v>
      </c>
      <c r="N14" s="116">
        <f>IF($C$4="citu pasākumu izmaksas",IF('10a+c+n'!$Q14="C",'10a+c+n'!N14,0))</f>
        <v>0</v>
      </c>
      <c r="O14" s="116">
        <f>IF($C$4="citu pasākumu izmaksas",IF('10a+c+n'!$Q14="C",'10a+c+n'!O14,0))</f>
        <v>0</v>
      </c>
      <c r="P14" s="117">
        <f>IF($C$4="citu pasākumu izmaksas",IF('10a+c+n'!$Q14="C",'10a+c+n'!P14,0))</f>
        <v>0</v>
      </c>
    </row>
    <row r="15" spans="1:16" x14ac:dyDescent="0.2">
      <c r="A15" s="51">
        <f>IF(P15=0,0,IF(COUNTBLANK(P15)=1,0,COUNTA($P$14:P15)))</f>
        <v>0</v>
      </c>
      <c r="B15" s="24">
        <f>IF($C$4="citu pasākumu izmaksas",IF('10a+c+n'!$Q15="C",'10a+c+n'!B15,0))</f>
        <v>0</v>
      </c>
      <c r="C15" s="24">
        <f>IF($C$4="citu pasākumu izmaksas",IF('10a+c+n'!$Q15="C",'10a+c+n'!C15,0))</f>
        <v>0</v>
      </c>
      <c r="D15" s="24">
        <f>IF($C$4="citu pasākumu izmaksas",IF('10a+c+n'!$Q15="C",'10a+c+n'!D15,0))</f>
        <v>0</v>
      </c>
      <c r="E15" s="46"/>
      <c r="F15" s="65"/>
      <c r="G15" s="118"/>
      <c r="H15" s="118">
        <f>IF($C$4="citu pasākumu izmaksas",IF('10a+c+n'!$Q15="C",'10a+c+n'!H15,0))</f>
        <v>0</v>
      </c>
      <c r="I15" s="118"/>
      <c r="J15" s="118"/>
      <c r="K15" s="119">
        <f>IF($C$4="citu pasākumu izmaksas",IF('10a+c+n'!$Q15="C",'10a+c+n'!K15,0))</f>
        <v>0</v>
      </c>
      <c r="L15" s="82">
        <f>IF($C$4="citu pasākumu izmaksas",IF('10a+c+n'!$Q15="C",'10a+c+n'!L15,0))</f>
        <v>0</v>
      </c>
      <c r="M15" s="118">
        <f>IF($C$4="citu pasākumu izmaksas",IF('10a+c+n'!$Q15="C",'10a+c+n'!M15,0))</f>
        <v>0</v>
      </c>
      <c r="N15" s="118">
        <f>IF($C$4="citu pasākumu izmaksas",IF('10a+c+n'!$Q15="C",'10a+c+n'!N15,0))</f>
        <v>0</v>
      </c>
      <c r="O15" s="118">
        <f>IF($C$4="citu pasākumu izmaksas",IF('10a+c+n'!$Q15="C",'10a+c+n'!O15,0))</f>
        <v>0</v>
      </c>
      <c r="P15" s="119">
        <f>IF($C$4="citu pasākumu izmaksas",IF('10a+c+n'!$Q15="C",'10a+c+n'!P15,0))</f>
        <v>0</v>
      </c>
    </row>
    <row r="16" spans="1:16" x14ac:dyDescent="0.2">
      <c r="A16" s="51">
        <f>IF(P16=0,0,IF(COUNTBLANK(P16)=1,0,COUNTA($P$14:P16)))</f>
        <v>0</v>
      </c>
      <c r="B16" s="24">
        <f>IF($C$4="citu pasākumu izmaksas",IF('10a+c+n'!$Q16="C",'10a+c+n'!B16,0))</f>
        <v>0</v>
      </c>
      <c r="C16" s="24">
        <f>IF($C$4="citu pasākumu izmaksas",IF('10a+c+n'!$Q16="C",'10a+c+n'!C16,0))</f>
        <v>0</v>
      </c>
      <c r="D16" s="24">
        <f>IF($C$4="citu pasākumu izmaksas",IF('10a+c+n'!$Q16="C",'10a+c+n'!D16,0))</f>
        <v>0</v>
      </c>
      <c r="E16" s="46"/>
      <c r="F16" s="65"/>
      <c r="G16" s="118"/>
      <c r="H16" s="118">
        <f>IF($C$4="citu pasākumu izmaksas",IF('10a+c+n'!$Q16="C",'10a+c+n'!H16,0))</f>
        <v>0</v>
      </c>
      <c r="I16" s="118"/>
      <c r="J16" s="118"/>
      <c r="K16" s="119">
        <f>IF($C$4="citu pasākumu izmaksas",IF('10a+c+n'!$Q16="C",'10a+c+n'!K16,0))</f>
        <v>0</v>
      </c>
      <c r="L16" s="82">
        <f>IF($C$4="citu pasākumu izmaksas",IF('10a+c+n'!$Q16="C",'10a+c+n'!L16,0))</f>
        <v>0</v>
      </c>
      <c r="M16" s="118">
        <f>IF($C$4="citu pasākumu izmaksas",IF('10a+c+n'!$Q16="C",'10a+c+n'!M16,0))</f>
        <v>0</v>
      </c>
      <c r="N16" s="118">
        <f>IF($C$4="citu pasākumu izmaksas",IF('10a+c+n'!$Q16="C",'10a+c+n'!N16,0))</f>
        <v>0</v>
      </c>
      <c r="O16" s="118">
        <f>IF($C$4="citu pasākumu izmaksas",IF('10a+c+n'!$Q16="C",'10a+c+n'!O16,0))</f>
        <v>0</v>
      </c>
      <c r="P16" s="119">
        <f>IF($C$4="citu pasākumu izmaksas",IF('10a+c+n'!$Q16="C",'10a+c+n'!P16,0))</f>
        <v>0</v>
      </c>
    </row>
    <row r="17" spans="1:16" x14ac:dyDescent="0.2">
      <c r="A17" s="51">
        <f>IF(P17=0,0,IF(COUNTBLANK(P17)=1,0,COUNTA($P$14:P17)))</f>
        <v>0</v>
      </c>
      <c r="B17" s="24">
        <f>IF($C$4="citu pasākumu izmaksas",IF('10a+c+n'!$Q17="C",'10a+c+n'!B17,0))</f>
        <v>0</v>
      </c>
      <c r="C17" s="24">
        <f>IF($C$4="citu pasākumu izmaksas",IF('10a+c+n'!$Q17="C",'10a+c+n'!C17,0))</f>
        <v>0</v>
      </c>
      <c r="D17" s="24">
        <f>IF($C$4="citu pasākumu izmaksas",IF('10a+c+n'!$Q17="C",'10a+c+n'!D17,0))</f>
        <v>0</v>
      </c>
      <c r="E17" s="46"/>
      <c r="F17" s="65"/>
      <c r="G17" s="118"/>
      <c r="H17" s="118">
        <f>IF($C$4="citu pasākumu izmaksas",IF('10a+c+n'!$Q17="C",'10a+c+n'!H17,0))</f>
        <v>0</v>
      </c>
      <c r="I17" s="118"/>
      <c r="J17" s="118"/>
      <c r="K17" s="119">
        <f>IF($C$4="citu pasākumu izmaksas",IF('10a+c+n'!$Q17="C",'10a+c+n'!K17,0))</f>
        <v>0</v>
      </c>
      <c r="L17" s="82">
        <f>IF($C$4="citu pasākumu izmaksas",IF('10a+c+n'!$Q17="C",'10a+c+n'!L17,0))</f>
        <v>0</v>
      </c>
      <c r="M17" s="118">
        <f>IF($C$4="citu pasākumu izmaksas",IF('10a+c+n'!$Q17="C",'10a+c+n'!M17,0))</f>
        <v>0</v>
      </c>
      <c r="N17" s="118">
        <f>IF($C$4="citu pasākumu izmaksas",IF('10a+c+n'!$Q17="C",'10a+c+n'!N17,0))</f>
        <v>0</v>
      </c>
      <c r="O17" s="118">
        <f>IF($C$4="citu pasākumu izmaksas",IF('10a+c+n'!$Q17="C",'10a+c+n'!O17,0))</f>
        <v>0</v>
      </c>
      <c r="P17" s="119">
        <f>IF($C$4="citu pasākumu izmaksas",IF('10a+c+n'!$Q17="C",'10a+c+n'!P17,0))</f>
        <v>0</v>
      </c>
    </row>
    <row r="18" spans="1:16" x14ac:dyDescent="0.2">
      <c r="A18" s="51">
        <f>IF(P18=0,0,IF(COUNTBLANK(P18)=1,0,COUNTA($P$14:P18)))</f>
        <v>0</v>
      </c>
      <c r="B18" s="24">
        <f>IF($C$4="citu pasākumu izmaksas",IF('10a+c+n'!$Q18="C",'10a+c+n'!B18,0))</f>
        <v>0</v>
      </c>
      <c r="C18" s="24">
        <f>IF($C$4="citu pasākumu izmaksas",IF('10a+c+n'!$Q18="C",'10a+c+n'!C18,0))</f>
        <v>0</v>
      </c>
      <c r="D18" s="24">
        <f>IF($C$4="citu pasākumu izmaksas",IF('10a+c+n'!$Q18="C",'10a+c+n'!D18,0))</f>
        <v>0</v>
      </c>
      <c r="E18" s="46"/>
      <c r="F18" s="65"/>
      <c r="G18" s="118"/>
      <c r="H18" s="118">
        <f>IF($C$4="citu pasākumu izmaksas",IF('10a+c+n'!$Q18="C",'10a+c+n'!H18,0))</f>
        <v>0</v>
      </c>
      <c r="I18" s="118"/>
      <c r="J18" s="118"/>
      <c r="K18" s="119">
        <f>IF($C$4="citu pasākumu izmaksas",IF('10a+c+n'!$Q18="C",'10a+c+n'!K18,0))</f>
        <v>0</v>
      </c>
      <c r="L18" s="82">
        <f>IF($C$4="citu pasākumu izmaksas",IF('10a+c+n'!$Q18="C",'10a+c+n'!L18,0))</f>
        <v>0</v>
      </c>
      <c r="M18" s="118">
        <f>IF($C$4="citu pasākumu izmaksas",IF('10a+c+n'!$Q18="C",'10a+c+n'!M18,0))</f>
        <v>0</v>
      </c>
      <c r="N18" s="118">
        <f>IF($C$4="citu pasākumu izmaksas",IF('10a+c+n'!$Q18="C",'10a+c+n'!N18,0))</f>
        <v>0</v>
      </c>
      <c r="O18" s="118">
        <f>IF($C$4="citu pasākumu izmaksas",IF('10a+c+n'!$Q18="C",'10a+c+n'!O18,0))</f>
        <v>0</v>
      </c>
      <c r="P18" s="119">
        <f>IF($C$4="citu pasākumu izmaksas",IF('10a+c+n'!$Q18="C",'10a+c+n'!P18,0))</f>
        <v>0</v>
      </c>
    </row>
    <row r="19" spans="1:16" x14ac:dyDescent="0.2">
      <c r="A19" s="51">
        <f>IF(P19=0,0,IF(COUNTBLANK(P19)=1,0,COUNTA($P$14:P19)))</f>
        <v>0</v>
      </c>
      <c r="B19" s="24">
        <f>IF($C$4="citu pasākumu izmaksas",IF('10a+c+n'!$Q19="C",'10a+c+n'!B19,0))</f>
        <v>0</v>
      </c>
      <c r="C19" s="24">
        <f>IF($C$4="citu pasākumu izmaksas",IF('10a+c+n'!$Q19="C",'10a+c+n'!C19,0))</f>
        <v>0</v>
      </c>
      <c r="D19" s="24">
        <f>IF($C$4="citu pasākumu izmaksas",IF('10a+c+n'!$Q19="C",'10a+c+n'!D19,0))</f>
        <v>0</v>
      </c>
      <c r="E19" s="46"/>
      <c r="F19" s="65"/>
      <c r="G19" s="118"/>
      <c r="H19" s="118">
        <f>IF($C$4="citu pasākumu izmaksas",IF('10a+c+n'!$Q19="C",'10a+c+n'!H19,0))</f>
        <v>0</v>
      </c>
      <c r="I19" s="118"/>
      <c r="J19" s="118"/>
      <c r="K19" s="119">
        <f>IF($C$4="citu pasākumu izmaksas",IF('10a+c+n'!$Q19="C",'10a+c+n'!K19,0))</f>
        <v>0</v>
      </c>
      <c r="L19" s="82">
        <f>IF($C$4="citu pasākumu izmaksas",IF('10a+c+n'!$Q19="C",'10a+c+n'!L19,0))</f>
        <v>0</v>
      </c>
      <c r="M19" s="118">
        <f>IF($C$4="citu pasākumu izmaksas",IF('10a+c+n'!$Q19="C",'10a+c+n'!M19,0))</f>
        <v>0</v>
      </c>
      <c r="N19" s="118">
        <f>IF($C$4="citu pasākumu izmaksas",IF('10a+c+n'!$Q19="C",'10a+c+n'!N19,0))</f>
        <v>0</v>
      </c>
      <c r="O19" s="118">
        <f>IF($C$4="citu pasākumu izmaksas",IF('10a+c+n'!$Q19="C",'10a+c+n'!O19,0))</f>
        <v>0</v>
      </c>
      <c r="P19" s="119">
        <f>IF($C$4="citu pasākumu izmaksas",IF('10a+c+n'!$Q19="C",'10a+c+n'!P19,0))</f>
        <v>0</v>
      </c>
    </row>
    <row r="20" spans="1:16" x14ac:dyDescent="0.2">
      <c r="A20" s="51">
        <f>IF(P20=0,0,IF(COUNTBLANK(P20)=1,0,COUNTA($P$14:P20)))</f>
        <v>0</v>
      </c>
      <c r="B20" s="24">
        <f>IF($C$4="citu pasākumu izmaksas",IF('10a+c+n'!$Q20="C",'10a+c+n'!B20,0))</f>
        <v>0</v>
      </c>
      <c r="C20" s="24">
        <f>IF($C$4="citu pasākumu izmaksas",IF('10a+c+n'!$Q20="C",'10a+c+n'!C20,0))</f>
        <v>0</v>
      </c>
      <c r="D20" s="24">
        <f>IF($C$4="citu pasākumu izmaksas",IF('10a+c+n'!$Q20="C",'10a+c+n'!D20,0))</f>
        <v>0</v>
      </c>
      <c r="E20" s="46"/>
      <c r="F20" s="65"/>
      <c r="G20" s="118"/>
      <c r="H20" s="118">
        <f>IF($C$4="citu pasākumu izmaksas",IF('10a+c+n'!$Q20="C",'10a+c+n'!H20,0))</f>
        <v>0</v>
      </c>
      <c r="I20" s="118"/>
      <c r="J20" s="118"/>
      <c r="K20" s="119">
        <f>IF($C$4="citu pasākumu izmaksas",IF('10a+c+n'!$Q20="C",'10a+c+n'!K20,0))</f>
        <v>0</v>
      </c>
      <c r="L20" s="82">
        <f>IF($C$4="citu pasākumu izmaksas",IF('10a+c+n'!$Q20="C",'10a+c+n'!L20,0))</f>
        <v>0</v>
      </c>
      <c r="M20" s="118">
        <f>IF($C$4="citu pasākumu izmaksas",IF('10a+c+n'!$Q20="C",'10a+c+n'!M20,0))</f>
        <v>0</v>
      </c>
      <c r="N20" s="118">
        <f>IF($C$4="citu pasākumu izmaksas",IF('10a+c+n'!$Q20="C",'10a+c+n'!N20,0))</f>
        <v>0</v>
      </c>
      <c r="O20" s="118">
        <f>IF($C$4="citu pasākumu izmaksas",IF('10a+c+n'!$Q20="C",'10a+c+n'!O20,0))</f>
        <v>0</v>
      </c>
      <c r="P20" s="119">
        <f>IF($C$4="citu pasākumu izmaksas",IF('10a+c+n'!$Q20="C",'10a+c+n'!P20,0))</f>
        <v>0</v>
      </c>
    </row>
    <row r="21" spans="1:16" x14ac:dyDescent="0.2">
      <c r="A21" s="51">
        <f>IF(P21=0,0,IF(COUNTBLANK(P21)=1,0,COUNTA($P$14:P21)))</f>
        <v>0</v>
      </c>
      <c r="B21" s="24">
        <f>IF($C$4="citu pasākumu izmaksas",IF('10a+c+n'!$Q21="C",'10a+c+n'!B21,0))</f>
        <v>0</v>
      </c>
      <c r="C21" s="24">
        <f>IF($C$4="citu pasākumu izmaksas",IF('10a+c+n'!$Q21="C",'10a+c+n'!C21,0))</f>
        <v>0</v>
      </c>
      <c r="D21" s="24">
        <f>IF($C$4="citu pasākumu izmaksas",IF('10a+c+n'!$Q21="C",'10a+c+n'!D21,0))</f>
        <v>0</v>
      </c>
      <c r="E21" s="46"/>
      <c r="F21" s="65"/>
      <c r="G21" s="118"/>
      <c r="H21" s="118">
        <f>IF($C$4="citu pasākumu izmaksas",IF('10a+c+n'!$Q21="C",'10a+c+n'!H21,0))</f>
        <v>0</v>
      </c>
      <c r="I21" s="118"/>
      <c r="J21" s="118"/>
      <c r="K21" s="119">
        <f>IF($C$4="citu pasākumu izmaksas",IF('10a+c+n'!$Q21="C",'10a+c+n'!K21,0))</f>
        <v>0</v>
      </c>
      <c r="L21" s="82">
        <f>IF($C$4="citu pasākumu izmaksas",IF('10a+c+n'!$Q21="C",'10a+c+n'!L21,0))</f>
        <v>0</v>
      </c>
      <c r="M21" s="118">
        <f>IF($C$4="citu pasākumu izmaksas",IF('10a+c+n'!$Q21="C",'10a+c+n'!M21,0))</f>
        <v>0</v>
      </c>
      <c r="N21" s="118">
        <f>IF($C$4="citu pasākumu izmaksas",IF('10a+c+n'!$Q21="C",'10a+c+n'!N21,0))</f>
        <v>0</v>
      </c>
      <c r="O21" s="118">
        <f>IF($C$4="citu pasākumu izmaksas",IF('10a+c+n'!$Q21="C",'10a+c+n'!O21,0))</f>
        <v>0</v>
      </c>
      <c r="P21" s="119">
        <f>IF($C$4="citu pasākumu izmaksas",IF('10a+c+n'!$Q21="C",'10a+c+n'!P21,0))</f>
        <v>0</v>
      </c>
    </row>
    <row r="22" spans="1:16" x14ac:dyDescent="0.2">
      <c r="A22" s="51">
        <f>IF(P22=0,0,IF(COUNTBLANK(P22)=1,0,COUNTA($P$14:P22)))</f>
        <v>0</v>
      </c>
      <c r="B22" s="24">
        <f>IF($C$4="citu pasākumu izmaksas",IF('10a+c+n'!$Q22="C",'10a+c+n'!B22,0))</f>
        <v>0</v>
      </c>
      <c r="C22" s="24">
        <f>IF($C$4="citu pasākumu izmaksas",IF('10a+c+n'!$Q22="C",'10a+c+n'!C22,0))</f>
        <v>0</v>
      </c>
      <c r="D22" s="24">
        <f>IF($C$4="citu pasākumu izmaksas",IF('10a+c+n'!$Q22="C",'10a+c+n'!D22,0))</f>
        <v>0</v>
      </c>
      <c r="E22" s="46"/>
      <c r="F22" s="65"/>
      <c r="G22" s="118"/>
      <c r="H22" s="118">
        <f>IF($C$4="citu pasākumu izmaksas",IF('10a+c+n'!$Q22="C",'10a+c+n'!H22,0))</f>
        <v>0</v>
      </c>
      <c r="I22" s="118"/>
      <c r="J22" s="118"/>
      <c r="K22" s="119">
        <f>IF($C$4="citu pasākumu izmaksas",IF('10a+c+n'!$Q22="C",'10a+c+n'!K22,0))</f>
        <v>0</v>
      </c>
      <c r="L22" s="82">
        <f>IF($C$4="citu pasākumu izmaksas",IF('10a+c+n'!$Q22="C",'10a+c+n'!L22,0))</f>
        <v>0</v>
      </c>
      <c r="M22" s="118">
        <f>IF($C$4="citu pasākumu izmaksas",IF('10a+c+n'!$Q22="C",'10a+c+n'!M22,0))</f>
        <v>0</v>
      </c>
      <c r="N22" s="118">
        <f>IF($C$4="citu pasākumu izmaksas",IF('10a+c+n'!$Q22="C",'10a+c+n'!N22,0))</f>
        <v>0</v>
      </c>
      <c r="O22" s="118">
        <f>IF($C$4="citu pasākumu izmaksas",IF('10a+c+n'!$Q22="C",'10a+c+n'!O22,0))</f>
        <v>0</v>
      </c>
      <c r="P22" s="119">
        <f>IF($C$4="citu pasākumu izmaksas",IF('10a+c+n'!$Q22="C",'10a+c+n'!P22,0))</f>
        <v>0</v>
      </c>
    </row>
    <row r="23" spans="1:16" x14ac:dyDescent="0.2">
      <c r="A23" s="51">
        <f>IF(P23=0,0,IF(COUNTBLANK(P23)=1,0,COUNTA($P$14:P23)))</f>
        <v>0</v>
      </c>
      <c r="B23" s="24">
        <f>IF($C$4="citu pasākumu izmaksas",IF('10a+c+n'!$Q23="C",'10a+c+n'!B23,0))</f>
        <v>0</v>
      </c>
      <c r="C23" s="24">
        <f>IF($C$4="citu pasākumu izmaksas",IF('10a+c+n'!$Q23="C",'10a+c+n'!C23,0))</f>
        <v>0</v>
      </c>
      <c r="D23" s="24">
        <f>IF($C$4="citu pasākumu izmaksas",IF('10a+c+n'!$Q23="C",'10a+c+n'!D23,0))</f>
        <v>0</v>
      </c>
      <c r="E23" s="46"/>
      <c r="F23" s="65"/>
      <c r="G23" s="118"/>
      <c r="H23" s="118">
        <f>IF($C$4="citu pasākumu izmaksas",IF('10a+c+n'!$Q23="C",'10a+c+n'!H23,0))</f>
        <v>0</v>
      </c>
      <c r="I23" s="118"/>
      <c r="J23" s="118"/>
      <c r="K23" s="119">
        <f>IF($C$4="citu pasākumu izmaksas",IF('10a+c+n'!$Q23="C",'10a+c+n'!K23,0))</f>
        <v>0</v>
      </c>
      <c r="L23" s="82">
        <f>IF($C$4="citu pasākumu izmaksas",IF('10a+c+n'!$Q23="C",'10a+c+n'!L23,0))</f>
        <v>0</v>
      </c>
      <c r="M23" s="118">
        <f>IF($C$4="citu pasākumu izmaksas",IF('10a+c+n'!$Q23="C",'10a+c+n'!M23,0))</f>
        <v>0</v>
      </c>
      <c r="N23" s="118">
        <f>IF($C$4="citu pasākumu izmaksas",IF('10a+c+n'!$Q23="C",'10a+c+n'!N23,0))</f>
        <v>0</v>
      </c>
      <c r="O23" s="118">
        <f>IF($C$4="citu pasākumu izmaksas",IF('10a+c+n'!$Q23="C",'10a+c+n'!O23,0))</f>
        <v>0</v>
      </c>
      <c r="P23" s="119">
        <f>IF($C$4="citu pasākumu izmaksas",IF('10a+c+n'!$Q23="C",'10a+c+n'!P23,0))</f>
        <v>0</v>
      </c>
    </row>
    <row r="24" spans="1:16" x14ac:dyDescent="0.2">
      <c r="A24" s="51">
        <f>IF(P24=0,0,IF(COUNTBLANK(P24)=1,0,COUNTA($P$14:P24)))</f>
        <v>0</v>
      </c>
      <c r="B24" s="24">
        <f>IF($C$4="citu pasākumu izmaksas",IF('10a+c+n'!$Q24="C",'10a+c+n'!B24,0))</f>
        <v>0</v>
      </c>
      <c r="C24" s="24">
        <f>IF($C$4="citu pasākumu izmaksas",IF('10a+c+n'!$Q24="C",'10a+c+n'!C24,0))</f>
        <v>0</v>
      </c>
      <c r="D24" s="24">
        <f>IF($C$4="citu pasākumu izmaksas",IF('10a+c+n'!$Q24="C",'10a+c+n'!D24,0))</f>
        <v>0</v>
      </c>
      <c r="E24" s="46"/>
      <c r="F24" s="65"/>
      <c r="G24" s="118"/>
      <c r="H24" s="118">
        <f>IF($C$4="citu pasākumu izmaksas",IF('10a+c+n'!$Q24="C",'10a+c+n'!H24,0))</f>
        <v>0</v>
      </c>
      <c r="I24" s="118"/>
      <c r="J24" s="118"/>
      <c r="K24" s="119">
        <f>IF($C$4="citu pasākumu izmaksas",IF('10a+c+n'!$Q24="C",'10a+c+n'!K24,0))</f>
        <v>0</v>
      </c>
      <c r="L24" s="82">
        <f>IF($C$4="citu pasākumu izmaksas",IF('10a+c+n'!$Q24="C",'10a+c+n'!L24,0))</f>
        <v>0</v>
      </c>
      <c r="M24" s="118">
        <f>IF($C$4="citu pasākumu izmaksas",IF('10a+c+n'!$Q24="C",'10a+c+n'!M24,0))</f>
        <v>0</v>
      </c>
      <c r="N24" s="118">
        <f>IF($C$4="citu pasākumu izmaksas",IF('10a+c+n'!$Q24="C",'10a+c+n'!N24,0))</f>
        <v>0</v>
      </c>
      <c r="O24" s="118">
        <f>IF($C$4="citu pasākumu izmaksas",IF('10a+c+n'!$Q24="C",'10a+c+n'!O24,0))</f>
        <v>0</v>
      </c>
      <c r="P24" s="119">
        <f>IF($C$4="citu pasākumu izmaksas",IF('10a+c+n'!$Q24="C",'10a+c+n'!P24,0))</f>
        <v>0</v>
      </c>
    </row>
    <row r="25" spans="1:16" x14ac:dyDescent="0.2">
      <c r="A25" s="51">
        <f>IF(P25=0,0,IF(COUNTBLANK(P25)=1,0,COUNTA($P$14:P25)))</f>
        <v>0</v>
      </c>
      <c r="B25" s="24">
        <f>IF($C$4="citu pasākumu izmaksas",IF('10a+c+n'!$Q25="C",'10a+c+n'!B25,0))</f>
        <v>0</v>
      </c>
      <c r="C25" s="24">
        <f>IF($C$4="citu pasākumu izmaksas",IF('10a+c+n'!$Q25="C",'10a+c+n'!C25,0))</f>
        <v>0</v>
      </c>
      <c r="D25" s="24">
        <f>IF($C$4="citu pasākumu izmaksas",IF('10a+c+n'!$Q25="C",'10a+c+n'!D25,0))</f>
        <v>0</v>
      </c>
      <c r="E25" s="46"/>
      <c r="F25" s="65"/>
      <c r="G25" s="118"/>
      <c r="H25" s="118">
        <f>IF($C$4="citu pasākumu izmaksas",IF('10a+c+n'!$Q25="C",'10a+c+n'!H25,0))</f>
        <v>0</v>
      </c>
      <c r="I25" s="118"/>
      <c r="J25" s="118"/>
      <c r="K25" s="119">
        <f>IF($C$4="citu pasākumu izmaksas",IF('10a+c+n'!$Q25="C",'10a+c+n'!K25,0))</f>
        <v>0</v>
      </c>
      <c r="L25" s="82">
        <f>IF($C$4="citu pasākumu izmaksas",IF('10a+c+n'!$Q25="C",'10a+c+n'!L25,0))</f>
        <v>0</v>
      </c>
      <c r="M25" s="118">
        <f>IF($C$4="citu pasākumu izmaksas",IF('10a+c+n'!$Q25="C",'10a+c+n'!M25,0))</f>
        <v>0</v>
      </c>
      <c r="N25" s="118">
        <f>IF($C$4="citu pasākumu izmaksas",IF('10a+c+n'!$Q25="C",'10a+c+n'!N25,0))</f>
        <v>0</v>
      </c>
      <c r="O25" s="118">
        <f>IF($C$4="citu pasākumu izmaksas",IF('10a+c+n'!$Q25="C",'10a+c+n'!O25,0))</f>
        <v>0</v>
      </c>
      <c r="P25" s="119">
        <f>IF($C$4="citu pasākumu izmaksas",IF('10a+c+n'!$Q25="C",'10a+c+n'!P25,0))</f>
        <v>0</v>
      </c>
    </row>
    <row r="26" spans="1:16" x14ac:dyDescent="0.2">
      <c r="A26" s="51">
        <f>IF(P26=0,0,IF(COUNTBLANK(P26)=1,0,COUNTA($P$14:P26)))</f>
        <v>0</v>
      </c>
      <c r="B26" s="24">
        <f>IF($C$4="citu pasākumu izmaksas",IF('10a+c+n'!$Q26="C",'10a+c+n'!B26,0))</f>
        <v>0</v>
      </c>
      <c r="C26" s="24">
        <f>IF($C$4="citu pasākumu izmaksas",IF('10a+c+n'!$Q26="C",'10a+c+n'!C26,0))</f>
        <v>0</v>
      </c>
      <c r="D26" s="24">
        <f>IF($C$4="citu pasākumu izmaksas",IF('10a+c+n'!$Q26="C",'10a+c+n'!D26,0))</f>
        <v>0</v>
      </c>
      <c r="E26" s="46"/>
      <c r="F26" s="65"/>
      <c r="G26" s="118"/>
      <c r="H26" s="118">
        <f>IF($C$4="citu pasākumu izmaksas",IF('10a+c+n'!$Q26="C",'10a+c+n'!H26,0))</f>
        <v>0</v>
      </c>
      <c r="I26" s="118"/>
      <c r="J26" s="118"/>
      <c r="K26" s="119">
        <f>IF($C$4="citu pasākumu izmaksas",IF('10a+c+n'!$Q26="C",'10a+c+n'!K26,0))</f>
        <v>0</v>
      </c>
      <c r="L26" s="82">
        <f>IF($C$4="citu pasākumu izmaksas",IF('10a+c+n'!$Q26="C",'10a+c+n'!L26,0))</f>
        <v>0</v>
      </c>
      <c r="M26" s="118">
        <f>IF($C$4="citu pasākumu izmaksas",IF('10a+c+n'!$Q26="C",'10a+c+n'!M26,0))</f>
        <v>0</v>
      </c>
      <c r="N26" s="118">
        <f>IF($C$4="citu pasākumu izmaksas",IF('10a+c+n'!$Q26="C",'10a+c+n'!N26,0))</f>
        <v>0</v>
      </c>
      <c r="O26" s="118">
        <f>IF($C$4="citu pasākumu izmaksas",IF('10a+c+n'!$Q26="C",'10a+c+n'!O26,0))</f>
        <v>0</v>
      </c>
      <c r="P26" s="119">
        <f>IF($C$4="citu pasākumu izmaksas",IF('10a+c+n'!$Q26="C",'10a+c+n'!P26,0))</f>
        <v>0</v>
      </c>
    </row>
    <row r="27" spans="1:16" x14ac:dyDescent="0.2">
      <c r="A27" s="51">
        <f>IF(P27=0,0,IF(COUNTBLANK(P27)=1,0,COUNTA($P$14:P27)))</f>
        <v>0</v>
      </c>
      <c r="B27" s="24">
        <f>IF($C$4="citu pasākumu izmaksas",IF('10a+c+n'!$Q27="C",'10a+c+n'!B27,0))</f>
        <v>0</v>
      </c>
      <c r="C27" s="24">
        <f>IF($C$4="citu pasākumu izmaksas",IF('10a+c+n'!$Q27="C",'10a+c+n'!C27,0))</f>
        <v>0</v>
      </c>
      <c r="D27" s="24">
        <f>IF($C$4="citu pasākumu izmaksas",IF('10a+c+n'!$Q27="C",'10a+c+n'!D27,0))</f>
        <v>0</v>
      </c>
      <c r="E27" s="46"/>
      <c r="F27" s="65"/>
      <c r="G27" s="118"/>
      <c r="H27" s="118">
        <f>IF($C$4="citu pasākumu izmaksas",IF('10a+c+n'!$Q27="C",'10a+c+n'!H27,0))</f>
        <v>0</v>
      </c>
      <c r="I27" s="118"/>
      <c r="J27" s="118"/>
      <c r="K27" s="119">
        <f>IF($C$4="citu pasākumu izmaksas",IF('10a+c+n'!$Q27="C",'10a+c+n'!K27,0))</f>
        <v>0</v>
      </c>
      <c r="L27" s="82">
        <f>IF($C$4="citu pasākumu izmaksas",IF('10a+c+n'!$Q27="C",'10a+c+n'!L27,0))</f>
        <v>0</v>
      </c>
      <c r="M27" s="118">
        <f>IF($C$4="citu pasākumu izmaksas",IF('10a+c+n'!$Q27="C",'10a+c+n'!M27,0))</f>
        <v>0</v>
      </c>
      <c r="N27" s="118">
        <f>IF($C$4="citu pasākumu izmaksas",IF('10a+c+n'!$Q27="C",'10a+c+n'!N27,0))</f>
        <v>0</v>
      </c>
      <c r="O27" s="118">
        <f>IF($C$4="citu pasākumu izmaksas",IF('10a+c+n'!$Q27="C",'10a+c+n'!O27,0))</f>
        <v>0</v>
      </c>
      <c r="P27" s="119">
        <f>IF($C$4="citu pasākumu izmaksas",IF('10a+c+n'!$Q27="C",'10a+c+n'!P27,0))</f>
        <v>0</v>
      </c>
    </row>
    <row r="28" spans="1:16" x14ac:dyDescent="0.2">
      <c r="A28" s="51">
        <f>IF(P28=0,0,IF(COUNTBLANK(P28)=1,0,COUNTA($P$14:P28)))</f>
        <v>0</v>
      </c>
      <c r="B28" s="24">
        <f>IF($C$4="citu pasākumu izmaksas",IF('10a+c+n'!$Q28="C",'10a+c+n'!B28,0))</f>
        <v>0</v>
      </c>
      <c r="C28" s="24">
        <f>IF($C$4="citu pasākumu izmaksas",IF('10a+c+n'!$Q28="C",'10a+c+n'!C28,0))</f>
        <v>0</v>
      </c>
      <c r="D28" s="24">
        <f>IF($C$4="citu pasākumu izmaksas",IF('10a+c+n'!$Q28="C",'10a+c+n'!D28,0))</f>
        <v>0</v>
      </c>
      <c r="E28" s="46"/>
      <c r="F28" s="65"/>
      <c r="G28" s="118"/>
      <c r="H28" s="118">
        <f>IF($C$4="citu pasākumu izmaksas",IF('10a+c+n'!$Q28="C",'10a+c+n'!H28,0))</f>
        <v>0</v>
      </c>
      <c r="I28" s="118"/>
      <c r="J28" s="118"/>
      <c r="K28" s="119">
        <f>IF($C$4="citu pasākumu izmaksas",IF('10a+c+n'!$Q28="C",'10a+c+n'!K28,0))</f>
        <v>0</v>
      </c>
      <c r="L28" s="82">
        <f>IF($C$4="citu pasākumu izmaksas",IF('10a+c+n'!$Q28="C",'10a+c+n'!L28,0))</f>
        <v>0</v>
      </c>
      <c r="M28" s="118">
        <f>IF($C$4="citu pasākumu izmaksas",IF('10a+c+n'!$Q28="C",'10a+c+n'!M28,0))</f>
        <v>0</v>
      </c>
      <c r="N28" s="118">
        <f>IF($C$4="citu pasākumu izmaksas",IF('10a+c+n'!$Q28="C",'10a+c+n'!N28,0))</f>
        <v>0</v>
      </c>
      <c r="O28" s="118">
        <f>IF($C$4="citu pasākumu izmaksas",IF('10a+c+n'!$Q28="C",'10a+c+n'!O28,0))</f>
        <v>0</v>
      </c>
      <c r="P28" s="119">
        <f>IF($C$4="citu pasākumu izmaksas",IF('10a+c+n'!$Q28="C",'10a+c+n'!P28,0))</f>
        <v>0</v>
      </c>
    </row>
    <row r="29" spans="1:16" x14ac:dyDescent="0.2">
      <c r="A29" s="51">
        <f>IF(P29=0,0,IF(COUNTBLANK(P29)=1,0,COUNTA($P$14:P29)))</f>
        <v>0</v>
      </c>
      <c r="B29" s="24">
        <f>IF($C$4="citu pasākumu izmaksas",IF('10a+c+n'!$Q29="C",'10a+c+n'!B29,0))</f>
        <v>0</v>
      </c>
      <c r="C29" s="24">
        <f>IF($C$4="citu pasākumu izmaksas",IF('10a+c+n'!$Q29="C",'10a+c+n'!C29,0))</f>
        <v>0</v>
      </c>
      <c r="D29" s="24">
        <f>IF($C$4="citu pasākumu izmaksas",IF('10a+c+n'!$Q29="C",'10a+c+n'!D29,0))</f>
        <v>0</v>
      </c>
      <c r="E29" s="46"/>
      <c r="F29" s="65"/>
      <c r="G29" s="118"/>
      <c r="H29" s="118">
        <f>IF($C$4="citu pasākumu izmaksas",IF('10a+c+n'!$Q29="C",'10a+c+n'!H29,0))</f>
        <v>0</v>
      </c>
      <c r="I29" s="118"/>
      <c r="J29" s="118"/>
      <c r="K29" s="119">
        <f>IF($C$4="citu pasākumu izmaksas",IF('10a+c+n'!$Q29="C",'10a+c+n'!K29,0))</f>
        <v>0</v>
      </c>
      <c r="L29" s="82">
        <f>IF($C$4="citu pasākumu izmaksas",IF('10a+c+n'!$Q29="C",'10a+c+n'!L29,0))</f>
        <v>0</v>
      </c>
      <c r="M29" s="118">
        <f>IF($C$4="citu pasākumu izmaksas",IF('10a+c+n'!$Q29="C",'10a+c+n'!M29,0))</f>
        <v>0</v>
      </c>
      <c r="N29" s="118">
        <f>IF($C$4="citu pasākumu izmaksas",IF('10a+c+n'!$Q29="C",'10a+c+n'!N29,0))</f>
        <v>0</v>
      </c>
      <c r="O29" s="118">
        <f>IF($C$4="citu pasākumu izmaksas",IF('10a+c+n'!$Q29="C",'10a+c+n'!O29,0))</f>
        <v>0</v>
      </c>
      <c r="P29" s="119">
        <f>IF($C$4="citu pasākumu izmaksas",IF('10a+c+n'!$Q29="C",'10a+c+n'!P29,0))</f>
        <v>0</v>
      </c>
    </row>
    <row r="30" spans="1:16" x14ac:dyDescent="0.2">
      <c r="A30" s="51">
        <f>IF(P30=0,0,IF(COUNTBLANK(P30)=1,0,COUNTA($P$14:P30)))</f>
        <v>0</v>
      </c>
      <c r="B30" s="24">
        <f>IF($C$4="citu pasākumu izmaksas",IF('10a+c+n'!$Q30="C",'10a+c+n'!B30,0))</f>
        <v>0</v>
      </c>
      <c r="C30" s="24">
        <f>IF($C$4="citu pasākumu izmaksas",IF('10a+c+n'!$Q30="C",'10a+c+n'!C30,0))</f>
        <v>0</v>
      </c>
      <c r="D30" s="24">
        <f>IF($C$4="citu pasākumu izmaksas",IF('10a+c+n'!$Q30="C",'10a+c+n'!D30,0))</f>
        <v>0</v>
      </c>
      <c r="E30" s="46"/>
      <c r="F30" s="65"/>
      <c r="G30" s="118"/>
      <c r="H30" s="118">
        <f>IF($C$4="citu pasākumu izmaksas",IF('10a+c+n'!$Q30="C",'10a+c+n'!H30,0))</f>
        <v>0</v>
      </c>
      <c r="I30" s="118"/>
      <c r="J30" s="118"/>
      <c r="K30" s="119">
        <f>IF($C$4="citu pasākumu izmaksas",IF('10a+c+n'!$Q30="C",'10a+c+n'!K30,0))</f>
        <v>0</v>
      </c>
      <c r="L30" s="82">
        <f>IF($C$4="citu pasākumu izmaksas",IF('10a+c+n'!$Q30="C",'10a+c+n'!L30,0))</f>
        <v>0</v>
      </c>
      <c r="M30" s="118">
        <f>IF($C$4="citu pasākumu izmaksas",IF('10a+c+n'!$Q30="C",'10a+c+n'!M30,0))</f>
        <v>0</v>
      </c>
      <c r="N30" s="118">
        <f>IF($C$4="citu pasākumu izmaksas",IF('10a+c+n'!$Q30="C",'10a+c+n'!N30,0))</f>
        <v>0</v>
      </c>
      <c r="O30" s="118">
        <f>IF($C$4="citu pasākumu izmaksas",IF('10a+c+n'!$Q30="C",'10a+c+n'!O30,0))</f>
        <v>0</v>
      </c>
      <c r="P30" s="119">
        <f>IF($C$4="citu pasākumu izmaksas",IF('10a+c+n'!$Q30="C",'10a+c+n'!P30,0))</f>
        <v>0</v>
      </c>
    </row>
    <row r="31" spans="1:16" x14ac:dyDescent="0.2">
      <c r="A31" s="51">
        <f>IF(P31=0,0,IF(COUNTBLANK(P31)=1,0,COUNTA($P$14:P31)))</f>
        <v>0</v>
      </c>
      <c r="B31" s="24">
        <f>IF($C$4="citu pasākumu izmaksas",IF('10a+c+n'!$Q31="C",'10a+c+n'!B31,0))</f>
        <v>0</v>
      </c>
      <c r="C31" s="24">
        <f>IF($C$4="citu pasākumu izmaksas",IF('10a+c+n'!$Q31="C",'10a+c+n'!C31,0))</f>
        <v>0</v>
      </c>
      <c r="D31" s="24">
        <f>IF($C$4="citu pasākumu izmaksas",IF('10a+c+n'!$Q31="C",'10a+c+n'!D31,0))</f>
        <v>0</v>
      </c>
      <c r="E31" s="46"/>
      <c r="F31" s="65"/>
      <c r="G31" s="118"/>
      <c r="H31" s="118">
        <f>IF($C$4="citu pasākumu izmaksas",IF('10a+c+n'!$Q31="C",'10a+c+n'!H31,0))</f>
        <v>0</v>
      </c>
      <c r="I31" s="118"/>
      <c r="J31" s="118"/>
      <c r="K31" s="119">
        <f>IF($C$4="citu pasākumu izmaksas",IF('10a+c+n'!$Q31="C",'10a+c+n'!K31,0))</f>
        <v>0</v>
      </c>
      <c r="L31" s="82">
        <f>IF($C$4="citu pasākumu izmaksas",IF('10a+c+n'!$Q31="C",'10a+c+n'!L31,0))</f>
        <v>0</v>
      </c>
      <c r="M31" s="118">
        <f>IF($C$4="citu pasākumu izmaksas",IF('10a+c+n'!$Q31="C",'10a+c+n'!M31,0))</f>
        <v>0</v>
      </c>
      <c r="N31" s="118">
        <f>IF($C$4="citu pasākumu izmaksas",IF('10a+c+n'!$Q31="C",'10a+c+n'!N31,0))</f>
        <v>0</v>
      </c>
      <c r="O31" s="118">
        <f>IF($C$4="citu pasākumu izmaksas",IF('10a+c+n'!$Q31="C",'10a+c+n'!O31,0))</f>
        <v>0</v>
      </c>
      <c r="P31" s="119">
        <f>IF($C$4="citu pasākumu izmaksas",IF('10a+c+n'!$Q31="C",'10a+c+n'!P31,0))</f>
        <v>0</v>
      </c>
    </row>
    <row r="32" spans="1:16" x14ac:dyDescent="0.2">
      <c r="A32" s="51">
        <f>IF(P32=0,0,IF(COUNTBLANK(P32)=1,0,COUNTA($P$14:P32)))</f>
        <v>0</v>
      </c>
      <c r="B32" s="24">
        <f>IF($C$4="citu pasākumu izmaksas",IF('10a+c+n'!$Q32="C",'10a+c+n'!B32,0))</f>
        <v>0</v>
      </c>
      <c r="C32" s="24">
        <f>IF($C$4="citu pasākumu izmaksas",IF('10a+c+n'!$Q32="C",'10a+c+n'!C32,0))</f>
        <v>0</v>
      </c>
      <c r="D32" s="24">
        <f>IF($C$4="citu pasākumu izmaksas",IF('10a+c+n'!$Q32="C",'10a+c+n'!D32,0))</f>
        <v>0</v>
      </c>
      <c r="E32" s="46"/>
      <c r="F32" s="65"/>
      <c r="G32" s="118"/>
      <c r="H32" s="118">
        <f>IF($C$4="citu pasākumu izmaksas",IF('10a+c+n'!$Q32="C",'10a+c+n'!H32,0))</f>
        <v>0</v>
      </c>
      <c r="I32" s="118"/>
      <c r="J32" s="118"/>
      <c r="K32" s="119">
        <f>IF($C$4="citu pasākumu izmaksas",IF('10a+c+n'!$Q32="C",'10a+c+n'!K32,0))</f>
        <v>0</v>
      </c>
      <c r="L32" s="82">
        <f>IF($C$4="citu pasākumu izmaksas",IF('10a+c+n'!$Q32="C",'10a+c+n'!L32,0))</f>
        <v>0</v>
      </c>
      <c r="M32" s="118">
        <f>IF($C$4="citu pasākumu izmaksas",IF('10a+c+n'!$Q32="C",'10a+c+n'!M32,0))</f>
        <v>0</v>
      </c>
      <c r="N32" s="118">
        <f>IF($C$4="citu pasākumu izmaksas",IF('10a+c+n'!$Q32="C",'10a+c+n'!N32,0))</f>
        <v>0</v>
      </c>
      <c r="O32" s="118">
        <f>IF($C$4="citu pasākumu izmaksas",IF('10a+c+n'!$Q32="C",'10a+c+n'!O32,0))</f>
        <v>0</v>
      </c>
      <c r="P32" s="119">
        <f>IF($C$4="citu pasākumu izmaksas",IF('10a+c+n'!$Q32="C",'10a+c+n'!P32,0))</f>
        <v>0</v>
      </c>
    </row>
    <row r="33" spans="1:16" x14ac:dyDescent="0.2">
      <c r="A33" s="51">
        <f>IF(P33=0,0,IF(COUNTBLANK(P33)=1,0,COUNTA($P$14:P33)))</f>
        <v>0</v>
      </c>
      <c r="B33" s="24">
        <f>IF($C$4="citu pasākumu izmaksas",IF('10a+c+n'!$Q33="C",'10a+c+n'!B33,0))</f>
        <v>0</v>
      </c>
      <c r="C33" s="24">
        <f>IF($C$4="citu pasākumu izmaksas",IF('10a+c+n'!$Q33="C",'10a+c+n'!C33,0))</f>
        <v>0</v>
      </c>
      <c r="D33" s="24">
        <f>IF($C$4="citu pasākumu izmaksas",IF('10a+c+n'!$Q33="C",'10a+c+n'!D33,0))</f>
        <v>0</v>
      </c>
      <c r="E33" s="46"/>
      <c r="F33" s="65"/>
      <c r="G33" s="118"/>
      <c r="H33" s="118">
        <f>IF($C$4="citu pasākumu izmaksas",IF('10a+c+n'!$Q33="C",'10a+c+n'!H33,0))</f>
        <v>0</v>
      </c>
      <c r="I33" s="118"/>
      <c r="J33" s="118"/>
      <c r="K33" s="119">
        <f>IF($C$4="citu pasākumu izmaksas",IF('10a+c+n'!$Q33="C",'10a+c+n'!K33,0))</f>
        <v>0</v>
      </c>
      <c r="L33" s="82">
        <f>IF($C$4="citu pasākumu izmaksas",IF('10a+c+n'!$Q33="C",'10a+c+n'!L33,0))</f>
        <v>0</v>
      </c>
      <c r="M33" s="118">
        <f>IF($C$4="citu pasākumu izmaksas",IF('10a+c+n'!$Q33="C",'10a+c+n'!M33,0))</f>
        <v>0</v>
      </c>
      <c r="N33" s="118">
        <f>IF($C$4="citu pasākumu izmaksas",IF('10a+c+n'!$Q33="C",'10a+c+n'!N33,0))</f>
        <v>0</v>
      </c>
      <c r="O33" s="118">
        <f>IF($C$4="citu pasākumu izmaksas",IF('10a+c+n'!$Q33="C",'10a+c+n'!O33,0))</f>
        <v>0</v>
      </c>
      <c r="P33" s="119">
        <f>IF($C$4="citu pasākumu izmaksas",IF('10a+c+n'!$Q33="C",'10a+c+n'!P33,0))</f>
        <v>0</v>
      </c>
    </row>
    <row r="34" spans="1:16" x14ac:dyDescent="0.2">
      <c r="A34" s="51">
        <f>IF(P34=0,0,IF(COUNTBLANK(P34)=1,0,COUNTA($P$14:P34)))</f>
        <v>0</v>
      </c>
      <c r="B34" s="24">
        <f>IF($C$4="citu pasākumu izmaksas",IF('10a+c+n'!$Q34="C",'10a+c+n'!B34,0))</f>
        <v>0</v>
      </c>
      <c r="C34" s="24">
        <f>IF($C$4="citu pasākumu izmaksas",IF('10a+c+n'!$Q34="C",'10a+c+n'!C34,0))</f>
        <v>0</v>
      </c>
      <c r="D34" s="24">
        <f>IF($C$4="citu pasākumu izmaksas",IF('10a+c+n'!$Q34="C",'10a+c+n'!D34,0))</f>
        <v>0</v>
      </c>
      <c r="E34" s="46"/>
      <c r="F34" s="65"/>
      <c r="G34" s="118"/>
      <c r="H34" s="118">
        <f>IF($C$4="citu pasākumu izmaksas",IF('10a+c+n'!$Q34="C",'10a+c+n'!H34,0))</f>
        <v>0</v>
      </c>
      <c r="I34" s="118"/>
      <c r="J34" s="118"/>
      <c r="K34" s="119">
        <f>IF($C$4="citu pasākumu izmaksas",IF('10a+c+n'!$Q34="C",'10a+c+n'!K34,0))</f>
        <v>0</v>
      </c>
      <c r="L34" s="82">
        <f>IF($C$4="citu pasākumu izmaksas",IF('10a+c+n'!$Q34="C",'10a+c+n'!L34,0))</f>
        <v>0</v>
      </c>
      <c r="M34" s="118">
        <f>IF($C$4="citu pasākumu izmaksas",IF('10a+c+n'!$Q34="C",'10a+c+n'!M34,0))</f>
        <v>0</v>
      </c>
      <c r="N34" s="118">
        <f>IF($C$4="citu pasākumu izmaksas",IF('10a+c+n'!$Q34="C",'10a+c+n'!N34,0))</f>
        <v>0</v>
      </c>
      <c r="O34" s="118">
        <f>IF($C$4="citu pasākumu izmaksas",IF('10a+c+n'!$Q34="C",'10a+c+n'!O34,0))</f>
        <v>0</v>
      </c>
      <c r="P34" s="119">
        <f>IF($C$4="citu pasākumu izmaksas",IF('10a+c+n'!$Q34="C",'10a+c+n'!P34,0))</f>
        <v>0</v>
      </c>
    </row>
    <row r="35" spans="1:16" x14ac:dyDescent="0.2">
      <c r="A35" s="51">
        <f>IF(P35=0,0,IF(COUNTBLANK(P35)=1,0,COUNTA($P$14:P35)))</f>
        <v>0</v>
      </c>
      <c r="B35" s="24">
        <f>IF($C$4="citu pasākumu izmaksas",IF('10a+c+n'!$Q35="C",'10a+c+n'!B35,0))</f>
        <v>0</v>
      </c>
      <c r="C35" s="24">
        <f>IF($C$4="citu pasākumu izmaksas",IF('10a+c+n'!$Q35="C",'10a+c+n'!C35,0))</f>
        <v>0</v>
      </c>
      <c r="D35" s="24">
        <f>IF($C$4="citu pasākumu izmaksas",IF('10a+c+n'!$Q35="C",'10a+c+n'!D35,0))</f>
        <v>0</v>
      </c>
      <c r="E35" s="46"/>
      <c r="F35" s="65"/>
      <c r="G35" s="118"/>
      <c r="H35" s="118">
        <f>IF($C$4="citu pasākumu izmaksas",IF('10a+c+n'!$Q35="C",'10a+c+n'!H35,0))</f>
        <v>0</v>
      </c>
      <c r="I35" s="118"/>
      <c r="J35" s="118"/>
      <c r="K35" s="119">
        <f>IF($C$4="citu pasākumu izmaksas",IF('10a+c+n'!$Q35="C",'10a+c+n'!K35,0))</f>
        <v>0</v>
      </c>
      <c r="L35" s="82">
        <f>IF($C$4="citu pasākumu izmaksas",IF('10a+c+n'!$Q35="C",'10a+c+n'!L35,0))</f>
        <v>0</v>
      </c>
      <c r="M35" s="118">
        <f>IF($C$4="citu pasākumu izmaksas",IF('10a+c+n'!$Q35="C",'10a+c+n'!M35,0))</f>
        <v>0</v>
      </c>
      <c r="N35" s="118">
        <f>IF($C$4="citu pasākumu izmaksas",IF('10a+c+n'!$Q35="C",'10a+c+n'!N35,0))</f>
        <v>0</v>
      </c>
      <c r="O35" s="118">
        <f>IF($C$4="citu pasākumu izmaksas",IF('10a+c+n'!$Q35="C",'10a+c+n'!O35,0))</f>
        <v>0</v>
      </c>
      <c r="P35" s="119">
        <f>IF($C$4="citu pasākumu izmaksas",IF('10a+c+n'!$Q35="C",'10a+c+n'!P35,0))</f>
        <v>0</v>
      </c>
    </row>
    <row r="36" spans="1:16" x14ac:dyDescent="0.2">
      <c r="A36" s="51">
        <f>IF(P36=0,0,IF(COUNTBLANK(P36)=1,0,COUNTA($P$14:P36)))</f>
        <v>0</v>
      </c>
      <c r="B36" s="24">
        <f>IF($C$4="citu pasākumu izmaksas",IF('10a+c+n'!$Q36="C",'10a+c+n'!B36,0))</f>
        <v>0</v>
      </c>
      <c r="C36" s="24">
        <f>IF($C$4="citu pasākumu izmaksas",IF('10a+c+n'!$Q36="C",'10a+c+n'!C36,0))</f>
        <v>0</v>
      </c>
      <c r="D36" s="24">
        <f>IF($C$4="citu pasākumu izmaksas",IF('10a+c+n'!$Q36="C",'10a+c+n'!D36,0))</f>
        <v>0</v>
      </c>
      <c r="E36" s="46"/>
      <c r="F36" s="65"/>
      <c r="G36" s="118"/>
      <c r="H36" s="118">
        <f>IF($C$4="citu pasākumu izmaksas",IF('10a+c+n'!$Q36="C",'10a+c+n'!H36,0))</f>
        <v>0</v>
      </c>
      <c r="I36" s="118"/>
      <c r="J36" s="118"/>
      <c r="K36" s="119">
        <f>IF($C$4="citu pasākumu izmaksas",IF('10a+c+n'!$Q36="C",'10a+c+n'!K36,0))</f>
        <v>0</v>
      </c>
      <c r="L36" s="82">
        <f>IF($C$4="citu pasākumu izmaksas",IF('10a+c+n'!$Q36="C",'10a+c+n'!L36,0))</f>
        <v>0</v>
      </c>
      <c r="M36" s="118">
        <f>IF($C$4="citu pasākumu izmaksas",IF('10a+c+n'!$Q36="C",'10a+c+n'!M36,0))</f>
        <v>0</v>
      </c>
      <c r="N36" s="118">
        <f>IF($C$4="citu pasākumu izmaksas",IF('10a+c+n'!$Q36="C",'10a+c+n'!N36,0))</f>
        <v>0</v>
      </c>
      <c r="O36" s="118">
        <f>IF($C$4="citu pasākumu izmaksas",IF('10a+c+n'!$Q36="C",'10a+c+n'!O36,0))</f>
        <v>0</v>
      </c>
      <c r="P36" s="119">
        <f>IF($C$4="citu pasākumu izmaksas",IF('10a+c+n'!$Q36="C",'10a+c+n'!P36,0))</f>
        <v>0</v>
      </c>
    </row>
    <row r="37" spans="1:16" x14ac:dyDescent="0.2">
      <c r="A37" s="51">
        <f>IF(P37=0,0,IF(COUNTBLANK(P37)=1,0,COUNTA($P$14:P37)))</f>
        <v>0</v>
      </c>
      <c r="B37" s="24">
        <f>IF($C$4="citu pasākumu izmaksas",IF('10a+c+n'!$Q37="C",'10a+c+n'!B37,0))</f>
        <v>0</v>
      </c>
      <c r="C37" s="24">
        <f>IF($C$4="citu pasākumu izmaksas",IF('10a+c+n'!$Q37="C",'10a+c+n'!C37,0))</f>
        <v>0</v>
      </c>
      <c r="D37" s="24">
        <f>IF($C$4="citu pasākumu izmaksas",IF('10a+c+n'!$Q37="C",'10a+c+n'!D37,0))</f>
        <v>0</v>
      </c>
      <c r="E37" s="46"/>
      <c r="F37" s="65"/>
      <c r="G37" s="118"/>
      <c r="H37" s="118">
        <f>IF($C$4="citu pasākumu izmaksas",IF('10a+c+n'!$Q37="C",'10a+c+n'!H37,0))</f>
        <v>0</v>
      </c>
      <c r="I37" s="118"/>
      <c r="J37" s="118"/>
      <c r="K37" s="119">
        <f>IF($C$4="citu pasākumu izmaksas",IF('10a+c+n'!$Q37="C",'10a+c+n'!K37,0))</f>
        <v>0</v>
      </c>
      <c r="L37" s="82">
        <f>IF($C$4="citu pasākumu izmaksas",IF('10a+c+n'!$Q37="C",'10a+c+n'!L37,0))</f>
        <v>0</v>
      </c>
      <c r="M37" s="118">
        <f>IF($C$4="citu pasākumu izmaksas",IF('10a+c+n'!$Q37="C",'10a+c+n'!M37,0))</f>
        <v>0</v>
      </c>
      <c r="N37" s="118">
        <f>IF($C$4="citu pasākumu izmaksas",IF('10a+c+n'!$Q37="C",'10a+c+n'!N37,0))</f>
        <v>0</v>
      </c>
      <c r="O37" s="118">
        <f>IF($C$4="citu pasākumu izmaksas",IF('10a+c+n'!$Q37="C",'10a+c+n'!O37,0))</f>
        <v>0</v>
      </c>
      <c r="P37" s="119">
        <f>IF($C$4="citu pasākumu izmaksas",IF('10a+c+n'!$Q37="C",'10a+c+n'!P37,0))</f>
        <v>0</v>
      </c>
    </row>
    <row r="38" spans="1:16" x14ac:dyDescent="0.2">
      <c r="A38" s="51">
        <f>IF(P38=0,0,IF(COUNTBLANK(P38)=1,0,COUNTA($P$14:P38)))</f>
        <v>0</v>
      </c>
      <c r="B38" s="24">
        <f>IF($C$4="citu pasākumu izmaksas",IF('10a+c+n'!$Q38="C",'10a+c+n'!B38,0))</f>
        <v>0</v>
      </c>
      <c r="C38" s="24">
        <f>IF($C$4="citu pasākumu izmaksas",IF('10a+c+n'!$Q38="C",'10a+c+n'!C38,0))</f>
        <v>0</v>
      </c>
      <c r="D38" s="24">
        <f>IF($C$4="citu pasākumu izmaksas",IF('10a+c+n'!$Q38="C",'10a+c+n'!D38,0))</f>
        <v>0</v>
      </c>
      <c r="E38" s="46"/>
      <c r="F38" s="65"/>
      <c r="G38" s="118"/>
      <c r="H38" s="118">
        <f>IF($C$4="citu pasākumu izmaksas",IF('10a+c+n'!$Q38="C",'10a+c+n'!H38,0))</f>
        <v>0</v>
      </c>
      <c r="I38" s="118"/>
      <c r="J38" s="118"/>
      <c r="K38" s="119">
        <f>IF($C$4="citu pasākumu izmaksas",IF('10a+c+n'!$Q38="C",'10a+c+n'!K38,0))</f>
        <v>0</v>
      </c>
      <c r="L38" s="82">
        <f>IF($C$4="citu pasākumu izmaksas",IF('10a+c+n'!$Q38="C",'10a+c+n'!L38,0))</f>
        <v>0</v>
      </c>
      <c r="M38" s="118">
        <f>IF($C$4="citu pasākumu izmaksas",IF('10a+c+n'!$Q38="C",'10a+c+n'!M38,0))</f>
        <v>0</v>
      </c>
      <c r="N38" s="118">
        <f>IF($C$4="citu pasākumu izmaksas",IF('10a+c+n'!$Q38="C",'10a+c+n'!N38,0))</f>
        <v>0</v>
      </c>
      <c r="O38" s="118">
        <f>IF($C$4="citu pasākumu izmaksas",IF('10a+c+n'!$Q38="C",'10a+c+n'!O38,0))</f>
        <v>0</v>
      </c>
      <c r="P38" s="119">
        <f>IF($C$4="citu pasākumu izmaksas",IF('10a+c+n'!$Q38="C",'10a+c+n'!P38,0))</f>
        <v>0</v>
      </c>
    </row>
    <row r="39" spans="1:16" x14ac:dyDescent="0.2">
      <c r="A39" s="51">
        <f>IF(P39=0,0,IF(COUNTBLANK(P39)=1,0,COUNTA($P$14:P39)))</f>
        <v>0</v>
      </c>
      <c r="B39" s="24">
        <f>IF($C$4="citu pasākumu izmaksas",IF('10a+c+n'!$Q39="C",'10a+c+n'!B39,0))</f>
        <v>0</v>
      </c>
      <c r="C39" s="24">
        <f>IF($C$4="citu pasākumu izmaksas",IF('10a+c+n'!$Q39="C",'10a+c+n'!C39,0))</f>
        <v>0</v>
      </c>
      <c r="D39" s="24">
        <f>IF($C$4="citu pasākumu izmaksas",IF('10a+c+n'!$Q39="C",'10a+c+n'!D39,0))</f>
        <v>0</v>
      </c>
      <c r="E39" s="46"/>
      <c r="F39" s="65"/>
      <c r="G39" s="118"/>
      <c r="H39" s="118">
        <f>IF($C$4="citu pasākumu izmaksas",IF('10a+c+n'!$Q39="C",'10a+c+n'!H39,0))</f>
        <v>0</v>
      </c>
      <c r="I39" s="118"/>
      <c r="J39" s="118"/>
      <c r="K39" s="119">
        <f>IF($C$4="citu pasākumu izmaksas",IF('10a+c+n'!$Q39="C",'10a+c+n'!K39,0))</f>
        <v>0</v>
      </c>
      <c r="L39" s="82">
        <f>IF($C$4="citu pasākumu izmaksas",IF('10a+c+n'!$Q39="C",'10a+c+n'!L39,0))</f>
        <v>0</v>
      </c>
      <c r="M39" s="118">
        <f>IF($C$4="citu pasākumu izmaksas",IF('10a+c+n'!$Q39="C",'10a+c+n'!M39,0))</f>
        <v>0</v>
      </c>
      <c r="N39" s="118">
        <f>IF($C$4="citu pasākumu izmaksas",IF('10a+c+n'!$Q39="C",'10a+c+n'!N39,0))</f>
        <v>0</v>
      </c>
      <c r="O39" s="118">
        <f>IF($C$4="citu pasākumu izmaksas",IF('10a+c+n'!$Q39="C",'10a+c+n'!O39,0))</f>
        <v>0</v>
      </c>
      <c r="P39" s="119">
        <f>IF($C$4="citu pasākumu izmaksas",IF('10a+c+n'!$Q39="C",'10a+c+n'!P39,0))</f>
        <v>0</v>
      </c>
    </row>
    <row r="40" spans="1:16" x14ac:dyDescent="0.2">
      <c r="A40" s="51">
        <f>IF(P40=0,0,IF(COUNTBLANK(P40)=1,0,COUNTA($P$14:P40)))</f>
        <v>0</v>
      </c>
      <c r="B40" s="24">
        <f>IF($C$4="citu pasākumu izmaksas",IF('10a+c+n'!$Q40="C",'10a+c+n'!B40,0))</f>
        <v>0</v>
      </c>
      <c r="C40" s="24">
        <f>IF($C$4="citu pasākumu izmaksas",IF('10a+c+n'!$Q40="C",'10a+c+n'!C40,0))</f>
        <v>0</v>
      </c>
      <c r="D40" s="24">
        <f>IF($C$4="citu pasākumu izmaksas",IF('10a+c+n'!$Q40="C",'10a+c+n'!D40,0))</f>
        <v>0</v>
      </c>
      <c r="E40" s="46"/>
      <c r="F40" s="65"/>
      <c r="G40" s="118"/>
      <c r="H40" s="118">
        <f>IF($C$4="citu pasākumu izmaksas",IF('10a+c+n'!$Q40="C",'10a+c+n'!H40,0))</f>
        <v>0</v>
      </c>
      <c r="I40" s="118"/>
      <c r="J40" s="118"/>
      <c r="K40" s="119">
        <f>IF($C$4="citu pasākumu izmaksas",IF('10a+c+n'!$Q40="C",'10a+c+n'!K40,0))</f>
        <v>0</v>
      </c>
      <c r="L40" s="82">
        <f>IF($C$4="citu pasākumu izmaksas",IF('10a+c+n'!$Q40="C",'10a+c+n'!L40,0))</f>
        <v>0</v>
      </c>
      <c r="M40" s="118">
        <f>IF($C$4="citu pasākumu izmaksas",IF('10a+c+n'!$Q40="C",'10a+c+n'!M40,0))</f>
        <v>0</v>
      </c>
      <c r="N40" s="118">
        <f>IF($C$4="citu pasākumu izmaksas",IF('10a+c+n'!$Q40="C",'10a+c+n'!N40,0))</f>
        <v>0</v>
      </c>
      <c r="O40" s="118">
        <f>IF($C$4="citu pasākumu izmaksas",IF('10a+c+n'!$Q40="C",'10a+c+n'!O40,0))</f>
        <v>0</v>
      </c>
      <c r="P40" s="119">
        <f>IF($C$4="citu pasākumu izmaksas",IF('10a+c+n'!$Q40="C",'10a+c+n'!P40,0))</f>
        <v>0</v>
      </c>
    </row>
    <row r="41" spans="1:16" x14ac:dyDescent="0.2">
      <c r="A41" s="51">
        <f>IF(P41=0,0,IF(COUNTBLANK(P41)=1,0,COUNTA($P$14:P41)))</f>
        <v>0</v>
      </c>
      <c r="B41" s="24">
        <f>IF($C$4="citu pasākumu izmaksas",IF('10a+c+n'!$Q41="C",'10a+c+n'!B41,0))</f>
        <v>0</v>
      </c>
      <c r="C41" s="24">
        <f>IF($C$4="citu pasākumu izmaksas",IF('10a+c+n'!$Q41="C",'10a+c+n'!C41,0))</f>
        <v>0</v>
      </c>
      <c r="D41" s="24">
        <f>IF($C$4="citu pasākumu izmaksas",IF('10a+c+n'!$Q41="C",'10a+c+n'!D41,0))</f>
        <v>0</v>
      </c>
      <c r="E41" s="46"/>
      <c r="F41" s="65"/>
      <c r="G41" s="118"/>
      <c r="H41" s="118">
        <f>IF($C$4="citu pasākumu izmaksas",IF('10a+c+n'!$Q41="C",'10a+c+n'!H41,0))</f>
        <v>0</v>
      </c>
      <c r="I41" s="118"/>
      <c r="J41" s="118"/>
      <c r="K41" s="119">
        <f>IF($C$4="citu pasākumu izmaksas",IF('10a+c+n'!$Q41="C",'10a+c+n'!K41,0))</f>
        <v>0</v>
      </c>
      <c r="L41" s="82">
        <f>IF($C$4="citu pasākumu izmaksas",IF('10a+c+n'!$Q41="C",'10a+c+n'!L41,0))</f>
        <v>0</v>
      </c>
      <c r="M41" s="118">
        <f>IF($C$4="citu pasākumu izmaksas",IF('10a+c+n'!$Q41="C",'10a+c+n'!M41,0))</f>
        <v>0</v>
      </c>
      <c r="N41" s="118">
        <f>IF($C$4="citu pasākumu izmaksas",IF('10a+c+n'!$Q41="C",'10a+c+n'!N41,0))</f>
        <v>0</v>
      </c>
      <c r="O41" s="118">
        <f>IF($C$4="citu pasākumu izmaksas",IF('10a+c+n'!$Q41="C",'10a+c+n'!O41,0))</f>
        <v>0</v>
      </c>
      <c r="P41" s="119">
        <f>IF($C$4="citu pasākumu izmaksas",IF('10a+c+n'!$Q41="C",'10a+c+n'!P41,0))</f>
        <v>0</v>
      </c>
    </row>
    <row r="42" spans="1:16" x14ac:dyDescent="0.2">
      <c r="A42" s="51">
        <f>IF(P42=0,0,IF(COUNTBLANK(P42)=1,0,COUNTA($P$14:P42)))</f>
        <v>0</v>
      </c>
      <c r="B42" s="24">
        <f>IF($C$4="citu pasākumu izmaksas",IF('10a+c+n'!$Q42="C",'10a+c+n'!B42,0))</f>
        <v>0</v>
      </c>
      <c r="C42" s="24">
        <f>IF($C$4="citu pasākumu izmaksas",IF('10a+c+n'!$Q42="C",'10a+c+n'!C42,0))</f>
        <v>0</v>
      </c>
      <c r="D42" s="24">
        <f>IF($C$4="citu pasākumu izmaksas",IF('10a+c+n'!$Q42="C",'10a+c+n'!D42,0))</f>
        <v>0</v>
      </c>
      <c r="E42" s="46"/>
      <c r="F42" s="65"/>
      <c r="G42" s="118"/>
      <c r="H42" s="118">
        <f>IF($C$4="citu pasākumu izmaksas",IF('10a+c+n'!$Q42="C",'10a+c+n'!H42,0))</f>
        <v>0</v>
      </c>
      <c r="I42" s="118"/>
      <c r="J42" s="118"/>
      <c r="K42" s="119">
        <f>IF($C$4="citu pasākumu izmaksas",IF('10a+c+n'!$Q42="C",'10a+c+n'!K42,0))</f>
        <v>0</v>
      </c>
      <c r="L42" s="82">
        <f>IF($C$4="citu pasākumu izmaksas",IF('10a+c+n'!$Q42="C",'10a+c+n'!L42,0))</f>
        <v>0</v>
      </c>
      <c r="M42" s="118">
        <f>IF($C$4="citu pasākumu izmaksas",IF('10a+c+n'!$Q42="C",'10a+c+n'!M42,0))</f>
        <v>0</v>
      </c>
      <c r="N42" s="118">
        <f>IF($C$4="citu pasākumu izmaksas",IF('10a+c+n'!$Q42="C",'10a+c+n'!N42,0))</f>
        <v>0</v>
      </c>
      <c r="O42" s="118">
        <f>IF($C$4="citu pasākumu izmaksas",IF('10a+c+n'!$Q42="C",'10a+c+n'!O42,0))</f>
        <v>0</v>
      </c>
      <c r="P42" s="119">
        <f>IF($C$4="citu pasākumu izmaksas",IF('10a+c+n'!$Q42="C",'10a+c+n'!P42,0))</f>
        <v>0</v>
      </c>
    </row>
    <row r="43" spans="1:16" x14ac:dyDescent="0.2">
      <c r="A43" s="51">
        <f>IF(P43=0,0,IF(COUNTBLANK(P43)=1,0,COUNTA($P$14:P43)))</f>
        <v>0</v>
      </c>
      <c r="B43" s="24">
        <f>IF($C$4="citu pasākumu izmaksas",IF('10a+c+n'!$Q43="C",'10a+c+n'!B43,0))</f>
        <v>0</v>
      </c>
      <c r="C43" s="24">
        <f>IF($C$4="citu pasākumu izmaksas",IF('10a+c+n'!$Q43="C",'10a+c+n'!C43,0))</f>
        <v>0</v>
      </c>
      <c r="D43" s="24">
        <f>IF($C$4="citu pasākumu izmaksas",IF('10a+c+n'!$Q43="C",'10a+c+n'!D43,0))</f>
        <v>0</v>
      </c>
      <c r="E43" s="46"/>
      <c r="F43" s="65"/>
      <c r="G43" s="118"/>
      <c r="H43" s="118">
        <f>IF($C$4="citu pasākumu izmaksas",IF('10a+c+n'!$Q43="C",'10a+c+n'!H43,0))</f>
        <v>0</v>
      </c>
      <c r="I43" s="118"/>
      <c r="J43" s="118"/>
      <c r="K43" s="119">
        <f>IF($C$4="citu pasākumu izmaksas",IF('10a+c+n'!$Q43="C",'10a+c+n'!K43,0))</f>
        <v>0</v>
      </c>
      <c r="L43" s="82">
        <f>IF($C$4="citu pasākumu izmaksas",IF('10a+c+n'!$Q43="C",'10a+c+n'!L43,0))</f>
        <v>0</v>
      </c>
      <c r="M43" s="118">
        <f>IF($C$4="citu pasākumu izmaksas",IF('10a+c+n'!$Q43="C",'10a+c+n'!M43,0))</f>
        <v>0</v>
      </c>
      <c r="N43" s="118">
        <f>IF($C$4="citu pasākumu izmaksas",IF('10a+c+n'!$Q43="C",'10a+c+n'!N43,0))</f>
        <v>0</v>
      </c>
      <c r="O43" s="118">
        <f>IF($C$4="citu pasākumu izmaksas",IF('10a+c+n'!$Q43="C",'10a+c+n'!O43,0))</f>
        <v>0</v>
      </c>
      <c r="P43" s="119">
        <f>IF($C$4="citu pasākumu izmaksas",IF('10a+c+n'!$Q43="C",'10a+c+n'!P43,0))</f>
        <v>0</v>
      </c>
    </row>
    <row r="44" spans="1:16" x14ac:dyDescent="0.2">
      <c r="A44" s="51">
        <f>IF(P44=0,0,IF(COUNTBLANK(P44)=1,0,COUNTA($P$14:P44)))</f>
        <v>0</v>
      </c>
      <c r="B44" s="24">
        <f>IF($C$4="citu pasākumu izmaksas",IF('10a+c+n'!$Q44="C",'10a+c+n'!B44,0))</f>
        <v>0</v>
      </c>
      <c r="C44" s="24">
        <f>IF($C$4="citu pasākumu izmaksas",IF('10a+c+n'!$Q44="C",'10a+c+n'!C44,0))</f>
        <v>0</v>
      </c>
      <c r="D44" s="24">
        <f>IF($C$4="citu pasākumu izmaksas",IF('10a+c+n'!$Q44="C",'10a+c+n'!D44,0))</f>
        <v>0</v>
      </c>
      <c r="E44" s="46"/>
      <c r="F44" s="65"/>
      <c r="G44" s="118"/>
      <c r="H44" s="118">
        <f>IF($C$4="citu pasākumu izmaksas",IF('10a+c+n'!$Q44="C",'10a+c+n'!H44,0))</f>
        <v>0</v>
      </c>
      <c r="I44" s="118"/>
      <c r="J44" s="118"/>
      <c r="K44" s="119">
        <f>IF($C$4="citu pasākumu izmaksas",IF('10a+c+n'!$Q44="C",'10a+c+n'!K44,0))</f>
        <v>0</v>
      </c>
      <c r="L44" s="82">
        <f>IF($C$4="citu pasākumu izmaksas",IF('10a+c+n'!$Q44="C",'10a+c+n'!L44,0))</f>
        <v>0</v>
      </c>
      <c r="M44" s="118">
        <f>IF($C$4="citu pasākumu izmaksas",IF('10a+c+n'!$Q44="C",'10a+c+n'!M44,0))</f>
        <v>0</v>
      </c>
      <c r="N44" s="118">
        <f>IF($C$4="citu pasākumu izmaksas",IF('10a+c+n'!$Q44="C",'10a+c+n'!N44,0))</f>
        <v>0</v>
      </c>
      <c r="O44" s="118">
        <f>IF($C$4="citu pasākumu izmaksas",IF('10a+c+n'!$Q44="C",'10a+c+n'!O44,0))</f>
        <v>0</v>
      </c>
      <c r="P44" s="119">
        <f>IF($C$4="citu pasākumu izmaksas",IF('10a+c+n'!$Q44="C",'10a+c+n'!P44,0))</f>
        <v>0</v>
      </c>
    </row>
    <row r="45" spans="1:16" x14ac:dyDescent="0.2">
      <c r="A45" s="51">
        <f>IF(P45=0,0,IF(COUNTBLANK(P45)=1,0,COUNTA($P$14:P45)))</f>
        <v>0</v>
      </c>
      <c r="B45" s="24">
        <f>IF($C$4="citu pasākumu izmaksas",IF('10a+c+n'!$Q45="C",'10a+c+n'!B45,0))</f>
        <v>0</v>
      </c>
      <c r="C45" s="24">
        <f>IF($C$4="citu pasākumu izmaksas",IF('10a+c+n'!$Q45="C",'10a+c+n'!C45,0))</f>
        <v>0</v>
      </c>
      <c r="D45" s="24">
        <f>IF($C$4="citu pasākumu izmaksas",IF('10a+c+n'!$Q45="C",'10a+c+n'!D45,0))</f>
        <v>0</v>
      </c>
      <c r="E45" s="46"/>
      <c r="F45" s="65"/>
      <c r="G45" s="118"/>
      <c r="H45" s="118">
        <f>IF($C$4="citu pasākumu izmaksas",IF('10a+c+n'!$Q45="C",'10a+c+n'!H45,0))</f>
        <v>0</v>
      </c>
      <c r="I45" s="118"/>
      <c r="J45" s="118"/>
      <c r="K45" s="119">
        <f>IF($C$4="citu pasākumu izmaksas",IF('10a+c+n'!$Q45="C",'10a+c+n'!K45,0))</f>
        <v>0</v>
      </c>
      <c r="L45" s="82">
        <f>IF($C$4="citu pasākumu izmaksas",IF('10a+c+n'!$Q45="C",'10a+c+n'!L45,0))</f>
        <v>0</v>
      </c>
      <c r="M45" s="118">
        <f>IF($C$4="citu pasākumu izmaksas",IF('10a+c+n'!$Q45="C",'10a+c+n'!M45,0))</f>
        <v>0</v>
      </c>
      <c r="N45" s="118">
        <f>IF($C$4="citu pasākumu izmaksas",IF('10a+c+n'!$Q45="C",'10a+c+n'!N45,0))</f>
        <v>0</v>
      </c>
      <c r="O45" s="118">
        <f>IF($C$4="citu pasākumu izmaksas",IF('10a+c+n'!$Q45="C",'10a+c+n'!O45,0))</f>
        <v>0</v>
      </c>
      <c r="P45" s="119">
        <f>IF($C$4="citu pasākumu izmaksas",IF('10a+c+n'!$Q45="C",'10a+c+n'!P45,0))</f>
        <v>0</v>
      </c>
    </row>
    <row r="46" spans="1:16" x14ac:dyDescent="0.2">
      <c r="A46" s="51">
        <f>IF(P46=0,0,IF(COUNTBLANK(P46)=1,0,COUNTA($P$14:P46)))</f>
        <v>0</v>
      </c>
      <c r="B46" s="24">
        <f>IF($C$4="citu pasākumu izmaksas",IF('10a+c+n'!$Q46="C",'10a+c+n'!B46,0))</f>
        <v>0</v>
      </c>
      <c r="C46" s="24">
        <f>IF($C$4="citu pasākumu izmaksas",IF('10a+c+n'!$Q46="C",'10a+c+n'!C46,0))</f>
        <v>0</v>
      </c>
      <c r="D46" s="24">
        <f>IF($C$4="citu pasākumu izmaksas",IF('10a+c+n'!$Q46="C",'10a+c+n'!D46,0))</f>
        <v>0</v>
      </c>
      <c r="E46" s="46"/>
      <c r="F46" s="65"/>
      <c r="G46" s="118"/>
      <c r="H46" s="118">
        <f>IF($C$4="citu pasākumu izmaksas",IF('10a+c+n'!$Q46="C",'10a+c+n'!H46,0))</f>
        <v>0</v>
      </c>
      <c r="I46" s="118"/>
      <c r="J46" s="118"/>
      <c r="K46" s="119">
        <f>IF($C$4="citu pasākumu izmaksas",IF('10a+c+n'!$Q46="C",'10a+c+n'!K46,0))</f>
        <v>0</v>
      </c>
      <c r="L46" s="82">
        <f>IF($C$4="citu pasākumu izmaksas",IF('10a+c+n'!$Q46="C",'10a+c+n'!L46,0))</f>
        <v>0</v>
      </c>
      <c r="M46" s="118">
        <f>IF($C$4="citu pasākumu izmaksas",IF('10a+c+n'!$Q46="C",'10a+c+n'!M46,0))</f>
        <v>0</v>
      </c>
      <c r="N46" s="118">
        <f>IF($C$4="citu pasākumu izmaksas",IF('10a+c+n'!$Q46="C",'10a+c+n'!N46,0))</f>
        <v>0</v>
      </c>
      <c r="O46" s="118">
        <f>IF($C$4="citu pasākumu izmaksas",IF('10a+c+n'!$Q46="C",'10a+c+n'!O46,0))</f>
        <v>0</v>
      </c>
      <c r="P46" s="119">
        <f>IF($C$4="citu pasākumu izmaksas",IF('10a+c+n'!$Q46="C",'10a+c+n'!P46,0))</f>
        <v>0</v>
      </c>
    </row>
    <row r="47" spans="1:16" x14ac:dyDescent="0.2">
      <c r="A47" s="51">
        <f>IF(P47=0,0,IF(COUNTBLANK(P47)=1,0,COUNTA($P$14:P47)))</f>
        <v>0</v>
      </c>
      <c r="B47" s="24">
        <f>IF($C$4="citu pasākumu izmaksas",IF('10a+c+n'!$Q47="C",'10a+c+n'!B47,0))</f>
        <v>0</v>
      </c>
      <c r="C47" s="24">
        <f>IF($C$4="citu pasākumu izmaksas",IF('10a+c+n'!$Q47="C",'10a+c+n'!C47,0))</f>
        <v>0</v>
      </c>
      <c r="D47" s="24">
        <f>IF($C$4="citu pasākumu izmaksas",IF('10a+c+n'!$Q47="C",'10a+c+n'!D47,0))</f>
        <v>0</v>
      </c>
      <c r="E47" s="46"/>
      <c r="F47" s="65"/>
      <c r="G47" s="118"/>
      <c r="H47" s="118">
        <f>IF($C$4="citu pasākumu izmaksas",IF('10a+c+n'!$Q47="C",'10a+c+n'!H47,0))</f>
        <v>0</v>
      </c>
      <c r="I47" s="118"/>
      <c r="J47" s="118"/>
      <c r="K47" s="119">
        <f>IF($C$4="citu pasākumu izmaksas",IF('10a+c+n'!$Q47="C",'10a+c+n'!K47,0))</f>
        <v>0</v>
      </c>
      <c r="L47" s="82">
        <f>IF($C$4="citu pasākumu izmaksas",IF('10a+c+n'!$Q47="C",'10a+c+n'!L47,0))</f>
        <v>0</v>
      </c>
      <c r="M47" s="118">
        <f>IF($C$4="citu pasākumu izmaksas",IF('10a+c+n'!$Q47="C",'10a+c+n'!M47,0))</f>
        <v>0</v>
      </c>
      <c r="N47" s="118">
        <f>IF($C$4="citu pasākumu izmaksas",IF('10a+c+n'!$Q47="C",'10a+c+n'!N47,0))</f>
        <v>0</v>
      </c>
      <c r="O47" s="118">
        <f>IF($C$4="citu pasākumu izmaksas",IF('10a+c+n'!$Q47="C",'10a+c+n'!O47,0))</f>
        <v>0</v>
      </c>
      <c r="P47" s="119">
        <f>IF($C$4="citu pasākumu izmaksas",IF('10a+c+n'!$Q47="C",'10a+c+n'!P47,0))</f>
        <v>0</v>
      </c>
    </row>
    <row r="48" spans="1:16" x14ac:dyDescent="0.2">
      <c r="A48" s="51">
        <f>IF(P48=0,0,IF(COUNTBLANK(P48)=1,0,COUNTA($P$14:P48)))</f>
        <v>0</v>
      </c>
      <c r="B48" s="24">
        <f>IF($C$4="citu pasākumu izmaksas",IF('10a+c+n'!$Q48="C",'10a+c+n'!B48,0))</f>
        <v>0</v>
      </c>
      <c r="C48" s="24">
        <f>IF($C$4="citu pasākumu izmaksas",IF('10a+c+n'!$Q48="C",'10a+c+n'!C48,0))</f>
        <v>0</v>
      </c>
      <c r="D48" s="24">
        <f>IF($C$4="citu pasākumu izmaksas",IF('10a+c+n'!$Q48="C",'10a+c+n'!D48,0))</f>
        <v>0</v>
      </c>
      <c r="E48" s="46"/>
      <c r="F48" s="65"/>
      <c r="G48" s="118"/>
      <c r="H48" s="118">
        <f>IF($C$4="citu pasākumu izmaksas",IF('10a+c+n'!$Q48="C",'10a+c+n'!H48,0))</f>
        <v>0</v>
      </c>
      <c r="I48" s="118"/>
      <c r="J48" s="118"/>
      <c r="K48" s="119">
        <f>IF($C$4="citu pasākumu izmaksas",IF('10a+c+n'!$Q48="C",'10a+c+n'!K48,0))</f>
        <v>0</v>
      </c>
      <c r="L48" s="82">
        <f>IF($C$4="citu pasākumu izmaksas",IF('10a+c+n'!$Q48="C",'10a+c+n'!L48,0))</f>
        <v>0</v>
      </c>
      <c r="M48" s="118">
        <f>IF($C$4="citu pasākumu izmaksas",IF('10a+c+n'!$Q48="C",'10a+c+n'!M48,0))</f>
        <v>0</v>
      </c>
      <c r="N48" s="118">
        <f>IF($C$4="citu pasākumu izmaksas",IF('10a+c+n'!$Q48="C",'10a+c+n'!N48,0))</f>
        <v>0</v>
      </c>
      <c r="O48" s="118">
        <f>IF($C$4="citu pasākumu izmaksas",IF('10a+c+n'!$Q48="C",'10a+c+n'!O48,0))</f>
        <v>0</v>
      </c>
      <c r="P48" s="119">
        <f>IF($C$4="citu pasākumu izmaksas",IF('10a+c+n'!$Q48="C",'10a+c+n'!P48,0))</f>
        <v>0</v>
      </c>
    </row>
    <row r="49" spans="1:16" x14ac:dyDescent="0.2">
      <c r="A49" s="51">
        <f>IF(P49=0,0,IF(COUNTBLANK(P49)=1,0,COUNTA($P$14:P49)))</f>
        <v>0</v>
      </c>
      <c r="B49" s="24">
        <f>IF($C$4="citu pasākumu izmaksas",IF('10a+c+n'!$Q49="C",'10a+c+n'!B49,0))</f>
        <v>0</v>
      </c>
      <c r="C49" s="24">
        <f>IF($C$4="citu pasākumu izmaksas",IF('10a+c+n'!$Q49="C",'10a+c+n'!C49,0))</f>
        <v>0</v>
      </c>
      <c r="D49" s="24">
        <f>IF($C$4="citu pasākumu izmaksas",IF('10a+c+n'!$Q49="C",'10a+c+n'!D49,0))</f>
        <v>0</v>
      </c>
      <c r="E49" s="46"/>
      <c r="F49" s="65"/>
      <c r="G49" s="118"/>
      <c r="H49" s="118">
        <f>IF($C$4="citu pasākumu izmaksas",IF('10a+c+n'!$Q49="C",'10a+c+n'!H49,0))</f>
        <v>0</v>
      </c>
      <c r="I49" s="118"/>
      <c r="J49" s="118"/>
      <c r="K49" s="119">
        <f>IF($C$4="citu pasākumu izmaksas",IF('10a+c+n'!$Q49="C",'10a+c+n'!K49,0))</f>
        <v>0</v>
      </c>
      <c r="L49" s="82">
        <f>IF($C$4="citu pasākumu izmaksas",IF('10a+c+n'!$Q49="C",'10a+c+n'!L49,0))</f>
        <v>0</v>
      </c>
      <c r="M49" s="118">
        <f>IF($C$4="citu pasākumu izmaksas",IF('10a+c+n'!$Q49="C",'10a+c+n'!M49,0))</f>
        <v>0</v>
      </c>
      <c r="N49" s="118">
        <f>IF($C$4="citu pasākumu izmaksas",IF('10a+c+n'!$Q49="C",'10a+c+n'!N49,0))</f>
        <v>0</v>
      </c>
      <c r="O49" s="118">
        <f>IF($C$4="citu pasākumu izmaksas",IF('10a+c+n'!$Q49="C",'10a+c+n'!O49,0))</f>
        <v>0</v>
      </c>
      <c r="P49" s="119">
        <f>IF($C$4="citu pasākumu izmaksas",IF('10a+c+n'!$Q49="C",'10a+c+n'!P49,0))</f>
        <v>0</v>
      </c>
    </row>
    <row r="50" spans="1:16" x14ac:dyDescent="0.2">
      <c r="A50" s="51">
        <f>IF(P50=0,0,IF(COUNTBLANK(P50)=1,0,COUNTA($P$14:P50)))</f>
        <v>0</v>
      </c>
      <c r="B50" s="24">
        <f>IF($C$4="citu pasākumu izmaksas",IF('10a+c+n'!$Q50="C",'10a+c+n'!B50,0))</f>
        <v>0</v>
      </c>
      <c r="C50" s="24">
        <f>IF($C$4="citu pasākumu izmaksas",IF('10a+c+n'!$Q50="C",'10a+c+n'!C50,0))</f>
        <v>0</v>
      </c>
      <c r="D50" s="24">
        <f>IF($C$4="citu pasākumu izmaksas",IF('10a+c+n'!$Q50="C",'10a+c+n'!D50,0))</f>
        <v>0</v>
      </c>
      <c r="E50" s="46"/>
      <c r="F50" s="65"/>
      <c r="G50" s="118"/>
      <c r="H50" s="118">
        <f>IF($C$4="citu pasākumu izmaksas",IF('10a+c+n'!$Q50="C",'10a+c+n'!H50,0))</f>
        <v>0</v>
      </c>
      <c r="I50" s="118"/>
      <c r="J50" s="118"/>
      <c r="K50" s="119">
        <f>IF($C$4="citu pasākumu izmaksas",IF('10a+c+n'!$Q50="C",'10a+c+n'!K50,0))</f>
        <v>0</v>
      </c>
      <c r="L50" s="82">
        <f>IF($C$4="citu pasākumu izmaksas",IF('10a+c+n'!$Q50="C",'10a+c+n'!L50,0))</f>
        <v>0</v>
      </c>
      <c r="M50" s="118">
        <f>IF($C$4="citu pasākumu izmaksas",IF('10a+c+n'!$Q50="C",'10a+c+n'!M50,0))</f>
        <v>0</v>
      </c>
      <c r="N50" s="118">
        <f>IF($C$4="citu pasākumu izmaksas",IF('10a+c+n'!$Q50="C",'10a+c+n'!N50,0))</f>
        <v>0</v>
      </c>
      <c r="O50" s="118">
        <f>IF($C$4="citu pasākumu izmaksas",IF('10a+c+n'!$Q50="C",'10a+c+n'!O50,0))</f>
        <v>0</v>
      </c>
      <c r="P50" s="119">
        <f>IF($C$4="citu pasākumu izmaksas",IF('10a+c+n'!$Q50="C",'10a+c+n'!P50,0))</f>
        <v>0</v>
      </c>
    </row>
    <row r="51" spans="1:16" x14ac:dyDescent="0.2">
      <c r="A51" s="51">
        <f>IF(P51=0,0,IF(COUNTBLANK(P51)=1,0,COUNTA($P$14:P51)))</f>
        <v>0</v>
      </c>
      <c r="B51" s="24">
        <f>IF($C$4="citu pasākumu izmaksas",IF('10a+c+n'!$Q51="C",'10a+c+n'!B51,0))</f>
        <v>0</v>
      </c>
      <c r="C51" s="24">
        <f>IF($C$4="citu pasākumu izmaksas",IF('10a+c+n'!$Q51="C",'10a+c+n'!C51,0))</f>
        <v>0</v>
      </c>
      <c r="D51" s="24">
        <f>IF($C$4="citu pasākumu izmaksas",IF('10a+c+n'!$Q51="C",'10a+c+n'!D51,0))</f>
        <v>0</v>
      </c>
      <c r="E51" s="46"/>
      <c r="F51" s="65"/>
      <c r="G51" s="118"/>
      <c r="H51" s="118">
        <f>IF($C$4="citu pasākumu izmaksas",IF('10a+c+n'!$Q51="C",'10a+c+n'!H51,0))</f>
        <v>0</v>
      </c>
      <c r="I51" s="118"/>
      <c r="J51" s="118"/>
      <c r="K51" s="119">
        <f>IF($C$4="citu pasākumu izmaksas",IF('10a+c+n'!$Q51="C",'10a+c+n'!K51,0))</f>
        <v>0</v>
      </c>
      <c r="L51" s="82">
        <f>IF($C$4="citu pasākumu izmaksas",IF('10a+c+n'!$Q51="C",'10a+c+n'!L51,0))</f>
        <v>0</v>
      </c>
      <c r="M51" s="118">
        <f>IF($C$4="citu pasākumu izmaksas",IF('10a+c+n'!$Q51="C",'10a+c+n'!M51,0))</f>
        <v>0</v>
      </c>
      <c r="N51" s="118">
        <f>IF($C$4="citu pasākumu izmaksas",IF('10a+c+n'!$Q51="C",'10a+c+n'!N51,0))</f>
        <v>0</v>
      </c>
      <c r="O51" s="118">
        <f>IF($C$4="citu pasākumu izmaksas",IF('10a+c+n'!$Q51="C",'10a+c+n'!O51,0))</f>
        <v>0</v>
      </c>
      <c r="P51" s="119">
        <f>IF($C$4="citu pasākumu izmaksas",IF('10a+c+n'!$Q51="C",'10a+c+n'!P51,0))</f>
        <v>0</v>
      </c>
    </row>
    <row r="52" spans="1:16" x14ac:dyDescent="0.2">
      <c r="A52" s="51">
        <f>IF(P52=0,0,IF(COUNTBLANK(P52)=1,0,COUNTA($P$14:P52)))</f>
        <v>0</v>
      </c>
      <c r="B52" s="24">
        <f>IF($C$4="citu pasākumu izmaksas",IF('10a+c+n'!$Q52="C",'10a+c+n'!B52,0))</f>
        <v>0</v>
      </c>
      <c r="C52" s="24">
        <f>IF($C$4="citu pasākumu izmaksas",IF('10a+c+n'!$Q52="C",'10a+c+n'!C52,0))</f>
        <v>0</v>
      </c>
      <c r="D52" s="24">
        <f>IF($C$4="citu pasākumu izmaksas",IF('10a+c+n'!$Q52="C",'10a+c+n'!D52,0))</f>
        <v>0</v>
      </c>
      <c r="E52" s="46"/>
      <c r="F52" s="65"/>
      <c r="G52" s="118"/>
      <c r="H52" s="118">
        <f>IF($C$4="citu pasākumu izmaksas",IF('10a+c+n'!$Q52="C",'10a+c+n'!H52,0))</f>
        <v>0</v>
      </c>
      <c r="I52" s="118"/>
      <c r="J52" s="118"/>
      <c r="K52" s="119">
        <f>IF($C$4="citu pasākumu izmaksas",IF('10a+c+n'!$Q52="C",'10a+c+n'!K52,0))</f>
        <v>0</v>
      </c>
      <c r="L52" s="82">
        <f>IF($C$4="citu pasākumu izmaksas",IF('10a+c+n'!$Q52="C",'10a+c+n'!L52,0))</f>
        <v>0</v>
      </c>
      <c r="M52" s="118">
        <f>IF($C$4="citu pasākumu izmaksas",IF('10a+c+n'!$Q52="C",'10a+c+n'!M52,0))</f>
        <v>0</v>
      </c>
      <c r="N52" s="118">
        <f>IF($C$4="citu pasākumu izmaksas",IF('10a+c+n'!$Q52="C",'10a+c+n'!N52,0))</f>
        <v>0</v>
      </c>
      <c r="O52" s="118">
        <f>IF($C$4="citu pasākumu izmaksas",IF('10a+c+n'!$Q52="C",'10a+c+n'!O52,0))</f>
        <v>0</v>
      </c>
      <c r="P52" s="119">
        <f>IF($C$4="citu pasākumu izmaksas",IF('10a+c+n'!$Q52="C",'10a+c+n'!P52,0))</f>
        <v>0</v>
      </c>
    </row>
    <row r="53" spans="1:16" x14ac:dyDescent="0.2">
      <c r="A53" s="51">
        <f>IF(P53=0,0,IF(COUNTBLANK(P53)=1,0,COUNTA($P$14:P53)))</f>
        <v>0</v>
      </c>
      <c r="B53" s="24">
        <f>IF($C$4="citu pasākumu izmaksas",IF('10a+c+n'!$Q53="C",'10a+c+n'!B53,0))</f>
        <v>0</v>
      </c>
      <c r="C53" s="24">
        <f>IF($C$4="citu pasākumu izmaksas",IF('10a+c+n'!$Q53="C",'10a+c+n'!C53,0))</f>
        <v>0</v>
      </c>
      <c r="D53" s="24">
        <f>IF($C$4="citu pasākumu izmaksas",IF('10a+c+n'!$Q53="C",'10a+c+n'!D53,0))</f>
        <v>0</v>
      </c>
      <c r="E53" s="46"/>
      <c r="F53" s="65"/>
      <c r="G53" s="118"/>
      <c r="H53" s="118">
        <f>IF($C$4="citu pasākumu izmaksas",IF('10a+c+n'!$Q53="C",'10a+c+n'!H53,0))</f>
        <v>0</v>
      </c>
      <c r="I53" s="118"/>
      <c r="J53" s="118"/>
      <c r="K53" s="119">
        <f>IF($C$4="citu pasākumu izmaksas",IF('10a+c+n'!$Q53="C",'10a+c+n'!K53,0))</f>
        <v>0</v>
      </c>
      <c r="L53" s="82">
        <f>IF($C$4="citu pasākumu izmaksas",IF('10a+c+n'!$Q53="C",'10a+c+n'!L53,0))</f>
        <v>0</v>
      </c>
      <c r="M53" s="118">
        <f>IF($C$4="citu pasākumu izmaksas",IF('10a+c+n'!$Q53="C",'10a+c+n'!M53,0))</f>
        <v>0</v>
      </c>
      <c r="N53" s="118">
        <f>IF($C$4="citu pasākumu izmaksas",IF('10a+c+n'!$Q53="C",'10a+c+n'!N53,0))</f>
        <v>0</v>
      </c>
      <c r="O53" s="118">
        <f>IF($C$4="citu pasākumu izmaksas",IF('10a+c+n'!$Q53="C",'10a+c+n'!O53,0))</f>
        <v>0</v>
      </c>
      <c r="P53" s="119">
        <f>IF($C$4="citu pasākumu izmaksas",IF('10a+c+n'!$Q53="C",'10a+c+n'!P53,0))</f>
        <v>0</v>
      </c>
    </row>
    <row r="54" spans="1:16" x14ac:dyDescent="0.2">
      <c r="A54" s="51">
        <f>IF(P54=0,0,IF(COUNTBLANK(P54)=1,0,COUNTA($P$14:P54)))</f>
        <v>0</v>
      </c>
      <c r="B54" s="24">
        <f>IF($C$4="citu pasākumu izmaksas",IF('10a+c+n'!$Q54="C",'10a+c+n'!B54,0))</f>
        <v>0</v>
      </c>
      <c r="C54" s="24">
        <f>IF($C$4="citu pasākumu izmaksas",IF('10a+c+n'!$Q54="C",'10a+c+n'!C54,0))</f>
        <v>0</v>
      </c>
      <c r="D54" s="24">
        <f>IF($C$4="citu pasākumu izmaksas",IF('10a+c+n'!$Q54="C",'10a+c+n'!D54,0))</f>
        <v>0</v>
      </c>
      <c r="E54" s="46"/>
      <c r="F54" s="65"/>
      <c r="G54" s="118"/>
      <c r="H54" s="118">
        <f>IF($C$4="citu pasākumu izmaksas",IF('10a+c+n'!$Q54="C",'10a+c+n'!H54,0))</f>
        <v>0</v>
      </c>
      <c r="I54" s="118"/>
      <c r="J54" s="118"/>
      <c r="K54" s="119">
        <f>IF($C$4="citu pasākumu izmaksas",IF('10a+c+n'!$Q54="C",'10a+c+n'!K54,0))</f>
        <v>0</v>
      </c>
      <c r="L54" s="82">
        <f>IF($C$4="citu pasākumu izmaksas",IF('10a+c+n'!$Q54="C",'10a+c+n'!L54,0))</f>
        <v>0</v>
      </c>
      <c r="M54" s="118">
        <f>IF($C$4="citu pasākumu izmaksas",IF('10a+c+n'!$Q54="C",'10a+c+n'!M54,0))</f>
        <v>0</v>
      </c>
      <c r="N54" s="118">
        <f>IF($C$4="citu pasākumu izmaksas",IF('10a+c+n'!$Q54="C",'10a+c+n'!N54,0))</f>
        <v>0</v>
      </c>
      <c r="O54" s="118">
        <f>IF($C$4="citu pasākumu izmaksas",IF('10a+c+n'!$Q54="C",'10a+c+n'!O54,0))</f>
        <v>0</v>
      </c>
      <c r="P54" s="119">
        <f>IF($C$4="citu pasākumu izmaksas",IF('10a+c+n'!$Q54="C",'10a+c+n'!P54,0))</f>
        <v>0</v>
      </c>
    </row>
    <row r="55" spans="1:16" x14ac:dyDescent="0.2">
      <c r="A55" s="51">
        <f>IF(P55=0,0,IF(COUNTBLANK(P55)=1,0,COUNTA($P$14:P55)))</f>
        <v>0</v>
      </c>
      <c r="B55" s="24">
        <f>IF($C$4="citu pasākumu izmaksas",IF('10a+c+n'!$Q55="C",'10a+c+n'!B55,0))</f>
        <v>0</v>
      </c>
      <c r="C55" s="24">
        <f>IF($C$4="citu pasākumu izmaksas",IF('10a+c+n'!$Q55="C",'10a+c+n'!C55,0))</f>
        <v>0</v>
      </c>
      <c r="D55" s="24">
        <f>IF($C$4="citu pasākumu izmaksas",IF('10a+c+n'!$Q55="C",'10a+c+n'!D55,0))</f>
        <v>0</v>
      </c>
      <c r="E55" s="46"/>
      <c r="F55" s="65"/>
      <c r="G55" s="118"/>
      <c r="H55" s="118">
        <f>IF($C$4="citu pasākumu izmaksas",IF('10a+c+n'!$Q55="C",'10a+c+n'!H55,0))</f>
        <v>0</v>
      </c>
      <c r="I55" s="118"/>
      <c r="J55" s="118"/>
      <c r="K55" s="119">
        <f>IF($C$4="citu pasākumu izmaksas",IF('10a+c+n'!$Q55="C",'10a+c+n'!K55,0))</f>
        <v>0</v>
      </c>
      <c r="L55" s="82">
        <f>IF($C$4="citu pasākumu izmaksas",IF('10a+c+n'!$Q55="C",'10a+c+n'!L55,0))</f>
        <v>0</v>
      </c>
      <c r="M55" s="118">
        <f>IF($C$4="citu pasākumu izmaksas",IF('10a+c+n'!$Q55="C",'10a+c+n'!M55,0))</f>
        <v>0</v>
      </c>
      <c r="N55" s="118">
        <f>IF($C$4="citu pasākumu izmaksas",IF('10a+c+n'!$Q55="C",'10a+c+n'!N55,0))</f>
        <v>0</v>
      </c>
      <c r="O55" s="118">
        <f>IF($C$4="citu pasākumu izmaksas",IF('10a+c+n'!$Q55="C",'10a+c+n'!O55,0))</f>
        <v>0</v>
      </c>
      <c r="P55" s="119">
        <f>IF($C$4="citu pasākumu izmaksas",IF('10a+c+n'!$Q55="C",'10a+c+n'!P55,0))</f>
        <v>0</v>
      </c>
    </row>
    <row r="56" spans="1:16" x14ac:dyDescent="0.2">
      <c r="A56" s="51">
        <f>IF(P56=0,0,IF(COUNTBLANK(P56)=1,0,COUNTA($P$14:P56)))</f>
        <v>0</v>
      </c>
      <c r="B56" s="24">
        <f>IF($C$4="citu pasākumu izmaksas",IF('10a+c+n'!$Q56="C",'10a+c+n'!B56,0))</f>
        <v>0</v>
      </c>
      <c r="C56" s="24">
        <f>IF($C$4="citu pasākumu izmaksas",IF('10a+c+n'!$Q56="C",'10a+c+n'!C56,0))</f>
        <v>0</v>
      </c>
      <c r="D56" s="24">
        <f>IF($C$4="citu pasākumu izmaksas",IF('10a+c+n'!$Q56="C",'10a+c+n'!D56,0))</f>
        <v>0</v>
      </c>
      <c r="E56" s="46"/>
      <c r="F56" s="65"/>
      <c r="G56" s="118"/>
      <c r="H56" s="118">
        <f>IF($C$4="citu pasākumu izmaksas",IF('10a+c+n'!$Q56="C",'10a+c+n'!H56,0))</f>
        <v>0</v>
      </c>
      <c r="I56" s="118"/>
      <c r="J56" s="118"/>
      <c r="K56" s="119">
        <f>IF($C$4="citu pasākumu izmaksas",IF('10a+c+n'!$Q56="C",'10a+c+n'!K56,0))</f>
        <v>0</v>
      </c>
      <c r="L56" s="82">
        <f>IF($C$4="citu pasākumu izmaksas",IF('10a+c+n'!$Q56="C",'10a+c+n'!L56,0))</f>
        <v>0</v>
      </c>
      <c r="M56" s="118">
        <f>IF($C$4="citu pasākumu izmaksas",IF('10a+c+n'!$Q56="C",'10a+c+n'!M56,0))</f>
        <v>0</v>
      </c>
      <c r="N56" s="118">
        <f>IF($C$4="citu pasākumu izmaksas",IF('10a+c+n'!$Q56="C",'10a+c+n'!N56,0))</f>
        <v>0</v>
      </c>
      <c r="O56" s="118">
        <f>IF($C$4="citu pasākumu izmaksas",IF('10a+c+n'!$Q56="C",'10a+c+n'!O56,0))</f>
        <v>0</v>
      </c>
      <c r="P56" s="119">
        <f>IF($C$4="citu pasākumu izmaksas",IF('10a+c+n'!$Q56="C",'10a+c+n'!P56,0))</f>
        <v>0</v>
      </c>
    </row>
    <row r="57" spans="1:16" x14ac:dyDescent="0.2">
      <c r="A57" s="51">
        <f>IF(P57=0,0,IF(COUNTBLANK(P57)=1,0,COUNTA($P$14:P57)))</f>
        <v>0</v>
      </c>
      <c r="B57" s="24">
        <f>IF($C$4="citu pasākumu izmaksas",IF('10a+c+n'!$Q57="C",'10a+c+n'!B57,0))</f>
        <v>0</v>
      </c>
      <c r="C57" s="24">
        <f>IF($C$4="citu pasākumu izmaksas",IF('10a+c+n'!$Q57="C",'10a+c+n'!C57,0))</f>
        <v>0</v>
      </c>
      <c r="D57" s="24">
        <f>IF($C$4="citu pasākumu izmaksas",IF('10a+c+n'!$Q57="C",'10a+c+n'!D57,0))</f>
        <v>0</v>
      </c>
      <c r="E57" s="46"/>
      <c r="F57" s="65"/>
      <c r="G57" s="118"/>
      <c r="H57" s="118">
        <f>IF($C$4="citu pasākumu izmaksas",IF('10a+c+n'!$Q57="C",'10a+c+n'!H57,0))</f>
        <v>0</v>
      </c>
      <c r="I57" s="118"/>
      <c r="J57" s="118"/>
      <c r="K57" s="119">
        <f>IF($C$4="citu pasākumu izmaksas",IF('10a+c+n'!$Q57="C",'10a+c+n'!K57,0))</f>
        <v>0</v>
      </c>
      <c r="L57" s="82">
        <f>IF($C$4="citu pasākumu izmaksas",IF('10a+c+n'!$Q57="C",'10a+c+n'!L57,0))</f>
        <v>0</v>
      </c>
      <c r="M57" s="118">
        <f>IF($C$4="citu pasākumu izmaksas",IF('10a+c+n'!$Q57="C",'10a+c+n'!M57,0))</f>
        <v>0</v>
      </c>
      <c r="N57" s="118">
        <f>IF($C$4="citu pasākumu izmaksas",IF('10a+c+n'!$Q57="C",'10a+c+n'!N57,0))</f>
        <v>0</v>
      </c>
      <c r="O57" s="118">
        <f>IF($C$4="citu pasākumu izmaksas",IF('10a+c+n'!$Q57="C",'10a+c+n'!O57,0))</f>
        <v>0</v>
      </c>
      <c r="P57" s="119">
        <f>IF($C$4="citu pasākumu izmaksas",IF('10a+c+n'!$Q57="C",'10a+c+n'!P57,0))</f>
        <v>0</v>
      </c>
    </row>
    <row r="58" spans="1:16" x14ac:dyDescent="0.2">
      <c r="A58" s="51">
        <f>IF(P58=0,0,IF(COUNTBLANK(P58)=1,0,COUNTA($P$14:P58)))</f>
        <v>0</v>
      </c>
      <c r="B58" s="24">
        <f>IF($C$4="citu pasākumu izmaksas",IF('10a+c+n'!$Q58="C",'10a+c+n'!B58,0))</f>
        <v>0</v>
      </c>
      <c r="C58" s="24">
        <f>IF($C$4="citu pasākumu izmaksas",IF('10a+c+n'!$Q58="C",'10a+c+n'!C58,0))</f>
        <v>0</v>
      </c>
      <c r="D58" s="24">
        <f>IF($C$4="citu pasākumu izmaksas",IF('10a+c+n'!$Q58="C",'10a+c+n'!D58,0))</f>
        <v>0</v>
      </c>
      <c r="E58" s="46"/>
      <c r="F58" s="65"/>
      <c r="G58" s="118"/>
      <c r="H58" s="118">
        <f>IF($C$4="citu pasākumu izmaksas",IF('10a+c+n'!$Q58="C",'10a+c+n'!H58,0))</f>
        <v>0</v>
      </c>
      <c r="I58" s="118"/>
      <c r="J58" s="118"/>
      <c r="K58" s="119">
        <f>IF($C$4="citu pasākumu izmaksas",IF('10a+c+n'!$Q58="C",'10a+c+n'!K58,0))</f>
        <v>0</v>
      </c>
      <c r="L58" s="82">
        <f>IF($C$4="citu pasākumu izmaksas",IF('10a+c+n'!$Q58="C",'10a+c+n'!L58,0))</f>
        <v>0</v>
      </c>
      <c r="M58" s="118">
        <f>IF($C$4="citu pasākumu izmaksas",IF('10a+c+n'!$Q58="C",'10a+c+n'!M58,0))</f>
        <v>0</v>
      </c>
      <c r="N58" s="118">
        <f>IF($C$4="citu pasākumu izmaksas",IF('10a+c+n'!$Q58="C",'10a+c+n'!N58,0))</f>
        <v>0</v>
      </c>
      <c r="O58" s="118">
        <f>IF($C$4="citu pasākumu izmaksas",IF('10a+c+n'!$Q58="C",'10a+c+n'!O58,0))</f>
        <v>0</v>
      </c>
      <c r="P58" s="119">
        <f>IF($C$4="citu pasākumu izmaksas",IF('10a+c+n'!$Q58="C",'10a+c+n'!P58,0))</f>
        <v>0</v>
      </c>
    </row>
    <row r="59" spans="1:16" x14ac:dyDescent="0.2">
      <c r="A59" s="51">
        <f>IF(P59=0,0,IF(COUNTBLANK(P59)=1,0,COUNTA($P$14:P59)))</f>
        <v>0</v>
      </c>
      <c r="B59" s="24">
        <f>IF($C$4="citu pasākumu izmaksas",IF('10a+c+n'!$Q59="C",'10a+c+n'!B59,0))</f>
        <v>0</v>
      </c>
      <c r="C59" s="24">
        <f>IF($C$4="citu pasākumu izmaksas",IF('10a+c+n'!$Q59="C",'10a+c+n'!C59,0))</f>
        <v>0</v>
      </c>
      <c r="D59" s="24">
        <f>IF($C$4="citu pasākumu izmaksas",IF('10a+c+n'!$Q59="C",'10a+c+n'!D59,0))</f>
        <v>0</v>
      </c>
      <c r="E59" s="46"/>
      <c r="F59" s="65"/>
      <c r="G59" s="118"/>
      <c r="H59" s="118">
        <f>IF($C$4="citu pasākumu izmaksas",IF('10a+c+n'!$Q59="C",'10a+c+n'!H59,0))</f>
        <v>0</v>
      </c>
      <c r="I59" s="118"/>
      <c r="J59" s="118"/>
      <c r="K59" s="119">
        <f>IF($C$4="citu pasākumu izmaksas",IF('10a+c+n'!$Q59="C",'10a+c+n'!K59,0))</f>
        <v>0</v>
      </c>
      <c r="L59" s="82">
        <f>IF($C$4="citu pasākumu izmaksas",IF('10a+c+n'!$Q59="C",'10a+c+n'!L59,0))</f>
        <v>0</v>
      </c>
      <c r="M59" s="118">
        <f>IF($C$4="citu pasākumu izmaksas",IF('10a+c+n'!$Q59="C",'10a+c+n'!M59,0))</f>
        <v>0</v>
      </c>
      <c r="N59" s="118">
        <f>IF($C$4="citu pasākumu izmaksas",IF('10a+c+n'!$Q59="C",'10a+c+n'!N59,0))</f>
        <v>0</v>
      </c>
      <c r="O59" s="118">
        <f>IF($C$4="citu pasākumu izmaksas",IF('10a+c+n'!$Q59="C",'10a+c+n'!O59,0))</f>
        <v>0</v>
      </c>
      <c r="P59" s="119">
        <f>IF($C$4="citu pasākumu izmaksas",IF('10a+c+n'!$Q59="C",'10a+c+n'!P59,0))</f>
        <v>0</v>
      </c>
    </row>
    <row r="60" spans="1:16" x14ac:dyDescent="0.2">
      <c r="A60" s="51">
        <f>IF(P60=0,0,IF(COUNTBLANK(P60)=1,0,COUNTA($P$14:P60)))</f>
        <v>0</v>
      </c>
      <c r="B60" s="24">
        <f>IF($C$4="citu pasākumu izmaksas",IF('10a+c+n'!$Q60="C",'10a+c+n'!B60,0))</f>
        <v>0</v>
      </c>
      <c r="C60" s="24">
        <f>IF($C$4="citu pasākumu izmaksas",IF('10a+c+n'!$Q60="C",'10a+c+n'!C60,0))</f>
        <v>0</v>
      </c>
      <c r="D60" s="24">
        <f>IF($C$4="citu pasākumu izmaksas",IF('10a+c+n'!$Q60="C",'10a+c+n'!D60,0))</f>
        <v>0</v>
      </c>
      <c r="E60" s="46"/>
      <c r="F60" s="65"/>
      <c r="G60" s="118"/>
      <c r="H60" s="118">
        <f>IF($C$4="citu pasākumu izmaksas",IF('10a+c+n'!$Q60="C",'10a+c+n'!H60,0))</f>
        <v>0</v>
      </c>
      <c r="I60" s="118"/>
      <c r="J60" s="118"/>
      <c r="K60" s="119">
        <f>IF($C$4="citu pasākumu izmaksas",IF('10a+c+n'!$Q60="C",'10a+c+n'!K60,0))</f>
        <v>0</v>
      </c>
      <c r="L60" s="82">
        <f>IF($C$4="citu pasākumu izmaksas",IF('10a+c+n'!$Q60="C",'10a+c+n'!L60,0))</f>
        <v>0</v>
      </c>
      <c r="M60" s="118">
        <f>IF($C$4="citu pasākumu izmaksas",IF('10a+c+n'!$Q60="C",'10a+c+n'!M60,0))</f>
        <v>0</v>
      </c>
      <c r="N60" s="118">
        <f>IF($C$4="citu pasākumu izmaksas",IF('10a+c+n'!$Q60="C",'10a+c+n'!N60,0))</f>
        <v>0</v>
      </c>
      <c r="O60" s="118">
        <f>IF($C$4="citu pasākumu izmaksas",IF('10a+c+n'!$Q60="C",'10a+c+n'!O60,0))</f>
        <v>0</v>
      </c>
      <c r="P60" s="119">
        <f>IF($C$4="citu pasākumu izmaksas",IF('10a+c+n'!$Q60="C",'10a+c+n'!P60,0))</f>
        <v>0</v>
      </c>
    </row>
    <row r="61" spans="1:16" x14ac:dyDescent="0.2">
      <c r="A61" s="51">
        <f>IF(P61=0,0,IF(COUNTBLANK(P61)=1,0,COUNTA($P$14:P61)))</f>
        <v>0</v>
      </c>
      <c r="B61" s="24">
        <f>IF($C$4="citu pasākumu izmaksas",IF('10a+c+n'!$Q61="C",'10a+c+n'!B61,0))</f>
        <v>0</v>
      </c>
      <c r="C61" s="24">
        <f>IF($C$4="citu pasākumu izmaksas",IF('10a+c+n'!$Q61="C",'10a+c+n'!C61,0))</f>
        <v>0</v>
      </c>
      <c r="D61" s="24">
        <f>IF($C$4="citu pasākumu izmaksas",IF('10a+c+n'!$Q61="C",'10a+c+n'!D61,0))</f>
        <v>0</v>
      </c>
      <c r="E61" s="46"/>
      <c r="F61" s="65"/>
      <c r="G61" s="118"/>
      <c r="H61" s="118">
        <f>IF($C$4="citu pasākumu izmaksas",IF('10a+c+n'!$Q61="C",'10a+c+n'!H61,0))</f>
        <v>0</v>
      </c>
      <c r="I61" s="118"/>
      <c r="J61" s="118"/>
      <c r="K61" s="119">
        <f>IF($C$4="citu pasākumu izmaksas",IF('10a+c+n'!$Q61="C",'10a+c+n'!K61,0))</f>
        <v>0</v>
      </c>
      <c r="L61" s="82">
        <f>IF($C$4="citu pasākumu izmaksas",IF('10a+c+n'!$Q61="C",'10a+c+n'!L61,0))</f>
        <v>0</v>
      </c>
      <c r="M61" s="118">
        <f>IF($C$4="citu pasākumu izmaksas",IF('10a+c+n'!$Q61="C",'10a+c+n'!M61,0))</f>
        <v>0</v>
      </c>
      <c r="N61" s="118">
        <f>IF($C$4="citu pasākumu izmaksas",IF('10a+c+n'!$Q61="C",'10a+c+n'!N61,0))</f>
        <v>0</v>
      </c>
      <c r="O61" s="118">
        <f>IF($C$4="citu pasākumu izmaksas",IF('10a+c+n'!$Q61="C",'10a+c+n'!O61,0))</f>
        <v>0</v>
      </c>
      <c r="P61" s="119">
        <f>IF($C$4="citu pasākumu izmaksas",IF('10a+c+n'!$Q61="C",'10a+c+n'!P61,0))</f>
        <v>0</v>
      </c>
    </row>
    <row r="62" spans="1:16" x14ac:dyDescent="0.2">
      <c r="A62" s="51">
        <f>IF(P62=0,0,IF(COUNTBLANK(P62)=1,0,COUNTA($P$14:P62)))</f>
        <v>0</v>
      </c>
      <c r="B62" s="24">
        <f>IF($C$4="citu pasākumu izmaksas",IF('10a+c+n'!$Q62="C",'10a+c+n'!B62,0))</f>
        <v>0</v>
      </c>
      <c r="C62" s="24">
        <f>IF($C$4="citu pasākumu izmaksas",IF('10a+c+n'!$Q62="C",'10a+c+n'!C62,0))</f>
        <v>0</v>
      </c>
      <c r="D62" s="24">
        <f>IF($C$4="citu pasākumu izmaksas",IF('10a+c+n'!$Q62="C",'10a+c+n'!D62,0))</f>
        <v>0</v>
      </c>
      <c r="E62" s="46"/>
      <c r="F62" s="65"/>
      <c r="G62" s="118"/>
      <c r="H62" s="118">
        <f>IF($C$4="citu pasākumu izmaksas",IF('10a+c+n'!$Q62="C",'10a+c+n'!H62,0))</f>
        <v>0</v>
      </c>
      <c r="I62" s="118"/>
      <c r="J62" s="118"/>
      <c r="K62" s="119">
        <f>IF($C$4="citu pasākumu izmaksas",IF('10a+c+n'!$Q62="C",'10a+c+n'!K62,0))</f>
        <v>0</v>
      </c>
      <c r="L62" s="82">
        <f>IF($C$4="citu pasākumu izmaksas",IF('10a+c+n'!$Q62="C",'10a+c+n'!L62,0))</f>
        <v>0</v>
      </c>
      <c r="M62" s="118">
        <f>IF($C$4="citu pasākumu izmaksas",IF('10a+c+n'!$Q62="C",'10a+c+n'!M62,0))</f>
        <v>0</v>
      </c>
      <c r="N62" s="118">
        <f>IF($C$4="citu pasākumu izmaksas",IF('10a+c+n'!$Q62="C",'10a+c+n'!N62,0))</f>
        <v>0</v>
      </c>
      <c r="O62" s="118">
        <f>IF($C$4="citu pasākumu izmaksas",IF('10a+c+n'!$Q62="C",'10a+c+n'!O62,0))</f>
        <v>0</v>
      </c>
      <c r="P62" s="119">
        <f>IF($C$4="citu pasākumu izmaksas",IF('10a+c+n'!$Q62="C",'10a+c+n'!P62,0))</f>
        <v>0</v>
      </c>
    </row>
    <row r="63" spans="1:16" x14ac:dyDescent="0.2">
      <c r="A63" s="51">
        <f>IF(P63=0,0,IF(COUNTBLANK(P63)=1,0,COUNTA($P$14:P63)))</f>
        <v>0</v>
      </c>
      <c r="B63" s="24">
        <f>IF($C$4="citu pasākumu izmaksas",IF('10a+c+n'!$Q63="C",'10a+c+n'!B63,0))</f>
        <v>0</v>
      </c>
      <c r="C63" s="24">
        <f>IF($C$4="citu pasākumu izmaksas",IF('10a+c+n'!$Q63="C",'10a+c+n'!C63,0))</f>
        <v>0</v>
      </c>
      <c r="D63" s="24">
        <f>IF($C$4="citu pasākumu izmaksas",IF('10a+c+n'!$Q63="C",'10a+c+n'!D63,0))</f>
        <v>0</v>
      </c>
      <c r="E63" s="46"/>
      <c r="F63" s="65"/>
      <c r="G63" s="118"/>
      <c r="H63" s="118">
        <f>IF($C$4="citu pasākumu izmaksas",IF('10a+c+n'!$Q63="C",'10a+c+n'!H63,0))</f>
        <v>0</v>
      </c>
      <c r="I63" s="118"/>
      <c r="J63" s="118"/>
      <c r="K63" s="119">
        <f>IF($C$4="citu pasākumu izmaksas",IF('10a+c+n'!$Q63="C",'10a+c+n'!K63,0))</f>
        <v>0</v>
      </c>
      <c r="L63" s="82">
        <f>IF($C$4="citu pasākumu izmaksas",IF('10a+c+n'!$Q63="C",'10a+c+n'!L63,0))</f>
        <v>0</v>
      </c>
      <c r="M63" s="118">
        <f>IF($C$4="citu pasākumu izmaksas",IF('10a+c+n'!$Q63="C",'10a+c+n'!M63,0))</f>
        <v>0</v>
      </c>
      <c r="N63" s="118">
        <f>IF($C$4="citu pasākumu izmaksas",IF('10a+c+n'!$Q63="C",'10a+c+n'!N63,0))</f>
        <v>0</v>
      </c>
      <c r="O63" s="118">
        <f>IF($C$4="citu pasākumu izmaksas",IF('10a+c+n'!$Q63="C",'10a+c+n'!O63,0))</f>
        <v>0</v>
      </c>
      <c r="P63" s="119">
        <f>IF($C$4="citu pasākumu izmaksas",IF('10a+c+n'!$Q63="C",'10a+c+n'!P63,0))</f>
        <v>0</v>
      </c>
    </row>
    <row r="64" spans="1:16" x14ac:dyDescent="0.2">
      <c r="A64" s="51">
        <f>IF(P64=0,0,IF(COUNTBLANK(P64)=1,0,COUNTA($P$14:P64)))</f>
        <v>0</v>
      </c>
      <c r="B64" s="24">
        <f>IF($C$4="citu pasākumu izmaksas",IF('10a+c+n'!$Q64="C",'10a+c+n'!B64,0))</f>
        <v>0</v>
      </c>
      <c r="C64" s="24">
        <f>IF($C$4="citu pasākumu izmaksas",IF('10a+c+n'!$Q64="C",'10a+c+n'!C64,0))</f>
        <v>0</v>
      </c>
      <c r="D64" s="24">
        <f>IF($C$4="citu pasākumu izmaksas",IF('10a+c+n'!$Q64="C",'10a+c+n'!D64,0))</f>
        <v>0</v>
      </c>
      <c r="E64" s="46"/>
      <c r="F64" s="65"/>
      <c r="G64" s="118"/>
      <c r="H64" s="118">
        <f>IF($C$4="citu pasākumu izmaksas",IF('10a+c+n'!$Q64="C",'10a+c+n'!H64,0))</f>
        <v>0</v>
      </c>
      <c r="I64" s="118"/>
      <c r="J64" s="118"/>
      <c r="K64" s="119">
        <f>IF($C$4="citu pasākumu izmaksas",IF('10a+c+n'!$Q64="C",'10a+c+n'!K64,0))</f>
        <v>0</v>
      </c>
      <c r="L64" s="82">
        <f>IF($C$4="citu pasākumu izmaksas",IF('10a+c+n'!$Q64="C",'10a+c+n'!L64,0))</f>
        <v>0</v>
      </c>
      <c r="M64" s="118">
        <f>IF($C$4="citu pasākumu izmaksas",IF('10a+c+n'!$Q64="C",'10a+c+n'!M64,0))</f>
        <v>0</v>
      </c>
      <c r="N64" s="118">
        <f>IF($C$4="citu pasākumu izmaksas",IF('10a+c+n'!$Q64="C",'10a+c+n'!N64,0))</f>
        <v>0</v>
      </c>
      <c r="O64" s="118">
        <f>IF($C$4="citu pasākumu izmaksas",IF('10a+c+n'!$Q64="C",'10a+c+n'!O64,0))</f>
        <v>0</v>
      </c>
      <c r="P64" s="119">
        <f>IF($C$4="citu pasākumu izmaksas",IF('10a+c+n'!$Q64="C",'10a+c+n'!P64,0))</f>
        <v>0</v>
      </c>
    </row>
    <row r="65" spans="1:16" x14ac:dyDescent="0.2">
      <c r="A65" s="51">
        <f>IF(P65=0,0,IF(COUNTBLANK(P65)=1,0,COUNTA($P$14:P65)))</f>
        <v>0</v>
      </c>
      <c r="B65" s="24">
        <f>IF($C$4="citu pasākumu izmaksas",IF('10a+c+n'!$Q65="C",'10a+c+n'!B65,0))</f>
        <v>0</v>
      </c>
      <c r="C65" s="24">
        <f>IF($C$4="citu pasākumu izmaksas",IF('10a+c+n'!$Q65="C",'10a+c+n'!C65,0))</f>
        <v>0</v>
      </c>
      <c r="D65" s="24">
        <f>IF($C$4="citu pasākumu izmaksas",IF('10a+c+n'!$Q65="C",'10a+c+n'!D65,0))</f>
        <v>0</v>
      </c>
      <c r="E65" s="46"/>
      <c r="F65" s="65"/>
      <c r="G65" s="118"/>
      <c r="H65" s="118">
        <f>IF($C$4="citu pasākumu izmaksas",IF('10a+c+n'!$Q65="C",'10a+c+n'!H65,0))</f>
        <v>0</v>
      </c>
      <c r="I65" s="118"/>
      <c r="J65" s="118"/>
      <c r="K65" s="119">
        <f>IF($C$4="citu pasākumu izmaksas",IF('10a+c+n'!$Q65="C",'10a+c+n'!K65,0))</f>
        <v>0</v>
      </c>
      <c r="L65" s="82">
        <f>IF($C$4="citu pasākumu izmaksas",IF('10a+c+n'!$Q65="C",'10a+c+n'!L65,0))</f>
        <v>0</v>
      </c>
      <c r="M65" s="118">
        <f>IF($C$4="citu pasākumu izmaksas",IF('10a+c+n'!$Q65="C",'10a+c+n'!M65,0))</f>
        <v>0</v>
      </c>
      <c r="N65" s="118">
        <f>IF($C$4="citu pasākumu izmaksas",IF('10a+c+n'!$Q65="C",'10a+c+n'!N65,0))</f>
        <v>0</v>
      </c>
      <c r="O65" s="118">
        <f>IF($C$4="citu pasākumu izmaksas",IF('10a+c+n'!$Q65="C",'10a+c+n'!O65,0))</f>
        <v>0</v>
      </c>
      <c r="P65" s="119">
        <f>IF($C$4="citu pasākumu izmaksas",IF('10a+c+n'!$Q65="C",'10a+c+n'!P65,0))</f>
        <v>0</v>
      </c>
    </row>
    <row r="66" spans="1:16" x14ac:dyDescent="0.2">
      <c r="A66" s="51">
        <f>IF(P66=0,0,IF(COUNTBLANK(P66)=1,0,COUNTA($P$14:P66)))</f>
        <v>0</v>
      </c>
      <c r="B66" s="24">
        <f>IF($C$4="citu pasākumu izmaksas",IF('10a+c+n'!$Q66="C",'10a+c+n'!B66,0))</f>
        <v>0</v>
      </c>
      <c r="C66" s="24">
        <f>IF($C$4="citu pasākumu izmaksas",IF('10a+c+n'!$Q66="C",'10a+c+n'!C66,0))</f>
        <v>0</v>
      </c>
      <c r="D66" s="24">
        <f>IF($C$4="citu pasākumu izmaksas",IF('10a+c+n'!$Q66="C",'10a+c+n'!D66,0))</f>
        <v>0</v>
      </c>
      <c r="E66" s="46"/>
      <c r="F66" s="65"/>
      <c r="G66" s="118"/>
      <c r="H66" s="118">
        <f>IF($C$4="citu pasākumu izmaksas",IF('10a+c+n'!$Q66="C",'10a+c+n'!H66,0))</f>
        <v>0</v>
      </c>
      <c r="I66" s="118"/>
      <c r="J66" s="118"/>
      <c r="K66" s="119">
        <f>IF($C$4="citu pasākumu izmaksas",IF('10a+c+n'!$Q66="C",'10a+c+n'!K66,0))</f>
        <v>0</v>
      </c>
      <c r="L66" s="82">
        <f>IF($C$4="citu pasākumu izmaksas",IF('10a+c+n'!$Q66="C",'10a+c+n'!L66,0))</f>
        <v>0</v>
      </c>
      <c r="M66" s="118">
        <f>IF($C$4="citu pasākumu izmaksas",IF('10a+c+n'!$Q66="C",'10a+c+n'!M66,0))</f>
        <v>0</v>
      </c>
      <c r="N66" s="118">
        <f>IF($C$4="citu pasākumu izmaksas",IF('10a+c+n'!$Q66="C",'10a+c+n'!N66,0))</f>
        <v>0</v>
      </c>
      <c r="O66" s="118">
        <f>IF($C$4="citu pasākumu izmaksas",IF('10a+c+n'!$Q66="C",'10a+c+n'!O66,0))</f>
        <v>0</v>
      </c>
      <c r="P66" s="119">
        <f>IF($C$4="citu pasākumu izmaksas",IF('10a+c+n'!$Q66="C",'10a+c+n'!P66,0))</f>
        <v>0</v>
      </c>
    </row>
    <row r="67" spans="1:16" x14ac:dyDescent="0.2">
      <c r="A67" s="51">
        <f>IF(P67=0,0,IF(COUNTBLANK(P67)=1,0,COUNTA($P$14:P67)))</f>
        <v>0</v>
      </c>
      <c r="B67" s="24">
        <f>IF($C$4="citu pasākumu izmaksas",IF('10a+c+n'!$Q67="C",'10a+c+n'!B67,0))</f>
        <v>0</v>
      </c>
      <c r="C67" s="24">
        <f>IF($C$4="citu pasākumu izmaksas",IF('10a+c+n'!$Q67="C",'10a+c+n'!C67,0))</f>
        <v>0</v>
      </c>
      <c r="D67" s="24">
        <f>IF($C$4="citu pasākumu izmaksas",IF('10a+c+n'!$Q67="C",'10a+c+n'!D67,0))</f>
        <v>0</v>
      </c>
      <c r="E67" s="46"/>
      <c r="F67" s="65"/>
      <c r="G67" s="118"/>
      <c r="H67" s="118">
        <f>IF($C$4="citu pasākumu izmaksas",IF('10a+c+n'!$Q67="C",'10a+c+n'!H67,0))</f>
        <v>0</v>
      </c>
      <c r="I67" s="118"/>
      <c r="J67" s="118"/>
      <c r="K67" s="119">
        <f>IF($C$4="citu pasākumu izmaksas",IF('10a+c+n'!$Q67="C",'10a+c+n'!K67,0))</f>
        <v>0</v>
      </c>
      <c r="L67" s="82">
        <f>IF($C$4="citu pasākumu izmaksas",IF('10a+c+n'!$Q67="C",'10a+c+n'!L67,0))</f>
        <v>0</v>
      </c>
      <c r="M67" s="118">
        <f>IF($C$4="citu pasākumu izmaksas",IF('10a+c+n'!$Q67="C",'10a+c+n'!M67,0))</f>
        <v>0</v>
      </c>
      <c r="N67" s="118">
        <f>IF($C$4="citu pasākumu izmaksas",IF('10a+c+n'!$Q67="C",'10a+c+n'!N67,0))</f>
        <v>0</v>
      </c>
      <c r="O67" s="118">
        <f>IF($C$4="citu pasākumu izmaksas",IF('10a+c+n'!$Q67="C",'10a+c+n'!O67,0))</f>
        <v>0</v>
      </c>
      <c r="P67" s="119">
        <f>IF($C$4="citu pasākumu izmaksas",IF('10a+c+n'!$Q67="C",'10a+c+n'!P67,0))</f>
        <v>0</v>
      </c>
    </row>
    <row r="68" spans="1:16" x14ac:dyDescent="0.2">
      <c r="A68" s="51">
        <f>IF(P68=0,0,IF(COUNTBLANK(P68)=1,0,COUNTA($P$14:P68)))</f>
        <v>0</v>
      </c>
      <c r="B68" s="24">
        <f>IF($C$4="citu pasākumu izmaksas",IF('10a+c+n'!$Q68="C",'10a+c+n'!B68,0))</f>
        <v>0</v>
      </c>
      <c r="C68" s="24">
        <f>IF($C$4="citu pasākumu izmaksas",IF('10a+c+n'!$Q68="C",'10a+c+n'!C68,0))</f>
        <v>0</v>
      </c>
      <c r="D68" s="24">
        <f>IF($C$4="citu pasākumu izmaksas",IF('10a+c+n'!$Q68="C",'10a+c+n'!D68,0))</f>
        <v>0</v>
      </c>
      <c r="E68" s="46"/>
      <c r="F68" s="65"/>
      <c r="G68" s="118"/>
      <c r="H68" s="118">
        <f>IF($C$4="citu pasākumu izmaksas",IF('10a+c+n'!$Q68="C",'10a+c+n'!H68,0))</f>
        <v>0</v>
      </c>
      <c r="I68" s="118"/>
      <c r="J68" s="118"/>
      <c r="K68" s="119">
        <f>IF($C$4="citu pasākumu izmaksas",IF('10a+c+n'!$Q68="C",'10a+c+n'!K68,0))</f>
        <v>0</v>
      </c>
      <c r="L68" s="82">
        <f>IF($C$4="citu pasākumu izmaksas",IF('10a+c+n'!$Q68="C",'10a+c+n'!L68,0))</f>
        <v>0</v>
      </c>
      <c r="M68" s="118">
        <f>IF($C$4="citu pasākumu izmaksas",IF('10a+c+n'!$Q68="C",'10a+c+n'!M68,0))</f>
        <v>0</v>
      </c>
      <c r="N68" s="118">
        <f>IF($C$4="citu pasākumu izmaksas",IF('10a+c+n'!$Q68="C",'10a+c+n'!N68,0))</f>
        <v>0</v>
      </c>
      <c r="O68" s="118">
        <f>IF($C$4="citu pasākumu izmaksas",IF('10a+c+n'!$Q68="C",'10a+c+n'!O68,0))</f>
        <v>0</v>
      </c>
      <c r="P68" s="119">
        <f>IF($C$4="citu pasākumu izmaksas",IF('10a+c+n'!$Q68="C",'10a+c+n'!P68,0))</f>
        <v>0</v>
      </c>
    </row>
    <row r="69" spans="1:16" x14ac:dyDescent="0.2">
      <c r="A69" s="51">
        <f>IF(P69=0,0,IF(COUNTBLANK(P69)=1,0,COUNTA($P$14:P69)))</f>
        <v>0</v>
      </c>
      <c r="B69" s="24">
        <f>IF($C$4="citu pasākumu izmaksas",IF('10a+c+n'!$Q69="C",'10a+c+n'!B69,0))</f>
        <v>0</v>
      </c>
      <c r="C69" s="24">
        <f>IF($C$4="citu pasākumu izmaksas",IF('10a+c+n'!$Q69="C",'10a+c+n'!C69,0))</f>
        <v>0</v>
      </c>
      <c r="D69" s="24">
        <f>IF($C$4="citu pasākumu izmaksas",IF('10a+c+n'!$Q69="C",'10a+c+n'!D69,0))</f>
        <v>0</v>
      </c>
      <c r="E69" s="46"/>
      <c r="F69" s="65"/>
      <c r="G69" s="118"/>
      <c r="H69" s="118">
        <f>IF($C$4="citu pasākumu izmaksas",IF('10a+c+n'!$Q69="C",'10a+c+n'!H69,0))</f>
        <v>0</v>
      </c>
      <c r="I69" s="118"/>
      <c r="J69" s="118"/>
      <c r="K69" s="119">
        <f>IF($C$4="citu pasākumu izmaksas",IF('10a+c+n'!$Q69="C",'10a+c+n'!K69,0))</f>
        <v>0</v>
      </c>
      <c r="L69" s="82">
        <f>IF($C$4="citu pasākumu izmaksas",IF('10a+c+n'!$Q69="C",'10a+c+n'!L69,0))</f>
        <v>0</v>
      </c>
      <c r="M69" s="118">
        <f>IF($C$4="citu pasākumu izmaksas",IF('10a+c+n'!$Q69="C",'10a+c+n'!M69,0))</f>
        <v>0</v>
      </c>
      <c r="N69" s="118">
        <f>IF($C$4="citu pasākumu izmaksas",IF('10a+c+n'!$Q69="C",'10a+c+n'!N69,0))</f>
        <v>0</v>
      </c>
      <c r="O69" s="118">
        <f>IF($C$4="citu pasākumu izmaksas",IF('10a+c+n'!$Q69="C",'10a+c+n'!O69,0))</f>
        <v>0</v>
      </c>
      <c r="P69" s="119">
        <f>IF($C$4="citu pasākumu izmaksas",IF('10a+c+n'!$Q69="C",'10a+c+n'!P69,0))</f>
        <v>0</v>
      </c>
    </row>
    <row r="70" spans="1:16" x14ac:dyDescent="0.2">
      <c r="A70" s="51">
        <f>IF(P70=0,0,IF(COUNTBLANK(P70)=1,0,COUNTA($P$14:P70)))</f>
        <v>0</v>
      </c>
      <c r="B70" s="24">
        <f>IF($C$4="citu pasākumu izmaksas",IF('10a+c+n'!$Q70="C",'10a+c+n'!B70,0))</f>
        <v>0</v>
      </c>
      <c r="C70" s="24">
        <f>IF($C$4="citu pasākumu izmaksas",IF('10a+c+n'!$Q70="C",'10a+c+n'!C70,0))</f>
        <v>0</v>
      </c>
      <c r="D70" s="24">
        <f>IF($C$4="citu pasākumu izmaksas",IF('10a+c+n'!$Q70="C",'10a+c+n'!D70,0))</f>
        <v>0</v>
      </c>
      <c r="E70" s="46"/>
      <c r="F70" s="65"/>
      <c r="G70" s="118"/>
      <c r="H70" s="118">
        <f>IF($C$4="citu pasākumu izmaksas",IF('10a+c+n'!$Q70="C",'10a+c+n'!H70,0))</f>
        <v>0</v>
      </c>
      <c r="I70" s="118"/>
      <c r="J70" s="118"/>
      <c r="K70" s="119">
        <f>IF($C$4="citu pasākumu izmaksas",IF('10a+c+n'!$Q70="C",'10a+c+n'!K70,0))</f>
        <v>0</v>
      </c>
      <c r="L70" s="82">
        <f>IF($C$4="citu pasākumu izmaksas",IF('10a+c+n'!$Q70="C",'10a+c+n'!L70,0))</f>
        <v>0</v>
      </c>
      <c r="M70" s="118">
        <f>IF($C$4="citu pasākumu izmaksas",IF('10a+c+n'!$Q70="C",'10a+c+n'!M70,0))</f>
        <v>0</v>
      </c>
      <c r="N70" s="118">
        <f>IF($C$4="citu pasākumu izmaksas",IF('10a+c+n'!$Q70="C",'10a+c+n'!N70,0))</f>
        <v>0</v>
      </c>
      <c r="O70" s="118">
        <f>IF($C$4="citu pasākumu izmaksas",IF('10a+c+n'!$Q70="C",'10a+c+n'!O70,0))</f>
        <v>0</v>
      </c>
      <c r="P70" s="119">
        <f>IF($C$4="citu pasākumu izmaksas",IF('10a+c+n'!$Q70="C",'10a+c+n'!P70,0))</f>
        <v>0</v>
      </c>
    </row>
    <row r="71" spans="1:16" ht="10.8" thickBot="1" x14ac:dyDescent="0.25">
      <c r="A71" s="51">
        <f>IF(P71=0,0,IF(COUNTBLANK(P71)=1,0,COUNTA($P$14:P71)))</f>
        <v>0</v>
      </c>
      <c r="B71" s="24">
        <f>IF($C$4="citu pasākumu izmaksas",IF('10a+c+n'!$Q71="C",'10a+c+n'!B71,0))</f>
        <v>0</v>
      </c>
      <c r="C71" s="24">
        <f>IF($C$4="citu pasākumu izmaksas",IF('10a+c+n'!$Q71="C",'10a+c+n'!C71,0))</f>
        <v>0</v>
      </c>
      <c r="D71" s="24">
        <f>IF($C$4="citu pasākumu izmaksas",IF('10a+c+n'!$Q71="C",'10a+c+n'!D71,0))</f>
        <v>0</v>
      </c>
      <c r="E71" s="46"/>
      <c r="F71" s="65"/>
      <c r="G71" s="118"/>
      <c r="H71" s="118">
        <f>IF($C$4="citu pasākumu izmaksas",IF('10a+c+n'!$Q71="C",'10a+c+n'!H71,0))</f>
        <v>0</v>
      </c>
      <c r="I71" s="118"/>
      <c r="J71" s="118"/>
      <c r="K71" s="119">
        <f>IF($C$4="citu pasākumu izmaksas",IF('10a+c+n'!$Q71="C",'10a+c+n'!K71,0))</f>
        <v>0</v>
      </c>
      <c r="L71" s="82">
        <f>IF($C$4="citu pasākumu izmaksas",IF('10a+c+n'!$Q71="C",'10a+c+n'!L71,0))</f>
        <v>0</v>
      </c>
      <c r="M71" s="118">
        <f>IF($C$4="citu pasākumu izmaksas",IF('10a+c+n'!$Q71="C",'10a+c+n'!M71,0))</f>
        <v>0</v>
      </c>
      <c r="N71" s="118">
        <f>IF($C$4="citu pasākumu izmaksas",IF('10a+c+n'!$Q71="C",'10a+c+n'!N71,0))</f>
        <v>0</v>
      </c>
      <c r="O71" s="118">
        <f>IF($C$4="citu pasākumu izmaksas",IF('10a+c+n'!$Q71="C",'10a+c+n'!O71,0))</f>
        <v>0</v>
      </c>
      <c r="P71" s="119">
        <f>IF($C$4="citu pasākumu izmaksas",IF('10a+c+n'!$Q71="C",'10a+c+n'!P71,0))</f>
        <v>0</v>
      </c>
    </row>
    <row r="72" spans="1:16" ht="12" customHeight="1" thickBot="1" x14ac:dyDescent="0.25">
      <c r="A72" s="315" t="s">
        <v>62</v>
      </c>
      <c r="B72" s="316"/>
      <c r="C72" s="316"/>
      <c r="D72" s="316"/>
      <c r="E72" s="316"/>
      <c r="F72" s="316"/>
      <c r="G72" s="316"/>
      <c r="H72" s="316"/>
      <c r="I72" s="316"/>
      <c r="J72" s="316"/>
      <c r="K72" s="317"/>
      <c r="L72" s="132">
        <f>SUM(L14:L71)</f>
        <v>0</v>
      </c>
      <c r="M72" s="133">
        <f>SUM(M14:M71)</f>
        <v>0</v>
      </c>
      <c r="N72" s="133">
        <f>SUM(N14:N71)</f>
        <v>0</v>
      </c>
      <c r="O72" s="133">
        <f>SUM(O14:O71)</f>
        <v>0</v>
      </c>
      <c r="P72" s="134">
        <f>SUM(P14:P71)</f>
        <v>0</v>
      </c>
    </row>
    <row r="73" spans="1:16" x14ac:dyDescent="0.2">
      <c r="A73" s="16"/>
      <c r="B73" s="16"/>
      <c r="C73" s="16"/>
      <c r="D73" s="16"/>
      <c r="E73" s="16"/>
      <c r="F73" s="16"/>
      <c r="G73" s="16"/>
      <c r="H73" s="16"/>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1" t="s">
        <v>14</v>
      </c>
      <c r="B75" s="16"/>
      <c r="C75" s="318" t="str">
        <f>'Kops c'!C35:H35</f>
        <v>Gundega Ābelīte 14.05.2024</v>
      </c>
      <c r="D75" s="318"/>
      <c r="E75" s="318"/>
      <c r="F75" s="318"/>
      <c r="G75" s="318"/>
      <c r="H75" s="318"/>
      <c r="I75" s="16"/>
      <c r="J75" s="16"/>
      <c r="K75" s="16"/>
      <c r="L75" s="16"/>
      <c r="M75" s="16"/>
      <c r="N75" s="16"/>
      <c r="O75" s="16"/>
      <c r="P75" s="16"/>
    </row>
    <row r="76" spans="1:16" x14ac:dyDescent="0.2">
      <c r="A76" s="16"/>
      <c r="B76" s="16"/>
      <c r="C76" s="244" t="s">
        <v>15</v>
      </c>
      <c r="D76" s="244"/>
      <c r="E76" s="244"/>
      <c r="F76" s="244"/>
      <c r="G76" s="244"/>
      <c r="H76" s="244"/>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260" t="str">
        <f>'Kops n'!A38:D38</f>
        <v>Tāme sastādīta 2024. gada 14. maijā</v>
      </c>
      <c r="B78" s="261"/>
      <c r="C78" s="261"/>
      <c r="D78" s="261"/>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1" t="s">
        <v>41</v>
      </c>
      <c r="B80" s="16"/>
      <c r="C80" s="318" t="str">
        <f>'Kops c'!C40:H40</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78" t="s">
        <v>16</v>
      </c>
      <c r="B83" s="42"/>
      <c r="C83" s="85" t="str">
        <f>'Kops c'!C43</f>
        <v>1-00180</v>
      </c>
      <c r="D83" s="42"/>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81:H81"/>
    <mergeCell ref="L12:P12"/>
    <mergeCell ref="A72:K72"/>
    <mergeCell ref="C75:H75"/>
    <mergeCell ref="C76:H76"/>
    <mergeCell ref="A78:D78"/>
    <mergeCell ref="C80:H80"/>
  </mergeCells>
  <conditionalFormatting sqref="A72:K72">
    <cfRule type="containsText" dxfId="90" priority="3" operator="containsText" text="Tiešās izmaksas kopā, t. sk. darba devēja sociālais nodoklis __.__% ">
      <formula>NOT(ISERROR(SEARCH("Tiešās izmaksas kopā, t. sk. darba devēja sociālais nodoklis __.__% ",A72)))</formula>
    </cfRule>
  </conditionalFormatting>
  <conditionalFormatting sqref="N9:O9 C2:I2 D5:L8 B14:P71 L72:P72 C75:H75 C80:H80 C83">
    <cfRule type="cellIs" dxfId="89" priority="2" operator="equal">
      <formula>0</formula>
    </cfRule>
  </conditionalFormatting>
  <conditionalFormatting sqref="A14:A71">
    <cfRule type="cellIs" dxfId="88" priority="1"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sheetPr>
  <dimension ref="A1:P84"/>
  <sheetViews>
    <sheetView topLeftCell="A47" workbookViewId="0">
      <selection activeCell="A72" sqref="A7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'10a+c+n'!D1</f>
        <v>10</v>
      </c>
      <c r="E1" s="22"/>
      <c r="F1" s="22"/>
      <c r="G1" s="22"/>
      <c r="H1" s="22"/>
      <c r="I1" s="22"/>
      <c r="J1" s="22"/>
      <c r="N1" s="26"/>
      <c r="O1" s="27"/>
      <c r="P1" s="28"/>
    </row>
    <row r="2" spans="1:16" x14ac:dyDescent="0.2">
      <c r="A2" s="29"/>
      <c r="B2" s="29"/>
      <c r="C2" s="330" t="str">
        <f>'10a+c+n'!C2:I2</f>
        <v>Siltummehānika</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'10a+c+n'!A9</f>
        <v>Tāme sastādīta  2024. gada tirgus cenās, pamatojoties uz AVK daļas rasējumiem</v>
      </c>
      <c r="B9" s="327"/>
      <c r="C9" s="327"/>
      <c r="D9" s="327"/>
      <c r="E9" s="327"/>
      <c r="F9" s="327"/>
      <c r="G9" s="31"/>
      <c r="H9" s="31"/>
      <c r="I9" s="31"/>
      <c r="J9" s="328" t="s">
        <v>45</v>
      </c>
      <c r="K9" s="328"/>
      <c r="L9" s="328"/>
      <c r="M9" s="328"/>
      <c r="N9" s="329">
        <f>P72</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izmaksas",IF('10a+c+n'!$Q14="N",'10a+c+n'!B14,0))</f>
        <v>0</v>
      </c>
      <c r="C14" s="23">
        <f>IF($C$4="Neattiecināmās izmaksas",IF('10a+c+n'!$Q14="N",'10a+c+n'!C14,0))</f>
        <v>0</v>
      </c>
      <c r="D14" s="23">
        <f>IF($C$4="Neattiecināmās izmaksas",IF('10a+c+n'!$Q14="N",'10a+c+n'!D14,0))</f>
        <v>0</v>
      </c>
      <c r="E14" s="45"/>
      <c r="F14" s="63"/>
      <c r="G14" s="116"/>
      <c r="H14" s="116">
        <f>IF($C$4="Neattiecināmās izmaksas",IF('10a+c+n'!$Q14="N",'10a+c+n'!H14,0))</f>
        <v>0</v>
      </c>
      <c r="I14" s="116"/>
      <c r="J14" s="116"/>
      <c r="K14" s="117">
        <f>IF($C$4="Neattiecināmās izmaksas",IF('10a+c+n'!$Q14="N",'10a+c+n'!K14,0))</f>
        <v>0</v>
      </c>
      <c r="L14" s="81">
        <f>IF($C$4="Neattiecināmās izmaksas",IF('10a+c+n'!$Q14="N",'10a+c+n'!L14,0))</f>
        <v>0</v>
      </c>
      <c r="M14" s="116">
        <f>IF($C$4="Neattiecināmās izmaksas",IF('10a+c+n'!$Q14="N",'10a+c+n'!M14,0))</f>
        <v>0</v>
      </c>
      <c r="N14" s="116">
        <f>IF($C$4="Neattiecināmās izmaksas",IF('10a+c+n'!$Q14="N",'10a+c+n'!N14,0))</f>
        <v>0</v>
      </c>
      <c r="O14" s="116">
        <f>IF($C$4="Neattiecināmās izmaksas",IF('10a+c+n'!$Q14="N",'10a+c+n'!O14,0))</f>
        <v>0</v>
      </c>
      <c r="P14" s="117">
        <f>IF($C$4="Neattiecināmās izmaksas",IF('10a+c+n'!$Q14="N",'10a+c+n'!P14,0))</f>
        <v>0</v>
      </c>
    </row>
    <row r="15" spans="1:16" x14ac:dyDescent="0.2">
      <c r="A15" s="51">
        <f>IF(P15=0,0,IF(COUNTBLANK(P15)=1,0,COUNTA($P$14:P15)))</f>
        <v>0</v>
      </c>
      <c r="B15" s="24">
        <f>IF($C$4="Neattiecināmās izmaksas",IF('10a+c+n'!$Q15="N",'10a+c+n'!B15,0))</f>
        <v>0</v>
      </c>
      <c r="C15" s="24">
        <f>IF($C$4="Neattiecināmās izmaksas",IF('10a+c+n'!$Q15="N",'10a+c+n'!C15,0))</f>
        <v>0</v>
      </c>
      <c r="D15" s="24">
        <f>IF($C$4="Neattiecināmās izmaksas",IF('10a+c+n'!$Q15="N",'10a+c+n'!D15,0))</f>
        <v>0</v>
      </c>
      <c r="E15" s="46"/>
      <c r="F15" s="65"/>
      <c r="G15" s="118"/>
      <c r="H15" s="118">
        <f>IF($C$4="Neattiecināmās izmaksas",IF('10a+c+n'!$Q15="N",'10a+c+n'!H15,0))</f>
        <v>0</v>
      </c>
      <c r="I15" s="118"/>
      <c r="J15" s="118"/>
      <c r="K15" s="119">
        <f>IF($C$4="Neattiecināmās izmaksas",IF('10a+c+n'!$Q15="N",'10a+c+n'!K15,0))</f>
        <v>0</v>
      </c>
      <c r="L15" s="82">
        <f>IF($C$4="Neattiecināmās izmaksas",IF('10a+c+n'!$Q15="N",'10a+c+n'!L15,0))</f>
        <v>0</v>
      </c>
      <c r="M15" s="118">
        <f>IF($C$4="Neattiecināmās izmaksas",IF('10a+c+n'!$Q15="N",'10a+c+n'!M15,0))</f>
        <v>0</v>
      </c>
      <c r="N15" s="118">
        <f>IF($C$4="Neattiecināmās izmaksas",IF('10a+c+n'!$Q15="N",'10a+c+n'!N15,0))</f>
        <v>0</v>
      </c>
      <c r="O15" s="118">
        <f>IF($C$4="Neattiecināmās izmaksas",IF('10a+c+n'!$Q15="N",'10a+c+n'!O15,0))</f>
        <v>0</v>
      </c>
      <c r="P15" s="119">
        <f>IF($C$4="Neattiecināmās izmaksas",IF('10a+c+n'!$Q15="N",'10a+c+n'!P15,0))</f>
        <v>0</v>
      </c>
    </row>
    <row r="16" spans="1:16" x14ac:dyDescent="0.2">
      <c r="A16" s="51">
        <f>IF(P16=0,0,IF(COUNTBLANK(P16)=1,0,COUNTA($P$14:P16)))</f>
        <v>0</v>
      </c>
      <c r="B16" s="24">
        <f>IF($C$4="Neattiecināmās izmaksas",IF('10a+c+n'!$Q16="N",'10a+c+n'!B16,0))</f>
        <v>0</v>
      </c>
      <c r="C16" s="24">
        <f>IF($C$4="Neattiecināmās izmaksas",IF('10a+c+n'!$Q16="N",'10a+c+n'!C16,0))</f>
        <v>0</v>
      </c>
      <c r="D16" s="24">
        <f>IF($C$4="Neattiecināmās izmaksas",IF('10a+c+n'!$Q16="N",'10a+c+n'!D16,0))</f>
        <v>0</v>
      </c>
      <c r="E16" s="46"/>
      <c r="F16" s="65"/>
      <c r="G16" s="118"/>
      <c r="H16" s="118">
        <f>IF($C$4="Neattiecināmās izmaksas",IF('10a+c+n'!$Q16="N",'10a+c+n'!H16,0))</f>
        <v>0</v>
      </c>
      <c r="I16" s="118"/>
      <c r="J16" s="118"/>
      <c r="K16" s="119">
        <f>IF($C$4="Neattiecināmās izmaksas",IF('10a+c+n'!$Q16="N",'10a+c+n'!K16,0))</f>
        <v>0</v>
      </c>
      <c r="L16" s="82">
        <f>IF($C$4="Neattiecināmās izmaksas",IF('10a+c+n'!$Q16="N",'10a+c+n'!L16,0))</f>
        <v>0</v>
      </c>
      <c r="M16" s="118">
        <f>IF($C$4="Neattiecināmās izmaksas",IF('10a+c+n'!$Q16="N",'10a+c+n'!M16,0))</f>
        <v>0</v>
      </c>
      <c r="N16" s="118">
        <f>IF($C$4="Neattiecināmās izmaksas",IF('10a+c+n'!$Q16="N",'10a+c+n'!N16,0))</f>
        <v>0</v>
      </c>
      <c r="O16" s="118">
        <f>IF($C$4="Neattiecināmās izmaksas",IF('10a+c+n'!$Q16="N",'10a+c+n'!O16,0))</f>
        <v>0</v>
      </c>
      <c r="P16" s="119">
        <f>IF($C$4="Neattiecināmās izmaksas",IF('10a+c+n'!$Q16="N",'10a+c+n'!P16,0))</f>
        <v>0</v>
      </c>
    </row>
    <row r="17" spans="1:16" x14ac:dyDescent="0.2">
      <c r="A17" s="51">
        <f>IF(P17=0,0,IF(COUNTBLANK(P17)=1,0,COUNTA($P$14:P17)))</f>
        <v>0</v>
      </c>
      <c r="B17" s="24">
        <f>IF($C$4="Neattiecināmās izmaksas",IF('10a+c+n'!$Q17="N",'10a+c+n'!B17,0))</f>
        <v>0</v>
      </c>
      <c r="C17" s="24">
        <f>IF($C$4="Neattiecināmās izmaksas",IF('10a+c+n'!$Q17="N",'10a+c+n'!C17,0))</f>
        <v>0</v>
      </c>
      <c r="D17" s="24">
        <f>IF($C$4="Neattiecināmās izmaksas",IF('10a+c+n'!$Q17="N",'10a+c+n'!D17,0))</f>
        <v>0</v>
      </c>
      <c r="E17" s="46"/>
      <c r="F17" s="65"/>
      <c r="G17" s="118"/>
      <c r="H17" s="118">
        <f>IF($C$4="Neattiecināmās izmaksas",IF('10a+c+n'!$Q17="N",'10a+c+n'!H17,0))</f>
        <v>0</v>
      </c>
      <c r="I17" s="118"/>
      <c r="J17" s="118"/>
      <c r="K17" s="119">
        <f>IF($C$4="Neattiecināmās izmaksas",IF('10a+c+n'!$Q17="N",'10a+c+n'!K17,0))</f>
        <v>0</v>
      </c>
      <c r="L17" s="82">
        <f>IF($C$4="Neattiecināmās izmaksas",IF('10a+c+n'!$Q17="N",'10a+c+n'!L17,0))</f>
        <v>0</v>
      </c>
      <c r="M17" s="118">
        <f>IF($C$4="Neattiecināmās izmaksas",IF('10a+c+n'!$Q17="N",'10a+c+n'!M17,0))</f>
        <v>0</v>
      </c>
      <c r="N17" s="118">
        <f>IF($C$4="Neattiecināmās izmaksas",IF('10a+c+n'!$Q17="N",'10a+c+n'!N17,0))</f>
        <v>0</v>
      </c>
      <c r="O17" s="118">
        <f>IF($C$4="Neattiecināmās izmaksas",IF('10a+c+n'!$Q17="N",'10a+c+n'!O17,0))</f>
        <v>0</v>
      </c>
      <c r="P17" s="119">
        <f>IF($C$4="Neattiecināmās izmaksas",IF('10a+c+n'!$Q17="N",'10a+c+n'!P17,0))</f>
        <v>0</v>
      </c>
    </row>
    <row r="18" spans="1:16" x14ac:dyDescent="0.2">
      <c r="A18" s="51">
        <f>IF(P18=0,0,IF(COUNTBLANK(P18)=1,0,COUNTA($P$14:P18)))</f>
        <v>0</v>
      </c>
      <c r="B18" s="24">
        <f>IF($C$4="Neattiecināmās izmaksas",IF('10a+c+n'!$Q18="N",'10a+c+n'!B18,0))</f>
        <v>0</v>
      </c>
      <c r="C18" s="24">
        <f>IF($C$4="Neattiecināmās izmaksas",IF('10a+c+n'!$Q18="N",'10a+c+n'!C18,0))</f>
        <v>0</v>
      </c>
      <c r="D18" s="24">
        <f>IF($C$4="Neattiecināmās izmaksas",IF('10a+c+n'!$Q18="N",'10a+c+n'!D18,0))</f>
        <v>0</v>
      </c>
      <c r="E18" s="46"/>
      <c r="F18" s="65"/>
      <c r="G18" s="118"/>
      <c r="H18" s="118">
        <f>IF($C$4="Neattiecināmās izmaksas",IF('10a+c+n'!$Q18="N",'10a+c+n'!H18,0))</f>
        <v>0</v>
      </c>
      <c r="I18" s="118"/>
      <c r="J18" s="118"/>
      <c r="K18" s="119">
        <f>IF($C$4="Neattiecināmās izmaksas",IF('10a+c+n'!$Q18="N",'10a+c+n'!K18,0))</f>
        <v>0</v>
      </c>
      <c r="L18" s="82">
        <f>IF($C$4="Neattiecināmās izmaksas",IF('10a+c+n'!$Q18="N",'10a+c+n'!L18,0))</f>
        <v>0</v>
      </c>
      <c r="M18" s="118">
        <f>IF($C$4="Neattiecināmās izmaksas",IF('10a+c+n'!$Q18="N",'10a+c+n'!M18,0))</f>
        <v>0</v>
      </c>
      <c r="N18" s="118">
        <f>IF($C$4="Neattiecināmās izmaksas",IF('10a+c+n'!$Q18="N",'10a+c+n'!N18,0))</f>
        <v>0</v>
      </c>
      <c r="O18" s="118">
        <f>IF($C$4="Neattiecināmās izmaksas",IF('10a+c+n'!$Q18="N",'10a+c+n'!O18,0))</f>
        <v>0</v>
      </c>
      <c r="P18" s="119">
        <f>IF($C$4="Neattiecināmās izmaksas",IF('10a+c+n'!$Q18="N",'10a+c+n'!P18,0))</f>
        <v>0</v>
      </c>
    </row>
    <row r="19" spans="1:16" x14ac:dyDescent="0.2">
      <c r="A19" s="51">
        <f>IF(P19=0,0,IF(COUNTBLANK(P19)=1,0,COUNTA($P$14:P19)))</f>
        <v>0</v>
      </c>
      <c r="B19" s="24">
        <f>IF($C$4="Neattiecināmās izmaksas",IF('10a+c+n'!$Q19="N",'10a+c+n'!B19,0))</f>
        <v>0</v>
      </c>
      <c r="C19" s="24">
        <f>IF($C$4="Neattiecināmās izmaksas",IF('10a+c+n'!$Q19="N",'10a+c+n'!C19,0))</f>
        <v>0</v>
      </c>
      <c r="D19" s="24">
        <f>IF($C$4="Neattiecināmās izmaksas",IF('10a+c+n'!$Q19="N",'10a+c+n'!D19,0))</f>
        <v>0</v>
      </c>
      <c r="E19" s="46"/>
      <c r="F19" s="65"/>
      <c r="G19" s="118"/>
      <c r="H19" s="118">
        <f>IF($C$4="Neattiecināmās izmaksas",IF('10a+c+n'!$Q19="N",'10a+c+n'!H19,0))</f>
        <v>0</v>
      </c>
      <c r="I19" s="118"/>
      <c r="J19" s="118"/>
      <c r="K19" s="119">
        <f>IF($C$4="Neattiecināmās izmaksas",IF('10a+c+n'!$Q19="N",'10a+c+n'!K19,0))</f>
        <v>0</v>
      </c>
      <c r="L19" s="82">
        <f>IF($C$4="Neattiecināmās izmaksas",IF('10a+c+n'!$Q19="N",'10a+c+n'!L19,0))</f>
        <v>0</v>
      </c>
      <c r="M19" s="118">
        <f>IF($C$4="Neattiecināmās izmaksas",IF('10a+c+n'!$Q19="N",'10a+c+n'!M19,0))</f>
        <v>0</v>
      </c>
      <c r="N19" s="118">
        <f>IF($C$4="Neattiecināmās izmaksas",IF('10a+c+n'!$Q19="N",'10a+c+n'!N19,0))</f>
        <v>0</v>
      </c>
      <c r="O19" s="118">
        <f>IF($C$4="Neattiecināmās izmaksas",IF('10a+c+n'!$Q19="N",'10a+c+n'!O19,0))</f>
        <v>0</v>
      </c>
      <c r="P19" s="119">
        <f>IF($C$4="Neattiecināmās izmaksas",IF('10a+c+n'!$Q19="N",'10a+c+n'!P19,0))</f>
        <v>0</v>
      </c>
    </row>
    <row r="20" spans="1:16" x14ac:dyDescent="0.2">
      <c r="A20" s="51">
        <f>IF(P20=0,0,IF(COUNTBLANK(P20)=1,0,COUNTA($P$14:P20)))</f>
        <v>0</v>
      </c>
      <c r="B20" s="24">
        <f>IF($C$4="Neattiecināmās izmaksas",IF('10a+c+n'!$Q20="N",'10a+c+n'!B20,0))</f>
        <v>0</v>
      </c>
      <c r="C20" s="24">
        <f>IF($C$4="Neattiecināmās izmaksas",IF('10a+c+n'!$Q20="N",'10a+c+n'!C20,0))</f>
        <v>0</v>
      </c>
      <c r="D20" s="24">
        <f>IF($C$4="Neattiecināmās izmaksas",IF('10a+c+n'!$Q20="N",'10a+c+n'!D20,0))</f>
        <v>0</v>
      </c>
      <c r="E20" s="46"/>
      <c r="F20" s="65"/>
      <c r="G20" s="118"/>
      <c r="H20" s="118">
        <f>IF($C$4="Neattiecināmās izmaksas",IF('10a+c+n'!$Q20="N",'10a+c+n'!H20,0))</f>
        <v>0</v>
      </c>
      <c r="I20" s="118"/>
      <c r="J20" s="118"/>
      <c r="K20" s="119">
        <f>IF($C$4="Neattiecināmās izmaksas",IF('10a+c+n'!$Q20="N",'10a+c+n'!K20,0))</f>
        <v>0</v>
      </c>
      <c r="L20" s="82">
        <f>IF($C$4="Neattiecināmās izmaksas",IF('10a+c+n'!$Q20="N",'10a+c+n'!L20,0))</f>
        <v>0</v>
      </c>
      <c r="M20" s="118">
        <f>IF($C$4="Neattiecināmās izmaksas",IF('10a+c+n'!$Q20="N",'10a+c+n'!M20,0))</f>
        <v>0</v>
      </c>
      <c r="N20" s="118">
        <f>IF($C$4="Neattiecināmās izmaksas",IF('10a+c+n'!$Q20="N",'10a+c+n'!N20,0))</f>
        <v>0</v>
      </c>
      <c r="O20" s="118">
        <f>IF($C$4="Neattiecināmās izmaksas",IF('10a+c+n'!$Q20="N",'10a+c+n'!O20,0))</f>
        <v>0</v>
      </c>
      <c r="P20" s="119">
        <f>IF($C$4="Neattiecināmās izmaksas",IF('10a+c+n'!$Q20="N",'10a+c+n'!P20,0))</f>
        <v>0</v>
      </c>
    </row>
    <row r="21" spans="1:16" x14ac:dyDescent="0.2">
      <c r="A21" s="51">
        <f>IF(P21=0,0,IF(COUNTBLANK(P21)=1,0,COUNTA($P$14:P21)))</f>
        <v>0</v>
      </c>
      <c r="B21" s="24">
        <f>IF($C$4="Neattiecināmās izmaksas",IF('10a+c+n'!$Q21="N",'10a+c+n'!B21,0))</f>
        <v>0</v>
      </c>
      <c r="C21" s="24">
        <f>IF($C$4="Neattiecināmās izmaksas",IF('10a+c+n'!$Q21="N",'10a+c+n'!C21,0))</f>
        <v>0</v>
      </c>
      <c r="D21" s="24">
        <f>IF($C$4="Neattiecināmās izmaksas",IF('10a+c+n'!$Q21="N",'10a+c+n'!D21,0))</f>
        <v>0</v>
      </c>
      <c r="E21" s="46"/>
      <c r="F21" s="65"/>
      <c r="G21" s="118"/>
      <c r="H21" s="118">
        <f>IF($C$4="Neattiecināmās izmaksas",IF('10a+c+n'!$Q21="N",'10a+c+n'!H21,0))</f>
        <v>0</v>
      </c>
      <c r="I21" s="118"/>
      <c r="J21" s="118"/>
      <c r="K21" s="119">
        <f>IF($C$4="Neattiecināmās izmaksas",IF('10a+c+n'!$Q21="N",'10a+c+n'!K21,0))</f>
        <v>0</v>
      </c>
      <c r="L21" s="82">
        <f>IF($C$4="Neattiecināmās izmaksas",IF('10a+c+n'!$Q21="N",'10a+c+n'!L21,0))</f>
        <v>0</v>
      </c>
      <c r="M21" s="118">
        <f>IF($C$4="Neattiecināmās izmaksas",IF('10a+c+n'!$Q21="N",'10a+c+n'!M21,0))</f>
        <v>0</v>
      </c>
      <c r="N21" s="118">
        <f>IF($C$4="Neattiecināmās izmaksas",IF('10a+c+n'!$Q21="N",'10a+c+n'!N21,0))</f>
        <v>0</v>
      </c>
      <c r="O21" s="118">
        <f>IF($C$4="Neattiecināmās izmaksas",IF('10a+c+n'!$Q21="N",'10a+c+n'!O21,0))</f>
        <v>0</v>
      </c>
      <c r="P21" s="119">
        <f>IF($C$4="Neattiecināmās izmaksas",IF('10a+c+n'!$Q21="N",'10a+c+n'!P21,0))</f>
        <v>0</v>
      </c>
    </row>
    <row r="22" spans="1:16" x14ac:dyDescent="0.2">
      <c r="A22" s="51">
        <f>IF(P22=0,0,IF(COUNTBLANK(P22)=1,0,COUNTA($P$14:P22)))</f>
        <v>0</v>
      </c>
      <c r="B22" s="24">
        <f>IF($C$4="Neattiecināmās izmaksas",IF('10a+c+n'!$Q22="N",'10a+c+n'!B22,0))</f>
        <v>0</v>
      </c>
      <c r="C22" s="24">
        <f>IF($C$4="Neattiecināmās izmaksas",IF('10a+c+n'!$Q22="N",'10a+c+n'!C22,0))</f>
        <v>0</v>
      </c>
      <c r="D22" s="24">
        <f>IF($C$4="Neattiecināmās izmaksas",IF('10a+c+n'!$Q22="N",'10a+c+n'!D22,0))</f>
        <v>0</v>
      </c>
      <c r="E22" s="46"/>
      <c r="F22" s="65"/>
      <c r="G22" s="118"/>
      <c r="H22" s="118">
        <f>IF($C$4="Neattiecināmās izmaksas",IF('10a+c+n'!$Q22="N",'10a+c+n'!H22,0))</f>
        <v>0</v>
      </c>
      <c r="I22" s="118"/>
      <c r="J22" s="118"/>
      <c r="K22" s="119">
        <f>IF($C$4="Neattiecināmās izmaksas",IF('10a+c+n'!$Q22="N",'10a+c+n'!K22,0))</f>
        <v>0</v>
      </c>
      <c r="L22" s="82">
        <f>IF($C$4="Neattiecināmās izmaksas",IF('10a+c+n'!$Q22="N",'10a+c+n'!L22,0))</f>
        <v>0</v>
      </c>
      <c r="M22" s="118">
        <f>IF($C$4="Neattiecināmās izmaksas",IF('10a+c+n'!$Q22="N",'10a+c+n'!M22,0))</f>
        <v>0</v>
      </c>
      <c r="N22" s="118">
        <f>IF($C$4="Neattiecināmās izmaksas",IF('10a+c+n'!$Q22="N",'10a+c+n'!N22,0))</f>
        <v>0</v>
      </c>
      <c r="O22" s="118">
        <f>IF($C$4="Neattiecināmās izmaksas",IF('10a+c+n'!$Q22="N",'10a+c+n'!O22,0))</f>
        <v>0</v>
      </c>
      <c r="P22" s="119">
        <f>IF($C$4="Neattiecināmās izmaksas",IF('10a+c+n'!$Q22="N",'10a+c+n'!P22,0))</f>
        <v>0</v>
      </c>
    </row>
    <row r="23" spans="1:16" x14ac:dyDescent="0.2">
      <c r="A23" s="51">
        <f>IF(P23=0,0,IF(COUNTBLANK(P23)=1,0,COUNTA($P$14:P23)))</f>
        <v>0</v>
      </c>
      <c r="B23" s="24">
        <f>IF($C$4="Neattiecināmās izmaksas",IF('10a+c+n'!$Q23="N",'10a+c+n'!B23,0))</f>
        <v>0</v>
      </c>
      <c r="C23" s="24">
        <f>IF($C$4="Neattiecināmās izmaksas",IF('10a+c+n'!$Q23="N",'10a+c+n'!C23,0))</f>
        <v>0</v>
      </c>
      <c r="D23" s="24">
        <f>IF($C$4="Neattiecināmās izmaksas",IF('10a+c+n'!$Q23="N",'10a+c+n'!D23,0))</f>
        <v>0</v>
      </c>
      <c r="E23" s="46"/>
      <c r="F23" s="65"/>
      <c r="G23" s="118"/>
      <c r="H23" s="118">
        <f>IF($C$4="Neattiecināmās izmaksas",IF('10a+c+n'!$Q23="N",'10a+c+n'!H23,0))</f>
        <v>0</v>
      </c>
      <c r="I23" s="118"/>
      <c r="J23" s="118"/>
      <c r="K23" s="119">
        <f>IF($C$4="Neattiecināmās izmaksas",IF('10a+c+n'!$Q23="N",'10a+c+n'!K23,0))</f>
        <v>0</v>
      </c>
      <c r="L23" s="82">
        <f>IF($C$4="Neattiecināmās izmaksas",IF('10a+c+n'!$Q23="N",'10a+c+n'!L23,0))</f>
        <v>0</v>
      </c>
      <c r="M23" s="118">
        <f>IF($C$4="Neattiecināmās izmaksas",IF('10a+c+n'!$Q23="N",'10a+c+n'!M23,0))</f>
        <v>0</v>
      </c>
      <c r="N23" s="118">
        <f>IF($C$4="Neattiecināmās izmaksas",IF('10a+c+n'!$Q23="N",'10a+c+n'!N23,0))</f>
        <v>0</v>
      </c>
      <c r="O23" s="118">
        <f>IF($C$4="Neattiecināmās izmaksas",IF('10a+c+n'!$Q23="N",'10a+c+n'!O23,0))</f>
        <v>0</v>
      </c>
      <c r="P23" s="119">
        <f>IF($C$4="Neattiecināmās izmaksas",IF('10a+c+n'!$Q23="N",'10a+c+n'!P23,0))</f>
        <v>0</v>
      </c>
    </row>
    <row r="24" spans="1:16" x14ac:dyDescent="0.2">
      <c r="A24" s="51">
        <f>IF(P24=0,0,IF(COUNTBLANK(P24)=1,0,COUNTA($P$14:P24)))</f>
        <v>0</v>
      </c>
      <c r="B24" s="24">
        <f>IF($C$4="Neattiecināmās izmaksas",IF('10a+c+n'!$Q24="N",'10a+c+n'!B24,0))</f>
        <v>0</v>
      </c>
      <c r="C24" s="24">
        <f>IF($C$4="Neattiecināmās izmaksas",IF('10a+c+n'!$Q24="N",'10a+c+n'!C24,0))</f>
        <v>0</v>
      </c>
      <c r="D24" s="24">
        <f>IF($C$4="Neattiecināmās izmaksas",IF('10a+c+n'!$Q24="N",'10a+c+n'!D24,0))</f>
        <v>0</v>
      </c>
      <c r="E24" s="46"/>
      <c r="F24" s="65"/>
      <c r="G24" s="118"/>
      <c r="H24" s="118">
        <f>IF($C$4="Neattiecināmās izmaksas",IF('10a+c+n'!$Q24="N",'10a+c+n'!H24,0))</f>
        <v>0</v>
      </c>
      <c r="I24" s="118"/>
      <c r="J24" s="118"/>
      <c r="K24" s="119">
        <f>IF($C$4="Neattiecināmās izmaksas",IF('10a+c+n'!$Q24="N",'10a+c+n'!K24,0))</f>
        <v>0</v>
      </c>
      <c r="L24" s="82">
        <f>IF($C$4="Neattiecināmās izmaksas",IF('10a+c+n'!$Q24="N",'10a+c+n'!L24,0))</f>
        <v>0</v>
      </c>
      <c r="M24" s="118">
        <f>IF($C$4="Neattiecināmās izmaksas",IF('10a+c+n'!$Q24="N",'10a+c+n'!M24,0))</f>
        <v>0</v>
      </c>
      <c r="N24" s="118">
        <f>IF($C$4="Neattiecināmās izmaksas",IF('10a+c+n'!$Q24="N",'10a+c+n'!N24,0))</f>
        <v>0</v>
      </c>
      <c r="O24" s="118">
        <f>IF($C$4="Neattiecināmās izmaksas",IF('10a+c+n'!$Q24="N",'10a+c+n'!O24,0))</f>
        <v>0</v>
      </c>
      <c r="P24" s="119">
        <f>IF($C$4="Neattiecināmās izmaksas",IF('10a+c+n'!$Q24="N",'10a+c+n'!P24,0))</f>
        <v>0</v>
      </c>
    </row>
    <row r="25" spans="1:16" x14ac:dyDescent="0.2">
      <c r="A25" s="51">
        <f>IF(P25=0,0,IF(COUNTBLANK(P25)=1,0,COUNTA($P$14:P25)))</f>
        <v>0</v>
      </c>
      <c r="B25" s="24">
        <f>IF($C$4="Neattiecināmās izmaksas",IF('10a+c+n'!$Q25="N",'10a+c+n'!B25,0))</f>
        <v>0</v>
      </c>
      <c r="C25" s="24">
        <f>IF($C$4="Neattiecināmās izmaksas",IF('10a+c+n'!$Q25="N",'10a+c+n'!C25,0))</f>
        <v>0</v>
      </c>
      <c r="D25" s="24">
        <f>IF($C$4="Neattiecināmās izmaksas",IF('10a+c+n'!$Q25="N",'10a+c+n'!D25,0))</f>
        <v>0</v>
      </c>
      <c r="E25" s="46"/>
      <c r="F25" s="65"/>
      <c r="G25" s="118"/>
      <c r="H25" s="118">
        <f>IF($C$4="Neattiecināmās izmaksas",IF('10a+c+n'!$Q25="N",'10a+c+n'!H25,0))</f>
        <v>0</v>
      </c>
      <c r="I25" s="118"/>
      <c r="J25" s="118"/>
      <c r="K25" s="119">
        <f>IF($C$4="Neattiecināmās izmaksas",IF('10a+c+n'!$Q25="N",'10a+c+n'!K25,0))</f>
        <v>0</v>
      </c>
      <c r="L25" s="82">
        <f>IF($C$4="Neattiecināmās izmaksas",IF('10a+c+n'!$Q25="N",'10a+c+n'!L25,0))</f>
        <v>0</v>
      </c>
      <c r="M25" s="118">
        <f>IF($C$4="Neattiecināmās izmaksas",IF('10a+c+n'!$Q25="N",'10a+c+n'!M25,0))</f>
        <v>0</v>
      </c>
      <c r="N25" s="118">
        <f>IF($C$4="Neattiecināmās izmaksas",IF('10a+c+n'!$Q25="N",'10a+c+n'!N25,0))</f>
        <v>0</v>
      </c>
      <c r="O25" s="118">
        <f>IF($C$4="Neattiecināmās izmaksas",IF('10a+c+n'!$Q25="N",'10a+c+n'!O25,0))</f>
        <v>0</v>
      </c>
      <c r="P25" s="119">
        <f>IF($C$4="Neattiecināmās izmaksas",IF('10a+c+n'!$Q25="N",'10a+c+n'!P25,0))</f>
        <v>0</v>
      </c>
    </row>
    <row r="26" spans="1:16" x14ac:dyDescent="0.2">
      <c r="A26" s="51">
        <f>IF(P26=0,0,IF(COUNTBLANK(P26)=1,0,COUNTA($P$14:P26)))</f>
        <v>0</v>
      </c>
      <c r="B26" s="24">
        <f>IF($C$4="Neattiecināmās izmaksas",IF('10a+c+n'!$Q26="N",'10a+c+n'!B26,0))</f>
        <v>0</v>
      </c>
      <c r="C26" s="24">
        <f>IF($C$4="Neattiecināmās izmaksas",IF('10a+c+n'!$Q26="N",'10a+c+n'!C26,0))</f>
        <v>0</v>
      </c>
      <c r="D26" s="24">
        <f>IF($C$4="Neattiecināmās izmaksas",IF('10a+c+n'!$Q26="N",'10a+c+n'!D26,0))</f>
        <v>0</v>
      </c>
      <c r="E26" s="46"/>
      <c r="F26" s="65"/>
      <c r="G26" s="118"/>
      <c r="H26" s="118">
        <f>IF($C$4="Neattiecināmās izmaksas",IF('10a+c+n'!$Q26="N",'10a+c+n'!H26,0))</f>
        <v>0</v>
      </c>
      <c r="I26" s="118"/>
      <c r="J26" s="118"/>
      <c r="K26" s="119">
        <f>IF($C$4="Neattiecināmās izmaksas",IF('10a+c+n'!$Q26="N",'10a+c+n'!K26,0))</f>
        <v>0</v>
      </c>
      <c r="L26" s="82">
        <f>IF($C$4="Neattiecināmās izmaksas",IF('10a+c+n'!$Q26="N",'10a+c+n'!L26,0))</f>
        <v>0</v>
      </c>
      <c r="M26" s="118">
        <f>IF($C$4="Neattiecināmās izmaksas",IF('10a+c+n'!$Q26="N",'10a+c+n'!M26,0))</f>
        <v>0</v>
      </c>
      <c r="N26" s="118">
        <f>IF($C$4="Neattiecināmās izmaksas",IF('10a+c+n'!$Q26="N",'10a+c+n'!N26,0))</f>
        <v>0</v>
      </c>
      <c r="O26" s="118">
        <f>IF($C$4="Neattiecināmās izmaksas",IF('10a+c+n'!$Q26="N",'10a+c+n'!O26,0))</f>
        <v>0</v>
      </c>
      <c r="P26" s="119">
        <f>IF($C$4="Neattiecināmās izmaksas",IF('10a+c+n'!$Q26="N",'10a+c+n'!P26,0))</f>
        <v>0</v>
      </c>
    </row>
    <row r="27" spans="1:16" x14ac:dyDescent="0.2">
      <c r="A27" s="51">
        <f>IF(P27=0,0,IF(COUNTBLANK(P27)=1,0,COUNTA($P$14:P27)))</f>
        <v>0</v>
      </c>
      <c r="B27" s="24">
        <f>IF($C$4="Neattiecināmās izmaksas",IF('10a+c+n'!$Q27="N",'10a+c+n'!B27,0))</f>
        <v>0</v>
      </c>
      <c r="C27" s="24">
        <f>IF($C$4="Neattiecināmās izmaksas",IF('10a+c+n'!$Q27="N",'10a+c+n'!C27,0))</f>
        <v>0</v>
      </c>
      <c r="D27" s="24">
        <f>IF($C$4="Neattiecināmās izmaksas",IF('10a+c+n'!$Q27="N",'10a+c+n'!D27,0))</f>
        <v>0</v>
      </c>
      <c r="E27" s="46"/>
      <c r="F27" s="65"/>
      <c r="G27" s="118"/>
      <c r="H27" s="118">
        <f>IF($C$4="Neattiecināmās izmaksas",IF('10a+c+n'!$Q27="N",'10a+c+n'!H27,0))</f>
        <v>0</v>
      </c>
      <c r="I27" s="118"/>
      <c r="J27" s="118"/>
      <c r="K27" s="119">
        <f>IF($C$4="Neattiecināmās izmaksas",IF('10a+c+n'!$Q27="N",'10a+c+n'!K27,0))</f>
        <v>0</v>
      </c>
      <c r="L27" s="82">
        <f>IF($C$4="Neattiecināmās izmaksas",IF('10a+c+n'!$Q27="N",'10a+c+n'!L27,0))</f>
        <v>0</v>
      </c>
      <c r="M27" s="118">
        <f>IF($C$4="Neattiecināmās izmaksas",IF('10a+c+n'!$Q27="N",'10a+c+n'!M27,0))</f>
        <v>0</v>
      </c>
      <c r="N27" s="118">
        <f>IF($C$4="Neattiecināmās izmaksas",IF('10a+c+n'!$Q27="N",'10a+c+n'!N27,0))</f>
        <v>0</v>
      </c>
      <c r="O27" s="118">
        <f>IF($C$4="Neattiecināmās izmaksas",IF('10a+c+n'!$Q27="N",'10a+c+n'!O27,0))</f>
        <v>0</v>
      </c>
      <c r="P27" s="119">
        <f>IF($C$4="Neattiecināmās izmaksas",IF('10a+c+n'!$Q27="N",'10a+c+n'!P27,0))</f>
        <v>0</v>
      </c>
    </row>
    <row r="28" spans="1:16" x14ac:dyDescent="0.2">
      <c r="A28" s="51">
        <f>IF(P28=0,0,IF(COUNTBLANK(P28)=1,0,COUNTA($P$14:P28)))</f>
        <v>0</v>
      </c>
      <c r="B28" s="24">
        <f>IF($C$4="Neattiecināmās izmaksas",IF('10a+c+n'!$Q28="N",'10a+c+n'!B28,0))</f>
        <v>0</v>
      </c>
      <c r="C28" s="24">
        <f>IF($C$4="Neattiecināmās izmaksas",IF('10a+c+n'!$Q28="N",'10a+c+n'!C28,0))</f>
        <v>0</v>
      </c>
      <c r="D28" s="24">
        <f>IF($C$4="Neattiecināmās izmaksas",IF('10a+c+n'!$Q28="N",'10a+c+n'!D28,0))</f>
        <v>0</v>
      </c>
      <c r="E28" s="46"/>
      <c r="F28" s="65"/>
      <c r="G28" s="118"/>
      <c r="H28" s="118">
        <f>IF($C$4="Neattiecināmās izmaksas",IF('10a+c+n'!$Q28="N",'10a+c+n'!H28,0))</f>
        <v>0</v>
      </c>
      <c r="I28" s="118"/>
      <c r="J28" s="118"/>
      <c r="K28" s="119">
        <f>IF($C$4="Neattiecināmās izmaksas",IF('10a+c+n'!$Q28="N",'10a+c+n'!K28,0))</f>
        <v>0</v>
      </c>
      <c r="L28" s="82">
        <f>IF($C$4="Neattiecināmās izmaksas",IF('10a+c+n'!$Q28="N",'10a+c+n'!L28,0))</f>
        <v>0</v>
      </c>
      <c r="M28" s="118">
        <f>IF($C$4="Neattiecināmās izmaksas",IF('10a+c+n'!$Q28="N",'10a+c+n'!M28,0))</f>
        <v>0</v>
      </c>
      <c r="N28" s="118">
        <f>IF($C$4="Neattiecināmās izmaksas",IF('10a+c+n'!$Q28="N",'10a+c+n'!N28,0))</f>
        <v>0</v>
      </c>
      <c r="O28" s="118">
        <f>IF($C$4="Neattiecināmās izmaksas",IF('10a+c+n'!$Q28="N",'10a+c+n'!O28,0))</f>
        <v>0</v>
      </c>
      <c r="P28" s="119">
        <f>IF($C$4="Neattiecināmās izmaksas",IF('10a+c+n'!$Q28="N",'10a+c+n'!P28,0))</f>
        <v>0</v>
      </c>
    </row>
    <row r="29" spans="1:16" x14ac:dyDescent="0.2">
      <c r="A29" s="51">
        <f>IF(P29=0,0,IF(COUNTBLANK(P29)=1,0,COUNTA($P$14:P29)))</f>
        <v>0</v>
      </c>
      <c r="B29" s="24">
        <f>IF($C$4="Neattiecināmās izmaksas",IF('10a+c+n'!$Q29="N",'10a+c+n'!B29,0))</f>
        <v>0</v>
      </c>
      <c r="C29" s="24">
        <f>IF($C$4="Neattiecināmās izmaksas",IF('10a+c+n'!$Q29="N",'10a+c+n'!C29,0))</f>
        <v>0</v>
      </c>
      <c r="D29" s="24">
        <f>IF($C$4="Neattiecināmās izmaksas",IF('10a+c+n'!$Q29="N",'10a+c+n'!D29,0))</f>
        <v>0</v>
      </c>
      <c r="E29" s="46"/>
      <c r="F29" s="65"/>
      <c r="G29" s="118"/>
      <c r="H29" s="118">
        <f>IF($C$4="Neattiecināmās izmaksas",IF('10a+c+n'!$Q29="N",'10a+c+n'!H29,0))</f>
        <v>0</v>
      </c>
      <c r="I29" s="118"/>
      <c r="J29" s="118"/>
      <c r="K29" s="119">
        <f>IF($C$4="Neattiecināmās izmaksas",IF('10a+c+n'!$Q29="N",'10a+c+n'!K29,0))</f>
        <v>0</v>
      </c>
      <c r="L29" s="82">
        <f>IF($C$4="Neattiecināmās izmaksas",IF('10a+c+n'!$Q29="N",'10a+c+n'!L29,0))</f>
        <v>0</v>
      </c>
      <c r="M29" s="118">
        <f>IF($C$4="Neattiecināmās izmaksas",IF('10a+c+n'!$Q29="N",'10a+c+n'!M29,0))</f>
        <v>0</v>
      </c>
      <c r="N29" s="118">
        <f>IF($C$4="Neattiecināmās izmaksas",IF('10a+c+n'!$Q29="N",'10a+c+n'!N29,0))</f>
        <v>0</v>
      </c>
      <c r="O29" s="118">
        <f>IF($C$4="Neattiecināmās izmaksas",IF('10a+c+n'!$Q29="N",'10a+c+n'!O29,0))</f>
        <v>0</v>
      </c>
      <c r="P29" s="119">
        <f>IF($C$4="Neattiecināmās izmaksas",IF('10a+c+n'!$Q29="N",'10a+c+n'!P29,0))</f>
        <v>0</v>
      </c>
    </row>
    <row r="30" spans="1:16" x14ac:dyDescent="0.2">
      <c r="A30" s="51">
        <f>IF(P30=0,0,IF(COUNTBLANK(P30)=1,0,COUNTA($P$14:P30)))</f>
        <v>0</v>
      </c>
      <c r="B30" s="24">
        <f>IF($C$4="Neattiecināmās izmaksas",IF('10a+c+n'!$Q30="N",'10a+c+n'!B30,0))</f>
        <v>0</v>
      </c>
      <c r="C30" s="24">
        <f>IF($C$4="Neattiecināmās izmaksas",IF('10a+c+n'!$Q30="N",'10a+c+n'!C30,0))</f>
        <v>0</v>
      </c>
      <c r="D30" s="24">
        <f>IF($C$4="Neattiecināmās izmaksas",IF('10a+c+n'!$Q30="N",'10a+c+n'!D30,0))</f>
        <v>0</v>
      </c>
      <c r="E30" s="46"/>
      <c r="F30" s="65"/>
      <c r="G30" s="118"/>
      <c r="H30" s="118">
        <f>IF($C$4="Neattiecināmās izmaksas",IF('10a+c+n'!$Q30="N",'10a+c+n'!H30,0))</f>
        <v>0</v>
      </c>
      <c r="I30" s="118"/>
      <c r="J30" s="118"/>
      <c r="K30" s="119">
        <f>IF($C$4="Neattiecināmās izmaksas",IF('10a+c+n'!$Q30="N",'10a+c+n'!K30,0))</f>
        <v>0</v>
      </c>
      <c r="L30" s="82">
        <f>IF($C$4="Neattiecināmās izmaksas",IF('10a+c+n'!$Q30="N",'10a+c+n'!L30,0))</f>
        <v>0</v>
      </c>
      <c r="M30" s="118">
        <f>IF($C$4="Neattiecināmās izmaksas",IF('10a+c+n'!$Q30="N",'10a+c+n'!M30,0))</f>
        <v>0</v>
      </c>
      <c r="N30" s="118">
        <f>IF($C$4="Neattiecināmās izmaksas",IF('10a+c+n'!$Q30="N",'10a+c+n'!N30,0))</f>
        <v>0</v>
      </c>
      <c r="O30" s="118">
        <f>IF($C$4="Neattiecināmās izmaksas",IF('10a+c+n'!$Q30="N",'10a+c+n'!O30,0))</f>
        <v>0</v>
      </c>
      <c r="P30" s="119">
        <f>IF($C$4="Neattiecināmās izmaksas",IF('10a+c+n'!$Q30="N",'10a+c+n'!P30,0))</f>
        <v>0</v>
      </c>
    </row>
    <row r="31" spans="1:16" x14ac:dyDescent="0.2">
      <c r="A31" s="51">
        <f>IF(P31=0,0,IF(COUNTBLANK(P31)=1,0,COUNTA($P$14:P31)))</f>
        <v>0</v>
      </c>
      <c r="B31" s="24">
        <f>IF($C$4="Neattiecināmās izmaksas",IF('10a+c+n'!$Q31="N",'10a+c+n'!B31,0))</f>
        <v>0</v>
      </c>
      <c r="C31" s="24">
        <f>IF($C$4="Neattiecināmās izmaksas",IF('10a+c+n'!$Q31="N",'10a+c+n'!C31,0))</f>
        <v>0</v>
      </c>
      <c r="D31" s="24">
        <f>IF($C$4="Neattiecināmās izmaksas",IF('10a+c+n'!$Q31="N",'10a+c+n'!D31,0))</f>
        <v>0</v>
      </c>
      <c r="E31" s="46"/>
      <c r="F31" s="65"/>
      <c r="G31" s="118"/>
      <c r="H31" s="118">
        <f>IF($C$4="Neattiecināmās izmaksas",IF('10a+c+n'!$Q31="N",'10a+c+n'!H31,0))</f>
        <v>0</v>
      </c>
      <c r="I31" s="118"/>
      <c r="J31" s="118"/>
      <c r="K31" s="119">
        <f>IF($C$4="Neattiecināmās izmaksas",IF('10a+c+n'!$Q31="N",'10a+c+n'!K31,0))</f>
        <v>0</v>
      </c>
      <c r="L31" s="82">
        <f>IF($C$4="Neattiecināmās izmaksas",IF('10a+c+n'!$Q31="N",'10a+c+n'!L31,0))</f>
        <v>0</v>
      </c>
      <c r="M31" s="118">
        <f>IF($C$4="Neattiecināmās izmaksas",IF('10a+c+n'!$Q31="N",'10a+c+n'!M31,0))</f>
        <v>0</v>
      </c>
      <c r="N31" s="118">
        <f>IF($C$4="Neattiecināmās izmaksas",IF('10a+c+n'!$Q31="N",'10a+c+n'!N31,0))</f>
        <v>0</v>
      </c>
      <c r="O31" s="118">
        <f>IF($C$4="Neattiecināmās izmaksas",IF('10a+c+n'!$Q31="N",'10a+c+n'!O31,0))</f>
        <v>0</v>
      </c>
      <c r="P31" s="119">
        <f>IF($C$4="Neattiecināmās izmaksas",IF('10a+c+n'!$Q31="N",'10a+c+n'!P31,0))</f>
        <v>0</v>
      </c>
    </row>
    <row r="32" spans="1:16" x14ac:dyDescent="0.2">
      <c r="A32" s="51">
        <f>IF(P32=0,0,IF(COUNTBLANK(P32)=1,0,COUNTA($P$14:P32)))</f>
        <v>0</v>
      </c>
      <c r="B32" s="24">
        <f>IF($C$4="Neattiecināmās izmaksas",IF('10a+c+n'!$Q32="N",'10a+c+n'!B32,0))</f>
        <v>0</v>
      </c>
      <c r="C32" s="24">
        <f>IF($C$4="Neattiecināmās izmaksas",IF('10a+c+n'!$Q32="N",'10a+c+n'!C32,0))</f>
        <v>0</v>
      </c>
      <c r="D32" s="24">
        <f>IF($C$4="Neattiecināmās izmaksas",IF('10a+c+n'!$Q32="N",'10a+c+n'!D32,0))</f>
        <v>0</v>
      </c>
      <c r="E32" s="46"/>
      <c r="F32" s="65"/>
      <c r="G32" s="118"/>
      <c r="H32" s="118">
        <f>IF($C$4="Neattiecināmās izmaksas",IF('10a+c+n'!$Q32="N",'10a+c+n'!H32,0))</f>
        <v>0</v>
      </c>
      <c r="I32" s="118"/>
      <c r="J32" s="118"/>
      <c r="K32" s="119">
        <f>IF($C$4="Neattiecināmās izmaksas",IF('10a+c+n'!$Q32="N",'10a+c+n'!K32,0))</f>
        <v>0</v>
      </c>
      <c r="L32" s="82">
        <f>IF($C$4="Neattiecināmās izmaksas",IF('10a+c+n'!$Q32="N",'10a+c+n'!L32,0))</f>
        <v>0</v>
      </c>
      <c r="M32" s="118">
        <f>IF($C$4="Neattiecināmās izmaksas",IF('10a+c+n'!$Q32="N",'10a+c+n'!M32,0))</f>
        <v>0</v>
      </c>
      <c r="N32" s="118">
        <f>IF($C$4="Neattiecināmās izmaksas",IF('10a+c+n'!$Q32="N",'10a+c+n'!N32,0))</f>
        <v>0</v>
      </c>
      <c r="O32" s="118">
        <f>IF($C$4="Neattiecināmās izmaksas",IF('10a+c+n'!$Q32="N",'10a+c+n'!O32,0))</f>
        <v>0</v>
      </c>
      <c r="P32" s="119">
        <f>IF($C$4="Neattiecināmās izmaksas",IF('10a+c+n'!$Q32="N",'10a+c+n'!P32,0))</f>
        <v>0</v>
      </c>
    </row>
    <row r="33" spans="1:16" x14ac:dyDescent="0.2">
      <c r="A33" s="51">
        <f>IF(P33=0,0,IF(COUNTBLANK(P33)=1,0,COUNTA($P$14:P33)))</f>
        <v>0</v>
      </c>
      <c r="B33" s="24">
        <f>IF($C$4="Neattiecināmās izmaksas",IF('10a+c+n'!$Q33="N",'10a+c+n'!B33,0))</f>
        <v>0</v>
      </c>
      <c r="C33" s="24">
        <f>IF($C$4="Neattiecināmās izmaksas",IF('10a+c+n'!$Q33="N",'10a+c+n'!C33,0))</f>
        <v>0</v>
      </c>
      <c r="D33" s="24">
        <f>IF($C$4="Neattiecināmās izmaksas",IF('10a+c+n'!$Q33="N",'10a+c+n'!D33,0))</f>
        <v>0</v>
      </c>
      <c r="E33" s="46"/>
      <c r="F33" s="65"/>
      <c r="G33" s="118"/>
      <c r="H33" s="118">
        <f>IF($C$4="Neattiecināmās izmaksas",IF('10a+c+n'!$Q33="N",'10a+c+n'!H33,0))</f>
        <v>0</v>
      </c>
      <c r="I33" s="118"/>
      <c r="J33" s="118"/>
      <c r="K33" s="119">
        <f>IF($C$4="Neattiecināmās izmaksas",IF('10a+c+n'!$Q33="N",'10a+c+n'!K33,0))</f>
        <v>0</v>
      </c>
      <c r="L33" s="82">
        <f>IF($C$4="Neattiecināmās izmaksas",IF('10a+c+n'!$Q33="N",'10a+c+n'!L33,0))</f>
        <v>0</v>
      </c>
      <c r="M33" s="118">
        <f>IF($C$4="Neattiecināmās izmaksas",IF('10a+c+n'!$Q33="N",'10a+c+n'!M33,0))</f>
        <v>0</v>
      </c>
      <c r="N33" s="118">
        <f>IF($C$4="Neattiecināmās izmaksas",IF('10a+c+n'!$Q33="N",'10a+c+n'!N33,0))</f>
        <v>0</v>
      </c>
      <c r="O33" s="118">
        <f>IF($C$4="Neattiecināmās izmaksas",IF('10a+c+n'!$Q33="N",'10a+c+n'!O33,0))</f>
        <v>0</v>
      </c>
      <c r="P33" s="119">
        <f>IF($C$4="Neattiecināmās izmaksas",IF('10a+c+n'!$Q33="N",'10a+c+n'!P33,0))</f>
        <v>0</v>
      </c>
    </row>
    <row r="34" spans="1:16" x14ac:dyDescent="0.2">
      <c r="A34" s="51">
        <f>IF(P34=0,0,IF(COUNTBLANK(P34)=1,0,COUNTA($P$14:P34)))</f>
        <v>0</v>
      </c>
      <c r="B34" s="24">
        <f>IF($C$4="Neattiecināmās izmaksas",IF('10a+c+n'!$Q34="N",'10a+c+n'!B34,0))</f>
        <v>0</v>
      </c>
      <c r="C34" s="24">
        <f>IF($C$4="Neattiecināmās izmaksas",IF('10a+c+n'!$Q34="N",'10a+c+n'!C34,0))</f>
        <v>0</v>
      </c>
      <c r="D34" s="24">
        <f>IF($C$4="Neattiecināmās izmaksas",IF('10a+c+n'!$Q34="N",'10a+c+n'!D34,0))</f>
        <v>0</v>
      </c>
      <c r="E34" s="46"/>
      <c r="F34" s="65"/>
      <c r="G34" s="118"/>
      <c r="H34" s="118">
        <f>IF($C$4="Neattiecināmās izmaksas",IF('10a+c+n'!$Q34="N",'10a+c+n'!H34,0))</f>
        <v>0</v>
      </c>
      <c r="I34" s="118"/>
      <c r="J34" s="118"/>
      <c r="K34" s="119">
        <f>IF($C$4="Neattiecināmās izmaksas",IF('10a+c+n'!$Q34="N",'10a+c+n'!K34,0))</f>
        <v>0</v>
      </c>
      <c r="L34" s="82">
        <f>IF($C$4="Neattiecināmās izmaksas",IF('10a+c+n'!$Q34="N",'10a+c+n'!L34,0))</f>
        <v>0</v>
      </c>
      <c r="M34" s="118">
        <f>IF($C$4="Neattiecināmās izmaksas",IF('10a+c+n'!$Q34="N",'10a+c+n'!M34,0))</f>
        <v>0</v>
      </c>
      <c r="N34" s="118">
        <f>IF($C$4="Neattiecināmās izmaksas",IF('10a+c+n'!$Q34="N",'10a+c+n'!N34,0))</f>
        <v>0</v>
      </c>
      <c r="O34" s="118">
        <f>IF($C$4="Neattiecināmās izmaksas",IF('10a+c+n'!$Q34="N",'10a+c+n'!O34,0))</f>
        <v>0</v>
      </c>
      <c r="P34" s="119">
        <f>IF($C$4="Neattiecināmās izmaksas",IF('10a+c+n'!$Q34="N",'10a+c+n'!P34,0))</f>
        <v>0</v>
      </c>
    </row>
    <row r="35" spans="1:16" x14ac:dyDescent="0.2">
      <c r="A35" s="51">
        <f>IF(P35=0,0,IF(COUNTBLANK(P35)=1,0,COUNTA($P$14:P35)))</f>
        <v>0</v>
      </c>
      <c r="B35" s="24">
        <f>IF($C$4="Neattiecināmās izmaksas",IF('10a+c+n'!$Q35="N",'10a+c+n'!B35,0))</f>
        <v>0</v>
      </c>
      <c r="C35" s="24">
        <f>IF($C$4="Neattiecināmās izmaksas",IF('10a+c+n'!$Q35="N",'10a+c+n'!C35,0))</f>
        <v>0</v>
      </c>
      <c r="D35" s="24">
        <f>IF($C$4="Neattiecināmās izmaksas",IF('10a+c+n'!$Q35="N",'10a+c+n'!D35,0))</f>
        <v>0</v>
      </c>
      <c r="E35" s="46"/>
      <c r="F35" s="65"/>
      <c r="G35" s="118"/>
      <c r="H35" s="118">
        <f>IF($C$4="Neattiecināmās izmaksas",IF('10a+c+n'!$Q35="N",'10a+c+n'!H35,0))</f>
        <v>0</v>
      </c>
      <c r="I35" s="118"/>
      <c r="J35" s="118"/>
      <c r="K35" s="119">
        <f>IF($C$4="Neattiecināmās izmaksas",IF('10a+c+n'!$Q35="N",'10a+c+n'!K35,0))</f>
        <v>0</v>
      </c>
      <c r="L35" s="82">
        <f>IF($C$4="Neattiecināmās izmaksas",IF('10a+c+n'!$Q35="N",'10a+c+n'!L35,0))</f>
        <v>0</v>
      </c>
      <c r="M35" s="118">
        <f>IF($C$4="Neattiecināmās izmaksas",IF('10a+c+n'!$Q35="N",'10a+c+n'!M35,0))</f>
        <v>0</v>
      </c>
      <c r="N35" s="118">
        <f>IF($C$4="Neattiecināmās izmaksas",IF('10a+c+n'!$Q35="N",'10a+c+n'!N35,0))</f>
        <v>0</v>
      </c>
      <c r="O35" s="118">
        <f>IF($C$4="Neattiecināmās izmaksas",IF('10a+c+n'!$Q35="N",'10a+c+n'!O35,0))</f>
        <v>0</v>
      </c>
      <c r="P35" s="119">
        <f>IF($C$4="Neattiecināmās izmaksas",IF('10a+c+n'!$Q35="N",'10a+c+n'!P35,0))</f>
        <v>0</v>
      </c>
    </row>
    <row r="36" spans="1:16" x14ac:dyDescent="0.2">
      <c r="A36" s="51">
        <f>IF(P36=0,0,IF(COUNTBLANK(P36)=1,0,COUNTA($P$14:P36)))</f>
        <v>0</v>
      </c>
      <c r="B36" s="24">
        <f>IF($C$4="Neattiecināmās izmaksas",IF('10a+c+n'!$Q36="N",'10a+c+n'!B36,0))</f>
        <v>0</v>
      </c>
      <c r="C36" s="24">
        <f>IF($C$4="Neattiecināmās izmaksas",IF('10a+c+n'!$Q36="N",'10a+c+n'!C36,0))</f>
        <v>0</v>
      </c>
      <c r="D36" s="24">
        <f>IF($C$4="Neattiecināmās izmaksas",IF('10a+c+n'!$Q36="N",'10a+c+n'!D36,0))</f>
        <v>0</v>
      </c>
      <c r="E36" s="46"/>
      <c r="F36" s="65"/>
      <c r="G36" s="118"/>
      <c r="H36" s="118">
        <f>IF($C$4="Neattiecināmās izmaksas",IF('10a+c+n'!$Q36="N",'10a+c+n'!H36,0))</f>
        <v>0</v>
      </c>
      <c r="I36" s="118"/>
      <c r="J36" s="118"/>
      <c r="K36" s="119">
        <f>IF($C$4="Neattiecināmās izmaksas",IF('10a+c+n'!$Q36="N",'10a+c+n'!K36,0))</f>
        <v>0</v>
      </c>
      <c r="L36" s="82">
        <f>IF($C$4="Neattiecināmās izmaksas",IF('10a+c+n'!$Q36="N",'10a+c+n'!L36,0))</f>
        <v>0</v>
      </c>
      <c r="M36" s="118">
        <f>IF($C$4="Neattiecināmās izmaksas",IF('10a+c+n'!$Q36="N",'10a+c+n'!M36,0))</f>
        <v>0</v>
      </c>
      <c r="N36" s="118">
        <f>IF($C$4="Neattiecināmās izmaksas",IF('10a+c+n'!$Q36="N",'10a+c+n'!N36,0))</f>
        <v>0</v>
      </c>
      <c r="O36" s="118">
        <f>IF($C$4="Neattiecināmās izmaksas",IF('10a+c+n'!$Q36="N",'10a+c+n'!O36,0))</f>
        <v>0</v>
      </c>
      <c r="P36" s="119">
        <f>IF($C$4="Neattiecināmās izmaksas",IF('10a+c+n'!$Q36="N",'10a+c+n'!P36,0))</f>
        <v>0</v>
      </c>
    </row>
    <row r="37" spans="1:16" x14ac:dyDescent="0.2">
      <c r="A37" s="51">
        <f>IF(P37=0,0,IF(COUNTBLANK(P37)=1,0,COUNTA($P$14:P37)))</f>
        <v>0</v>
      </c>
      <c r="B37" s="24">
        <f>IF($C$4="Neattiecināmās izmaksas",IF('10a+c+n'!$Q37="N",'10a+c+n'!B37,0))</f>
        <v>0</v>
      </c>
      <c r="C37" s="24">
        <f>IF($C$4="Neattiecināmās izmaksas",IF('10a+c+n'!$Q37="N",'10a+c+n'!C37,0))</f>
        <v>0</v>
      </c>
      <c r="D37" s="24">
        <f>IF($C$4="Neattiecināmās izmaksas",IF('10a+c+n'!$Q37="N",'10a+c+n'!D37,0))</f>
        <v>0</v>
      </c>
      <c r="E37" s="46"/>
      <c r="F37" s="65"/>
      <c r="G37" s="118"/>
      <c r="H37" s="118">
        <f>IF($C$4="Neattiecināmās izmaksas",IF('10a+c+n'!$Q37="N",'10a+c+n'!H37,0))</f>
        <v>0</v>
      </c>
      <c r="I37" s="118"/>
      <c r="J37" s="118"/>
      <c r="K37" s="119">
        <f>IF($C$4="Neattiecināmās izmaksas",IF('10a+c+n'!$Q37="N",'10a+c+n'!K37,0))</f>
        <v>0</v>
      </c>
      <c r="L37" s="82">
        <f>IF($C$4="Neattiecināmās izmaksas",IF('10a+c+n'!$Q37="N",'10a+c+n'!L37,0))</f>
        <v>0</v>
      </c>
      <c r="M37" s="118">
        <f>IF($C$4="Neattiecināmās izmaksas",IF('10a+c+n'!$Q37="N",'10a+c+n'!M37,0))</f>
        <v>0</v>
      </c>
      <c r="N37" s="118">
        <f>IF($C$4="Neattiecināmās izmaksas",IF('10a+c+n'!$Q37="N",'10a+c+n'!N37,0))</f>
        <v>0</v>
      </c>
      <c r="O37" s="118">
        <f>IF($C$4="Neattiecināmās izmaksas",IF('10a+c+n'!$Q37="N",'10a+c+n'!O37,0))</f>
        <v>0</v>
      </c>
      <c r="P37" s="119">
        <f>IF($C$4="Neattiecināmās izmaksas",IF('10a+c+n'!$Q37="N",'10a+c+n'!P37,0))</f>
        <v>0</v>
      </c>
    </row>
    <row r="38" spans="1:16" x14ac:dyDescent="0.2">
      <c r="A38" s="51">
        <f>IF(P38=0,0,IF(COUNTBLANK(P38)=1,0,COUNTA($P$14:P38)))</f>
        <v>0</v>
      </c>
      <c r="B38" s="24">
        <f>IF($C$4="Neattiecināmās izmaksas",IF('10a+c+n'!$Q38="N",'10a+c+n'!B38,0))</f>
        <v>0</v>
      </c>
      <c r="C38" s="24">
        <f>IF($C$4="Neattiecināmās izmaksas",IF('10a+c+n'!$Q38="N",'10a+c+n'!C38,0))</f>
        <v>0</v>
      </c>
      <c r="D38" s="24">
        <f>IF($C$4="Neattiecināmās izmaksas",IF('10a+c+n'!$Q38="N",'10a+c+n'!D38,0))</f>
        <v>0</v>
      </c>
      <c r="E38" s="46"/>
      <c r="F38" s="65"/>
      <c r="G38" s="118"/>
      <c r="H38" s="118">
        <f>IF($C$4="Neattiecināmās izmaksas",IF('10a+c+n'!$Q38="N",'10a+c+n'!H38,0))</f>
        <v>0</v>
      </c>
      <c r="I38" s="118"/>
      <c r="J38" s="118"/>
      <c r="K38" s="119">
        <f>IF($C$4="Neattiecināmās izmaksas",IF('10a+c+n'!$Q38="N",'10a+c+n'!K38,0))</f>
        <v>0</v>
      </c>
      <c r="L38" s="82">
        <f>IF($C$4="Neattiecināmās izmaksas",IF('10a+c+n'!$Q38="N",'10a+c+n'!L38,0))</f>
        <v>0</v>
      </c>
      <c r="M38" s="118">
        <f>IF($C$4="Neattiecināmās izmaksas",IF('10a+c+n'!$Q38="N",'10a+c+n'!M38,0))</f>
        <v>0</v>
      </c>
      <c r="N38" s="118">
        <f>IF($C$4="Neattiecināmās izmaksas",IF('10a+c+n'!$Q38="N",'10a+c+n'!N38,0))</f>
        <v>0</v>
      </c>
      <c r="O38" s="118">
        <f>IF($C$4="Neattiecināmās izmaksas",IF('10a+c+n'!$Q38="N",'10a+c+n'!O38,0))</f>
        <v>0</v>
      </c>
      <c r="P38" s="119">
        <f>IF($C$4="Neattiecināmās izmaksas",IF('10a+c+n'!$Q38="N",'10a+c+n'!P38,0))</f>
        <v>0</v>
      </c>
    </row>
    <row r="39" spans="1:16" x14ac:dyDescent="0.2">
      <c r="A39" s="51">
        <f>IF(P39=0,0,IF(COUNTBLANK(P39)=1,0,COUNTA($P$14:P39)))</f>
        <v>0</v>
      </c>
      <c r="B39" s="24">
        <f>IF($C$4="Neattiecināmās izmaksas",IF('10a+c+n'!$Q39="N",'10a+c+n'!B39,0))</f>
        <v>0</v>
      </c>
      <c r="C39" s="24">
        <f>IF($C$4="Neattiecināmās izmaksas",IF('10a+c+n'!$Q39="N",'10a+c+n'!C39,0))</f>
        <v>0</v>
      </c>
      <c r="D39" s="24">
        <f>IF($C$4="Neattiecināmās izmaksas",IF('10a+c+n'!$Q39="N",'10a+c+n'!D39,0))</f>
        <v>0</v>
      </c>
      <c r="E39" s="46"/>
      <c r="F39" s="65"/>
      <c r="G39" s="118"/>
      <c r="H39" s="118">
        <f>IF($C$4="Neattiecināmās izmaksas",IF('10a+c+n'!$Q39="N",'10a+c+n'!H39,0))</f>
        <v>0</v>
      </c>
      <c r="I39" s="118"/>
      <c r="J39" s="118"/>
      <c r="K39" s="119">
        <f>IF($C$4="Neattiecināmās izmaksas",IF('10a+c+n'!$Q39="N",'10a+c+n'!K39,0))</f>
        <v>0</v>
      </c>
      <c r="L39" s="82">
        <f>IF($C$4="Neattiecināmās izmaksas",IF('10a+c+n'!$Q39="N",'10a+c+n'!L39,0))</f>
        <v>0</v>
      </c>
      <c r="M39" s="118">
        <f>IF($C$4="Neattiecināmās izmaksas",IF('10a+c+n'!$Q39="N",'10a+c+n'!M39,0))</f>
        <v>0</v>
      </c>
      <c r="N39" s="118">
        <f>IF($C$4="Neattiecināmās izmaksas",IF('10a+c+n'!$Q39="N",'10a+c+n'!N39,0))</f>
        <v>0</v>
      </c>
      <c r="O39" s="118">
        <f>IF($C$4="Neattiecināmās izmaksas",IF('10a+c+n'!$Q39="N",'10a+c+n'!O39,0))</f>
        <v>0</v>
      </c>
      <c r="P39" s="119">
        <f>IF($C$4="Neattiecināmās izmaksas",IF('10a+c+n'!$Q39="N",'10a+c+n'!P39,0))</f>
        <v>0</v>
      </c>
    </row>
    <row r="40" spans="1:16" x14ac:dyDescent="0.2">
      <c r="A40" s="51">
        <f>IF(P40=0,0,IF(COUNTBLANK(P40)=1,0,COUNTA($P$14:P40)))</f>
        <v>0</v>
      </c>
      <c r="B40" s="24">
        <f>IF($C$4="Neattiecināmās izmaksas",IF('10a+c+n'!$Q40="N",'10a+c+n'!B40,0))</f>
        <v>0</v>
      </c>
      <c r="C40" s="24">
        <f>IF($C$4="Neattiecināmās izmaksas",IF('10a+c+n'!$Q40="N",'10a+c+n'!C40,0))</f>
        <v>0</v>
      </c>
      <c r="D40" s="24">
        <f>IF($C$4="Neattiecināmās izmaksas",IF('10a+c+n'!$Q40="N",'10a+c+n'!D40,0))</f>
        <v>0</v>
      </c>
      <c r="E40" s="46"/>
      <c r="F40" s="65"/>
      <c r="G40" s="118"/>
      <c r="H40" s="118">
        <f>IF($C$4="Neattiecināmās izmaksas",IF('10a+c+n'!$Q40="N",'10a+c+n'!H40,0))</f>
        <v>0</v>
      </c>
      <c r="I40" s="118"/>
      <c r="J40" s="118"/>
      <c r="K40" s="119">
        <f>IF($C$4="Neattiecināmās izmaksas",IF('10a+c+n'!$Q40="N",'10a+c+n'!K40,0))</f>
        <v>0</v>
      </c>
      <c r="L40" s="82">
        <f>IF($C$4="Neattiecināmās izmaksas",IF('10a+c+n'!$Q40="N",'10a+c+n'!L40,0))</f>
        <v>0</v>
      </c>
      <c r="M40" s="118">
        <f>IF($C$4="Neattiecināmās izmaksas",IF('10a+c+n'!$Q40="N",'10a+c+n'!M40,0))</f>
        <v>0</v>
      </c>
      <c r="N40" s="118">
        <f>IF($C$4="Neattiecināmās izmaksas",IF('10a+c+n'!$Q40="N",'10a+c+n'!N40,0))</f>
        <v>0</v>
      </c>
      <c r="O40" s="118">
        <f>IF($C$4="Neattiecināmās izmaksas",IF('10a+c+n'!$Q40="N",'10a+c+n'!O40,0))</f>
        <v>0</v>
      </c>
      <c r="P40" s="119">
        <f>IF($C$4="Neattiecināmās izmaksas",IF('10a+c+n'!$Q40="N",'10a+c+n'!P40,0))</f>
        <v>0</v>
      </c>
    </row>
    <row r="41" spans="1:16" x14ac:dyDescent="0.2">
      <c r="A41" s="51">
        <f>IF(P41=0,0,IF(COUNTBLANK(P41)=1,0,COUNTA($P$14:P41)))</f>
        <v>0</v>
      </c>
      <c r="B41" s="24">
        <f>IF($C$4="Neattiecināmās izmaksas",IF('10a+c+n'!$Q41="N",'10a+c+n'!B41,0))</f>
        <v>0</v>
      </c>
      <c r="C41" s="24">
        <f>IF($C$4="Neattiecināmās izmaksas",IF('10a+c+n'!$Q41="N",'10a+c+n'!C41,0))</f>
        <v>0</v>
      </c>
      <c r="D41" s="24">
        <f>IF($C$4="Neattiecināmās izmaksas",IF('10a+c+n'!$Q41="N",'10a+c+n'!D41,0))</f>
        <v>0</v>
      </c>
      <c r="E41" s="46"/>
      <c r="F41" s="65"/>
      <c r="G41" s="118"/>
      <c r="H41" s="118">
        <f>IF($C$4="Neattiecināmās izmaksas",IF('10a+c+n'!$Q41="N",'10a+c+n'!H41,0))</f>
        <v>0</v>
      </c>
      <c r="I41" s="118"/>
      <c r="J41" s="118"/>
      <c r="K41" s="119">
        <f>IF($C$4="Neattiecināmās izmaksas",IF('10a+c+n'!$Q41="N",'10a+c+n'!K41,0))</f>
        <v>0</v>
      </c>
      <c r="L41" s="82">
        <f>IF($C$4="Neattiecināmās izmaksas",IF('10a+c+n'!$Q41="N",'10a+c+n'!L41,0))</f>
        <v>0</v>
      </c>
      <c r="M41" s="118">
        <f>IF($C$4="Neattiecināmās izmaksas",IF('10a+c+n'!$Q41="N",'10a+c+n'!M41,0))</f>
        <v>0</v>
      </c>
      <c r="N41" s="118">
        <f>IF($C$4="Neattiecināmās izmaksas",IF('10a+c+n'!$Q41="N",'10a+c+n'!N41,0))</f>
        <v>0</v>
      </c>
      <c r="O41" s="118">
        <f>IF($C$4="Neattiecināmās izmaksas",IF('10a+c+n'!$Q41="N",'10a+c+n'!O41,0))</f>
        <v>0</v>
      </c>
      <c r="P41" s="119">
        <f>IF($C$4="Neattiecināmās izmaksas",IF('10a+c+n'!$Q41="N",'10a+c+n'!P41,0))</f>
        <v>0</v>
      </c>
    </row>
    <row r="42" spans="1:16" x14ac:dyDescent="0.2">
      <c r="A42" s="51">
        <f>IF(P42=0,0,IF(COUNTBLANK(P42)=1,0,COUNTA($P$14:P42)))</f>
        <v>0</v>
      </c>
      <c r="B42" s="24">
        <f>IF($C$4="Neattiecināmās izmaksas",IF('10a+c+n'!$Q42="N",'10a+c+n'!B42,0))</f>
        <v>0</v>
      </c>
      <c r="C42" s="24">
        <f>IF($C$4="Neattiecināmās izmaksas",IF('10a+c+n'!$Q42="N",'10a+c+n'!C42,0))</f>
        <v>0</v>
      </c>
      <c r="D42" s="24">
        <f>IF($C$4="Neattiecināmās izmaksas",IF('10a+c+n'!$Q42="N",'10a+c+n'!D42,0))</f>
        <v>0</v>
      </c>
      <c r="E42" s="46"/>
      <c r="F42" s="65"/>
      <c r="G42" s="118"/>
      <c r="H42" s="118">
        <f>IF($C$4="Neattiecināmās izmaksas",IF('10a+c+n'!$Q42="N",'10a+c+n'!H42,0))</f>
        <v>0</v>
      </c>
      <c r="I42" s="118"/>
      <c r="J42" s="118"/>
      <c r="K42" s="119">
        <f>IF($C$4="Neattiecināmās izmaksas",IF('10a+c+n'!$Q42="N",'10a+c+n'!K42,0))</f>
        <v>0</v>
      </c>
      <c r="L42" s="82">
        <f>IF($C$4="Neattiecināmās izmaksas",IF('10a+c+n'!$Q42="N",'10a+c+n'!L42,0))</f>
        <v>0</v>
      </c>
      <c r="M42" s="118">
        <f>IF($C$4="Neattiecināmās izmaksas",IF('10a+c+n'!$Q42="N",'10a+c+n'!M42,0))</f>
        <v>0</v>
      </c>
      <c r="N42" s="118">
        <f>IF($C$4="Neattiecināmās izmaksas",IF('10a+c+n'!$Q42="N",'10a+c+n'!N42,0))</f>
        <v>0</v>
      </c>
      <c r="O42" s="118">
        <f>IF($C$4="Neattiecināmās izmaksas",IF('10a+c+n'!$Q42="N",'10a+c+n'!O42,0))</f>
        <v>0</v>
      </c>
      <c r="P42" s="119">
        <f>IF($C$4="Neattiecināmās izmaksas",IF('10a+c+n'!$Q42="N",'10a+c+n'!P42,0))</f>
        <v>0</v>
      </c>
    </row>
    <row r="43" spans="1:16" x14ac:dyDescent="0.2">
      <c r="A43" s="51">
        <f>IF(P43=0,0,IF(COUNTBLANK(P43)=1,0,COUNTA($P$14:P43)))</f>
        <v>0</v>
      </c>
      <c r="B43" s="24">
        <f>IF($C$4="Neattiecināmās izmaksas",IF('10a+c+n'!$Q43="N",'10a+c+n'!B43,0))</f>
        <v>0</v>
      </c>
      <c r="C43" s="24">
        <f>IF($C$4="Neattiecināmās izmaksas",IF('10a+c+n'!$Q43="N",'10a+c+n'!C43,0))</f>
        <v>0</v>
      </c>
      <c r="D43" s="24">
        <f>IF($C$4="Neattiecināmās izmaksas",IF('10a+c+n'!$Q43="N",'10a+c+n'!D43,0))</f>
        <v>0</v>
      </c>
      <c r="E43" s="46"/>
      <c r="F43" s="65"/>
      <c r="G43" s="118"/>
      <c r="H43" s="118">
        <f>IF($C$4="Neattiecināmās izmaksas",IF('10a+c+n'!$Q43="N",'10a+c+n'!H43,0))</f>
        <v>0</v>
      </c>
      <c r="I43" s="118"/>
      <c r="J43" s="118"/>
      <c r="K43" s="119">
        <f>IF($C$4="Neattiecināmās izmaksas",IF('10a+c+n'!$Q43="N",'10a+c+n'!K43,0))</f>
        <v>0</v>
      </c>
      <c r="L43" s="82">
        <f>IF($C$4="Neattiecināmās izmaksas",IF('10a+c+n'!$Q43="N",'10a+c+n'!L43,0))</f>
        <v>0</v>
      </c>
      <c r="M43" s="118">
        <f>IF($C$4="Neattiecināmās izmaksas",IF('10a+c+n'!$Q43="N",'10a+c+n'!M43,0))</f>
        <v>0</v>
      </c>
      <c r="N43" s="118">
        <f>IF($C$4="Neattiecināmās izmaksas",IF('10a+c+n'!$Q43="N",'10a+c+n'!N43,0))</f>
        <v>0</v>
      </c>
      <c r="O43" s="118">
        <f>IF($C$4="Neattiecināmās izmaksas",IF('10a+c+n'!$Q43="N",'10a+c+n'!O43,0))</f>
        <v>0</v>
      </c>
      <c r="P43" s="119">
        <f>IF($C$4="Neattiecināmās izmaksas",IF('10a+c+n'!$Q43="N",'10a+c+n'!P43,0))</f>
        <v>0</v>
      </c>
    </row>
    <row r="44" spans="1:16" x14ac:dyDescent="0.2">
      <c r="A44" s="51">
        <f>IF(P44=0,0,IF(COUNTBLANK(P44)=1,0,COUNTA($P$14:P44)))</f>
        <v>0</v>
      </c>
      <c r="B44" s="24">
        <f>IF($C$4="Neattiecināmās izmaksas",IF('10a+c+n'!$Q44="N",'10a+c+n'!B44,0))</f>
        <v>0</v>
      </c>
      <c r="C44" s="24">
        <f>IF($C$4="Neattiecināmās izmaksas",IF('10a+c+n'!$Q44="N",'10a+c+n'!C44,0))</f>
        <v>0</v>
      </c>
      <c r="D44" s="24">
        <f>IF($C$4="Neattiecināmās izmaksas",IF('10a+c+n'!$Q44="N",'10a+c+n'!D44,0))</f>
        <v>0</v>
      </c>
      <c r="E44" s="46"/>
      <c r="F44" s="65"/>
      <c r="G44" s="118"/>
      <c r="H44" s="118">
        <f>IF($C$4="Neattiecināmās izmaksas",IF('10a+c+n'!$Q44="N",'10a+c+n'!H44,0))</f>
        <v>0</v>
      </c>
      <c r="I44" s="118"/>
      <c r="J44" s="118"/>
      <c r="K44" s="119">
        <f>IF($C$4="Neattiecināmās izmaksas",IF('10a+c+n'!$Q44="N",'10a+c+n'!K44,0))</f>
        <v>0</v>
      </c>
      <c r="L44" s="82">
        <f>IF($C$4="Neattiecināmās izmaksas",IF('10a+c+n'!$Q44="N",'10a+c+n'!L44,0))</f>
        <v>0</v>
      </c>
      <c r="M44" s="118">
        <f>IF($C$4="Neattiecināmās izmaksas",IF('10a+c+n'!$Q44="N",'10a+c+n'!M44,0))</f>
        <v>0</v>
      </c>
      <c r="N44" s="118">
        <f>IF($C$4="Neattiecināmās izmaksas",IF('10a+c+n'!$Q44="N",'10a+c+n'!N44,0))</f>
        <v>0</v>
      </c>
      <c r="O44" s="118">
        <f>IF($C$4="Neattiecināmās izmaksas",IF('10a+c+n'!$Q44="N",'10a+c+n'!O44,0))</f>
        <v>0</v>
      </c>
      <c r="P44" s="119">
        <f>IF($C$4="Neattiecināmās izmaksas",IF('10a+c+n'!$Q44="N",'10a+c+n'!P44,0))</f>
        <v>0</v>
      </c>
    </row>
    <row r="45" spans="1:16" x14ac:dyDescent="0.2">
      <c r="A45" s="51">
        <f>IF(P45=0,0,IF(COUNTBLANK(P45)=1,0,COUNTA($P$14:P45)))</f>
        <v>0</v>
      </c>
      <c r="B45" s="24">
        <f>IF($C$4="Neattiecināmās izmaksas",IF('10a+c+n'!$Q45="N",'10a+c+n'!B45,0))</f>
        <v>0</v>
      </c>
      <c r="C45" s="24">
        <f>IF($C$4="Neattiecināmās izmaksas",IF('10a+c+n'!$Q45="N",'10a+c+n'!C45,0))</f>
        <v>0</v>
      </c>
      <c r="D45" s="24">
        <f>IF($C$4="Neattiecināmās izmaksas",IF('10a+c+n'!$Q45="N",'10a+c+n'!D45,0))</f>
        <v>0</v>
      </c>
      <c r="E45" s="46"/>
      <c r="F45" s="65"/>
      <c r="G45" s="118"/>
      <c r="H45" s="118">
        <f>IF($C$4="Neattiecināmās izmaksas",IF('10a+c+n'!$Q45="N",'10a+c+n'!H45,0))</f>
        <v>0</v>
      </c>
      <c r="I45" s="118"/>
      <c r="J45" s="118"/>
      <c r="K45" s="119">
        <f>IF($C$4="Neattiecināmās izmaksas",IF('10a+c+n'!$Q45="N",'10a+c+n'!K45,0))</f>
        <v>0</v>
      </c>
      <c r="L45" s="82">
        <f>IF($C$4="Neattiecināmās izmaksas",IF('10a+c+n'!$Q45="N",'10a+c+n'!L45,0))</f>
        <v>0</v>
      </c>
      <c r="M45" s="118">
        <f>IF($C$4="Neattiecināmās izmaksas",IF('10a+c+n'!$Q45="N",'10a+c+n'!M45,0))</f>
        <v>0</v>
      </c>
      <c r="N45" s="118">
        <f>IF($C$4="Neattiecināmās izmaksas",IF('10a+c+n'!$Q45="N",'10a+c+n'!N45,0))</f>
        <v>0</v>
      </c>
      <c r="O45" s="118">
        <f>IF($C$4="Neattiecināmās izmaksas",IF('10a+c+n'!$Q45="N",'10a+c+n'!O45,0))</f>
        <v>0</v>
      </c>
      <c r="P45" s="119">
        <f>IF($C$4="Neattiecināmās izmaksas",IF('10a+c+n'!$Q45="N",'10a+c+n'!P45,0))</f>
        <v>0</v>
      </c>
    </row>
    <row r="46" spans="1:16" x14ac:dyDescent="0.2">
      <c r="A46" s="51">
        <f>IF(P46=0,0,IF(COUNTBLANK(P46)=1,0,COUNTA($P$14:P46)))</f>
        <v>0</v>
      </c>
      <c r="B46" s="24">
        <f>IF($C$4="Neattiecināmās izmaksas",IF('10a+c+n'!$Q46="N",'10a+c+n'!B46,0))</f>
        <v>0</v>
      </c>
      <c r="C46" s="24">
        <f>IF($C$4="Neattiecināmās izmaksas",IF('10a+c+n'!$Q46="N",'10a+c+n'!C46,0))</f>
        <v>0</v>
      </c>
      <c r="D46" s="24">
        <f>IF($C$4="Neattiecināmās izmaksas",IF('10a+c+n'!$Q46="N",'10a+c+n'!D46,0))</f>
        <v>0</v>
      </c>
      <c r="E46" s="46"/>
      <c r="F46" s="65"/>
      <c r="G46" s="118"/>
      <c r="H46" s="118">
        <f>IF($C$4="Neattiecināmās izmaksas",IF('10a+c+n'!$Q46="N",'10a+c+n'!H46,0))</f>
        <v>0</v>
      </c>
      <c r="I46" s="118"/>
      <c r="J46" s="118"/>
      <c r="K46" s="119">
        <f>IF($C$4="Neattiecināmās izmaksas",IF('10a+c+n'!$Q46="N",'10a+c+n'!K46,0))</f>
        <v>0</v>
      </c>
      <c r="L46" s="82">
        <f>IF($C$4="Neattiecināmās izmaksas",IF('10a+c+n'!$Q46="N",'10a+c+n'!L46,0))</f>
        <v>0</v>
      </c>
      <c r="M46" s="118">
        <f>IF($C$4="Neattiecināmās izmaksas",IF('10a+c+n'!$Q46="N",'10a+c+n'!M46,0))</f>
        <v>0</v>
      </c>
      <c r="N46" s="118">
        <f>IF($C$4="Neattiecināmās izmaksas",IF('10a+c+n'!$Q46="N",'10a+c+n'!N46,0))</f>
        <v>0</v>
      </c>
      <c r="O46" s="118">
        <f>IF($C$4="Neattiecināmās izmaksas",IF('10a+c+n'!$Q46="N",'10a+c+n'!O46,0))</f>
        <v>0</v>
      </c>
      <c r="P46" s="119">
        <f>IF($C$4="Neattiecināmās izmaksas",IF('10a+c+n'!$Q46="N",'10a+c+n'!P46,0))</f>
        <v>0</v>
      </c>
    </row>
    <row r="47" spans="1:16" x14ac:dyDescent="0.2">
      <c r="A47" s="51">
        <f>IF(P47=0,0,IF(COUNTBLANK(P47)=1,0,COUNTA($P$14:P47)))</f>
        <v>0</v>
      </c>
      <c r="B47" s="24">
        <f>IF($C$4="Neattiecināmās izmaksas",IF('10a+c+n'!$Q47="N",'10a+c+n'!B47,0))</f>
        <v>0</v>
      </c>
      <c r="C47" s="24">
        <f>IF($C$4="Neattiecināmās izmaksas",IF('10a+c+n'!$Q47="N",'10a+c+n'!C47,0))</f>
        <v>0</v>
      </c>
      <c r="D47" s="24">
        <f>IF($C$4="Neattiecināmās izmaksas",IF('10a+c+n'!$Q47="N",'10a+c+n'!D47,0))</f>
        <v>0</v>
      </c>
      <c r="E47" s="46"/>
      <c r="F47" s="65"/>
      <c r="G47" s="118"/>
      <c r="H47" s="118">
        <f>IF($C$4="Neattiecināmās izmaksas",IF('10a+c+n'!$Q47="N",'10a+c+n'!H47,0))</f>
        <v>0</v>
      </c>
      <c r="I47" s="118"/>
      <c r="J47" s="118"/>
      <c r="K47" s="119">
        <f>IF($C$4="Neattiecināmās izmaksas",IF('10a+c+n'!$Q47="N",'10a+c+n'!K47,0))</f>
        <v>0</v>
      </c>
      <c r="L47" s="82">
        <f>IF($C$4="Neattiecināmās izmaksas",IF('10a+c+n'!$Q47="N",'10a+c+n'!L47,0))</f>
        <v>0</v>
      </c>
      <c r="M47" s="118">
        <f>IF($C$4="Neattiecināmās izmaksas",IF('10a+c+n'!$Q47="N",'10a+c+n'!M47,0))</f>
        <v>0</v>
      </c>
      <c r="N47" s="118">
        <f>IF($C$4="Neattiecināmās izmaksas",IF('10a+c+n'!$Q47="N",'10a+c+n'!N47,0))</f>
        <v>0</v>
      </c>
      <c r="O47" s="118">
        <f>IF($C$4="Neattiecināmās izmaksas",IF('10a+c+n'!$Q47="N",'10a+c+n'!O47,0))</f>
        <v>0</v>
      </c>
      <c r="P47" s="119">
        <f>IF($C$4="Neattiecināmās izmaksas",IF('10a+c+n'!$Q47="N",'10a+c+n'!P47,0))</f>
        <v>0</v>
      </c>
    </row>
    <row r="48" spans="1:16" x14ac:dyDescent="0.2">
      <c r="A48" s="51">
        <f>IF(P48=0,0,IF(COUNTBLANK(P48)=1,0,COUNTA($P$14:P48)))</f>
        <v>0</v>
      </c>
      <c r="B48" s="24">
        <f>IF($C$4="Neattiecināmās izmaksas",IF('10a+c+n'!$Q48="N",'10a+c+n'!B48,0))</f>
        <v>0</v>
      </c>
      <c r="C48" s="24">
        <f>IF($C$4="Neattiecināmās izmaksas",IF('10a+c+n'!$Q48="N",'10a+c+n'!C48,0))</f>
        <v>0</v>
      </c>
      <c r="D48" s="24">
        <f>IF($C$4="Neattiecināmās izmaksas",IF('10a+c+n'!$Q48="N",'10a+c+n'!D48,0))</f>
        <v>0</v>
      </c>
      <c r="E48" s="46"/>
      <c r="F48" s="65"/>
      <c r="G48" s="118"/>
      <c r="H48" s="118">
        <f>IF($C$4="Neattiecināmās izmaksas",IF('10a+c+n'!$Q48="N",'10a+c+n'!H48,0))</f>
        <v>0</v>
      </c>
      <c r="I48" s="118"/>
      <c r="J48" s="118"/>
      <c r="K48" s="119">
        <f>IF($C$4="Neattiecināmās izmaksas",IF('10a+c+n'!$Q48="N",'10a+c+n'!K48,0))</f>
        <v>0</v>
      </c>
      <c r="L48" s="82">
        <f>IF($C$4="Neattiecināmās izmaksas",IF('10a+c+n'!$Q48="N",'10a+c+n'!L48,0))</f>
        <v>0</v>
      </c>
      <c r="M48" s="118">
        <f>IF($C$4="Neattiecināmās izmaksas",IF('10a+c+n'!$Q48="N",'10a+c+n'!M48,0))</f>
        <v>0</v>
      </c>
      <c r="N48" s="118">
        <f>IF($C$4="Neattiecināmās izmaksas",IF('10a+c+n'!$Q48="N",'10a+c+n'!N48,0))</f>
        <v>0</v>
      </c>
      <c r="O48" s="118">
        <f>IF($C$4="Neattiecināmās izmaksas",IF('10a+c+n'!$Q48="N",'10a+c+n'!O48,0))</f>
        <v>0</v>
      </c>
      <c r="P48" s="119">
        <f>IF($C$4="Neattiecināmās izmaksas",IF('10a+c+n'!$Q48="N",'10a+c+n'!P48,0))</f>
        <v>0</v>
      </c>
    </row>
    <row r="49" spans="1:16" x14ac:dyDescent="0.2">
      <c r="A49" s="51">
        <f>IF(P49=0,0,IF(COUNTBLANK(P49)=1,0,COUNTA($P$14:P49)))</f>
        <v>0</v>
      </c>
      <c r="B49" s="24">
        <f>IF($C$4="Neattiecināmās izmaksas",IF('10a+c+n'!$Q49="N",'10a+c+n'!B49,0))</f>
        <v>0</v>
      </c>
      <c r="C49" s="24">
        <f>IF($C$4="Neattiecināmās izmaksas",IF('10a+c+n'!$Q49="N",'10a+c+n'!C49,0))</f>
        <v>0</v>
      </c>
      <c r="D49" s="24">
        <f>IF($C$4="Neattiecināmās izmaksas",IF('10a+c+n'!$Q49="N",'10a+c+n'!D49,0))</f>
        <v>0</v>
      </c>
      <c r="E49" s="46"/>
      <c r="F49" s="65"/>
      <c r="G49" s="118"/>
      <c r="H49" s="118">
        <f>IF($C$4="Neattiecināmās izmaksas",IF('10a+c+n'!$Q49="N",'10a+c+n'!H49,0))</f>
        <v>0</v>
      </c>
      <c r="I49" s="118"/>
      <c r="J49" s="118"/>
      <c r="K49" s="119">
        <f>IF($C$4="Neattiecināmās izmaksas",IF('10a+c+n'!$Q49="N",'10a+c+n'!K49,0))</f>
        <v>0</v>
      </c>
      <c r="L49" s="82">
        <f>IF($C$4="Neattiecināmās izmaksas",IF('10a+c+n'!$Q49="N",'10a+c+n'!L49,0))</f>
        <v>0</v>
      </c>
      <c r="M49" s="118">
        <f>IF($C$4="Neattiecināmās izmaksas",IF('10a+c+n'!$Q49="N",'10a+c+n'!M49,0))</f>
        <v>0</v>
      </c>
      <c r="N49" s="118">
        <f>IF($C$4="Neattiecināmās izmaksas",IF('10a+c+n'!$Q49="N",'10a+c+n'!N49,0))</f>
        <v>0</v>
      </c>
      <c r="O49" s="118">
        <f>IF($C$4="Neattiecināmās izmaksas",IF('10a+c+n'!$Q49="N",'10a+c+n'!O49,0))</f>
        <v>0</v>
      </c>
      <c r="P49" s="119">
        <f>IF($C$4="Neattiecināmās izmaksas",IF('10a+c+n'!$Q49="N",'10a+c+n'!P49,0))</f>
        <v>0</v>
      </c>
    </row>
    <row r="50" spans="1:16" x14ac:dyDescent="0.2">
      <c r="A50" s="51">
        <f>IF(P50=0,0,IF(COUNTBLANK(P50)=1,0,COUNTA($P$14:P50)))</f>
        <v>0</v>
      </c>
      <c r="B50" s="24">
        <f>IF($C$4="Neattiecināmās izmaksas",IF('10a+c+n'!$Q50="N",'10a+c+n'!B50,0))</f>
        <v>0</v>
      </c>
      <c r="C50" s="24">
        <f>IF($C$4="Neattiecināmās izmaksas",IF('10a+c+n'!$Q50="N",'10a+c+n'!C50,0))</f>
        <v>0</v>
      </c>
      <c r="D50" s="24">
        <f>IF($C$4="Neattiecināmās izmaksas",IF('10a+c+n'!$Q50="N",'10a+c+n'!D50,0))</f>
        <v>0</v>
      </c>
      <c r="E50" s="46"/>
      <c r="F50" s="65"/>
      <c r="G50" s="118"/>
      <c r="H50" s="118">
        <f>IF($C$4="Neattiecināmās izmaksas",IF('10a+c+n'!$Q50="N",'10a+c+n'!H50,0))</f>
        <v>0</v>
      </c>
      <c r="I50" s="118"/>
      <c r="J50" s="118"/>
      <c r="K50" s="119">
        <f>IF($C$4="Neattiecināmās izmaksas",IF('10a+c+n'!$Q50="N",'10a+c+n'!K50,0))</f>
        <v>0</v>
      </c>
      <c r="L50" s="82">
        <f>IF($C$4="Neattiecināmās izmaksas",IF('10a+c+n'!$Q50="N",'10a+c+n'!L50,0))</f>
        <v>0</v>
      </c>
      <c r="M50" s="118">
        <f>IF($C$4="Neattiecināmās izmaksas",IF('10a+c+n'!$Q50="N",'10a+c+n'!M50,0))</f>
        <v>0</v>
      </c>
      <c r="N50" s="118">
        <f>IF($C$4="Neattiecināmās izmaksas",IF('10a+c+n'!$Q50="N",'10a+c+n'!N50,0))</f>
        <v>0</v>
      </c>
      <c r="O50" s="118">
        <f>IF($C$4="Neattiecināmās izmaksas",IF('10a+c+n'!$Q50="N",'10a+c+n'!O50,0))</f>
        <v>0</v>
      </c>
      <c r="P50" s="119">
        <f>IF($C$4="Neattiecināmās izmaksas",IF('10a+c+n'!$Q50="N",'10a+c+n'!P50,0))</f>
        <v>0</v>
      </c>
    </row>
    <row r="51" spans="1:16" x14ac:dyDescent="0.2">
      <c r="A51" s="51">
        <f>IF(P51=0,0,IF(COUNTBLANK(P51)=1,0,COUNTA($P$14:P51)))</f>
        <v>0</v>
      </c>
      <c r="B51" s="24">
        <f>IF($C$4="Neattiecināmās izmaksas",IF('10a+c+n'!$Q51="N",'10a+c+n'!B51,0))</f>
        <v>0</v>
      </c>
      <c r="C51" s="24">
        <f>IF($C$4="Neattiecināmās izmaksas",IF('10a+c+n'!$Q51="N",'10a+c+n'!C51,0))</f>
        <v>0</v>
      </c>
      <c r="D51" s="24">
        <f>IF($C$4="Neattiecināmās izmaksas",IF('10a+c+n'!$Q51="N",'10a+c+n'!D51,0))</f>
        <v>0</v>
      </c>
      <c r="E51" s="46"/>
      <c r="F51" s="65"/>
      <c r="G51" s="118"/>
      <c r="H51" s="118">
        <f>IF($C$4="Neattiecināmās izmaksas",IF('10a+c+n'!$Q51="N",'10a+c+n'!H51,0))</f>
        <v>0</v>
      </c>
      <c r="I51" s="118"/>
      <c r="J51" s="118"/>
      <c r="K51" s="119">
        <f>IF($C$4="Neattiecināmās izmaksas",IF('10a+c+n'!$Q51="N",'10a+c+n'!K51,0))</f>
        <v>0</v>
      </c>
      <c r="L51" s="82">
        <f>IF($C$4="Neattiecināmās izmaksas",IF('10a+c+n'!$Q51="N",'10a+c+n'!L51,0))</f>
        <v>0</v>
      </c>
      <c r="M51" s="118">
        <f>IF($C$4="Neattiecināmās izmaksas",IF('10a+c+n'!$Q51="N",'10a+c+n'!M51,0))</f>
        <v>0</v>
      </c>
      <c r="N51" s="118">
        <f>IF($C$4="Neattiecināmās izmaksas",IF('10a+c+n'!$Q51="N",'10a+c+n'!N51,0))</f>
        <v>0</v>
      </c>
      <c r="O51" s="118">
        <f>IF($C$4="Neattiecināmās izmaksas",IF('10a+c+n'!$Q51="N",'10a+c+n'!O51,0))</f>
        <v>0</v>
      </c>
      <c r="P51" s="119">
        <f>IF($C$4="Neattiecināmās izmaksas",IF('10a+c+n'!$Q51="N",'10a+c+n'!P51,0))</f>
        <v>0</v>
      </c>
    </row>
    <row r="52" spans="1:16" x14ac:dyDescent="0.2">
      <c r="A52" s="51">
        <f>IF(P52=0,0,IF(COUNTBLANK(P52)=1,0,COUNTA($P$14:P52)))</f>
        <v>0</v>
      </c>
      <c r="B52" s="24">
        <f>IF($C$4="Neattiecināmās izmaksas",IF('10a+c+n'!$Q52="N",'10a+c+n'!B52,0))</f>
        <v>0</v>
      </c>
      <c r="C52" s="24">
        <f>IF($C$4="Neattiecināmās izmaksas",IF('10a+c+n'!$Q52="N",'10a+c+n'!C52,0))</f>
        <v>0</v>
      </c>
      <c r="D52" s="24">
        <f>IF($C$4="Neattiecināmās izmaksas",IF('10a+c+n'!$Q52="N",'10a+c+n'!D52,0))</f>
        <v>0</v>
      </c>
      <c r="E52" s="46"/>
      <c r="F52" s="65"/>
      <c r="G52" s="118"/>
      <c r="H52" s="118">
        <f>IF($C$4="Neattiecināmās izmaksas",IF('10a+c+n'!$Q52="N",'10a+c+n'!H52,0))</f>
        <v>0</v>
      </c>
      <c r="I52" s="118"/>
      <c r="J52" s="118"/>
      <c r="K52" s="119">
        <f>IF($C$4="Neattiecināmās izmaksas",IF('10a+c+n'!$Q52="N",'10a+c+n'!K52,0))</f>
        <v>0</v>
      </c>
      <c r="L52" s="82">
        <f>IF($C$4="Neattiecināmās izmaksas",IF('10a+c+n'!$Q52="N",'10a+c+n'!L52,0))</f>
        <v>0</v>
      </c>
      <c r="M52" s="118">
        <f>IF($C$4="Neattiecināmās izmaksas",IF('10a+c+n'!$Q52="N",'10a+c+n'!M52,0))</f>
        <v>0</v>
      </c>
      <c r="N52" s="118">
        <f>IF($C$4="Neattiecināmās izmaksas",IF('10a+c+n'!$Q52="N",'10a+c+n'!N52,0))</f>
        <v>0</v>
      </c>
      <c r="O52" s="118">
        <f>IF($C$4="Neattiecināmās izmaksas",IF('10a+c+n'!$Q52="N",'10a+c+n'!O52,0))</f>
        <v>0</v>
      </c>
      <c r="P52" s="119">
        <f>IF($C$4="Neattiecināmās izmaksas",IF('10a+c+n'!$Q52="N",'10a+c+n'!P52,0))</f>
        <v>0</v>
      </c>
    </row>
    <row r="53" spans="1:16" x14ac:dyDescent="0.2">
      <c r="A53" s="51">
        <f>IF(P53=0,0,IF(COUNTBLANK(P53)=1,0,COUNTA($P$14:P53)))</f>
        <v>0</v>
      </c>
      <c r="B53" s="24">
        <f>IF($C$4="Neattiecināmās izmaksas",IF('10a+c+n'!$Q53="N",'10a+c+n'!B53,0))</f>
        <v>0</v>
      </c>
      <c r="C53" s="24">
        <f>IF($C$4="Neattiecināmās izmaksas",IF('10a+c+n'!$Q53="N",'10a+c+n'!C53,0))</f>
        <v>0</v>
      </c>
      <c r="D53" s="24">
        <f>IF($C$4="Neattiecināmās izmaksas",IF('10a+c+n'!$Q53="N",'10a+c+n'!D53,0))</f>
        <v>0</v>
      </c>
      <c r="E53" s="46"/>
      <c r="F53" s="65"/>
      <c r="G53" s="118"/>
      <c r="H53" s="118">
        <f>IF($C$4="Neattiecināmās izmaksas",IF('10a+c+n'!$Q53="N",'10a+c+n'!H53,0))</f>
        <v>0</v>
      </c>
      <c r="I53" s="118"/>
      <c r="J53" s="118"/>
      <c r="K53" s="119">
        <f>IF($C$4="Neattiecināmās izmaksas",IF('10a+c+n'!$Q53="N",'10a+c+n'!K53,0))</f>
        <v>0</v>
      </c>
      <c r="L53" s="82">
        <f>IF($C$4="Neattiecināmās izmaksas",IF('10a+c+n'!$Q53="N",'10a+c+n'!L53,0))</f>
        <v>0</v>
      </c>
      <c r="M53" s="118">
        <f>IF($C$4="Neattiecināmās izmaksas",IF('10a+c+n'!$Q53="N",'10a+c+n'!M53,0))</f>
        <v>0</v>
      </c>
      <c r="N53" s="118">
        <f>IF($C$4="Neattiecināmās izmaksas",IF('10a+c+n'!$Q53="N",'10a+c+n'!N53,0))</f>
        <v>0</v>
      </c>
      <c r="O53" s="118">
        <f>IF($C$4="Neattiecināmās izmaksas",IF('10a+c+n'!$Q53="N",'10a+c+n'!O53,0))</f>
        <v>0</v>
      </c>
      <c r="P53" s="119">
        <f>IF($C$4="Neattiecināmās izmaksas",IF('10a+c+n'!$Q53="N",'10a+c+n'!P53,0))</f>
        <v>0</v>
      </c>
    </row>
    <row r="54" spans="1:16" x14ac:dyDescent="0.2">
      <c r="A54" s="51">
        <f>IF(P54=0,0,IF(COUNTBLANK(P54)=1,0,COUNTA($P$14:P54)))</f>
        <v>0</v>
      </c>
      <c r="B54" s="24">
        <f>IF($C$4="Neattiecināmās izmaksas",IF('10a+c+n'!$Q54="N",'10a+c+n'!B54,0))</f>
        <v>0</v>
      </c>
      <c r="C54" s="24">
        <f>IF($C$4="Neattiecināmās izmaksas",IF('10a+c+n'!$Q54="N",'10a+c+n'!C54,0))</f>
        <v>0</v>
      </c>
      <c r="D54" s="24">
        <f>IF($C$4="Neattiecināmās izmaksas",IF('10a+c+n'!$Q54="N",'10a+c+n'!D54,0))</f>
        <v>0</v>
      </c>
      <c r="E54" s="46"/>
      <c r="F54" s="65"/>
      <c r="G54" s="118"/>
      <c r="H54" s="118">
        <f>IF($C$4="Neattiecināmās izmaksas",IF('10a+c+n'!$Q54="N",'10a+c+n'!H54,0))</f>
        <v>0</v>
      </c>
      <c r="I54" s="118"/>
      <c r="J54" s="118"/>
      <c r="K54" s="119">
        <f>IF($C$4="Neattiecināmās izmaksas",IF('10a+c+n'!$Q54="N",'10a+c+n'!K54,0))</f>
        <v>0</v>
      </c>
      <c r="L54" s="82">
        <f>IF($C$4="Neattiecināmās izmaksas",IF('10a+c+n'!$Q54="N",'10a+c+n'!L54,0))</f>
        <v>0</v>
      </c>
      <c r="M54" s="118">
        <f>IF($C$4="Neattiecināmās izmaksas",IF('10a+c+n'!$Q54="N",'10a+c+n'!M54,0))</f>
        <v>0</v>
      </c>
      <c r="N54" s="118">
        <f>IF($C$4="Neattiecināmās izmaksas",IF('10a+c+n'!$Q54="N",'10a+c+n'!N54,0))</f>
        <v>0</v>
      </c>
      <c r="O54" s="118">
        <f>IF($C$4="Neattiecināmās izmaksas",IF('10a+c+n'!$Q54="N",'10a+c+n'!O54,0))</f>
        <v>0</v>
      </c>
      <c r="P54" s="119">
        <f>IF($C$4="Neattiecināmās izmaksas",IF('10a+c+n'!$Q54="N",'10a+c+n'!P54,0))</f>
        <v>0</v>
      </c>
    </row>
    <row r="55" spans="1:16" x14ac:dyDescent="0.2">
      <c r="A55" s="51">
        <f>IF(P55=0,0,IF(COUNTBLANK(P55)=1,0,COUNTA($P$14:P55)))</f>
        <v>0</v>
      </c>
      <c r="B55" s="24">
        <f>IF($C$4="Neattiecināmās izmaksas",IF('10a+c+n'!$Q55="N",'10a+c+n'!B55,0))</f>
        <v>0</v>
      </c>
      <c r="C55" s="24">
        <f>IF($C$4="Neattiecināmās izmaksas",IF('10a+c+n'!$Q55="N",'10a+c+n'!C55,0))</f>
        <v>0</v>
      </c>
      <c r="D55" s="24">
        <f>IF($C$4="Neattiecināmās izmaksas",IF('10a+c+n'!$Q55="N",'10a+c+n'!D55,0))</f>
        <v>0</v>
      </c>
      <c r="E55" s="46"/>
      <c r="F55" s="65"/>
      <c r="G55" s="118"/>
      <c r="H55" s="118">
        <f>IF($C$4="Neattiecināmās izmaksas",IF('10a+c+n'!$Q55="N",'10a+c+n'!H55,0))</f>
        <v>0</v>
      </c>
      <c r="I55" s="118"/>
      <c r="J55" s="118"/>
      <c r="K55" s="119">
        <f>IF($C$4="Neattiecināmās izmaksas",IF('10a+c+n'!$Q55="N",'10a+c+n'!K55,0))</f>
        <v>0</v>
      </c>
      <c r="L55" s="82">
        <f>IF($C$4="Neattiecināmās izmaksas",IF('10a+c+n'!$Q55="N",'10a+c+n'!L55,0))</f>
        <v>0</v>
      </c>
      <c r="M55" s="118">
        <f>IF($C$4="Neattiecināmās izmaksas",IF('10a+c+n'!$Q55="N",'10a+c+n'!M55,0))</f>
        <v>0</v>
      </c>
      <c r="N55" s="118">
        <f>IF($C$4="Neattiecināmās izmaksas",IF('10a+c+n'!$Q55="N",'10a+c+n'!N55,0))</f>
        <v>0</v>
      </c>
      <c r="O55" s="118">
        <f>IF($C$4="Neattiecināmās izmaksas",IF('10a+c+n'!$Q55="N",'10a+c+n'!O55,0))</f>
        <v>0</v>
      </c>
      <c r="P55" s="119">
        <f>IF($C$4="Neattiecināmās izmaksas",IF('10a+c+n'!$Q55="N",'10a+c+n'!P55,0))</f>
        <v>0</v>
      </c>
    </row>
    <row r="56" spans="1:16" x14ac:dyDescent="0.2">
      <c r="A56" s="51">
        <f>IF(P56=0,0,IF(COUNTBLANK(P56)=1,0,COUNTA($P$14:P56)))</f>
        <v>0</v>
      </c>
      <c r="B56" s="24">
        <f>IF($C$4="Neattiecināmās izmaksas",IF('10a+c+n'!$Q56="N",'10a+c+n'!B56,0))</f>
        <v>0</v>
      </c>
      <c r="C56" s="24">
        <f>IF($C$4="Neattiecināmās izmaksas",IF('10a+c+n'!$Q56="N",'10a+c+n'!C56,0))</f>
        <v>0</v>
      </c>
      <c r="D56" s="24">
        <f>IF($C$4="Neattiecināmās izmaksas",IF('10a+c+n'!$Q56="N",'10a+c+n'!D56,0))</f>
        <v>0</v>
      </c>
      <c r="E56" s="46"/>
      <c r="F56" s="65"/>
      <c r="G56" s="118"/>
      <c r="H56" s="118">
        <f>IF($C$4="Neattiecināmās izmaksas",IF('10a+c+n'!$Q56="N",'10a+c+n'!H56,0))</f>
        <v>0</v>
      </c>
      <c r="I56" s="118"/>
      <c r="J56" s="118"/>
      <c r="K56" s="119">
        <f>IF($C$4="Neattiecināmās izmaksas",IF('10a+c+n'!$Q56="N",'10a+c+n'!K56,0))</f>
        <v>0</v>
      </c>
      <c r="L56" s="82">
        <f>IF($C$4="Neattiecināmās izmaksas",IF('10a+c+n'!$Q56="N",'10a+c+n'!L56,0))</f>
        <v>0</v>
      </c>
      <c r="M56" s="118">
        <f>IF($C$4="Neattiecināmās izmaksas",IF('10a+c+n'!$Q56="N",'10a+c+n'!M56,0))</f>
        <v>0</v>
      </c>
      <c r="N56" s="118">
        <f>IF($C$4="Neattiecināmās izmaksas",IF('10a+c+n'!$Q56="N",'10a+c+n'!N56,0))</f>
        <v>0</v>
      </c>
      <c r="O56" s="118">
        <f>IF($C$4="Neattiecināmās izmaksas",IF('10a+c+n'!$Q56="N",'10a+c+n'!O56,0))</f>
        <v>0</v>
      </c>
      <c r="P56" s="119">
        <f>IF($C$4="Neattiecināmās izmaksas",IF('10a+c+n'!$Q56="N",'10a+c+n'!P56,0))</f>
        <v>0</v>
      </c>
    </row>
    <row r="57" spans="1:16" x14ac:dyDescent="0.2">
      <c r="A57" s="51">
        <f>IF(P57=0,0,IF(COUNTBLANK(P57)=1,0,COUNTA($P$14:P57)))</f>
        <v>0</v>
      </c>
      <c r="B57" s="24">
        <f>IF($C$4="Neattiecināmās izmaksas",IF('10a+c+n'!$Q57="N",'10a+c+n'!B57,0))</f>
        <v>0</v>
      </c>
      <c r="C57" s="24">
        <f>IF($C$4="Neattiecināmās izmaksas",IF('10a+c+n'!$Q57="N",'10a+c+n'!C57,0))</f>
        <v>0</v>
      </c>
      <c r="D57" s="24">
        <f>IF($C$4="Neattiecināmās izmaksas",IF('10a+c+n'!$Q57="N",'10a+c+n'!D57,0))</f>
        <v>0</v>
      </c>
      <c r="E57" s="46"/>
      <c r="F57" s="65"/>
      <c r="G57" s="118"/>
      <c r="H57" s="118">
        <f>IF($C$4="Neattiecināmās izmaksas",IF('10a+c+n'!$Q57="N",'10a+c+n'!H57,0))</f>
        <v>0</v>
      </c>
      <c r="I57" s="118"/>
      <c r="J57" s="118"/>
      <c r="K57" s="119">
        <f>IF($C$4="Neattiecināmās izmaksas",IF('10a+c+n'!$Q57="N",'10a+c+n'!K57,0))</f>
        <v>0</v>
      </c>
      <c r="L57" s="82">
        <f>IF($C$4="Neattiecināmās izmaksas",IF('10a+c+n'!$Q57="N",'10a+c+n'!L57,0))</f>
        <v>0</v>
      </c>
      <c r="M57" s="118">
        <f>IF($C$4="Neattiecināmās izmaksas",IF('10a+c+n'!$Q57="N",'10a+c+n'!M57,0))</f>
        <v>0</v>
      </c>
      <c r="N57" s="118">
        <f>IF($C$4="Neattiecināmās izmaksas",IF('10a+c+n'!$Q57="N",'10a+c+n'!N57,0))</f>
        <v>0</v>
      </c>
      <c r="O57" s="118">
        <f>IF($C$4="Neattiecināmās izmaksas",IF('10a+c+n'!$Q57="N",'10a+c+n'!O57,0))</f>
        <v>0</v>
      </c>
      <c r="P57" s="119">
        <f>IF($C$4="Neattiecināmās izmaksas",IF('10a+c+n'!$Q57="N",'10a+c+n'!P57,0))</f>
        <v>0</v>
      </c>
    </row>
    <row r="58" spans="1:16" x14ac:dyDescent="0.2">
      <c r="A58" s="51">
        <f>IF(P58=0,0,IF(COUNTBLANK(P58)=1,0,COUNTA($P$14:P58)))</f>
        <v>0</v>
      </c>
      <c r="B58" s="24">
        <f>IF($C$4="Neattiecināmās izmaksas",IF('10a+c+n'!$Q58="N",'10a+c+n'!B58,0))</f>
        <v>0</v>
      </c>
      <c r="C58" s="24">
        <f>IF($C$4="Neattiecināmās izmaksas",IF('10a+c+n'!$Q58="N",'10a+c+n'!C58,0))</f>
        <v>0</v>
      </c>
      <c r="D58" s="24">
        <f>IF($C$4="Neattiecināmās izmaksas",IF('10a+c+n'!$Q58="N",'10a+c+n'!D58,0))</f>
        <v>0</v>
      </c>
      <c r="E58" s="46"/>
      <c r="F58" s="65"/>
      <c r="G58" s="118"/>
      <c r="H58" s="118">
        <f>IF($C$4="Neattiecināmās izmaksas",IF('10a+c+n'!$Q58="N",'10a+c+n'!H58,0))</f>
        <v>0</v>
      </c>
      <c r="I58" s="118"/>
      <c r="J58" s="118"/>
      <c r="K58" s="119">
        <f>IF($C$4="Neattiecināmās izmaksas",IF('10a+c+n'!$Q58="N",'10a+c+n'!K58,0))</f>
        <v>0</v>
      </c>
      <c r="L58" s="82">
        <f>IF($C$4="Neattiecināmās izmaksas",IF('10a+c+n'!$Q58="N",'10a+c+n'!L58,0))</f>
        <v>0</v>
      </c>
      <c r="M58" s="118">
        <f>IF($C$4="Neattiecināmās izmaksas",IF('10a+c+n'!$Q58="N",'10a+c+n'!M58,0))</f>
        <v>0</v>
      </c>
      <c r="N58" s="118">
        <f>IF($C$4="Neattiecināmās izmaksas",IF('10a+c+n'!$Q58="N",'10a+c+n'!N58,0))</f>
        <v>0</v>
      </c>
      <c r="O58" s="118">
        <f>IF($C$4="Neattiecināmās izmaksas",IF('10a+c+n'!$Q58="N",'10a+c+n'!O58,0))</f>
        <v>0</v>
      </c>
      <c r="P58" s="119">
        <f>IF($C$4="Neattiecināmās izmaksas",IF('10a+c+n'!$Q58="N",'10a+c+n'!P58,0))</f>
        <v>0</v>
      </c>
    </row>
    <row r="59" spans="1:16" x14ac:dyDescent="0.2">
      <c r="A59" s="51">
        <f>IF(P59=0,0,IF(COUNTBLANK(P59)=1,0,COUNTA($P$14:P59)))</f>
        <v>0</v>
      </c>
      <c r="B59" s="24">
        <f>IF($C$4="Neattiecināmās izmaksas",IF('10a+c+n'!$Q59="N",'10a+c+n'!B59,0))</f>
        <v>0</v>
      </c>
      <c r="C59" s="24">
        <f>IF($C$4="Neattiecināmās izmaksas",IF('10a+c+n'!$Q59="N",'10a+c+n'!C59,0))</f>
        <v>0</v>
      </c>
      <c r="D59" s="24">
        <f>IF($C$4="Neattiecināmās izmaksas",IF('10a+c+n'!$Q59="N",'10a+c+n'!D59,0))</f>
        <v>0</v>
      </c>
      <c r="E59" s="46"/>
      <c r="F59" s="65"/>
      <c r="G59" s="118"/>
      <c r="H59" s="118">
        <f>IF($C$4="Neattiecināmās izmaksas",IF('10a+c+n'!$Q59="N",'10a+c+n'!H59,0))</f>
        <v>0</v>
      </c>
      <c r="I59" s="118"/>
      <c r="J59" s="118"/>
      <c r="K59" s="119">
        <f>IF($C$4="Neattiecināmās izmaksas",IF('10a+c+n'!$Q59="N",'10a+c+n'!K59,0))</f>
        <v>0</v>
      </c>
      <c r="L59" s="82">
        <f>IF($C$4="Neattiecināmās izmaksas",IF('10a+c+n'!$Q59="N",'10a+c+n'!L59,0))</f>
        <v>0</v>
      </c>
      <c r="M59" s="118">
        <f>IF($C$4="Neattiecināmās izmaksas",IF('10a+c+n'!$Q59="N",'10a+c+n'!M59,0))</f>
        <v>0</v>
      </c>
      <c r="N59" s="118">
        <f>IF($C$4="Neattiecināmās izmaksas",IF('10a+c+n'!$Q59="N",'10a+c+n'!N59,0))</f>
        <v>0</v>
      </c>
      <c r="O59" s="118">
        <f>IF($C$4="Neattiecināmās izmaksas",IF('10a+c+n'!$Q59="N",'10a+c+n'!O59,0))</f>
        <v>0</v>
      </c>
      <c r="P59" s="119">
        <f>IF($C$4="Neattiecināmās izmaksas",IF('10a+c+n'!$Q59="N",'10a+c+n'!P59,0))</f>
        <v>0</v>
      </c>
    </row>
    <row r="60" spans="1:16" x14ac:dyDescent="0.2">
      <c r="A60" s="51">
        <f>IF(P60=0,0,IF(COUNTBLANK(P60)=1,0,COUNTA($P$14:P60)))</f>
        <v>0</v>
      </c>
      <c r="B60" s="24">
        <f>IF($C$4="Neattiecināmās izmaksas",IF('10a+c+n'!$Q60="N",'10a+c+n'!B60,0))</f>
        <v>0</v>
      </c>
      <c r="C60" s="24">
        <f>IF($C$4="Neattiecināmās izmaksas",IF('10a+c+n'!$Q60="N",'10a+c+n'!C60,0))</f>
        <v>0</v>
      </c>
      <c r="D60" s="24">
        <f>IF($C$4="Neattiecināmās izmaksas",IF('10a+c+n'!$Q60="N",'10a+c+n'!D60,0))</f>
        <v>0</v>
      </c>
      <c r="E60" s="46"/>
      <c r="F60" s="65"/>
      <c r="G60" s="118"/>
      <c r="H60" s="118">
        <f>IF($C$4="Neattiecināmās izmaksas",IF('10a+c+n'!$Q60="N",'10a+c+n'!H60,0))</f>
        <v>0</v>
      </c>
      <c r="I60" s="118"/>
      <c r="J60" s="118"/>
      <c r="K60" s="119">
        <f>IF($C$4="Neattiecināmās izmaksas",IF('10a+c+n'!$Q60="N",'10a+c+n'!K60,0))</f>
        <v>0</v>
      </c>
      <c r="L60" s="82">
        <f>IF($C$4="Neattiecināmās izmaksas",IF('10a+c+n'!$Q60="N",'10a+c+n'!L60,0))</f>
        <v>0</v>
      </c>
      <c r="M60" s="118">
        <f>IF($C$4="Neattiecināmās izmaksas",IF('10a+c+n'!$Q60="N",'10a+c+n'!M60,0))</f>
        <v>0</v>
      </c>
      <c r="N60" s="118">
        <f>IF($C$4="Neattiecināmās izmaksas",IF('10a+c+n'!$Q60="N",'10a+c+n'!N60,0))</f>
        <v>0</v>
      </c>
      <c r="O60" s="118">
        <f>IF($C$4="Neattiecināmās izmaksas",IF('10a+c+n'!$Q60="N",'10a+c+n'!O60,0))</f>
        <v>0</v>
      </c>
      <c r="P60" s="119">
        <f>IF($C$4="Neattiecināmās izmaksas",IF('10a+c+n'!$Q60="N",'10a+c+n'!P60,0))</f>
        <v>0</v>
      </c>
    </row>
    <row r="61" spans="1:16" x14ac:dyDescent="0.2">
      <c r="A61" s="51">
        <f>IF(P61=0,0,IF(COUNTBLANK(P61)=1,0,COUNTA($P$14:P61)))</f>
        <v>0</v>
      </c>
      <c r="B61" s="24">
        <f>IF($C$4="Neattiecināmās izmaksas",IF('10a+c+n'!$Q61="N",'10a+c+n'!B61,0))</f>
        <v>0</v>
      </c>
      <c r="C61" s="24">
        <f>IF($C$4="Neattiecināmās izmaksas",IF('10a+c+n'!$Q61="N",'10a+c+n'!C61,0))</f>
        <v>0</v>
      </c>
      <c r="D61" s="24">
        <f>IF($C$4="Neattiecināmās izmaksas",IF('10a+c+n'!$Q61="N",'10a+c+n'!D61,0))</f>
        <v>0</v>
      </c>
      <c r="E61" s="46"/>
      <c r="F61" s="65"/>
      <c r="G61" s="118"/>
      <c r="H61" s="118">
        <f>IF($C$4="Neattiecināmās izmaksas",IF('10a+c+n'!$Q61="N",'10a+c+n'!H61,0))</f>
        <v>0</v>
      </c>
      <c r="I61" s="118"/>
      <c r="J61" s="118"/>
      <c r="K61" s="119">
        <f>IF($C$4="Neattiecināmās izmaksas",IF('10a+c+n'!$Q61="N",'10a+c+n'!K61,0))</f>
        <v>0</v>
      </c>
      <c r="L61" s="82">
        <f>IF($C$4="Neattiecināmās izmaksas",IF('10a+c+n'!$Q61="N",'10a+c+n'!L61,0))</f>
        <v>0</v>
      </c>
      <c r="M61" s="118">
        <f>IF($C$4="Neattiecināmās izmaksas",IF('10a+c+n'!$Q61="N",'10a+c+n'!M61,0))</f>
        <v>0</v>
      </c>
      <c r="N61" s="118">
        <f>IF($C$4="Neattiecināmās izmaksas",IF('10a+c+n'!$Q61="N",'10a+c+n'!N61,0))</f>
        <v>0</v>
      </c>
      <c r="O61" s="118">
        <f>IF($C$4="Neattiecināmās izmaksas",IF('10a+c+n'!$Q61="N",'10a+c+n'!O61,0))</f>
        <v>0</v>
      </c>
      <c r="P61" s="119">
        <f>IF($C$4="Neattiecināmās izmaksas",IF('10a+c+n'!$Q61="N",'10a+c+n'!P61,0))</f>
        <v>0</v>
      </c>
    </row>
    <row r="62" spans="1:16" x14ac:dyDescent="0.2">
      <c r="A62" s="51">
        <f>IF(P62=0,0,IF(COUNTBLANK(P62)=1,0,COUNTA($P$14:P62)))</f>
        <v>0</v>
      </c>
      <c r="B62" s="24">
        <f>IF($C$4="Neattiecināmās izmaksas",IF('10a+c+n'!$Q62="N",'10a+c+n'!B62,0))</f>
        <v>0</v>
      </c>
      <c r="C62" s="24">
        <f>IF($C$4="Neattiecināmās izmaksas",IF('10a+c+n'!$Q62="N",'10a+c+n'!C62,0))</f>
        <v>0</v>
      </c>
      <c r="D62" s="24">
        <f>IF($C$4="Neattiecināmās izmaksas",IF('10a+c+n'!$Q62="N",'10a+c+n'!D62,0))</f>
        <v>0</v>
      </c>
      <c r="E62" s="46"/>
      <c r="F62" s="65"/>
      <c r="G62" s="118"/>
      <c r="H62" s="118">
        <f>IF($C$4="Neattiecināmās izmaksas",IF('10a+c+n'!$Q62="N",'10a+c+n'!H62,0))</f>
        <v>0</v>
      </c>
      <c r="I62" s="118"/>
      <c r="J62" s="118"/>
      <c r="K62" s="119">
        <f>IF($C$4="Neattiecināmās izmaksas",IF('10a+c+n'!$Q62="N",'10a+c+n'!K62,0))</f>
        <v>0</v>
      </c>
      <c r="L62" s="82">
        <f>IF($C$4="Neattiecināmās izmaksas",IF('10a+c+n'!$Q62="N",'10a+c+n'!L62,0))</f>
        <v>0</v>
      </c>
      <c r="M62" s="118">
        <f>IF($C$4="Neattiecināmās izmaksas",IF('10a+c+n'!$Q62="N",'10a+c+n'!M62,0))</f>
        <v>0</v>
      </c>
      <c r="N62" s="118">
        <f>IF($C$4="Neattiecināmās izmaksas",IF('10a+c+n'!$Q62="N",'10a+c+n'!N62,0))</f>
        <v>0</v>
      </c>
      <c r="O62" s="118">
        <f>IF($C$4="Neattiecināmās izmaksas",IF('10a+c+n'!$Q62="N",'10a+c+n'!O62,0))</f>
        <v>0</v>
      </c>
      <c r="P62" s="119">
        <f>IF($C$4="Neattiecināmās izmaksas",IF('10a+c+n'!$Q62="N",'10a+c+n'!P62,0))</f>
        <v>0</v>
      </c>
    </row>
    <row r="63" spans="1:16" x14ac:dyDescent="0.2">
      <c r="A63" s="51">
        <f>IF(P63=0,0,IF(COUNTBLANK(P63)=1,0,COUNTA($P$14:P63)))</f>
        <v>0</v>
      </c>
      <c r="B63" s="24">
        <f>IF($C$4="Neattiecināmās izmaksas",IF('10a+c+n'!$Q63="N",'10a+c+n'!B63,0))</f>
        <v>0</v>
      </c>
      <c r="C63" s="24">
        <f>IF($C$4="Neattiecināmās izmaksas",IF('10a+c+n'!$Q63="N",'10a+c+n'!C63,0))</f>
        <v>0</v>
      </c>
      <c r="D63" s="24">
        <f>IF($C$4="Neattiecināmās izmaksas",IF('10a+c+n'!$Q63="N",'10a+c+n'!D63,0))</f>
        <v>0</v>
      </c>
      <c r="E63" s="46"/>
      <c r="F63" s="65"/>
      <c r="G63" s="118"/>
      <c r="H63" s="118">
        <f>IF($C$4="Neattiecināmās izmaksas",IF('10a+c+n'!$Q63="N",'10a+c+n'!H63,0))</f>
        <v>0</v>
      </c>
      <c r="I63" s="118"/>
      <c r="J63" s="118"/>
      <c r="K63" s="119">
        <f>IF($C$4="Neattiecināmās izmaksas",IF('10a+c+n'!$Q63="N",'10a+c+n'!K63,0))</f>
        <v>0</v>
      </c>
      <c r="L63" s="82">
        <f>IF($C$4="Neattiecināmās izmaksas",IF('10a+c+n'!$Q63="N",'10a+c+n'!L63,0))</f>
        <v>0</v>
      </c>
      <c r="M63" s="118">
        <f>IF($C$4="Neattiecināmās izmaksas",IF('10a+c+n'!$Q63="N",'10a+c+n'!M63,0))</f>
        <v>0</v>
      </c>
      <c r="N63" s="118">
        <f>IF($C$4="Neattiecināmās izmaksas",IF('10a+c+n'!$Q63="N",'10a+c+n'!N63,0))</f>
        <v>0</v>
      </c>
      <c r="O63" s="118">
        <f>IF($C$4="Neattiecināmās izmaksas",IF('10a+c+n'!$Q63="N",'10a+c+n'!O63,0))</f>
        <v>0</v>
      </c>
      <c r="P63" s="119">
        <f>IF($C$4="Neattiecināmās izmaksas",IF('10a+c+n'!$Q63="N",'10a+c+n'!P63,0))</f>
        <v>0</v>
      </c>
    </row>
    <row r="64" spans="1:16" x14ac:dyDescent="0.2">
      <c r="A64" s="51">
        <f>IF(P64=0,0,IF(COUNTBLANK(P64)=1,0,COUNTA($P$14:P64)))</f>
        <v>0</v>
      </c>
      <c r="B64" s="24">
        <f>IF($C$4="Neattiecināmās izmaksas",IF('10a+c+n'!$Q64="N",'10a+c+n'!B64,0))</f>
        <v>0</v>
      </c>
      <c r="C64" s="24">
        <f>IF($C$4="Neattiecināmās izmaksas",IF('10a+c+n'!$Q64="N",'10a+c+n'!C64,0))</f>
        <v>0</v>
      </c>
      <c r="D64" s="24">
        <f>IF($C$4="Neattiecināmās izmaksas",IF('10a+c+n'!$Q64="N",'10a+c+n'!D64,0))</f>
        <v>0</v>
      </c>
      <c r="E64" s="46"/>
      <c r="F64" s="65"/>
      <c r="G64" s="118"/>
      <c r="H64" s="118">
        <f>IF($C$4="Neattiecināmās izmaksas",IF('10a+c+n'!$Q64="N",'10a+c+n'!H64,0))</f>
        <v>0</v>
      </c>
      <c r="I64" s="118"/>
      <c r="J64" s="118"/>
      <c r="K64" s="119">
        <f>IF($C$4="Neattiecināmās izmaksas",IF('10a+c+n'!$Q64="N",'10a+c+n'!K64,0))</f>
        <v>0</v>
      </c>
      <c r="L64" s="82">
        <f>IF($C$4="Neattiecināmās izmaksas",IF('10a+c+n'!$Q64="N",'10a+c+n'!L64,0))</f>
        <v>0</v>
      </c>
      <c r="M64" s="118">
        <f>IF($C$4="Neattiecināmās izmaksas",IF('10a+c+n'!$Q64="N",'10a+c+n'!M64,0))</f>
        <v>0</v>
      </c>
      <c r="N64" s="118">
        <f>IF($C$4="Neattiecināmās izmaksas",IF('10a+c+n'!$Q64="N",'10a+c+n'!N64,0))</f>
        <v>0</v>
      </c>
      <c r="O64" s="118">
        <f>IF($C$4="Neattiecināmās izmaksas",IF('10a+c+n'!$Q64="N",'10a+c+n'!O64,0))</f>
        <v>0</v>
      </c>
      <c r="P64" s="119">
        <f>IF($C$4="Neattiecināmās izmaksas",IF('10a+c+n'!$Q64="N",'10a+c+n'!P64,0))</f>
        <v>0</v>
      </c>
    </row>
    <row r="65" spans="1:16" x14ac:dyDescent="0.2">
      <c r="A65" s="51">
        <f>IF(P65=0,0,IF(COUNTBLANK(P65)=1,0,COUNTA($P$14:P65)))</f>
        <v>0</v>
      </c>
      <c r="B65" s="24">
        <f>IF($C$4="Neattiecināmās izmaksas",IF('10a+c+n'!$Q65="N",'10a+c+n'!B65,0))</f>
        <v>0</v>
      </c>
      <c r="C65" s="24">
        <f>IF($C$4="Neattiecināmās izmaksas",IF('10a+c+n'!$Q65="N",'10a+c+n'!C65,0))</f>
        <v>0</v>
      </c>
      <c r="D65" s="24">
        <f>IF($C$4="Neattiecināmās izmaksas",IF('10a+c+n'!$Q65="N",'10a+c+n'!D65,0))</f>
        <v>0</v>
      </c>
      <c r="E65" s="46"/>
      <c r="F65" s="65"/>
      <c r="G65" s="118"/>
      <c r="H65" s="118">
        <f>IF($C$4="Neattiecināmās izmaksas",IF('10a+c+n'!$Q65="N",'10a+c+n'!H65,0))</f>
        <v>0</v>
      </c>
      <c r="I65" s="118"/>
      <c r="J65" s="118"/>
      <c r="K65" s="119">
        <f>IF($C$4="Neattiecināmās izmaksas",IF('10a+c+n'!$Q65="N",'10a+c+n'!K65,0))</f>
        <v>0</v>
      </c>
      <c r="L65" s="82">
        <f>IF($C$4="Neattiecināmās izmaksas",IF('10a+c+n'!$Q65="N",'10a+c+n'!L65,0))</f>
        <v>0</v>
      </c>
      <c r="M65" s="118">
        <f>IF($C$4="Neattiecināmās izmaksas",IF('10a+c+n'!$Q65="N",'10a+c+n'!M65,0))</f>
        <v>0</v>
      </c>
      <c r="N65" s="118">
        <f>IF($C$4="Neattiecināmās izmaksas",IF('10a+c+n'!$Q65="N",'10a+c+n'!N65,0))</f>
        <v>0</v>
      </c>
      <c r="O65" s="118">
        <f>IF($C$4="Neattiecināmās izmaksas",IF('10a+c+n'!$Q65="N",'10a+c+n'!O65,0))</f>
        <v>0</v>
      </c>
      <c r="P65" s="119">
        <f>IF($C$4="Neattiecināmās izmaksas",IF('10a+c+n'!$Q65="N",'10a+c+n'!P65,0))</f>
        <v>0</v>
      </c>
    </row>
    <row r="66" spans="1:16" x14ac:dyDescent="0.2">
      <c r="A66" s="51">
        <f>IF(P66=0,0,IF(COUNTBLANK(P66)=1,0,COUNTA($P$14:P66)))</f>
        <v>0</v>
      </c>
      <c r="B66" s="24">
        <f>IF($C$4="Neattiecināmās izmaksas",IF('10a+c+n'!$Q66="N",'10a+c+n'!B66,0))</f>
        <v>0</v>
      </c>
      <c r="C66" s="24">
        <f>IF($C$4="Neattiecināmās izmaksas",IF('10a+c+n'!$Q66="N",'10a+c+n'!C66,0))</f>
        <v>0</v>
      </c>
      <c r="D66" s="24">
        <f>IF($C$4="Neattiecināmās izmaksas",IF('10a+c+n'!$Q66="N",'10a+c+n'!D66,0))</f>
        <v>0</v>
      </c>
      <c r="E66" s="46"/>
      <c r="F66" s="65"/>
      <c r="G66" s="118"/>
      <c r="H66" s="118">
        <f>IF($C$4="Neattiecināmās izmaksas",IF('10a+c+n'!$Q66="N",'10a+c+n'!H66,0))</f>
        <v>0</v>
      </c>
      <c r="I66" s="118"/>
      <c r="J66" s="118"/>
      <c r="K66" s="119">
        <f>IF($C$4="Neattiecināmās izmaksas",IF('10a+c+n'!$Q66="N",'10a+c+n'!K66,0))</f>
        <v>0</v>
      </c>
      <c r="L66" s="82">
        <f>IF($C$4="Neattiecināmās izmaksas",IF('10a+c+n'!$Q66="N",'10a+c+n'!L66,0))</f>
        <v>0</v>
      </c>
      <c r="M66" s="118">
        <f>IF($C$4="Neattiecināmās izmaksas",IF('10a+c+n'!$Q66="N",'10a+c+n'!M66,0))</f>
        <v>0</v>
      </c>
      <c r="N66" s="118">
        <f>IF($C$4="Neattiecināmās izmaksas",IF('10a+c+n'!$Q66="N",'10a+c+n'!N66,0))</f>
        <v>0</v>
      </c>
      <c r="O66" s="118">
        <f>IF($C$4="Neattiecināmās izmaksas",IF('10a+c+n'!$Q66="N",'10a+c+n'!O66,0))</f>
        <v>0</v>
      </c>
      <c r="P66" s="119">
        <f>IF($C$4="Neattiecināmās izmaksas",IF('10a+c+n'!$Q66="N",'10a+c+n'!P66,0))</f>
        <v>0</v>
      </c>
    </row>
    <row r="67" spans="1:16" x14ac:dyDescent="0.2">
      <c r="A67" s="51">
        <f>IF(P67=0,0,IF(COUNTBLANK(P67)=1,0,COUNTA($P$14:P67)))</f>
        <v>0</v>
      </c>
      <c r="B67" s="24">
        <f>IF($C$4="Neattiecināmās izmaksas",IF('10a+c+n'!$Q67="N",'10a+c+n'!B67,0))</f>
        <v>0</v>
      </c>
      <c r="C67" s="24">
        <f>IF($C$4="Neattiecināmās izmaksas",IF('10a+c+n'!$Q67="N",'10a+c+n'!C67,0))</f>
        <v>0</v>
      </c>
      <c r="D67" s="24">
        <f>IF($C$4="Neattiecināmās izmaksas",IF('10a+c+n'!$Q67="N",'10a+c+n'!D67,0))</f>
        <v>0</v>
      </c>
      <c r="E67" s="46"/>
      <c r="F67" s="65"/>
      <c r="G67" s="118"/>
      <c r="H67" s="118">
        <f>IF($C$4="Neattiecināmās izmaksas",IF('10a+c+n'!$Q67="N",'10a+c+n'!H67,0))</f>
        <v>0</v>
      </c>
      <c r="I67" s="118"/>
      <c r="J67" s="118"/>
      <c r="K67" s="119">
        <f>IF($C$4="Neattiecināmās izmaksas",IF('10a+c+n'!$Q67="N",'10a+c+n'!K67,0))</f>
        <v>0</v>
      </c>
      <c r="L67" s="82">
        <f>IF($C$4="Neattiecināmās izmaksas",IF('10a+c+n'!$Q67="N",'10a+c+n'!L67,0))</f>
        <v>0</v>
      </c>
      <c r="M67" s="118">
        <f>IF($C$4="Neattiecināmās izmaksas",IF('10a+c+n'!$Q67="N",'10a+c+n'!M67,0))</f>
        <v>0</v>
      </c>
      <c r="N67" s="118">
        <f>IF($C$4="Neattiecināmās izmaksas",IF('10a+c+n'!$Q67="N",'10a+c+n'!N67,0))</f>
        <v>0</v>
      </c>
      <c r="O67" s="118">
        <f>IF($C$4="Neattiecināmās izmaksas",IF('10a+c+n'!$Q67="N",'10a+c+n'!O67,0))</f>
        <v>0</v>
      </c>
      <c r="P67" s="119">
        <f>IF($C$4="Neattiecināmās izmaksas",IF('10a+c+n'!$Q67="N",'10a+c+n'!P67,0))</f>
        <v>0</v>
      </c>
    </row>
    <row r="68" spans="1:16" x14ac:dyDescent="0.2">
      <c r="A68" s="51">
        <f>IF(P68=0,0,IF(COUNTBLANK(P68)=1,0,COUNTA($P$14:P68)))</f>
        <v>0</v>
      </c>
      <c r="B68" s="24">
        <f>IF($C$4="Neattiecināmās izmaksas",IF('10a+c+n'!$Q68="N",'10a+c+n'!B68,0))</f>
        <v>0</v>
      </c>
      <c r="C68" s="24">
        <f>IF($C$4="Neattiecināmās izmaksas",IF('10a+c+n'!$Q68="N",'10a+c+n'!C68,0))</f>
        <v>0</v>
      </c>
      <c r="D68" s="24">
        <f>IF($C$4="Neattiecināmās izmaksas",IF('10a+c+n'!$Q68="N",'10a+c+n'!D68,0))</f>
        <v>0</v>
      </c>
      <c r="E68" s="46"/>
      <c r="F68" s="65"/>
      <c r="G68" s="118"/>
      <c r="H68" s="118">
        <f>IF($C$4="Neattiecināmās izmaksas",IF('10a+c+n'!$Q68="N",'10a+c+n'!H68,0))</f>
        <v>0</v>
      </c>
      <c r="I68" s="118"/>
      <c r="J68" s="118"/>
      <c r="K68" s="119">
        <f>IF($C$4="Neattiecināmās izmaksas",IF('10a+c+n'!$Q68="N",'10a+c+n'!K68,0))</f>
        <v>0</v>
      </c>
      <c r="L68" s="82">
        <f>IF($C$4="Neattiecināmās izmaksas",IF('10a+c+n'!$Q68="N",'10a+c+n'!L68,0))</f>
        <v>0</v>
      </c>
      <c r="M68" s="118">
        <f>IF($C$4="Neattiecināmās izmaksas",IF('10a+c+n'!$Q68="N",'10a+c+n'!M68,0))</f>
        <v>0</v>
      </c>
      <c r="N68" s="118">
        <f>IF($C$4="Neattiecināmās izmaksas",IF('10a+c+n'!$Q68="N",'10a+c+n'!N68,0))</f>
        <v>0</v>
      </c>
      <c r="O68" s="118">
        <f>IF($C$4="Neattiecināmās izmaksas",IF('10a+c+n'!$Q68="N",'10a+c+n'!O68,0))</f>
        <v>0</v>
      </c>
      <c r="P68" s="119">
        <f>IF($C$4="Neattiecināmās izmaksas",IF('10a+c+n'!$Q68="N",'10a+c+n'!P68,0))</f>
        <v>0</v>
      </c>
    </row>
    <row r="69" spans="1:16" x14ac:dyDescent="0.2">
      <c r="A69" s="51">
        <f>IF(P69=0,0,IF(COUNTBLANK(P69)=1,0,COUNTA($P$14:P69)))</f>
        <v>0</v>
      </c>
      <c r="B69" s="24">
        <f>IF($C$4="Neattiecināmās izmaksas",IF('10a+c+n'!$Q69="N",'10a+c+n'!B69,0))</f>
        <v>0</v>
      </c>
      <c r="C69" s="24">
        <f>IF($C$4="Neattiecināmās izmaksas",IF('10a+c+n'!$Q69="N",'10a+c+n'!C69,0))</f>
        <v>0</v>
      </c>
      <c r="D69" s="24">
        <f>IF($C$4="Neattiecināmās izmaksas",IF('10a+c+n'!$Q69="N",'10a+c+n'!D69,0))</f>
        <v>0</v>
      </c>
      <c r="E69" s="46"/>
      <c r="F69" s="65"/>
      <c r="G69" s="118"/>
      <c r="H69" s="118">
        <f>IF($C$4="Neattiecināmās izmaksas",IF('10a+c+n'!$Q69="N",'10a+c+n'!H69,0))</f>
        <v>0</v>
      </c>
      <c r="I69" s="118"/>
      <c r="J69" s="118"/>
      <c r="K69" s="119">
        <f>IF($C$4="Neattiecināmās izmaksas",IF('10a+c+n'!$Q69="N",'10a+c+n'!K69,0))</f>
        <v>0</v>
      </c>
      <c r="L69" s="82">
        <f>IF($C$4="Neattiecināmās izmaksas",IF('10a+c+n'!$Q69="N",'10a+c+n'!L69,0))</f>
        <v>0</v>
      </c>
      <c r="M69" s="118">
        <f>IF($C$4="Neattiecināmās izmaksas",IF('10a+c+n'!$Q69="N",'10a+c+n'!M69,0))</f>
        <v>0</v>
      </c>
      <c r="N69" s="118">
        <f>IF($C$4="Neattiecināmās izmaksas",IF('10a+c+n'!$Q69="N",'10a+c+n'!N69,0))</f>
        <v>0</v>
      </c>
      <c r="O69" s="118">
        <f>IF($C$4="Neattiecināmās izmaksas",IF('10a+c+n'!$Q69="N",'10a+c+n'!O69,0))</f>
        <v>0</v>
      </c>
      <c r="P69" s="119">
        <f>IF($C$4="Neattiecināmās izmaksas",IF('10a+c+n'!$Q69="N",'10a+c+n'!P69,0))</f>
        <v>0</v>
      </c>
    </row>
    <row r="70" spans="1:16" x14ac:dyDescent="0.2">
      <c r="A70" s="51">
        <f>IF(P70=0,0,IF(COUNTBLANK(P70)=1,0,COUNTA($P$14:P70)))</f>
        <v>0</v>
      </c>
      <c r="B70" s="24">
        <f>IF($C$4="Neattiecināmās izmaksas",IF('10a+c+n'!$Q70="N",'10a+c+n'!B70,0))</f>
        <v>0</v>
      </c>
      <c r="C70" s="24">
        <f>IF($C$4="Neattiecināmās izmaksas",IF('10a+c+n'!$Q70="N",'10a+c+n'!C70,0))</f>
        <v>0</v>
      </c>
      <c r="D70" s="24">
        <f>IF($C$4="Neattiecināmās izmaksas",IF('10a+c+n'!$Q70="N",'10a+c+n'!D70,0))</f>
        <v>0</v>
      </c>
      <c r="E70" s="46"/>
      <c r="F70" s="65"/>
      <c r="G70" s="118"/>
      <c r="H70" s="118">
        <f>IF($C$4="Neattiecināmās izmaksas",IF('10a+c+n'!$Q70="N",'10a+c+n'!H70,0))</f>
        <v>0</v>
      </c>
      <c r="I70" s="118"/>
      <c r="J70" s="118"/>
      <c r="K70" s="119">
        <f>IF($C$4="Neattiecināmās izmaksas",IF('10a+c+n'!$Q70="N",'10a+c+n'!K70,0))</f>
        <v>0</v>
      </c>
      <c r="L70" s="82">
        <f>IF($C$4="Neattiecināmās izmaksas",IF('10a+c+n'!$Q70="N",'10a+c+n'!L70,0))</f>
        <v>0</v>
      </c>
      <c r="M70" s="118">
        <f>IF($C$4="Neattiecināmās izmaksas",IF('10a+c+n'!$Q70="N",'10a+c+n'!M70,0))</f>
        <v>0</v>
      </c>
      <c r="N70" s="118">
        <f>IF($C$4="Neattiecināmās izmaksas",IF('10a+c+n'!$Q70="N",'10a+c+n'!N70,0))</f>
        <v>0</v>
      </c>
      <c r="O70" s="118">
        <f>IF($C$4="Neattiecināmās izmaksas",IF('10a+c+n'!$Q70="N",'10a+c+n'!O70,0))</f>
        <v>0</v>
      </c>
      <c r="P70" s="119">
        <f>IF($C$4="Neattiecināmās izmaksas",IF('10a+c+n'!$Q70="N",'10a+c+n'!P70,0))</f>
        <v>0</v>
      </c>
    </row>
    <row r="71" spans="1:16" ht="10.8" thickBot="1" x14ac:dyDescent="0.25">
      <c r="A71" s="51">
        <f>IF(P71=0,0,IF(COUNTBLANK(P71)=1,0,COUNTA($P$14:P71)))</f>
        <v>0</v>
      </c>
      <c r="B71" s="24">
        <f>IF($C$4="Neattiecināmās izmaksas",IF('10a+c+n'!$Q71="N",'10a+c+n'!B71,0))</f>
        <v>0</v>
      </c>
      <c r="C71" s="24">
        <f>IF($C$4="Neattiecināmās izmaksas",IF('10a+c+n'!$Q71="N",'10a+c+n'!C71,0))</f>
        <v>0</v>
      </c>
      <c r="D71" s="24">
        <f>IF($C$4="Neattiecināmās izmaksas",IF('10a+c+n'!$Q71="N",'10a+c+n'!D71,0))</f>
        <v>0</v>
      </c>
      <c r="E71" s="46"/>
      <c r="F71" s="65"/>
      <c r="G71" s="118"/>
      <c r="H71" s="118">
        <f>IF($C$4="Neattiecināmās izmaksas",IF('10a+c+n'!$Q71="N",'10a+c+n'!H71,0))</f>
        <v>0</v>
      </c>
      <c r="I71" s="118"/>
      <c r="J71" s="118"/>
      <c r="K71" s="119">
        <f>IF($C$4="Neattiecināmās izmaksas",IF('10a+c+n'!$Q71="N",'10a+c+n'!K71,0))</f>
        <v>0</v>
      </c>
      <c r="L71" s="82">
        <f>IF($C$4="Neattiecināmās izmaksas",IF('10a+c+n'!$Q71="N",'10a+c+n'!L71,0))</f>
        <v>0</v>
      </c>
      <c r="M71" s="118">
        <f>IF($C$4="Neattiecināmās izmaksas",IF('10a+c+n'!$Q71="N",'10a+c+n'!M71,0))</f>
        <v>0</v>
      </c>
      <c r="N71" s="118">
        <f>IF($C$4="Neattiecināmās izmaksas",IF('10a+c+n'!$Q71="N",'10a+c+n'!N71,0))</f>
        <v>0</v>
      </c>
      <c r="O71" s="118">
        <f>IF($C$4="Neattiecināmās izmaksas",IF('10a+c+n'!$Q71="N",'10a+c+n'!O71,0))</f>
        <v>0</v>
      </c>
      <c r="P71" s="119">
        <f>IF($C$4="Neattiecināmās izmaksas",IF('10a+c+n'!$Q71="N",'10a+c+n'!P71,0))</f>
        <v>0</v>
      </c>
    </row>
    <row r="72" spans="1:16" ht="12" customHeight="1" thickBot="1" x14ac:dyDescent="0.25">
      <c r="A72" s="315" t="s">
        <v>62</v>
      </c>
      <c r="B72" s="316"/>
      <c r="C72" s="316"/>
      <c r="D72" s="316"/>
      <c r="E72" s="316"/>
      <c r="F72" s="316"/>
      <c r="G72" s="316"/>
      <c r="H72" s="316"/>
      <c r="I72" s="316"/>
      <c r="J72" s="316"/>
      <c r="K72" s="317"/>
      <c r="L72" s="132">
        <f>SUM(L14:L71)</f>
        <v>0</v>
      </c>
      <c r="M72" s="133">
        <f>SUM(M14:M71)</f>
        <v>0</v>
      </c>
      <c r="N72" s="133">
        <f>SUM(N14:N71)</f>
        <v>0</v>
      </c>
      <c r="O72" s="133">
        <f>SUM(O14:O71)</f>
        <v>0</v>
      </c>
      <c r="P72" s="134">
        <f>SUM(P14:P71)</f>
        <v>0</v>
      </c>
    </row>
    <row r="73" spans="1:16" x14ac:dyDescent="0.2">
      <c r="A73" s="16"/>
      <c r="B73" s="16"/>
      <c r="C73" s="16"/>
      <c r="D73" s="16"/>
      <c r="E73" s="16"/>
      <c r="F73" s="16"/>
      <c r="G73" s="16"/>
      <c r="H73" s="16"/>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1" t="s">
        <v>14</v>
      </c>
      <c r="B75" s="16"/>
      <c r="C75" s="318" t="str">
        <f>'Kops n'!C35:H35</f>
        <v>Gundega Ābelīte 14.05.2024</v>
      </c>
      <c r="D75" s="318"/>
      <c r="E75" s="318"/>
      <c r="F75" s="318"/>
      <c r="G75" s="318"/>
      <c r="H75" s="318"/>
      <c r="I75" s="16"/>
      <c r="J75" s="16"/>
      <c r="K75" s="16"/>
      <c r="L75" s="16"/>
      <c r="M75" s="16"/>
      <c r="N75" s="16"/>
      <c r="O75" s="16"/>
      <c r="P75" s="16"/>
    </row>
    <row r="76" spans="1:16" x14ac:dyDescent="0.2">
      <c r="A76" s="16"/>
      <c r="B76" s="16"/>
      <c r="C76" s="244" t="s">
        <v>15</v>
      </c>
      <c r="D76" s="244"/>
      <c r="E76" s="244"/>
      <c r="F76" s="244"/>
      <c r="G76" s="244"/>
      <c r="H76" s="244"/>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260" t="str">
        <f>'Kops n'!A38:D38</f>
        <v>Tāme sastādīta 2024. gada 14. maijā</v>
      </c>
      <c r="B78" s="261"/>
      <c r="C78" s="261"/>
      <c r="D78" s="261"/>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1" t="s">
        <v>41</v>
      </c>
      <c r="B80" s="16"/>
      <c r="C80" s="318" t="str">
        <f>'Kops n'!C40:H40</f>
        <v>Gundega Ābelīte 14.05.2024</v>
      </c>
      <c r="D80" s="318"/>
      <c r="E80" s="318"/>
      <c r="F80" s="318"/>
      <c r="G80" s="318"/>
      <c r="H80" s="318"/>
      <c r="I80" s="16"/>
      <c r="J80" s="16"/>
      <c r="K80" s="16"/>
      <c r="L80" s="16"/>
      <c r="M80" s="16"/>
      <c r="N80" s="16"/>
      <c r="O80" s="16"/>
      <c r="P80" s="16"/>
    </row>
    <row r="81" spans="1:16" x14ac:dyDescent="0.2">
      <c r="A81" s="16"/>
      <c r="B81" s="16"/>
      <c r="C81" s="244" t="s">
        <v>15</v>
      </c>
      <c r="D81" s="244"/>
      <c r="E81" s="244"/>
      <c r="F81" s="244"/>
      <c r="G81" s="244"/>
      <c r="H81" s="244"/>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row r="83" spans="1:16" x14ac:dyDescent="0.2">
      <c r="A83" s="78" t="s">
        <v>16</v>
      </c>
      <c r="B83" s="42"/>
      <c r="C83" s="85" t="str">
        <f>'Kops n'!C43</f>
        <v>1-00180</v>
      </c>
      <c r="D83" s="42"/>
      <c r="E83" s="16"/>
      <c r="F83" s="16"/>
      <c r="G83" s="16"/>
      <c r="H83" s="1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sheetData>
  <mergeCells count="23">
    <mergeCell ref="C2:I2"/>
    <mergeCell ref="C3:I3"/>
    <mergeCell ref="C4:I4"/>
    <mergeCell ref="D5:L5"/>
    <mergeCell ref="D6:L6"/>
    <mergeCell ref="D8:L8"/>
    <mergeCell ref="A9:F9"/>
    <mergeCell ref="J9:M9"/>
    <mergeCell ref="N9:O9"/>
    <mergeCell ref="D7:L7"/>
    <mergeCell ref="C81:H81"/>
    <mergeCell ref="L12:P12"/>
    <mergeCell ref="A72:K72"/>
    <mergeCell ref="C75:H75"/>
    <mergeCell ref="C76:H76"/>
    <mergeCell ref="A78:D78"/>
    <mergeCell ref="C80:H80"/>
    <mergeCell ref="A12:A13"/>
    <mergeCell ref="B12:B13"/>
    <mergeCell ref="C12:C13"/>
    <mergeCell ref="D12:D13"/>
    <mergeCell ref="E12:E13"/>
    <mergeCell ref="F12:K12"/>
  </mergeCells>
  <conditionalFormatting sqref="A72:K72">
    <cfRule type="containsText" dxfId="87" priority="3" operator="containsText" text="Tiešās izmaksas kopā, t. sk. darba devēja sociālais nodoklis __.__% ">
      <formula>NOT(ISERROR(SEARCH("Tiešās izmaksas kopā, t. sk. darba devēja sociālais nodoklis __.__% ",A72)))</formula>
    </cfRule>
  </conditionalFormatting>
  <conditionalFormatting sqref="N9:O9 C2:I2 D5:L8 B14:P71 L72:P72 C75:H75 C80:H80 C83">
    <cfRule type="cellIs" dxfId="86" priority="2" operator="equal">
      <formula>0</formula>
    </cfRule>
  </conditionalFormatting>
  <conditionalFormatting sqref="A14:A71">
    <cfRule type="cellIs" dxfId="85" priority="1"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000"/>
  </sheetPr>
  <dimension ref="A1:Q60"/>
  <sheetViews>
    <sheetView topLeftCell="A28" workbookViewId="0">
      <selection activeCell="F15" sqref="F15:G4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11</v>
      </c>
      <c r="E1" s="22"/>
      <c r="F1" s="22"/>
      <c r="G1" s="22"/>
      <c r="H1" s="22"/>
      <c r="I1" s="22"/>
      <c r="J1" s="22"/>
      <c r="N1" s="26"/>
      <c r="O1" s="27"/>
      <c r="P1" s="28"/>
    </row>
    <row r="2" spans="1:17" x14ac:dyDescent="0.2">
      <c r="A2" s="29"/>
      <c r="B2" s="29"/>
      <c r="C2" s="330" t="s">
        <v>451</v>
      </c>
      <c r="D2" s="330"/>
      <c r="E2" s="330"/>
      <c r="F2" s="330"/>
      <c r="G2" s="330"/>
      <c r="H2" s="330"/>
      <c r="I2" s="330"/>
      <c r="J2" s="29"/>
    </row>
    <row r="3" spans="1:17" x14ac:dyDescent="0.2">
      <c r="A3" s="30"/>
      <c r="B3" s="30"/>
      <c r="C3" s="287" t="s">
        <v>21</v>
      </c>
      <c r="D3" s="287"/>
      <c r="E3" s="287"/>
      <c r="F3" s="287"/>
      <c r="G3" s="287"/>
      <c r="H3" s="287"/>
      <c r="I3" s="287"/>
      <c r="J3" s="30"/>
    </row>
    <row r="4" spans="1:17" x14ac:dyDescent="0.2">
      <c r="A4" s="30"/>
      <c r="B4" s="30"/>
      <c r="C4" s="331" t="s">
        <v>63</v>
      </c>
      <c r="D4" s="331"/>
      <c r="E4" s="331"/>
      <c r="F4" s="331"/>
      <c r="G4" s="331"/>
      <c r="H4" s="331"/>
      <c r="I4" s="331"/>
      <c r="J4" s="30"/>
    </row>
    <row r="5" spans="1:17" x14ac:dyDescent="0.2">
      <c r="A5" s="22"/>
      <c r="B5" s="22"/>
      <c r="C5" s="27" t="s">
        <v>5</v>
      </c>
      <c r="D5" s="326" t="str">
        <f>'Kops a+c+n'!D6</f>
        <v>Daudzdzīvokļu dzīvojamā ēka</v>
      </c>
      <c r="E5" s="326"/>
      <c r="F5" s="326"/>
      <c r="G5" s="326"/>
      <c r="H5" s="326"/>
      <c r="I5" s="326"/>
      <c r="J5" s="326"/>
      <c r="K5" s="326"/>
      <c r="L5" s="326"/>
      <c r="M5" s="16"/>
      <c r="N5" s="16"/>
      <c r="O5" s="16"/>
      <c r="P5" s="16"/>
    </row>
    <row r="6" spans="1:17"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7" x14ac:dyDescent="0.2">
      <c r="A7" s="22"/>
      <c r="B7" s="22"/>
      <c r="C7" s="27" t="s">
        <v>7</v>
      </c>
      <c r="D7" s="326" t="str">
        <f>'Kops a+c+n'!D8</f>
        <v>Smilšu iela 38, Tukums, Tukuma nov., LV-3101</v>
      </c>
      <c r="E7" s="326"/>
      <c r="F7" s="326"/>
      <c r="G7" s="326"/>
      <c r="H7" s="326"/>
      <c r="I7" s="326"/>
      <c r="J7" s="326"/>
      <c r="K7" s="326"/>
      <c r="L7" s="326"/>
      <c r="M7" s="16"/>
      <c r="N7" s="16"/>
      <c r="O7" s="16"/>
      <c r="P7" s="16"/>
    </row>
    <row r="8" spans="1:17" x14ac:dyDescent="0.2">
      <c r="A8" s="22"/>
      <c r="B8" s="22"/>
      <c r="C8" s="4" t="s">
        <v>24</v>
      </c>
      <c r="D8" s="326" t="str">
        <f>'Kops a+c+n'!D9</f>
        <v>03102023/Sm-38</v>
      </c>
      <c r="E8" s="326"/>
      <c r="F8" s="326"/>
      <c r="G8" s="326"/>
      <c r="H8" s="326"/>
      <c r="I8" s="326"/>
      <c r="J8" s="326"/>
      <c r="K8" s="326"/>
      <c r="L8" s="326"/>
      <c r="M8" s="16"/>
      <c r="N8" s="16"/>
      <c r="O8" s="16"/>
      <c r="P8" s="16"/>
    </row>
    <row r="9" spans="1:17" ht="11.25" customHeight="1" x14ac:dyDescent="0.2">
      <c r="A9" s="327" t="s">
        <v>461</v>
      </c>
      <c r="B9" s="327"/>
      <c r="C9" s="327"/>
      <c r="D9" s="327"/>
      <c r="E9" s="327"/>
      <c r="F9" s="327"/>
      <c r="G9" s="31"/>
      <c r="H9" s="31"/>
      <c r="I9" s="31"/>
      <c r="J9" s="328" t="s">
        <v>45</v>
      </c>
      <c r="K9" s="328"/>
      <c r="L9" s="328"/>
      <c r="M9" s="328"/>
      <c r="N9" s="329">
        <f>P48</f>
        <v>0</v>
      </c>
      <c r="O9" s="329"/>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14. maijā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299" t="s">
        <v>27</v>
      </c>
      <c r="B12" s="319" t="s">
        <v>48</v>
      </c>
      <c r="C12" s="313" t="s">
        <v>49</v>
      </c>
      <c r="D12" s="322" t="s">
        <v>50</v>
      </c>
      <c r="E12" s="324" t="s">
        <v>51</v>
      </c>
      <c r="F12" s="312" t="s">
        <v>52</v>
      </c>
      <c r="G12" s="313"/>
      <c r="H12" s="313"/>
      <c r="I12" s="313"/>
      <c r="J12" s="313"/>
      <c r="K12" s="314"/>
      <c r="L12" s="312" t="s">
        <v>53</v>
      </c>
      <c r="M12" s="313"/>
      <c r="N12" s="313"/>
      <c r="O12" s="313"/>
      <c r="P12" s="314"/>
      <c r="Q12" s="89" t="s">
        <v>54</v>
      </c>
    </row>
    <row r="13" spans="1:17"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196"/>
      <c r="B14" s="203"/>
      <c r="C14" s="169" t="s">
        <v>404</v>
      </c>
      <c r="D14" s="23"/>
      <c r="E14" s="45"/>
      <c r="F14" s="204"/>
      <c r="G14" s="204"/>
      <c r="H14" s="110">
        <f>F14*G14</f>
        <v>0</v>
      </c>
      <c r="I14" s="205"/>
      <c r="J14" s="110"/>
      <c r="K14" s="114">
        <f>SUM(H14:J14)</f>
        <v>0</v>
      </c>
      <c r="L14" s="71">
        <f>E14*F14</f>
        <v>0</v>
      </c>
      <c r="M14" s="110">
        <f>H14*E14</f>
        <v>0</v>
      </c>
      <c r="N14" s="110">
        <f>I14*E14</f>
        <v>0</v>
      </c>
      <c r="O14" s="110">
        <f>J14*E14</f>
        <v>0</v>
      </c>
      <c r="P14" s="114">
        <f>SUM(M14:O14)</f>
        <v>0</v>
      </c>
      <c r="Q14" s="57"/>
    </row>
    <row r="15" spans="1:17" ht="39.6" x14ac:dyDescent="0.2">
      <c r="A15" s="36">
        <v>1</v>
      </c>
      <c r="B15" s="207" t="s">
        <v>405</v>
      </c>
      <c r="C15" s="190" t="s">
        <v>406</v>
      </c>
      <c r="D15" s="191" t="s">
        <v>309</v>
      </c>
      <c r="E15" s="192">
        <v>17</v>
      </c>
      <c r="F15" s="189"/>
      <c r="G15" s="189"/>
      <c r="H15" s="112">
        <f>F15*G15</f>
        <v>0</v>
      </c>
      <c r="I15" s="152"/>
      <c r="J15" s="112"/>
      <c r="K15" s="115">
        <f t="shared" ref="K15:K47" si="0">SUM(H15:J15)</f>
        <v>0</v>
      </c>
      <c r="L15" s="41">
        <f t="shared" ref="L15:L47" si="1">E15*F15</f>
        <v>0</v>
      </c>
      <c r="M15" s="112">
        <f t="shared" ref="M15:M47" si="2">H15*E15</f>
        <v>0</v>
      </c>
      <c r="N15" s="112">
        <f t="shared" ref="N15:N47" si="3">I15*E15</f>
        <v>0</v>
      </c>
      <c r="O15" s="112">
        <f t="shared" ref="O15:O47" si="4">J15*E15</f>
        <v>0</v>
      </c>
      <c r="P15" s="115">
        <f t="shared" ref="P15:P47" si="5">SUM(M15:O15)</f>
        <v>0</v>
      </c>
      <c r="Q15" s="61" t="s">
        <v>46</v>
      </c>
    </row>
    <row r="16" spans="1:17" ht="39.6" x14ac:dyDescent="0.2">
      <c r="A16" s="36">
        <v>2</v>
      </c>
      <c r="B16" s="207" t="s">
        <v>405</v>
      </c>
      <c r="C16" s="190" t="s">
        <v>407</v>
      </c>
      <c r="D16" s="191" t="s">
        <v>309</v>
      </c>
      <c r="E16" s="192">
        <v>36</v>
      </c>
      <c r="F16" s="189"/>
      <c r="G16" s="189"/>
      <c r="H16" s="112">
        <f t="shared" ref="H16:H47" si="6">F16*G16</f>
        <v>0</v>
      </c>
      <c r="I16" s="152"/>
      <c r="J16" s="112"/>
      <c r="K16" s="115">
        <f t="shared" si="0"/>
        <v>0</v>
      </c>
      <c r="L16" s="41">
        <f t="shared" si="1"/>
        <v>0</v>
      </c>
      <c r="M16" s="112">
        <f t="shared" si="2"/>
        <v>0</v>
      </c>
      <c r="N16" s="112">
        <f t="shared" si="3"/>
        <v>0</v>
      </c>
      <c r="O16" s="112">
        <f t="shared" si="4"/>
        <v>0</v>
      </c>
      <c r="P16" s="115">
        <f t="shared" si="5"/>
        <v>0</v>
      </c>
      <c r="Q16" s="61" t="s">
        <v>46</v>
      </c>
    </row>
    <row r="17" spans="1:17" ht="39.6" x14ac:dyDescent="0.2">
      <c r="A17" s="36">
        <v>3</v>
      </c>
      <c r="B17" s="207" t="s">
        <v>405</v>
      </c>
      <c r="C17" s="190" t="s">
        <v>408</v>
      </c>
      <c r="D17" s="191" t="s">
        <v>309</v>
      </c>
      <c r="E17" s="192">
        <v>37</v>
      </c>
      <c r="F17" s="189"/>
      <c r="G17" s="189"/>
      <c r="H17" s="112">
        <f t="shared" si="6"/>
        <v>0</v>
      </c>
      <c r="I17" s="152"/>
      <c r="J17" s="112"/>
      <c r="K17" s="115">
        <f t="shared" si="0"/>
        <v>0</v>
      </c>
      <c r="L17" s="41">
        <f t="shared" si="1"/>
        <v>0</v>
      </c>
      <c r="M17" s="112">
        <f t="shared" si="2"/>
        <v>0</v>
      </c>
      <c r="N17" s="112">
        <f t="shared" si="3"/>
        <v>0</v>
      </c>
      <c r="O17" s="112">
        <f t="shared" si="4"/>
        <v>0</v>
      </c>
      <c r="P17" s="115">
        <f t="shared" si="5"/>
        <v>0</v>
      </c>
      <c r="Q17" s="61" t="s">
        <v>46</v>
      </c>
    </row>
    <row r="18" spans="1:17" ht="39.6" x14ac:dyDescent="0.2">
      <c r="A18" s="36">
        <v>4</v>
      </c>
      <c r="B18" s="207" t="s">
        <v>405</v>
      </c>
      <c r="C18" s="190" t="s">
        <v>409</v>
      </c>
      <c r="D18" s="191" t="s">
        <v>309</v>
      </c>
      <c r="E18" s="192">
        <v>47</v>
      </c>
      <c r="F18" s="189"/>
      <c r="G18" s="189"/>
      <c r="H18" s="112">
        <f t="shared" si="6"/>
        <v>0</v>
      </c>
      <c r="I18" s="152"/>
      <c r="J18" s="112"/>
      <c r="K18" s="115">
        <f t="shared" si="0"/>
        <v>0</v>
      </c>
      <c r="L18" s="41">
        <f t="shared" si="1"/>
        <v>0</v>
      </c>
      <c r="M18" s="112">
        <f t="shared" si="2"/>
        <v>0</v>
      </c>
      <c r="N18" s="112">
        <f t="shared" si="3"/>
        <v>0</v>
      </c>
      <c r="O18" s="112">
        <f t="shared" si="4"/>
        <v>0</v>
      </c>
      <c r="P18" s="115">
        <f t="shared" si="5"/>
        <v>0</v>
      </c>
      <c r="Q18" s="61" t="s">
        <v>46</v>
      </c>
    </row>
    <row r="19" spans="1:17" ht="39.6" x14ac:dyDescent="0.2">
      <c r="A19" s="36">
        <v>5</v>
      </c>
      <c r="B19" s="207" t="s">
        <v>405</v>
      </c>
      <c r="C19" s="190" t="s">
        <v>410</v>
      </c>
      <c r="D19" s="191" t="s">
        <v>309</v>
      </c>
      <c r="E19" s="192">
        <v>81</v>
      </c>
      <c r="F19" s="189"/>
      <c r="G19" s="189"/>
      <c r="H19" s="112">
        <f t="shared" si="6"/>
        <v>0</v>
      </c>
      <c r="I19" s="152"/>
      <c r="J19" s="112"/>
      <c r="K19" s="115">
        <f t="shared" si="0"/>
        <v>0</v>
      </c>
      <c r="L19" s="41">
        <f t="shared" si="1"/>
        <v>0</v>
      </c>
      <c r="M19" s="112">
        <f t="shared" si="2"/>
        <v>0</v>
      </c>
      <c r="N19" s="112">
        <f t="shared" si="3"/>
        <v>0</v>
      </c>
      <c r="O19" s="112">
        <f t="shared" si="4"/>
        <v>0</v>
      </c>
      <c r="P19" s="115">
        <f t="shared" si="5"/>
        <v>0</v>
      </c>
      <c r="Q19" s="61" t="s">
        <v>46</v>
      </c>
    </row>
    <row r="20" spans="1:17" ht="39.6" x14ac:dyDescent="0.2">
      <c r="A20" s="36">
        <v>6</v>
      </c>
      <c r="B20" s="207" t="s">
        <v>405</v>
      </c>
      <c r="C20" s="190" t="s">
        <v>411</v>
      </c>
      <c r="D20" s="191" t="s">
        <v>309</v>
      </c>
      <c r="E20" s="192">
        <v>86</v>
      </c>
      <c r="F20" s="189"/>
      <c r="G20" s="189"/>
      <c r="H20" s="112">
        <f t="shared" si="6"/>
        <v>0</v>
      </c>
      <c r="I20" s="152"/>
      <c r="J20" s="112"/>
      <c r="K20" s="115">
        <f t="shared" si="0"/>
        <v>0</v>
      </c>
      <c r="L20" s="41">
        <f t="shared" si="1"/>
        <v>0</v>
      </c>
      <c r="M20" s="112">
        <f t="shared" si="2"/>
        <v>0</v>
      </c>
      <c r="N20" s="112">
        <f t="shared" si="3"/>
        <v>0</v>
      </c>
      <c r="O20" s="112">
        <f t="shared" si="4"/>
        <v>0</v>
      </c>
      <c r="P20" s="115">
        <f t="shared" si="5"/>
        <v>0</v>
      </c>
      <c r="Q20" s="61" t="s">
        <v>46</v>
      </c>
    </row>
    <row r="21" spans="1:17" ht="39.6" x14ac:dyDescent="0.2">
      <c r="A21" s="36">
        <v>7</v>
      </c>
      <c r="B21" s="207" t="s">
        <v>405</v>
      </c>
      <c r="C21" s="190" t="s">
        <v>412</v>
      </c>
      <c r="D21" s="191" t="s">
        <v>309</v>
      </c>
      <c r="E21" s="192">
        <v>32</v>
      </c>
      <c r="F21" s="189"/>
      <c r="G21" s="189"/>
      <c r="H21" s="112">
        <f t="shared" si="6"/>
        <v>0</v>
      </c>
      <c r="I21" s="152"/>
      <c r="J21" s="112"/>
      <c r="K21" s="115">
        <f t="shared" si="0"/>
        <v>0</v>
      </c>
      <c r="L21" s="41">
        <f t="shared" si="1"/>
        <v>0</v>
      </c>
      <c r="M21" s="112">
        <f t="shared" si="2"/>
        <v>0</v>
      </c>
      <c r="N21" s="112">
        <f t="shared" si="3"/>
        <v>0</v>
      </c>
      <c r="O21" s="112">
        <f t="shared" si="4"/>
        <v>0</v>
      </c>
      <c r="P21" s="115">
        <f t="shared" si="5"/>
        <v>0</v>
      </c>
      <c r="Q21" s="61" t="s">
        <v>46</v>
      </c>
    </row>
    <row r="22" spans="1:17" ht="39.6" x14ac:dyDescent="0.2">
      <c r="A22" s="36">
        <v>8</v>
      </c>
      <c r="B22" s="207" t="s">
        <v>405</v>
      </c>
      <c r="C22" s="193" t="s">
        <v>413</v>
      </c>
      <c r="D22" s="191" t="s">
        <v>309</v>
      </c>
      <c r="E22" s="192">
        <v>17</v>
      </c>
      <c r="F22" s="189"/>
      <c r="G22" s="189"/>
      <c r="H22" s="112">
        <f t="shared" si="6"/>
        <v>0</v>
      </c>
      <c r="I22" s="152"/>
      <c r="J22" s="112"/>
      <c r="K22" s="115">
        <f t="shared" si="0"/>
        <v>0</v>
      </c>
      <c r="L22" s="41">
        <f t="shared" si="1"/>
        <v>0</v>
      </c>
      <c r="M22" s="112">
        <f t="shared" si="2"/>
        <v>0</v>
      </c>
      <c r="N22" s="112">
        <f t="shared" si="3"/>
        <v>0</v>
      </c>
      <c r="O22" s="112">
        <f t="shared" si="4"/>
        <v>0</v>
      </c>
      <c r="P22" s="115">
        <f t="shared" si="5"/>
        <v>0</v>
      </c>
      <c r="Q22" s="61" t="s">
        <v>46</v>
      </c>
    </row>
    <row r="23" spans="1:17" ht="39.6" x14ac:dyDescent="0.2">
      <c r="A23" s="36">
        <v>9</v>
      </c>
      <c r="B23" s="207" t="s">
        <v>405</v>
      </c>
      <c r="C23" s="193" t="s">
        <v>414</v>
      </c>
      <c r="D23" s="191" t="s">
        <v>309</v>
      </c>
      <c r="E23" s="192">
        <v>36</v>
      </c>
      <c r="F23" s="189"/>
      <c r="G23" s="189"/>
      <c r="H23" s="112">
        <f t="shared" si="6"/>
        <v>0</v>
      </c>
      <c r="I23" s="152"/>
      <c r="J23" s="112"/>
      <c r="K23" s="115">
        <f t="shared" si="0"/>
        <v>0</v>
      </c>
      <c r="L23" s="41">
        <f t="shared" si="1"/>
        <v>0</v>
      </c>
      <c r="M23" s="112">
        <f t="shared" si="2"/>
        <v>0</v>
      </c>
      <c r="N23" s="112">
        <f t="shared" si="3"/>
        <v>0</v>
      </c>
      <c r="O23" s="112">
        <f t="shared" si="4"/>
        <v>0</v>
      </c>
      <c r="P23" s="115">
        <f t="shared" si="5"/>
        <v>0</v>
      </c>
      <c r="Q23" s="61" t="s">
        <v>46</v>
      </c>
    </row>
    <row r="24" spans="1:17" ht="39.6" x14ac:dyDescent="0.2">
      <c r="A24" s="36">
        <v>10</v>
      </c>
      <c r="B24" s="207" t="s">
        <v>405</v>
      </c>
      <c r="C24" s="193" t="s">
        <v>415</v>
      </c>
      <c r="D24" s="191" t="s">
        <v>309</v>
      </c>
      <c r="E24" s="192">
        <v>37</v>
      </c>
      <c r="F24" s="189"/>
      <c r="G24" s="189"/>
      <c r="H24" s="112">
        <f t="shared" si="6"/>
        <v>0</v>
      </c>
      <c r="I24" s="152"/>
      <c r="J24" s="112"/>
      <c r="K24" s="115">
        <f t="shared" si="0"/>
        <v>0</v>
      </c>
      <c r="L24" s="41">
        <f t="shared" si="1"/>
        <v>0</v>
      </c>
      <c r="M24" s="112">
        <f t="shared" si="2"/>
        <v>0</v>
      </c>
      <c r="N24" s="112">
        <f t="shared" si="3"/>
        <v>0</v>
      </c>
      <c r="O24" s="112">
        <f t="shared" si="4"/>
        <v>0</v>
      </c>
      <c r="P24" s="115">
        <f t="shared" si="5"/>
        <v>0</v>
      </c>
      <c r="Q24" s="61" t="s">
        <v>46</v>
      </c>
    </row>
    <row r="25" spans="1:17" ht="39.6" x14ac:dyDescent="0.2">
      <c r="A25" s="36">
        <v>11</v>
      </c>
      <c r="B25" s="207" t="s">
        <v>405</v>
      </c>
      <c r="C25" s="194" t="s">
        <v>416</v>
      </c>
      <c r="D25" s="191" t="s">
        <v>309</v>
      </c>
      <c r="E25" s="192">
        <v>47</v>
      </c>
      <c r="F25" s="189"/>
      <c r="G25" s="189"/>
      <c r="H25" s="112">
        <f t="shared" si="6"/>
        <v>0</v>
      </c>
      <c r="I25" s="152"/>
      <c r="J25" s="112"/>
      <c r="K25" s="115">
        <f t="shared" si="0"/>
        <v>0</v>
      </c>
      <c r="L25" s="41">
        <f t="shared" si="1"/>
        <v>0</v>
      </c>
      <c r="M25" s="112">
        <f t="shared" si="2"/>
        <v>0</v>
      </c>
      <c r="N25" s="112">
        <f t="shared" si="3"/>
        <v>0</v>
      </c>
      <c r="O25" s="112">
        <f t="shared" si="4"/>
        <v>0</v>
      </c>
      <c r="P25" s="115">
        <f t="shared" si="5"/>
        <v>0</v>
      </c>
      <c r="Q25" s="61" t="s">
        <v>46</v>
      </c>
    </row>
    <row r="26" spans="1:17" ht="39.6" x14ac:dyDescent="0.2">
      <c r="A26" s="36">
        <v>12</v>
      </c>
      <c r="B26" s="207" t="s">
        <v>405</v>
      </c>
      <c r="C26" s="194" t="s">
        <v>417</v>
      </c>
      <c r="D26" s="191" t="s">
        <v>309</v>
      </c>
      <c r="E26" s="192">
        <v>81</v>
      </c>
      <c r="F26" s="189"/>
      <c r="G26" s="189"/>
      <c r="H26" s="112">
        <f t="shared" si="6"/>
        <v>0</v>
      </c>
      <c r="I26" s="152"/>
      <c r="J26" s="112"/>
      <c r="K26" s="115">
        <f t="shared" si="0"/>
        <v>0</v>
      </c>
      <c r="L26" s="41">
        <f t="shared" si="1"/>
        <v>0</v>
      </c>
      <c r="M26" s="112">
        <f t="shared" si="2"/>
        <v>0</v>
      </c>
      <c r="N26" s="112">
        <f t="shared" si="3"/>
        <v>0</v>
      </c>
      <c r="O26" s="112">
        <f t="shared" si="4"/>
        <v>0</v>
      </c>
      <c r="P26" s="115">
        <f t="shared" si="5"/>
        <v>0</v>
      </c>
      <c r="Q26" s="61" t="s">
        <v>46</v>
      </c>
    </row>
    <row r="27" spans="1:17" ht="39.6" x14ac:dyDescent="0.2">
      <c r="A27" s="36">
        <v>13</v>
      </c>
      <c r="B27" s="207" t="s">
        <v>405</v>
      </c>
      <c r="C27" s="194" t="s">
        <v>418</v>
      </c>
      <c r="D27" s="191" t="s">
        <v>309</v>
      </c>
      <c r="E27" s="192">
        <v>86</v>
      </c>
      <c r="F27" s="189"/>
      <c r="G27" s="189"/>
      <c r="H27" s="112">
        <f t="shared" si="6"/>
        <v>0</v>
      </c>
      <c r="I27" s="152"/>
      <c r="J27" s="112"/>
      <c r="K27" s="115">
        <f t="shared" si="0"/>
        <v>0</v>
      </c>
      <c r="L27" s="41">
        <f t="shared" si="1"/>
        <v>0</v>
      </c>
      <c r="M27" s="112">
        <f t="shared" si="2"/>
        <v>0</v>
      </c>
      <c r="N27" s="112">
        <f t="shared" si="3"/>
        <v>0</v>
      </c>
      <c r="O27" s="112">
        <f t="shared" si="4"/>
        <v>0</v>
      </c>
      <c r="P27" s="115">
        <f t="shared" si="5"/>
        <v>0</v>
      </c>
      <c r="Q27" s="61" t="s">
        <v>46</v>
      </c>
    </row>
    <row r="28" spans="1:17" ht="39.6" x14ac:dyDescent="0.2">
      <c r="A28" s="36">
        <v>14</v>
      </c>
      <c r="B28" s="207" t="s">
        <v>405</v>
      </c>
      <c r="C28" s="194" t="s">
        <v>419</v>
      </c>
      <c r="D28" s="191" t="s">
        <v>309</v>
      </c>
      <c r="E28" s="192">
        <v>32</v>
      </c>
      <c r="F28" s="189"/>
      <c r="G28" s="189"/>
      <c r="H28" s="112">
        <f t="shared" si="6"/>
        <v>0</v>
      </c>
      <c r="I28" s="152"/>
      <c r="J28" s="112"/>
      <c r="K28" s="115">
        <f t="shared" si="0"/>
        <v>0</v>
      </c>
      <c r="L28" s="41">
        <f t="shared" si="1"/>
        <v>0</v>
      </c>
      <c r="M28" s="112">
        <f t="shared" si="2"/>
        <v>0</v>
      </c>
      <c r="N28" s="112">
        <f t="shared" si="3"/>
        <v>0</v>
      </c>
      <c r="O28" s="112">
        <f t="shared" si="4"/>
        <v>0</v>
      </c>
      <c r="P28" s="115">
        <f t="shared" si="5"/>
        <v>0</v>
      </c>
      <c r="Q28" s="61" t="s">
        <v>46</v>
      </c>
    </row>
    <row r="29" spans="1:17" ht="20.399999999999999" x14ac:dyDescent="0.2">
      <c r="A29" s="36">
        <v>15</v>
      </c>
      <c r="B29" s="207" t="s">
        <v>405</v>
      </c>
      <c r="C29" s="194" t="s">
        <v>420</v>
      </c>
      <c r="D29" s="191" t="s">
        <v>106</v>
      </c>
      <c r="E29" s="192">
        <v>22</v>
      </c>
      <c r="F29" s="189"/>
      <c r="G29" s="189"/>
      <c r="H29" s="112">
        <f t="shared" si="6"/>
        <v>0</v>
      </c>
      <c r="I29" s="141"/>
      <c r="J29" s="112"/>
      <c r="K29" s="115">
        <f t="shared" si="0"/>
        <v>0</v>
      </c>
      <c r="L29" s="41">
        <f t="shared" si="1"/>
        <v>0</v>
      </c>
      <c r="M29" s="112">
        <f t="shared" si="2"/>
        <v>0</v>
      </c>
      <c r="N29" s="112">
        <f t="shared" si="3"/>
        <v>0</v>
      </c>
      <c r="O29" s="112">
        <f t="shared" si="4"/>
        <v>0</v>
      </c>
      <c r="P29" s="115">
        <f t="shared" si="5"/>
        <v>0</v>
      </c>
      <c r="Q29" s="61" t="s">
        <v>46</v>
      </c>
    </row>
    <row r="30" spans="1:17" ht="20.399999999999999" x14ac:dyDescent="0.2">
      <c r="A30" s="36">
        <v>16</v>
      </c>
      <c r="B30" s="207" t="s">
        <v>405</v>
      </c>
      <c r="C30" s="194" t="s">
        <v>421</v>
      </c>
      <c r="D30" s="191" t="s">
        <v>106</v>
      </c>
      <c r="E30" s="192">
        <v>20</v>
      </c>
      <c r="F30" s="189"/>
      <c r="G30" s="189"/>
      <c r="H30" s="112">
        <f t="shared" si="6"/>
        <v>0</v>
      </c>
      <c r="I30" s="141"/>
      <c r="J30" s="112"/>
      <c r="K30" s="115">
        <f t="shared" si="0"/>
        <v>0</v>
      </c>
      <c r="L30" s="41">
        <f t="shared" si="1"/>
        <v>0</v>
      </c>
      <c r="M30" s="112">
        <f t="shared" si="2"/>
        <v>0</v>
      </c>
      <c r="N30" s="112">
        <f t="shared" si="3"/>
        <v>0</v>
      </c>
      <c r="O30" s="112">
        <f t="shared" si="4"/>
        <v>0</v>
      </c>
      <c r="P30" s="115">
        <f t="shared" si="5"/>
        <v>0</v>
      </c>
      <c r="Q30" s="61" t="s">
        <v>46</v>
      </c>
    </row>
    <row r="31" spans="1:17" ht="20.399999999999999" x14ac:dyDescent="0.2">
      <c r="A31" s="36">
        <v>17</v>
      </c>
      <c r="B31" s="207" t="s">
        <v>405</v>
      </c>
      <c r="C31" s="194" t="s">
        <v>422</v>
      </c>
      <c r="D31" s="191" t="s">
        <v>106</v>
      </c>
      <c r="E31" s="192">
        <v>22</v>
      </c>
      <c r="F31" s="189"/>
      <c r="G31" s="189"/>
      <c r="H31" s="112">
        <f t="shared" si="6"/>
        <v>0</v>
      </c>
      <c r="I31" s="141"/>
      <c r="J31" s="112"/>
      <c r="K31" s="115">
        <f t="shared" si="0"/>
        <v>0</v>
      </c>
      <c r="L31" s="41">
        <f t="shared" si="1"/>
        <v>0</v>
      </c>
      <c r="M31" s="112">
        <f t="shared" si="2"/>
        <v>0</v>
      </c>
      <c r="N31" s="112">
        <f t="shared" si="3"/>
        <v>0</v>
      </c>
      <c r="O31" s="112">
        <f t="shared" si="4"/>
        <v>0</v>
      </c>
      <c r="P31" s="115">
        <f t="shared" si="5"/>
        <v>0</v>
      </c>
      <c r="Q31" s="61" t="s">
        <v>46</v>
      </c>
    </row>
    <row r="32" spans="1:17" ht="20.399999999999999" x14ac:dyDescent="0.2">
      <c r="A32" s="36">
        <v>18</v>
      </c>
      <c r="B32" s="207" t="s">
        <v>405</v>
      </c>
      <c r="C32" s="194" t="s">
        <v>423</v>
      </c>
      <c r="D32" s="191" t="s">
        <v>106</v>
      </c>
      <c r="E32" s="192">
        <v>12</v>
      </c>
      <c r="F32" s="189"/>
      <c r="G32" s="189"/>
      <c r="H32" s="112">
        <f t="shared" si="6"/>
        <v>0</v>
      </c>
      <c r="I32" s="141"/>
      <c r="J32" s="112"/>
      <c r="K32" s="115">
        <f t="shared" si="0"/>
        <v>0</v>
      </c>
      <c r="L32" s="41">
        <f t="shared" si="1"/>
        <v>0</v>
      </c>
      <c r="M32" s="112">
        <f t="shared" si="2"/>
        <v>0</v>
      </c>
      <c r="N32" s="112">
        <f t="shared" si="3"/>
        <v>0</v>
      </c>
      <c r="O32" s="112">
        <f t="shared" si="4"/>
        <v>0</v>
      </c>
      <c r="P32" s="115">
        <f t="shared" si="5"/>
        <v>0</v>
      </c>
      <c r="Q32" s="61" t="s">
        <v>46</v>
      </c>
    </row>
    <row r="33" spans="1:17" ht="20.399999999999999" x14ac:dyDescent="0.2">
      <c r="A33" s="36">
        <v>19</v>
      </c>
      <c r="B33" s="207" t="s">
        <v>405</v>
      </c>
      <c r="C33" s="194" t="s">
        <v>424</v>
      </c>
      <c r="D33" s="191" t="s">
        <v>106</v>
      </c>
      <c r="E33" s="192">
        <v>1</v>
      </c>
      <c r="F33" s="189"/>
      <c r="G33" s="189"/>
      <c r="H33" s="112">
        <f t="shared" si="6"/>
        <v>0</v>
      </c>
      <c r="I33" s="141"/>
      <c r="J33" s="112"/>
      <c r="K33" s="115">
        <f t="shared" si="0"/>
        <v>0</v>
      </c>
      <c r="L33" s="41">
        <f t="shared" si="1"/>
        <v>0</v>
      </c>
      <c r="M33" s="112">
        <f t="shared" si="2"/>
        <v>0</v>
      </c>
      <c r="N33" s="112">
        <f t="shared" si="3"/>
        <v>0</v>
      </c>
      <c r="O33" s="112">
        <f t="shared" si="4"/>
        <v>0</v>
      </c>
      <c r="P33" s="115">
        <f t="shared" si="5"/>
        <v>0</v>
      </c>
      <c r="Q33" s="61" t="s">
        <v>46</v>
      </c>
    </row>
    <row r="34" spans="1:17" ht="20.399999999999999" x14ac:dyDescent="0.2">
      <c r="A34" s="36">
        <v>20</v>
      </c>
      <c r="B34" s="207" t="s">
        <v>405</v>
      </c>
      <c r="C34" s="194" t="s">
        <v>425</v>
      </c>
      <c r="D34" s="191" t="s">
        <v>106</v>
      </c>
      <c r="E34" s="192">
        <v>1</v>
      </c>
      <c r="F34" s="189"/>
      <c r="G34" s="189"/>
      <c r="H34" s="112">
        <f t="shared" si="6"/>
        <v>0</v>
      </c>
      <c r="I34" s="141"/>
      <c r="J34" s="112"/>
      <c r="K34" s="115">
        <f t="shared" si="0"/>
        <v>0</v>
      </c>
      <c r="L34" s="41">
        <f t="shared" si="1"/>
        <v>0</v>
      </c>
      <c r="M34" s="112">
        <f t="shared" si="2"/>
        <v>0</v>
      </c>
      <c r="N34" s="112">
        <f t="shared" si="3"/>
        <v>0</v>
      </c>
      <c r="O34" s="112">
        <f t="shared" si="4"/>
        <v>0</v>
      </c>
      <c r="P34" s="115">
        <f t="shared" si="5"/>
        <v>0</v>
      </c>
      <c r="Q34" s="61" t="s">
        <v>46</v>
      </c>
    </row>
    <row r="35" spans="1:17" ht="20.399999999999999" x14ac:dyDescent="0.2">
      <c r="A35" s="36">
        <v>21</v>
      </c>
      <c r="B35" s="207" t="s">
        <v>405</v>
      </c>
      <c r="C35" s="194" t="s">
        <v>426</v>
      </c>
      <c r="D35" s="191" t="s">
        <v>106</v>
      </c>
      <c r="E35" s="192">
        <v>1</v>
      </c>
      <c r="F35" s="189"/>
      <c r="G35" s="189"/>
      <c r="H35" s="112">
        <f t="shared" si="6"/>
        <v>0</v>
      </c>
      <c r="I35" s="141"/>
      <c r="J35" s="112"/>
      <c r="K35" s="115">
        <f t="shared" si="0"/>
        <v>0</v>
      </c>
      <c r="L35" s="41">
        <f t="shared" si="1"/>
        <v>0</v>
      </c>
      <c r="M35" s="112">
        <f t="shared" si="2"/>
        <v>0</v>
      </c>
      <c r="N35" s="112">
        <f t="shared" si="3"/>
        <v>0</v>
      </c>
      <c r="O35" s="112">
        <f t="shared" si="4"/>
        <v>0</v>
      </c>
      <c r="P35" s="115">
        <f t="shared" si="5"/>
        <v>0</v>
      </c>
      <c r="Q35" s="61" t="s">
        <v>46</v>
      </c>
    </row>
    <row r="36" spans="1:17" ht="20.399999999999999" x14ac:dyDescent="0.2">
      <c r="A36" s="36">
        <v>22</v>
      </c>
      <c r="B36" s="207" t="s">
        <v>405</v>
      </c>
      <c r="C36" s="194" t="s">
        <v>427</v>
      </c>
      <c r="D36" s="191" t="s">
        <v>106</v>
      </c>
      <c r="E36" s="192">
        <v>8</v>
      </c>
      <c r="F36" s="189"/>
      <c r="G36" s="189"/>
      <c r="H36" s="112">
        <f t="shared" si="6"/>
        <v>0</v>
      </c>
      <c r="I36" s="141"/>
      <c r="J36" s="112"/>
      <c r="K36" s="115">
        <f t="shared" si="0"/>
        <v>0</v>
      </c>
      <c r="L36" s="41">
        <f t="shared" si="1"/>
        <v>0</v>
      </c>
      <c r="M36" s="112">
        <f t="shared" si="2"/>
        <v>0</v>
      </c>
      <c r="N36" s="112">
        <f t="shared" si="3"/>
        <v>0</v>
      </c>
      <c r="O36" s="112">
        <f t="shared" si="4"/>
        <v>0</v>
      </c>
      <c r="P36" s="115">
        <f t="shared" si="5"/>
        <v>0</v>
      </c>
      <c r="Q36" s="61" t="s">
        <v>46</v>
      </c>
    </row>
    <row r="37" spans="1:17" ht="20.399999999999999" x14ac:dyDescent="0.2">
      <c r="A37" s="36">
        <v>23</v>
      </c>
      <c r="B37" s="207" t="s">
        <v>405</v>
      </c>
      <c r="C37" s="194" t="s">
        <v>428</v>
      </c>
      <c r="D37" s="191" t="s">
        <v>106</v>
      </c>
      <c r="E37" s="192">
        <v>10</v>
      </c>
      <c r="F37" s="189"/>
      <c r="G37" s="189"/>
      <c r="H37" s="112">
        <f t="shared" si="6"/>
        <v>0</v>
      </c>
      <c r="I37" s="141"/>
      <c r="J37" s="112"/>
      <c r="K37" s="115">
        <f t="shared" si="0"/>
        <v>0</v>
      </c>
      <c r="L37" s="41">
        <f t="shared" si="1"/>
        <v>0</v>
      </c>
      <c r="M37" s="112">
        <f t="shared" si="2"/>
        <v>0</v>
      </c>
      <c r="N37" s="112">
        <f t="shared" si="3"/>
        <v>0</v>
      </c>
      <c r="O37" s="112">
        <f t="shared" si="4"/>
        <v>0</v>
      </c>
      <c r="P37" s="115">
        <f t="shared" si="5"/>
        <v>0</v>
      </c>
      <c r="Q37" s="61" t="s">
        <v>46</v>
      </c>
    </row>
    <row r="38" spans="1:17" ht="20.399999999999999" x14ac:dyDescent="0.2">
      <c r="A38" s="36">
        <v>24</v>
      </c>
      <c r="B38" s="207" t="s">
        <v>405</v>
      </c>
      <c r="C38" s="194" t="s">
        <v>429</v>
      </c>
      <c r="D38" s="191" t="s">
        <v>223</v>
      </c>
      <c r="E38" s="192">
        <v>1</v>
      </c>
      <c r="F38" s="189"/>
      <c r="G38" s="189"/>
      <c r="H38" s="112">
        <f t="shared" si="6"/>
        <v>0</v>
      </c>
      <c r="I38" s="141"/>
      <c r="J38" s="112"/>
      <c r="K38" s="115">
        <f t="shared" si="0"/>
        <v>0</v>
      </c>
      <c r="L38" s="41">
        <f t="shared" si="1"/>
        <v>0</v>
      </c>
      <c r="M38" s="112">
        <f t="shared" si="2"/>
        <v>0</v>
      </c>
      <c r="N38" s="112">
        <f t="shared" si="3"/>
        <v>0</v>
      </c>
      <c r="O38" s="112">
        <f t="shared" si="4"/>
        <v>0</v>
      </c>
      <c r="P38" s="115">
        <f t="shared" si="5"/>
        <v>0</v>
      </c>
      <c r="Q38" s="61" t="s">
        <v>46</v>
      </c>
    </row>
    <row r="39" spans="1:17" x14ac:dyDescent="0.2">
      <c r="A39" s="36">
        <v>25</v>
      </c>
      <c r="B39" s="72"/>
      <c r="C39" s="171" t="s">
        <v>430</v>
      </c>
      <c r="D39" s="24"/>
      <c r="E39" s="46"/>
      <c r="F39" s="189"/>
      <c r="G39" s="189"/>
      <c r="H39" s="112">
        <f t="shared" si="6"/>
        <v>0</v>
      </c>
      <c r="I39" s="141"/>
      <c r="J39" s="112"/>
      <c r="K39" s="115">
        <f t="shared" si="0"/>
        <v>0</v>
      </c>
      <c r="L39" s="41">
        <f t="shared" si="1"/>
        <v>0</v>
      </c>
      <c r="M39" s="112">
        <f t="shared" si="2"/>
        <v>0</v>
      </c>
      <c r="N39" s="112">
        <f t="shared" si="3"/>
        <v>0</v>
      </c>
      <c r="O39" s="112">
        <f t="shared" si="4"/>
        <v>0</v>
      </c>
      <c r="P39" s="115">
        <f t="shared" si="5"/>
        <v>0</v>
      </c>
      <c r="Q39" s="61"/>
    </row>
    <row r="40" spans="1:17" ht="20.399999999999999" x14ac:dyDescent="0.2">
      <c r="A40" s="36">
        <v>26</v>
      </c>
      <c r="B40" s="207" t="s">
        <v>405</v>
      </c>
      <c r="C40" s="194" t="s">
        <v>342</v>
      </c>
      <c r="D40" s="191" t="s">
        <v>223</v>
      </c>
      <c r="E40" s="192">
        <v>1</v>
      </c>
      <c r="F40" s="189"/>
      <c r="G40" s="189"/>
      <c r="H40" s="112">
        <f t="shared" si="6"/>
        <v>0</v>
      </c>
      <c r="I40" s="141"/>
      <c r="J40" s="112"/>
      <c r="K40" s="115">
        <f t="shared" si="0"/>
        <v>0</v>
      </c>
      <c r="L40" s="41">
        <f t="shared" si="1"/>
        <v>0</v>
      </c>
      <c r="M40" s="112">
        <f t="shared" si="2"/>
        <v>0</v>
      </c>
      <c r="N40" s="112">
        <f t="shared" si="3"/>
        <v>0</v>
      </c>
      <c r="O40" s="112">
        <f t="shared" si="4"/>
        <v>0</v>
      </c>
      <c r="P40" s="115">
        <f t="shared" si="5"/>
        <v>0</v>
      </c>
      <c r="Q40" s="61" t="s">
        <v>47</v>
      </c>
    </row>
    <row r="41" spans="1:17" ht="20.399999999999999" x14ac:dyDescent="0.2">
      <c r="A41" s="36">
        <v>27</v>
      </c>
      <c r="B41" s="207" t="s">
        <v>405</v>
      </c>
      <c r="C41" s="194" t="s">
        <v>431</v>
      </c>
      <c r="D41" s="191" t="s">
        <v>223</v>
      </c>
      <c r="E41" s="192">
        <v>1</v>
      </c>
      <c r="F41" s="189"/>
      <c r="G41" s="189"/>
      <c r="H41" s="112">
        <f t="shared" si="6"/>
        <v>0</v>
      </c>
      <c r="I41" s="141"/>
      <c r="J41" s="112"/>
      <c r="K41" s="115">
        <f t="shared" si="0"/>
        <v>0</v>
      </c>
      <c r="L41" s="41">
        <f t="shared" si="1"/>
        <v>0</v>
      </c>
      <c r="M41" s="112">
        <f t="shared" si="2"/>
        <v>0</v>
      </c>
      <c r="N41" s="112">
        <f t="shared" si="3"/>
        <v>0</v>
      </c>
      <c r="O41" s="112">
        <f t="shared" si="4"/>
        <v>0</v>
      </c>
      <c r="P41" s="115">
        <f t="shared" si="5"/>
        <v>0</v>
      </c>
      <c r="Q41" s="61" t="s">
        <v>47</v>
      </c>
    </row>
    <row r="42" spans="1:17" ht="20.399999999999999" x14ac:dyDescent="0.2">
      <c r="A42" s="36">
        <v>28</v>
      </c>
      <c r="B42" s="207" t="s">
        <v>405</v>
      </c>
      <c r="C42" s="194" t="s">
        <v>432</v>
      </c>
      <c r="D42" s="191" t="s">
        <v>309</v>
      </c>
      <c r="E42" s="192">
        <v>336</v>
      </c>
      <c r="F42" s="189"/>
      <c r="G42" s="189"/>
      <c r="H42" s="112">
        <f t="shared" si="6"/>
        <v>0</v>
      </c>
      <c r="I42" s="141"/>
      <c r="J42" s="112"/>
      <c r="K42" s="115">
        <f t="shared" si="0"/>
        <v>0</v>
      </c>
      <c r="L42" s="41">
        <f t="shared" si="1"/>
        <v>0</v>
      </c>
      <c r="M42" s="112">
        <f t="shared" si="2"/>
        <v>0</v>
      </c>
      <c r="N42" s="112">
        <f t="shared" si="3"/>
        <v>0</v>
      </c>
      <c r="O42" s="112">
        <f t="shared" si="4"/>
        <v>0</v>
      </c>
      <c r="P42" s="115">
        <f t="shared" si="5"/>
        <v>0</v>
      </c>
      <c r="Q42" s="61" t="s">
        <v>47</v>
      </c>
    </row>
    <row r="43" spans="1:17" ht="20.399999999999999" x14ac:dyDescent="0.2">
      <c r="A43" s="36">
        <v>29</v>
      </c>
      <c r="B43" s="207" t="s">
        <v>405</v>
      </c>
      <c r="C43" s="194" t="s">
        <v>433</v>
      </c>
      <c r="D43" s="191" t="s">
        <v>223</v>
      </c>
      <c r="E43" s="192">
        <v>1</v>
      </c>
      <c r="F43" s="189"/>
      <c r="G43" s="189"/>
      <c r="H43" s="112">
        <f t="shared" si="6"/>
        <v>0</v>
      </c>
      <c r="I43" s="141"/>
      <c r="J43" s="112"/>
      <c r="K43" s="115">
        <f t="shared" si="0"/>
        <v>0</v>
      </c>
      <c r="L43" s="41">
        <f t="shared" si="1"/>
        <v>0</v>
      </c>
      <c r="M43" s="112">
        <f t="shared" si="2"/>
        <v>0</v>
      </c>
      <c r="N43" s="112">
        <f t="shared" si="3"/>
        <v>0</v>
      </c>
      <c r="O43" s="112">
        <f t="shared" si="4"/>
        <v>0</v>
      </c>
      <c r="P43" s="115">
        <f t="shared" si="5"/>
        <v>0</v>
      </c>
      <c r="Q43" s="61" t="s">
        <v>47</v>
      </c>
    </row>
    <row r="44" spans="1:17" ht="20.399999999999999" x14ac:dyDescent="0.2">
      <c r="A44" s="36">
        <v>30</v>
      </c>
      <c r="B44" s="207" t="s">
        <v>405</v>
      </c>
      <c r="C44" s="194" t="s">
        <v>434</v>
      </c>
      <c r="D44" s="191" t="s">
        <v>223</v>
      </c>
      <c r="E44" s="192">
        <v>1</v>
      </c>
      <c r="F44" s="189"/>
      <c r="G44" s="189"/>
      <c r="H44" s="112">
        <f t="shared" si="6"/>
        <v>0</v>
      </c>
      <c r="I44" s="141"/>
      <c r="J44" s="112"/>
      <c r="K44" s="115">
        <f t="shared" si="0"/>
        <v>0</v>
      </c>
      <c r="L44" s="41">
        <f t="shared" si="1"/>
        <v>0</v>
      </c>
      <c r="M44" s="112">
        <f t="shared" si="2"/>
        <v>0</v>
      </c>
      <c r="N44" s="112">
        <f t="shared" si="3"/>
        <v>0</v>
      </c>
      <c r="O44" s="112">
        <f t="shared" si="4"/>
        <v>0</v>
      </c>
      <c r="P44" s="115">
        <f t="shared" si="5"/>
        <v>0</v>
      </c>
      <c r="Q44" s="61" t="s">
        <v>47</v>
      </c>
    </row>
    <row r="45" spans="1:17" ht="20.399999999999999" x14ac:dyDescent="0.2">
      <c r="A45" s="36">
        <v>31</v>
      </c>
      <c r="B45" s="207" t="s">
        <v>405</v>
      </c>
      <c r="C45" s="194" t="s">
        <v>399</v>
      </c>
      <c r="D45" s="191" t="s">
        <v>223</v>
      </c>
      <c r="E45" s="192">
        <v>1</v>
      </c>
      <c r="F45" s="189"/>
      <c r="G45" s="189"/>
      <c r="H45" s="112">
        <f t="shared" si="6"/>
        <v>0</v>
      </c>
      <c r="I45" s="141"/>
      <c r="J45" s="112"/>
      <c r="K45" s="115">
        <f t="shared" si="0"/>
        <v>0</v>
      </c>
      <c r="L45" s="41">
        <f t="shared" si="1"/>
        <v>0</v>
      </c>
      <c r="M45" s="112">
        <f t="shared" si="2"/>
        <v>0</v>
      </c>
      <c r="N45" s="112">
        <f t="shared" si="3"/>
        <v>0</v>
      </c>
      <c r="O45" s="112">
        <f t="shared" si="4"/>
        <v>0</v>
      </c>
      <c r="P45" s="115">
        <f t="shared" si="5"/>
        <v>0</v>
      </c>
      <c r="Q45" s="61" t="s">
        <v>47</v>
      </c>
    </row>
    <row r="46" spans="1:17" ht="20.399999999999999" x14ac:dyDescent="0.2">
      <c r="A46" s="36">
        <v>32</v>
      </c>
      <c r="B46" s="207" t="s">
        <v>405</v>
      </c>
      <c r="C46" s="194" t="s">
        <v>400</v>
      </c>
      <c r="D46" s="191" t="s">
        <v>223</v>
      </c>
      <c r="E46" s="192">
        <v>1</v>
      </c>
      <c r="F46" s="189"/>
      <c r="G46" s="189"/>
      <c r="H46" s="112">
        <f t="shared" si="6"/>
        <v>0</v>
      </c>
      <c r="I46" s="141"/>
      <c r="J46" s="112"/>
      <c r="K46" s="115">
        <f t="shared" si="0"/>
        <v>0</v>
      </c>
      <c r="L46" s="41">
        <f t="shared" si="1"/>
        <v>0</v>
      </c>
      <c r="M46" s="112">
        <f t="shared" si="2"/>
        <v>0</v>
      </c>
      <c r="N46" s="112">
        <f t="shared" si="3"/>
        <v>0</v>
      </c>
      <c r="O46" s="112">
        <f t="shared" si="4"/>
        <v>0</v>
      </c>
      <c r="P46" s="115">
        <f t="shared" si="5"/>
        <v>0</v>
      </c>
      <c r="Q46" s="61" t="s">
        <v>47</v>
      </c>
    </row>
    <row r="47" spans="1:17" ht="20.399999999999999" x14ac:dyDescent="0.2">
      <c r="A47" s="36">
        <v>33</v>
      </c>
      <c r="B47" s="207" t="s">
        <v>405</v>
      </c>
      <c r="C47" s="194" t="s">
        <v>435</v>
      </c>
      <c r="D47" s="191" t="s">
        <v>223</v>
      </c>
      <c r="E47" s="192">
        <v>1</v>
      </c>
      <c r="F47" s="189"/>
      <c r="G47" s="189"/>
      <c r="H47" s="112">
        <f t="shared" si="6"/>
        <v>0</v>
      </c>
      <c r="I47" s="141"/>
      <c r="J47" s="112"/>
      <c r="K47" s="115">
        <f t="shared" si="0"/>
        <v>0</v>
      </c>
      <c r="L47" s="41">
        <f t="shared" si="1"/>
        <v>0</v>
      </c>
      <c r="M47" s="112">
        <f t="shared" si="2"/>
        <v>0</v>
      </c>
      <c r="N47" s="112">
        <f t="shared" si="3"/>
        <v>0</v>
      </c>
      <c r="O47" s="112">
        <f t="shared" si="4"/>
        <v>0</v>
      </c>
      <c r="P47" s="115">
        <f t="shared" si="5"/>
        <v>0</v>
      </c>
      <c r="Q47" s="61" t="s">
        <v>47</v>
      </c>
    </row>
    <row r="48" spans="1:17" ht="12" customHeight="1" thickBot="1" x14ac:dyDescent="0.25">
      <c r="A48" s="315" t="s">
        <v>62</v>
      </c>
      <c r="B48" s="316"/>
      <c r="C48" s="316"/>
      <c r="D48" s="316"/>
      <c r="E48" s="316"/>
      <c r="F48" s="316"/>
      <c r="G48" s="316"/>
      <c r="H48" s="316"/>
      <c r="I48" s="316"/>
      <c r="J48" s="316"/>
      <c r="K48" s="317"/>
      <c r="L48" s="129">
        <f>SUM(L14:L47)</f>
        <v>0</v>
      </c>
      <c r="M48" s="130">
        <f>SUM(M14:M47)</f>
        <v>0</v>
      </c>
      <c r="N48" s="130">
        <f>SUM(N14:N47)</f>
        <v>0</v>
      </c>
      <c r="O48" s="130">
        <f>SUM(O14:O47)</f>
        <v>0</v>
      </c>
      <c r="P48" s="131">
        <f>SUM(P14:P47)</f>
        <v>0</v>
      </c>
    </row>
    <row r="49" spans="1:16" x14ac:dyDescent="0.2">
      <c r="A49" s="16"/>
      <c r="B49" s="16"/>
      <c r="C49" s="16"/>
      <c r="D49" s="16"/>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1" t="s">
        <v>14</v>
      </c>
      <c r="B51" s="16"/>
      <c r="C51" s="318" t="str">
        <f>'Kops n'!C35:H35</f>
        <v>Gundega Ābelīte 14.05.2024</v>
      </c>
      <c r="D51" s="318"/>
      <c r="E51" s="318"/>
      <c r="F51" s="318"/>
      <c r="G51" s="318"/>
      <c r="H51" s="318"/>
      <c r="I51" s="16"/>
      <c r="J51" s="16"/>
      <c r="K51" s="16"/>
      <c r="L51" s="16"/>
      <c r="M51" s="16"/>
      <c r="N51" s="16"/>
      <c r="O51" s="16"/>
      <c r="P51" s="16"/>
    </row>
    <row r="52" spans="1:16" x14ac:dyDescent="0.2">
      <c r="A52" s="16"/>
      <c r="B52" s="16"/>
      <c r="C52" s="244" t="s">
        <v>15</v>
      </c>
      <c r="D52" s="244"/>
      <c r="E52" s="244"/>
      <c r="F52" s="244"/>
      <c r="G52" s="244"/>
      <c r="H52" s="244"/>
      <c r="I52" s="16"/>
      <c r="J52" s="16"/>
      <c r="K52" s="16"/>
      <c r="L52" s="16"/>
      <c r="M52" s="16"/>
      <c r="N52" s="16"/>
      <c r="O52" s="16"/>
      <c r="P52" s="16"/>
    </row>
    <row r="53" spans="1:16" x14ac:dyDescent="0.2">
      <c r="A53" s="16"/>
      <c r="B53" s="16"/>
      <c r="C53" s="16"/>
      <c r="D53" s="16"/>
      <c r="E53" s="16"/>
      <c r="F53" s="16"/>
      <c r="G53" s="16"/>
      <c r="H53" s="16"/>
      <c r="I53" s="16"/>
      <c r="J53" s="16"/>
      <c r="K53" s="16"/>
      <c r="L53" s="16"/>
      <c r="M53" s="16"/>
      <c r="N53" s="16"/>
      <c r="O53" s="16"/>
      <c r="P53" s="16"/>
    </row>
    <row r="54" spans="1:16" x14ac:dyDescent="0.2">
      <c r="A54" s="260" t="str">
        <f>'Kops n'!A38:D38</f>
        <v>Tāme sastādīta 2024. gada 14. maijā</v>
      </c>
      <c r="B54" s="261"/>
      <c r="C54" s="261"/>
      <c r="D54" s="261"/>
      <c r="E54" s="16"/>
      <c r="F54" s="16"/>
      <c r="G54" s="16"/>
      <c r="H54" s="16"/>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1" t="s">
        <v>41</v>
      </c>
      <c r="B56" s="16"/>
      <c r="C56" s="318" t="str">
        <f>'Kops n'!C40:H40</f>
        <v>Gundega Ābelīte 14.05.2024</v>
      </c>
      <c r="D56" s="318"/>
      <c r="E56" s="318"/>
      <c r="F56" s="318"/>
      <c r="G56" s="318"/>
      <c r="H56" s="318"/>
      <c r="I56" s="16"/>
      <c r="J56" s="16"/>
      <c r="K56" s="16"/>
      <c r="L56" s="16"/>
      <c r="M56" s="16"/>
      <c r="N56" s="16"/>
      <c r="O56" s="16"/>
      <c r="P56" s="16"/>
    </row>
    <row r="57" spans="1:16" x14ac:dyDescent="0.2">
      <c r="A57" s="16"/>
      <c r="B57" s="16"/>
      <c r="C57" s="244" t="s">
        <v>15</v>
      </c>
      <c r="D57" s="244"/>
      <c r="E57" s="244"/>
      <c r="F57" s="244"/>
      <c r="G57" s="244"/>
      <c r="H57" s="244"/>
      <c r="I57" s="16"/>
      <c r="J57" s="16"/>
      <c r="K57" s="16"/>
      <c r="L57" s="16"/>
      <c r="M57" s="16"/>
      <c r="N57" s="16"/>
      <c r="O57" s="16"/>
      <c r="P57" s="16"/>
    </row>
    <row r="58" spans="1:16" x14ac:dyDescent="0.2">
      <c r="A58" s="16"/>
      <c r="B58" s="16"/>
      <c r="C58" s="16"/>
      <c r="D58" s="16"/>
      <c r="E58" s="16"/>
      <c r="F58" s="16"/>
      <c r="G58" s="16"/>
      <c r="H58" s="16"/>
      <c r="I58" s="16"/>
      <c r="J58" s="16"/>
      <c r="K58" s="16"/>
      <c r="L58" s="16"/>
      <c r="M58" s="16"/>
      <c r="N58" s="16"/>
      <c r="O58" s="16"/>
      <c r="P58" s="16"/>
    </row>
    <row r="59" spans="1:16" x14ac:dyDescent="0.2">
      <c r="A59" s="78" t="s">
        <v>16</v>
      </c>
      <c r="B59" s="42"/>
      <c r="C59" s="85" t="str">
        <f>'Kops n'!C43</f>
        <v>1-00180</v>
      </c>
      <c r="D59" s="42"/>
      <c r="E59" s="16"/>
      <c r="F59" s="16"/>
      <c r="G59" s="16"/>
      <c r="H59" s="16"/>
      <c r="I59" s="16"/>
      <c r="J59" s="16"/>
      <c r="K59" s="16"/>
      <c r="L59" s="16"/>
      <c r="M59" s="16"/>
      <c r="N59" s="16"/>
      <c r="O59" s="16"/>
      <c r="P59" s="16"/>
    </row>
    <row r="60" spans="1:16" x14ac:dyDescent="0.2">
      <c r="A60" s="16"/>
      <c r="B60" s="16"/>
      <c r="C60" s="16"/>
      <c r="D60" s="16"/>
      <c r="E60" s="16"/>
      <c r="F60" s="16"/>
      <c r="G60" s="16"/>
      <c r="H60" s="16"/>
      <c r="I60" s="16"/>
      <c r="J60" s="16"/>
      <c r="K60" s="16"/>
      <c r="L60" s="16"/>
      <c r="M60" s="16"/>
      <c r="N60" s="16"/>
      <c r="O60" s="16"/>
      <c r="P6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57:H57"/>
    <mergeCell ref="C4:I4"/>
    <mergeCell ref="F12:K12"/>
    <mergeCell ref="A9:F9"/>
    <mergeCell ref="J9:M9"/>
    <mergeCell ref="D8:L8"/>
    <mergeCell ref="A48:K48"/>
    <mergeCell ref="C51:H51"/>
    <mergeCell ref="C52:H52"/>
    <mergeCell ref="A54:D54"/>
    <mergeCell ref="C56:H56"/>
  </mergeCells>
  <conditionalFormatting sqref="N9:O9">
    <cfRule type="cellIs" dxfId="84" priority="84" operator="equal">
      <formula>0</formula>
    </cfRule>
  </conditionalFormatting>
  <conditionalFormatting sqref="A9:F9">
    <cfRule type="containsText" dxfId="83" priority="8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82" priority="81" operator="equal">
      <formula>0</formula>
    </cfRule>
  </conditionalFormatting>
  <conditionalFormatting sqref="C56:H56">
    <cfRule type="cellIs" dxfId="81" priority="76" operator="equal">
      <formula>0</formula>
    </cfRule>
  </conditionalFormatting>
  <conditionalFormatting sqref="C51:H51">
    <cfRule type="cellIs" dxfId="80" priority="75" operator="equal">
      <formula>0</formula>
    </cfRule>
  </conditionalFormatting>
  <conditionalFormatting sqref="K14:K47 L48:P48 P14:P47">
    <cfRule type="cellIs" dxfId="79" priority="74" operator="equal">
      <formula>0</formula>
    </cfRule>
  </conditionalFormatting>
  <conditionalFormatting sqref="C4:I4">
    <cfRule type="cellIs" dxfId="78" priority="73" operator="equal">
      <formula>0</formula>
    </cfRule>
  </conditionalFormatting>
  <conditionalFormatting sqref="D5:L8">
    <cfRule type="cellIs" dxfId="77" priority="70" operator="equal">
      <formula>0</formula>
    </cfRule>
  </conditionalFormatting>
  <conditionalFormatting sqref="D1">
    <cfRule type="cellIs" dxfId="76" priority="69" operator="equal">
      <formula>0</formula>
    </cfRule>
  </conditionalFormatting>
  <conditionalFormatting sqref="A48:K48">
    <cfRule type="containsText" dxfId="75" priority="67" operator="containsText" text="Tiešās izmaksas kopā, t. sk. darba devēja sociālais nodoklis __.__% ">
      <formula>NOT(ISERROR(SEARCH("Tiešās izmaksas kopā, t. sk. darba devēja sociālais nodoklis __.__% ",A48)))</formula>
    </cfRule>
  </conditionalFormatting>
  <conditionalFormatting sqref="H14:H47">
    <cfRule type="cellIs" dxfId="74" priority="65" operator="equal">
      <formula>0</formula>
    </cfRule>
  </conditionalFormatting>
  <conditionalFormatting sqref="L14:O47">
    <cfRule type="cellIs" dxfId="73" priority="64" operator="equal">
      <formula>0</formula>
    </cfRule>
  </conditionalFormatting>
  <conditionalFormatting sqref="Q28">
    <cfRule type="cellIs" dxfId="72" priority="1" operator="equal">
      <formula>0</formula>
    </cfRule>
  </conditionalFormatting>
  <conditionalFormatting sqref="C30:E30 C33:E33 C35:E36 C38:E41 C43:E45 C47 E47 A14:A47">
    <cfRule type="cellIs" dxfId="71" priority="62" operator="equal">
      <formula>0</formula>
    </cfRule>
  </conditionalFormatting>
  <conditionalFormatting sqref="B39">
    <cfRule type="cellIs" dxfId="70" priority="61" operator="equal">
      <formula>0</formula>
    </cfRule>
  </conditionalFormatting>
  <conditionalFormatting sqref="B14:E14">
    <cfRule type="cellIs" dxfId="69" priority="60" operator="equal">
      <formula>0</formula>
    </cfRule>
  </conditionalFormatting>
  <conditionalFormatting sqref="C15:E17 C25:E27">
    <cfRule type="cellIs" dxfId="68" priority="57" operator="equal">
      <formula>0</formula>
    </cfRule>
  </conditionalFormatting>
  <conditionalFormatting sqref="F14:G17 F25:G27 F30:G30 F33:G33 F35:G36 F38:G41 F43:G45 F47:G47">
    <cfRule type="cellIs" dxfId="67" priority="58" operator="equal">
      <formula>0</formula>
    </cfRule>
    <cfRule type="cellIs" dxfId="66" priority="59" operator="equal">
      <formula>0</formula>
    </cfRule>
  </conditionalFormatting>
  <conditionalFormatting sqref="C18:E20">
    <cfRule type="cellIs" dxfId="65" priority="54" operator="equal">
      <formula>0</formula>
    </cfRule>
  </conditionalFormatting>
  <conditionalFormatting sqref="F18:G20">
    <cfRule type="cellIs" dxfId="64" priority="55" operator="equal">
      <formula>0</formula>
    </cfRule>
    <cfRule type="cellIs" dxfId="63" priority="56" operator="equal">
      <formula>0</formula>
    </cfRule>
  </conditionalFormatting>
  <conditionalFormatting sqref="C21:E21">
    <cfRule type="cellIs" dxfId="62" priority="51" operator="equal">
      <formula>0</formula>
    </cfRule>
  </conditionalFormatting>
  <conditionalFormatting sqref="F21:G21">
    <cfRule type="cellIs" dxfId="61" priority="52" operator="equal">
      <formula>0</formula>
    </cfRule>
    <cfRule type="cellIs" dxfId="60" priority="53" operator="equal">
      <formula>0</formula>
    </cfRule>
  </conditionalFormatting>
  <conditionalFormatting sqref="C22:E24">
    <cfRule type="cellIs" dxfId="59" priority="48" operator="equal">
      <formula>0</formula>
    </cfRule>
  </conditionalFormatting>
  <conditionalFormatting sqref="F22:G24">
    <cfRule type="cellIs" dxfId="58" priority="49" operator="equal">
      <formula>0</formula>
    </cfRule>
    <cfRule type="cellIs" dxfId="57" priority="50" operator="equal">
      <formula>0</formula>
    </cfRule>
  </conditionalFormatting>
  <conditionalFormatting sqref="C29:E29">
    <cfRule type="cellIs" dxfId="56" priority="45" operator="equal">
      <formula>0</formula>
    </cfRule>
  </conditionalFormatting>
  <conditionalFormatting sqref="F29:G29">
    <cfRule type="cellIs" dxfId="55" priority="46" operator="equal">
      <formula>0</formula>
    </cfRule>
    <cfRule type="cellIs" dxfId="54" priority="47" operator="equal">
      <formula>0</formula>
    </cfRule>
  </conditionalFormatting>
  <conditionalFormatting sqref="C31:E32">
    <cfRule type="cellIs" dxfId="53" priority="44" operator="equal">
      <formula>0</formula>
    </cfRule>
  </conditionalFormatting>
  <conditionalFormatting sqref="F31:G32">
    <cfRule type="cellIs" dxfId="52" priority="42" operator="equal">
      <formula>0</formula>
    </cfRule>
    <cfRule type="cellIs" dxfId="51" priority="43" operator="equal">
      <formula>0</formula>
    </cfRule>
  </conditionalFormatting>
  <conditionalFormatting sqref="C34:E34">
    <cfRule type="cellIs" dxfId="50" priority="41" operator="equal">
      <formula>0</formula>
    </cfRule>
  </conditionalFormatting>
  <conditionalFormatting sqref="F34:G34">
    <cfRule type="cellIs" dxfId="49" priority="39" operator="equal">
      <formula>0</formula>
    </cfRule>
    <cfRule type="cellIs" dxfId="48" priority="40" operator="equal">
      <formula>0</formula>
    </cfRule>
  </conditionalFormatting>
  <conditionalFormatting sqref="C37:E37">
    <cfRule type="cellIs" dxfId="47" priority="38" operator="equal">
      <formula>0</formula>
    </cfRule>
  </conditionalFormatting>
  <conditionalFormatting sqref="F37:G37">
    <cfRule type="cellIs" dxfId="46" priority="36" operator="equal">
      <formula>0</formula>
    </cfRule>
    <cfRule type="cellIs" dxfId="45" priority="37" operator="equal">
      <formula>0</formula>
    </cfRule>
  </conditionalFormatting>
  <conditionalFormatting sqref="C42:E42">
    <cfRule type="cellIs" dxfId="44" priority="35" operator="equal">
      <formula>0</formula>
    </cfRule>
  </conditionalFormatting>
  <conditionalFormatting sqref="F42:G42">
    <cfRule type="cellIs" dxfId="43" priority="33" operator="equal">
      <formula>0</formula>
    </cfRule>
    <cfRule type="cellIs" dxfId="42" priority="34" operator="equal">
      <formula>0</formula>
    </cfRule>
  </conditionalFormatting>
  <conditionalFormatting sqref="C46:E46">
    <cfRule type="cellIs" dxfId="41" priority="32" operator="equal">
      <formula>0</formula>
    </cfRule>
  </conditionalFormatting>
  <conditionalFormatting sqref="F46:G46">
    <cfRule type="cellIs" dxfId="40" priority="30" operator="equal">
      <formula>0</formula>
    </cfRule>
    <cfRule type="cellIs" dxfId="39" priority="31" operator="equal">
      <formula>0</formula>
    </cfRule>
  </conditionalFormatting>
  <conditionalFormatting sqref="D47">
    <cfRule type="cellIs" dxfId="38" priority="29" operator="equal">
      <formula>0</formula>
    </cfRule>
  </conditionalFormatting>
  <conditionalFormatting sqref="C28:E28">
    <cfRule type="cellIs" dxfId="37" priority="26" operator="equal">
      <formula>0</formula>
    </cfRule>
  </conditionalFormatting>
  <conditionalFormatting sqref="F28:G28">
    <cfRule type="cellIs" dxfId="36" priority="27" operator="equal">
      <formula>0</formula>
    </cfRule>
    <cfRule type="cellIs" dxfId="35" priority="28" operator="equal">
      <formula>0</formula>
    </cfRule>
  </conditionalFormatting>
  <conditionalFormatting sqref="I14:J17 I25:J27 I30:J30 I33:J33 I35:J36 I38:J41 I43:J45 I47:J47">
    <cfRule type="cellIs" dxfId="34" priority="25" operator="equal">
      <formula>0</formula>
    </cfRule>
  </conditionalFormatting>
  <conditionalFormatting sqref="I18:J20">
    <cfRule type="cellIs" dxfId="33" priority="24" operator="equal">
      <formula>0</formula>
    </cfRule>
  </conditionalFormatting>
  <conditionalFormatting sqref="I21:J21">
    <cfRule type="cellIs" dxfId="32" priority="23" operator="equal">
      <formula>0</formula>
    </cfRule>
  </conditionalFormatting>
  <conditionalFormatting sqref="I22:J24">
    <cfRule type="cellIs" dxfId="31" priority="22" operator="equal">
      <formula>0</formula>
    </cfRule>
  </conditionalFormatting>
  <conditionalFormatting sqref="J29">
    <cfRule type="cellIs" dxfId="30" priority="21" operator="equal">
      <formula>0</formula>
    </cfRule>
  </conditionalFormatting>
  <conditionalFormatting sqref="I29">
    <cfRule type="cellIs" dxfId="29" priority="20" operator="equal">
      <formula>0</formula>
    </cfRule>
  </conditionalFormatting>
  <conditionalFormatting sqref="I31:J32">
    <cfRule type="cellIs" dxfId="28" priority="19" operator="equal">
      <formula>0</formula>
    </cfRule>
  </conditionalFormatting>
  <conditionalFormatting sqref="I34:J34">
    <cfRule type="cellIs" dxfId="27" priority="18" operator="equal">
      <formula>0</formula>
    </cfRule>
  </conditionalFormatting>
  <conditionalFormatting sqref="I37:J37">
    <cfRule type="cellIs" dxfId="26" priority="17" operator="equal">
      <formula>0</formula>
    </cfRule>
  </conditionalFormatting>
  <conditionalFormatting sqref="J42">
    <cfRule type="cellIs" dxfId="25" priority="16" operator="equal">
      <formula>0</formula>
    </cfRule>
  </conditionalFormatting>
  <conditionalFormatting sqref="I42">
    <cfRule type="cellIs" dxfId="24" priority="15" operator="equal">
      <formula>0</formula>
    </cfRule>
  </conditionalFormatting>
  <conditionalFormatting sqref="I46:J46">
    <cfRule type="cellIs" dxfId="23" priority="14" operator="equal">
      <formula>0</formula>
    </cfRule>
  </conditionalFormatting>
  <conditionalFormatting sqref="I28:J28">
    <cfRule type="cellIs" dxfId="22" priority="13" operator="equal">
      <formula>0</formula>
    </cfRule>
  </conditionalFormatting>
  <conditionalFormatting sqref="Q14">
    <cfRule type="cellIs" dxfId="21" priority="12" operator="equal">
      <formula>0</formula>
    </cfRule>
  </conditionalFormatting>
  <conditionalFormatting sqref="Q15:Q17 Q25:Q27 Q30 Q33 Q35:Q36 Q38:Q41 Q43:Q45 Q47">
    <cfRule type="cellIs" dxfId="20" priority="11" operator="equal">
      <formula>0</formula>
    </cfRule>
  </conditionalFormatting>
  <conditionalFormatting sqref="Q18:Q20">
    <cfRule type="cellIs" dxfId="19" priority="10" operator="equal">
      <formula>0</formula>
    </cfRule>
  </conditionalFormatting>
  <conditionalFormatting sqref="Q21">
    <cfRule type="cellIs" dxfId="18" priority="9" operator="equal">
      <formula>0</formula>
    </cfRule>
  </conditionalFormatting>
  <conditionalFormatting sqref="Q22:Q24">
    <cfRule type="cellIs" dxfId="17" priority="8" operator="equal">
      <formula>0</formula>
    </cfRule>
  </conditionalFormatting>
  <conditionalFormatting sqref="Q29">
    <cfRule type="cellIs" dxfId="16" priority="7" operator="equal">
      <formula>0</formula>
    </cfRule>
  </conditionalFormatting>
  <conditionalFormatting sqref="Q31:Q32">
    <cfRule type="cellIs" dxfId="15" priority="6" operator="equal">
      <formula>0</formula>
    </cfRule>
  </conditionalFormatting>
  <conditionalFormatting sqref="Q34">
    <cfRule type="cellIs" dxfId="14" priority="5" operator="equal">
      <formula>0</formula>
    </cfRule>
  </conditionalFormatting>
  <conditionalFormatting sqref="Q37">
    <cfRule type="cellIs" dxfId="13" priority="4" operator="equal">
      <formula>0</formula>
    </cfRule>
  </conditionalFormatting>
  <conditionalFormatting sqref="Q42">
    <cfRule type="cellIs" dxfId="12" priority="3" operator="equal">
      <formula>0</formula>
    </cfRule>
  </conditionalFormatting>
  <conditionalFormatting sqref="Q46">
    <cfRule type="cellIs" dxfId="11" priority="2" operator="equal">
      <formula>0</formula>
    </cfRule>
  </conditionalFormatting>
  <dataValidations count="1">
    <dataValidation type="list" allowBlank="1" showInputMessage="1" showErrorMessage="1" sqref="Q14:Q47">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8" operator="containsText" id="{B195B4F8-6F29-4EFD-9DCC-5C741641B7DC}">
            <xm:f>NOT(ISERROR(SEARCH("Tāme sastādīta ____. gada ___. ______________",A54)))</xm:f>
            <xm:f>"Tāme sastādīta ____. gada ___. ______________"</xm:f>
            <x14:dxf>
              <font>
                <color auto="1"/>
              </font>
              <fill>
                <patternFill>
                  <bgColor rgb="FFC6EFCE"/>
                </patternFill>
              </fill>
            </x14:dxf>
          </x14:cfRule>
          <xm:sqref>A54</xm:sqref>
        </x14:conditionalFormatting>
        <x14:conditionalFormatting xmlns:xm="http://schemas.microsoft.com/office/excel/2006/main">
          <x14:cfRule type="containsText" priority="77" operator="containsText" id="{E522233B-B020-4488-9289-B28CB884EB33}">
            <xm:f>NOT(ISERROR(SEARCH("Sertifikāta Nr. _________________________________",A59)))</xm:f>
            <xm:f>"Sertifikāta Nr. _________________________________"</xm:f>
            <x14:dxf>
              <font>
                <color auto="1"/>
              </font>
              <fill>
                <patternFill>
                  <bgColor rgb="FFC6EFCE"/>
                </patternFill>
              </fill>
            </x14:dxf>
          </x14:cfRule>
          <xm:sqref>A59</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P51"/>
  <sheetViews>
    <sheetView topLeftCell="A28" workbookViewId="0">
      <selection activeCell="A39" sqref="A39: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'11a+c+n'!D1</f>
        <v>11</v>
      </c>
      <c r="E1" s="22"/>
      <c r="F1" s="22"/>
      <c r="G1" s="22"/>
      <c r="H1" s="22"/>
      <c r="I1" s="22"/>
      <c r="J1" s="22"/>
      <c r="N1" s="26"/>
      <c r="O1" s="27"/>
      <c r="P1" s="28"/>
    </row>
    <row r="2" spans="1:16" x14ac:dyDescent="0.2">
      <c r="A2" s="29"/>
      <c r="B2" s="29"/>
      <c r="C2" s="330" t="str">
        <f>'11a+c+n'!C2:I2</f>
        <v>Ūdensapgāde un kanalizācija (iekšējā)</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17</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'11a+c+n'!A9</f>
        <v>Tāme sastādīta  2024. gada tirgus cenās, pamatojoties uz UK daļas rasējumiem</v>
      </c>
      <c r="B9" s="327"/>
      <c r="C9" s="327"/>
      <c r="D9" s="327"/>
      <c r="E9" s="327"/>
      <c r="F9" s="327"/>
      <c r="G9" s="31"/>
      <c r="H9" s="31"/>
      <c r="I9" s="31"/>
      <c r="J9" s="328" t="s">
        <v>45</v>
      </c>
      <c r="K9" s="328"/>
      <c r="L9" s="328"/>
      <c r="M9" s="328"/>
      <c r="N9" s="329">
        <f>P39</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1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izmaksas",IF('11a+c+n'!$Q14="A",'11a+c+n'!B14,0),0)</f>
        <v>0</v>
      </c>
      <c r="C14" s="23">
        <f>IF($C$4="Attiecināmās izmaksas",IF('11a+c+n'!$Q14="A",'11a+c+n'!C14,0),0)</f>
        <v>0</v>
      </c>
      <c r="D14" s="23">
        <f>IF($C$4="Attiecināmās izmaksas",IF('11a+c+n'!$Q14="A",'11a+c+n'!D14,0),0)</f>
        <v>0</v>
      </c>
      <c r="E14" s="45"/>
      <c r="F14" s="63"/>
      <c r="G14" s="116"/>
      <c r="H14" s="116">
        <f>IF($C$4="Attiecināmās izmaksas",IF('11a+c+n'!$Q14="A",'11a+c+n'!H14,0),0)</f>
        <v>0</v>
      </c>
      <c r="I14" s="116"/>
      <c r="J14" s="116"/>
      <c r="K14" s="117">
        <f>IF($C$4="Attiecināmās izmaksas",IF('11a+c+n'!$Q14="A",'11a+c+n'!K14,0),0)</f>
        <v>0</v>
      </c>
      <c r="L14" s="63">
        <f>IF($C$4="Attiecināmās izmaksas",IF('11a+c+n'!$Q14="A",'11a+c+n'!L14,0),0)</f>
        <v>0</v>
      </c>
      <c r="M14" s="116">
        <f>IF($C$4="Attiecināmās izmaksas",IF('11a+c+n'!$Q14="A",'11a+c+n'!M14,0),0)</f>
        <v>0</v>
      </c>
      <c r="N14" s="116">
        <f>IF($C$4="Attiecināmās izmaksas",IF('11a+c+n'!$Q14="A",'11a+c+n'!N14,0),0)</f>
        <v>0</v>
      </c>
      <c r="O14" s="116">
        <f>IF($C$4="Attiecināmās izmaksas",IF('11a+c+n'!$Q14="A",'11a+c+n'!O14,0),0)</f>
        <v>0</v>
      </c>
      <c r="P14" s="117">
        <f>IF($C$4="Attiecināmās izmaksas",IF('11a+c+n'!$Q14="A",'11a+c+n'!P14,0),0)</f>
        <v>0</v>
      </c>
    </row>
    <row r="15" spans="1:16" ht="20.399999999999999" x14ac:dyDescent="0.2">
      <c r="A15" s="51">
        <f>IF(P15=0,0,IF(COUNTBLANK(P15)=1,0,COUNTA($P$14:P15)))</f>
        <v>0</v>
      </c>
      <c r="B15" s="24" t="str">
        <f>IF($C$4="Attiecināmās izmaksas",IF('11a+c+n'!$Q15="A",'11a+c+n'!B15,0),0)</f>
        <v>14-00000</v>
      </c>
      <c r="C15" s="24" t="str">
        <f>IF($C$4="Attiecināmās izmaksas",IF('11a+c+n'!$Q15="A",'11a+c+n'!C15,0),0)</f>
        <v>Karbonizēta tērauda presējamā caurule ar veidgabaliem dn65 (iekšējais diametrs) ar stiprinājumiem</v>
      </c>
      <c r="D15" s="24" t="str">
        <f>IF($C$4="Attiecināmās izmaksas",IF('11a+c+n'!$Q15="A",'11a+c+n'!D15,0),0)</f>
        <v>m</v>
      </c>
      <c r="E15" s="46"/>
      <c r="F15" s="65"/>
      <c r="G15" s="118"/>
      <c r="H15" s="118">
        <f>IF($C$4="Attiecināmās izmaksas",IF('11a+c+n'!$Q15="A",'11a+c+n'!H15,0),0)</f>
        <v>0</v>
      </c>
      <c r="I15" s="118"/>
      <c r="J15" s="118"/>
      <c r="K15" s="119">
        <f>IF($C$4="Attiecināmās izmaksas",IF('11a+c+n'!$Q15="A",'11a+c+n'!K15,0),0)</f>
        <v>0</v>
      </c>
      <c r="L15" s="65">
        <f>IF($C$4="Attiecināmās izmaksas",IF('11a+c+n'!$Q15="A",'11a+c+n'!L15,0),0)</f>
        <v>0</v>
      </c>
      <c r="M15" s="118">
        <f>IF($C$4="Attiecināmās izmaksas",IF('11a+c+n'!$Q15="A",'11a+c+n'!M15,0),0)</f>
        <v>0</v>
      </c>
      <c r="N15" s="118">
        <f>IF($C$4="Attiecināmās izmaksas",IF('11a+c+n'!$Q15="A",'11a+c+n'!N15,0),0)</f>
        <v>0</v>
      </c>
      <c r="O15" s="118">
        <f>IF($C$4="Attiecināmās izmaksas",IF('11a+c+n'!$Q15="A",'11a+c+n'!O15,0),0)</f>
        <v>0</v>
      </c>
      <c r="P15" s="119">
        <f>IF($C$4="Attiecināmās izmaksas",IF('11a+c+n'!$Q15="A",'11a+c+n'!P15,0),0)</f>
        <v>0</v>
      </c>
    </row>
    <row r="16" spans="1:16" ht="20.399999999999999" x14ac:dyDescent="0.2">
      <c r="A16" s="51">
        <f>IF(P16=0,0,IF(COUNTBLANK(P16)=1,0,COUNTA($P$14:P16)))</f>
        <v>0</v>
      </c>
      <c r="B16" s="24" t="str">
        <f>IF($C$4="Attiecināmās izmaksas",IF('11a+c+n'!$Q16="A",'11a+c+n'!B16,0),0)</f>
        <v>14-00000</v>
      </c>
      <c r="C16" s="24" t="str">
        <f>IF($C$4="Attiecināmās izmaksas",IF('11a+c+n'!$Q16="A",'11a+c+n'!C16,0),0)</f>
        <v xml:space="preserve">Karbonizēta tērauda presējamā caurule ar veidgabaliem dn50 (iekšējais diametrs) ar stiprinājumiem </v>
      </c>
      <c r="D16" s="24" t="str">
        <f>IF($C$4="Attiecināmās izmaksas",IF('11a+c+n'!$Q16="A",'11a+c+n'!D16,0),0)</f>
        <v>m</v>
      </c>
      <c r="E16" s="46"/>
      <c r="F16" s="65"/>
      <c r="G16" s="118"/>
      <c r="H16" s="118">
        <f>IF($C$4="Attiecināmās izmaksas",IF('11a+c+n'!$Q16="A",'11a+c+n'!H16,0),0)</f>
        <v>0</v>
      </c>
      <c r="I16" s="118"/>
      <c r="J16" s="118"/>
      <c r="K16" s="119">
        <f>IF($C$4="Attiecināmās izmaksas",IF('11a+c+n'!$Q16="A",'11a+c+n'!K16,0),0)</f>
        <v>0</v>
      </c>
      <c r="L16" s="65">
        <f>IF($C$4="Attiecināmās izmaksas",IF('11a+c+n'!$Q16="A",'11a+c+n'!L16,0),0)</f>
        <v>0</v>
      </c>
      <c r="M16" s="118">
        <f>IF($C$4="Attiecināmās izmaksas",IF('11a+c+n'!$Q16="A",'11a+c+n'!M16,0),0)</f>
        <v>0</v>
      </c>
      <c r="N16" s="118">
        <f>IF($C$4="Attiecināmās izmaksas",IF('11a+c+n'!$Q16="A",'11a+c+n'!N16,0),0)</f>
        <v>0</v>
      </c>
      <c r="O16" s="118">
        <f>IF($C$4="Attiecināmās izmaksas",IF('11a+c+n'!$Q16="A",'11a+c+n'!O16,0),0)</f>
        <v>0</v>
      </c>
      <c r="P16" s="119">
        <f>IF($C$4="Attiecināmās izmaksas",IF('11a+c+n'!$Q16="A",'11a+c+n'!P16,0),0)</f>
        <v>0</v>
      </c>
    </row>
    <row r="17" spans="1:16" ht="20.399999999999999" x14ac:dyDescent="0.2">
      <c r="A17" s="51">
        <f>IF(P17=0,0,IF(COUNTBLANK(P17)=1,0,COUNTA($P$14:P17)))</f>
        <v>0</v>
      </c>
      <c r="B17" s="24" t="str">
        <f>IF($C$4="Attiecināmās izmaksas",IF('11a+c+n'!$Q17="A",'11a+c+n'!B17,0),0)</f>
        <v>14-00000</v>
      </c>
      <c r="C17" s="24" t="str">
        <f>IF($C$4="Attiecināmās izmaksas",IF('11a+c+n'!$Q17="A",'11a+c+n'!C17,0),0)</f>
        <v>Karbonizēta tērauda presējamā caurule ar veidgabaliem dn40 (iekšējais diametrs) ar stiprinājumiem</v>
      </c>
      <c r="D17" s="24" t="str">
        <f>IF($C$4="Attiecināmās izmaksas",IF('11a+c+n'!$Q17="A",'11a+c+n'!D17,0),0)</f>
        <v>m</v>
      </c>
      <c r="E17" s="46"/>
      <c r="F17" s="65"/>
      <c r="G17" s="118"/>
      <c r="H17" s="118">
        <f>IF($C$4="Attiecināmās izmaksas",IF('11a+c+n'!$Q17="A",'11a+c+n'!H17,0),0)</f>
        <v>0</v>
      </c>
      <c r="I17" s="118"/>
      <c r="J17" s="118"/>
      <c r="K17" s="119">
        <f>IF($C$4="Attiecināmās izmaksas",IF('11a+c+n'!$Q17="A",'11a+c+n'!K17,0),0)</f>
        <v>0</v>
      </c>
      <c r="L17" s="65">
        <f>IF($C$4="Attiecināmās izmaksas",IF('11a+c+n'!$Q17="A",'11a+c+n'!L17,0),0)</f>
        <v>0</v>
      </c>
      <c r="M17" s="118">
        <f>IF($C$4="Attiecināmās izmaksas",IF('11a+c+n'!$Q17="A",'11a+c+n'!M17,0),0)</f>
        <v>0</v>
      </c>
      <c r="N17" s="118">
        <f>IF($C$4="Attiecināmās izmaksas",IF('11a+c+n'!$Q17="A",'11a+c+n'!N17,0),0)</f>
        <v>0</v>
      </c>
      <c r="O17" s="118">
        <f>IF($C$4="Attiecināmās izmaksas",IF('11a+c+n'!$Q17="A",'11a+c+n'!O17,0),0)</f>
        <v>0</v>
      </c>
      <c r="P17" s="119">
        <f>IF($C$4="Attiecināmās izmaksas",IF('11a+c+n'!$Q17="A",'11a+c+n'!P17,0),0)</f>
        <v>0</v>
      </c>
    </row>
    <row r="18" spans="1:16" ht="20.399999999999999" x14ac:dyDescent="0.2">
      <c r="A18" s="51">
        <f>IF(P18=0,0,IF(COUNTBLANK(P18)=1,0,COUNTA($P$14:P18)))</f>
        <v>0</v>
      </c>
      <c r="B18" s="24" t="str">
        <f>IF($C$4="Attiecināmās izmaksas",IF('11a+c+n'!$Q18="A",'11a+c+n'!B18,0),0)</f>
        <v>14-00000</v>
      </c>
      <c r="C18" s="24" t="str">
        <f>IF($C$4="Attiecināmās izmaksas",IF('11a+c+n'!$Q18="A",'11a+c+n'!C18,0),0)</f>
        <v xml:space="preserve">Karbonizēta tērauda presējamā caurule ar veidgabaliem dn32 (iekšējais diametrs) ar stiprinājumiem </v>
      </c>
      <c r="D18" s="24" t="str">
        <f>IF($C$4="Attiecināmās izmaksas",IF('11a+c+n'!$Q18="A",'11a+c+n'!D18,0),0)</f>
        <v>m</v>
      </c>
      <c r="E18" s="46"/>
      <c r="F18" s="65"/>
      <c r="G18" s="118"/>
      <c r="H18" s="118">
        <f>IF($C$4="Attiecināmās izmaksas",IF('11a+c+n'!$Q18="A",'11a+c+n'!H18,0),0)</f>
        <v>0</v>
      </c>
      <c r="I18" s="118"/>
      <c r="J18" s="118"/>
      <c r="K18" s="119">
        <f>IF($C$4="Attiecināmās izmaksas",IF('11a+c+n'!$Q18="A",'11a+c+n'!K18,0),0)</f>
        <v>0</v>
      </c>
      <c r="L18" s="65">
        <f>IF($C$4="Attiecināmās izmaksas",IF('11a+c+n'!$Q18="A",'11a+c+n'!L18,0),0)</f>
        <v>0</v>
      </c>
      <c r="M18" s="118">
        <f>IF($C$4="Attiecināmās izmaksas",IF('11a+c+n'!$Q18="A",'11a+c+n'!M18,0),0)</f>
        <v>0</v>
      </c>
      <c r="N18" s="118">
        <f>IF($C$4="Attiecināmās izmaksas",IF('11a+c+n'!$Q18="A",'11a+c+n'!N18,0),0)</f>
        <v>0</v>
      </c>
      <c r="O18" s="118">
        <f>IF($C$4="Attiecināmās izmaksas",IF('11a+c+n'!$Q18="A",'11a+c+n'!O18,0),0)</f>
        <v>0</v>
      </c>
      <c r="P18" s="119">
        <f>IF($C$4="Attiecināmās izmaksas",IF('11a+c+n'!$Q18="A",'11a+c+n'!P18,0),0)</f>
        <v>0</v>
      </c>
    </row>
    <row r="19" spans="1:16" ht="20.399999999999999" x14ac:dyDescent="0.2">
      <c r="A19" s="51">
        <f>IF(P19=0,0,IF(COUNTBLANK(P19)=1,0,COUNTA($P$14:P19)))</f>
        <v>0</v>
      </c>
      <c r="B19" s="24" t="str">
        <f>IF($C$4="Attiecināmās izmaksas",IF('11a+c+n'!$Q19="A",'11a+c+n'!B19,0),0)</f>
        <v>14-00000</v>
      </c>
      <c r="C19" s="24" t="str">
        <f>IF($C$4="Attiecināmās izmaksas",IF('11a+c+n'!$Q19="A",'11a+c+n'!C19,0),0)</f>
        <v xml:space="preserve">Karbonizēta tērauda presējamā caurule ar veidgabaliem dn25 (iekšējais diametrs) ar stiprinājumiem </v>
      </c>
      <c r="D19" s="24" t="str">
        <f>IF($C$4="Attiecināmās izmaksas",IF('11a+c+n'!$Q19="A",'11a+c+n'!D19,0),0)</f>
        <v>m</v>
      </c>
      <c r="E19" s="46"/>
      <c r="F19" s="65"/>
      <c r="G19" s="118"/>
      <c r="H19" s="118">
        <f>IF($C$4="Attiecināmās izmaksas",IF('11a+c+n'!$Q19="A",'11a+c+n'!H19,0),0)</f>
        <v>0</v>
      </c>
      <c r="I19" s="118"/>
      <c r="J19" s="118"/>
      <c r="K19" s="119">
        <f>IF($C$4="Attiecināmās izmaksas",IF('11a+c+n'!$Q19="A",'11a+c+n'!K19,0),0)</f>
        <v>0</v>
      </c>
      <c r="L19" s="65">
        <f>IF($C$4="Attiecināmās izmaksas",IF('11a+c+n'!$Q19="A",'11a+c+n'!L19,0),0)</f>
        <v>0</v>
      </c>
      <c r="M19" s="118">
        <f>IF($C$4="Attiecināmās izmaksas",IF('11a+c+n'!$Q19="A",'11a+c+n'!M19,0),0)</f>
        <v>0</v>
      </c>
      <c r="N19" s="118">
        <f>IF($C$4="Attiecināmās izmaksas",IF('11a+c+n'!$Q19="A",'11a+c+n'!N19,0),0)</f>
        <v>0</v>
      </c>
      <c r="O19" s="118">
        <f>IF($C$4="Attiecināmās izmaksas",IF('11a+c+n'!$Q19="A",'11a+c+n'!O19,0),0)</f>
        <v>0</v>
      </c>
      <c r="P19" s="119">
        <f>IF($C$4="Attiecināmās izmaksas",IF('11a+c+n'!$Q19="A",'11a+c+n'!P19,0),0)</f>
        <v>0</v>
      </c>
    </row>
    <row r="20" spans="1:16" ht="20.399999999999999" x14ac:dyDescent="0.2">
      <c r="A20" s="51">
        <f>IF(P20=0,0,IF(COUNTBLANK(P20)=1,0,COUNTA($P$14:P20)))</f>
        <v>0</v>
      </c>
      <c r="B20" s="24" t="str">
        <f>IF($C$4="Attiecināmās izmaksas",IF('11a+c+n'!$Q20="A",'11a+c+n'!B20,0),0)</f>
        <v>14-00000</v>
      </c>
      <c r="C20" s="24" t="str">
        <f>IF($C$4="Attiecināmās izmaksas",IF('11a+c+n'!$Q20="A",'11a+c+n'!C20,0),0)</f>
        <v>Karbonizēta tērauda presējamā caurule ar veidgabaliem dn20 (iekšējais diametrs) ar stiprinājumiem</v>
      </c>
      <c r="D20" s="24" t="str">
        <f>IF($C$4="Attiecināmās izmaksas",IF('11a+c+n'!$Q20="A",'11a+c+n'!D20,0),0)</f>
        <v>m</v>
      </c>
      <c r="E20" s="46"/>
      <c r="F20" s="65"/>
      <c r="G20" s="118"/>
      <c r="H20" s="118">
        <f>IF($C$4="Attiecināmās izmaksas",IF('11a+c+n'!$Q20="A",'11a+c+n'!H20,0),0)</f>
        <v>0</v>
      </c>
      <c r="I20" s="118"/>
      <c r="J20" s="118"/>
      <c r="K20" s="119">
        <f>IF($C$4="Attiecināmās izmaksas",IF('11a+c+n'!$Q20="A",'11a+c+n'!K20,0),0)</f>
        <v>0</v>
      </c>
      <c r="L20" s="65">
        <f>IF($C$4="Attiecināmās izmaksas",IF('11a+c+n'!$Q20="A",'11a+c+n'!L20,0),0)</f>
        <v>0</v>
      </c>
      <c r="M20" s="118">
        <f>IF($C$4="Attiecināmās izmaksas",IF('11a+c+n'!$Q20="A",'11a+c+n'!M20,0),0)</f>
        <v>0</v>
      </c>
      <c r="N20" s="118">
        <f>IF($C$4="Attiecināmās izmaksas",IF('11a+c+n'!$Q20="A",'11a+c+n'!N20,0),0)</f>
        <v>0</v>
      </c>
      <c r="O20" s="118">
        <f>IF($C$4="Attiecināmās izmaksas",IF('11a+c+n'!$Q20="A",'11a+c+n'!O20,0),0)</f>
        <v>0</v>
      </c>
      <c r="P20" s="119">
        <f>IF($C$4="Attiecināmās izmaksas",IF('11a+c+n'!$Q20="A",'11a+c+n'!P20,0),0)</f>
        <v>0</v>
      </c>
    </row>
    <row r="21" spans="1:16" ht="20.399999999999999" x14ac:dyDescent="0.2">
      <c r="A21" s="51">
        <f>IF(P21=0,0,IF(COUNTBLANK(P21)=1,0,COUNTA($P$14:P21)))</f>
        <v>0</v>
      </c>
      <c r="B21" s="24" t="str">
        <f>IF($C$4="Attiecināmās izmaksas",IF('11a+c+n'!$Q21="A",'11a+c+n'!B21,0),0)</f>
        <v>14-00000</v>
      </c>
      <c r="C21" s="24" t="str">
        <f>IF($C$4="Attiecināmās izmaksas",IF('11a+c+n'!$Q21="A",'11a+c+n'!C21,0),0)</f>
        <v>Karbonizēta tērauda presējamā caurule ar veidgabaliem dn15 (iekšējais diametrs) ar stiprinājumiem</v>
      </c>
      <c r="D21" s="24" t="str">
        <f>IF($C$4="Attiecināmās izmaksas",IF('11a+c+n'!$Q21="A",'11a+c+n'!D21,0),0)</f>
        <v>m</v>
      </c>
      <c r="E21" s="46"/>
      <c r="F21" s="65"/>
      <c r="G21" s="118"/>
      <c r="H21" s="118">
        <f>IF($C$4="Attiecināmās izmaksas",IF('11a+c+n'!$Q21="A",'11a+c+n'!H21,0),0)</f>
        <v>0</v>
      </c>
      <c r="I21" s="118"/>
      <c r="J21" s="118"/>
      <c r="K21" s="119">
        <f>IF($C$4="Attiecināmās izmaksas",IF('11a+c+n'!$Q21="A",'11a+c+n'!K21,0),0)</f>
        <v>0</v>
      </c>
      <c r="L21" s="65">
        <f>IF($C$4="Attiecināmās izmaksas",IF('11a+c+n'!$Q21="A",'11a+c+n'!L21,0),0)</f>
        <v>0</v>
      </c>
      <c r="M21" s="118">
        <f>IF($C$4="Attiecināmās izmaksas",IF('11a+c+n'!$Q21="A",'11a+c+n'!M21,0),0)</f>
        <v>0</v>
      </c>
      <c r="N21" s="118">
        <f>IF($C$4="Attiecināmās izmaksas",IF('11a+c+n'!$Q21="A",'11a+c+n'!N21,0),0)</f>
        <v>0</v>
      </c>
      <c r="O21" s="118">
        <f>IF($C$4="Attiecināmās izmaksas",IF('11a+c+n'!$Q21="A",'11a+c+n'!O21,0),0)</f>
        <v>0</v>
      </c>
      <c r="P21" s="119">
        <f>IF($C$4="Attiecināmās izmaksas",IF('11a+c+n'!$Q21="A",'11a+c+n'!P21,0),0)</f>
        <v>0</v>
      </c>
    </row>
    <row r="22" spans="1:16" ht="30.6" x14ac:dyDescent="0.2">
      <c r="A22" s="51">
        <f>IF(P22=0,0,IF(COUNTBLANK(P22)=1,0,COUNTA($P$14:P22)))</f>
        <v>0</v>
      </c>
      <c r="B22" s="24" t="str">
        <f>IF($C$4="Attiecināmās izmaksas",IF('11a+c+n'!$Q22="A",'11a+c+n'!B22,0),0)</f>
        <v>14-00000</v>
      </c>
      <c r="C22" s="24" t="str">
        <f>IF($C$4="Attiecināmās izmaksas",IF('11a+c+n'!$Q22="A",'11a+c+n'!C22,0),0)</f>
        <v>Siltumizolācija b=30mm λ=0.038 (pie temperatūras 55oC) karstajam ūdensvadam un cirkulācijas ūdensvadam         d65</v>
      </c>
      <c r="D22" s="24" t="str">
        <f>IF($C$4="Attiecināmās izmaksas",IF('11a+c+n'!$Q22="A",'11a+c+n'!D22,0),0)</f>
        <v>m</v>
      </c>
      <c r="E22" s="46"/>
      <c r="F22" s="65"/>
      <c r="G22" s="118"/>
      <c r="H22" s="118">
        <f>IF($C$4="Attiecināmās izmaksas",IF('11a+c+n'!$Q22="A",'11a+c+n'!H22,0),0)</f>
        <v>0</v>
      </c>
      <c r="I22" s="118"/>
      <c r="J22" s="118"/>
      <c r="K22" s="119">
        <f>IF($C$4="Attiecināmās izmaksas",IF('11a+c+n'!$Q22="A",'11a+c+n'!K22,0),0)</f>
        <v>0</v>
      </c>
      <c r="L22" s="65">
        <f>IF($C$4="Attiecināmās izmaksas",IF('11a+c+n'!$Q22="A",'11a+c+n'!L22,0),0)</f>
        <v>0</v>
      </c>
      <c r="M22" s="118">
        <f>IF($C$4="Attiecināmās izmaksas",IF('11a+c+n'!$Q22="A",'11a+c+n'!M22,0),0)</f>
        <v>0</v>
      </c>
      <c r="N22" s="118">
        <f>IF($C$4="Attiecināmās izmaksas",IF('11a+c+n'!$Q22="A",'11a+c+n'!N22,0),0)</f>
        <v>0</v>
      </c>
      <c r="O22" s="118">
        <f>IF($C$4="Attiecināmās izmaksas",IF('11a+c+n'!$Q22="A",'11a+c+n'!O22,0),0)</f>
        <v>0</v>
      </c>
      <c r="P22" s="119">
        <f>IF($C$4="Attiecināmās izmaksas",IF('11a+c+n'!$Q22="A",'11a+c+n'!P22,0),0)</f>
        <v>0</v>
      </c>
    </row>
    <row r="23" spans="1:16" ht="30.6" x14ac:dyDescent="0.2">
      <c r="A23" s="51">
        <f>IF(P23=0,0,IF(COUNTBLANK(P23)=1,0,COUNTA($P$14:P23)))</f>
        <v>0</v>
      </c>
      <c r="B23" s="24" t="str">
        <f>IF($C$4="Attiecināmās izmaksas",IF('11a+c+n'!$Q23="A",'11a+c+n'!B23,0),0)</f>
        <v>14-00000</v>
      </c>
      <c r="C23" s="24" t="str">
        <f>IF($C$4="Attiecināmās izmaksas",IF('11a+c+n'!$Q23="A",'11a+c+n'!C23,0),0)</f>
        <v>Siltumizolācija b=30mm λ=0.038 (pie temperatūras 55oC) karstajam ūdensvadam un cirkulācijas ūdensvadam         d50</v>
      </c>
      <c r="D23" s="24" t="str">
        <f>IF($C$4="Attiecināmās izmaksas",IF('11a+c+n'!$Q23="A",'11a+c+n'!D23,0),0)</f>
        <v>m</v>
      </c>
      <c r="E23" s="46"/>
      <c r="F23" s="65"/>
      <c r="G23" s="118"/>
      <c r="H23" s="118">
        <f>IF($C$4="Attiecināmās izmaksas",IF('11a+c+n'!$Q23="A",'11a+c+n'!H23,0),0)</f>
        <v>0</v>
      </c>
      <c r="I23" s="118"/>
      <c r="J23" s="118"/>
      <c r="K23" s="119">
        <f>IF($C$4="Attiecināmās izmaksas",IF('11a+c+n'!$Q23="A",'11a+c+n'!K23,0),0)</f>
        <v>0</v>
      </c>
      <c r="L23" s="65">
        <f>IF($C$4="Attiecināmās izmaksas",IF('11a+c+n'!$Q23="A",'11a+c+n'!L23,0),0)</f>
        <v>0</v>
      </c>
      <c r="M23" s="118">
        <f>IF($C$4="Attiecināmās izmaksas",IF('11a+c+n'!$Q23="A",'11a+c+n'!M23,0),0)</f>
        <v>0</v>
      </c>
      <c r="N23" s="118">
        <f>IF($C$4="Attiecināmās izmaksas",IF('11a+c+n'!$Q23="A",'11a+c+n'!N23,0),0)</f>
        <v>0</v>
      </c>
      <c r="O23" s="118">
        <f>IF($C$4="Attiecināmās izmaksas",IF('11a+c+n'!$Q23="A",'11a+c+n'!O23,0),0)</f>
        <v>0</v>
      </c>
      <c r="P23" s="119">
        <f>IF($C$4="Attiecināmās izmaksas",IF('11a+c+n'!$Q23="A",'11a+c+n'!P23,0),0)</f>
        <v>0</v>
      </c>
    </row>
    <row r="24" spans="1:16" ht="30.6" x14ac:dyDescent="0.2">
      <c r="A24" s="51">
        <f>IF(P24=0,0,IF(COUNTBLANK(P24)=1,0,COUNTA($P$14:P24)))</f>
        <v>0</v>
      </c>
      <c r="B24" s="24" t="str">
        <f>IF($C$4="Attiecināmās izmaksas",IF('11a+c+n'!$Q24="A",'11a+c+n'!B24,0),0)</f>
        <v>14-00000</v>
      </c>
      <c r="C24" s="24" t="str">
        <f>IF($C$4="Attiecināmās izmaksas",IF('11a+c+n'!$Q24="A",'11a+c+n'!C24,0),0)</f>
        <v>Siltumizolācija b=30mm λ=0.038 (pie temperatūras 55oC) karstajam ūdensvadam un cirkulācijas ūdensvadam         d40</v>
      </c>
      <c r="D24" s="24" t="str">
        <f>IF($C$4="Attiecināmās izmaksas",IF('11a+c+n'!$Q24="A",'11a+c+n'!D24,0),0)</f>
        <v>m</v>
      </c>
      <c r="E24" s="46"/>
      <c r="F24" s="65"/>
      <c r="G24" s="118"/>
      <c r="H24" s="118">
        <f>IF($C$4="Attiecināmās izmaksas",IF('11a+c+n'!$Q24="A",'11a+c+n'!H24,0),0)</f>
        <v>0</v>
      </c>
      <c r="I24" s="118"/>
      <c r="J24" s="118"/>
      <c r="K24" s="119">
        <f>IF($C$4="Attiecināmās izmaksas",IF('11a+c+n'!$Q24="A",'11a+c+n'!K24,0),0)</f>
        <v>0</v>
      </c>
      <c r="L24" s="65">
        <f>IF($C$4="Attiecināmās izmaksas",IF('11a+c+n'!$Q24="A",'11a+c+n'!L24,0),0)</f>
        <v>0</v>
      </c>
      <c r="M24" s="118">
        <f>IF($C$4="Attiecināmās izmaksas",IF('11a+c+n'!$Q24="A",'11a+c+n'!M24,0),0)</f>
        <v>0</v>
      </c>
      <c r="N24" s="118">
        <f>IF($C$4="Attiecināmās izmaksas",IF('11a+c+n'!$Q24="A",'11a+c+n'!N24,0),0)</f>
        <v>0</v>
      </c>
      <c r="O24" s="118">
        <f>IF($C$4="Attiecināmās izmaksas",IF('11a+c+n'!$Q24="A",'11a+c+n'!O24,0),0)</f>
        <v>0</v>
      </c>
      <c r="P24" s="119">
        <f>IF($C$4="Attiecināmās izmaksas",IF('11a+c+n'!$Q24="A",'11a+c+n'!P24,0),0)</f>
        <v>0</v>
      </c>
    </row>
    <row r="25" spans="1:16" ht="30.6" x14ac:dyDescent="0.2">
      <c r="A25" s="51">
        <f>IF(P25=0,0,IF(COUNTBLANK(P25)=1,0,COUNTA($P$14:P25)))</f>
        <v>0</v>
      </c>
      <c r="B25" s="24" t="str">
        <f>IF($C$4="Attiecināmās izmaksas",IF('11a+c+n'!$Q25="A",'11a+c+n'!B25,0),0)</f>
        <v>14-00000</v>
      </c>
      <c r="C25" s="24" t="str">
        <f>IF($C$4="Attiecināmās izmaksas",IF('11a+c+n'!$Q25="A",'11a+c+n'!C25,0),0)</f>
        <v>Siltumizolācija b=30mm λ=0.038 (pie temperatūras 50oC) karstajam ūdensvadam un cirkulācijas ūdensvadam         d32</v>
      </c>
      <c r="D25" s="24" t="str">
        <f>IF($C$4="Attiecināmās izmaksas",IF('11a+c+n'!$Q25="A",'11a+c+n'!D25,0),0)</f>
        <v>m</v>
      </c>
      <c r="E25" s="46"/>
      <c r="F25" s="65"/>
      <c r="G25" s="118"/>
      <c r="H25" s="118">
        <f>IF($C$4="Attiecināmās izmaksas",IF('11a+c+n'!$Q25="A",'11a+c+n'!H25,0),0)</f>
        <v>0</v>
      </c>
      <c r="I25" s="118"/>
      <c r="J25" s="118"/>
      <c r="K25" s="119">
        <f>IF($C$4="Attiecināmās izmaksas",IF('11a+c+n'!$Q25="A",'11a+c+n'!K25,0),0)</f>
        <v>0</v>
      </c>
      <c r="L25" s="65">
        <f>IF($C$4="Attiecināmās izmaksas",IF('11a+c+n'!$Q25="A",'11a+c+n'!L25,0),0)</f>
        <v>0</v>
      </c>
      <c r="M25" s="118">
        <f>IF($C$4="Attiecināmās izmaksas",IF('11a+c+n'!$Q25="A",'11a+c+n'!M25,0),0)</f>
        <v>0</v>
      </c>
      <c r="N25" s="118">
        <f>IF($C$4="Attiecināmās izmaksas",IF('11a+c+n'!$Q25="A",'11a+c+n'!N25,0),0)</f>
        <v>0</v>
      </c>
      <c r="O25" s="118">
        <f>IF($C$4="Attiecināmās izmaksas",IF('11a+c+n'!$Q25="A",'11a+c+n'!O25,0),0)</f>
        <v>0</v>
      </c>
      <c r="P25" s="119">
        <f>IF($C$4="Attiecināmās izmaksas",IF('11a+c+n'!$Q25="A",'11a+c+n'!P25,0),0)</f>
        <v>0</v>
      </c>
    </row>
    <row r="26" spans="1:16" ht="30.6" x14ac:dyDescent="0.2">
      <c r="A26" s="51">
        <f>IF(P26=0,0,IF(COUNTBLANK(P26)=1,0,COUNTA($P$14:P26)))</f>
        <v>0</v>
      </c>
      <c r="B26" s="24" t="str">
        <f>IF($C$4="Attiecināmās izmaksas",IF('11a+c+n'!$Q26="A",'11a+c+n'!B26,0),0)</f>
        <v>14-00000</v>
      </c>
      <c r="C26" s="24" t="str">
        <f>IF($C$4="Attiecināmās izmaksas",IF('11a+c+n'!$Q26="A",'11a+c+n'!C26,0),0)</f>
        <v>Siltumizolācija b=30mm λ=0.038 (pie temperatūras 50oC) karstajam ūdensvadam un cirkulācijas ūdensvadam         d25</v>
      </c>
      <c r="D26" s="24" t="str">
        <f>IF($C$4="Attiecināmās izmaksas",IF('11a+c+n'!$Q26="A",'11a+c+n'!D26,0),0)</f>
        <v>m</v>
      </c>
      <c r="E26" s="46"/>
      <c r="F26" s="65"/>
      <c r="G26" s="118"/>
      <c r="H26" s="118">
        <f>IF($C$4="Attiecināmās izmaksas",IF('11a+c+n'!$Q26="A",'11a+c+n'!H26,0),0)</f>
        <v>0</v>
      </c>
      <c r="I26" s="118"/>
      <c r="J26" s="118"/>
      <c r="K26" s="119">
        <f>IF($C$4="Attiecināmās izmaksas",IF('11a+c+n'!$Q26="A",'11a+c+n'!K26,0),0)</f>
        <v>0</v>
      </c>
      <c r="L26" s="65">
        <f>IF($C$4="Attiecināmās izmaksas",IF('11a+c+n'!$Q26="A",'11a+c+n'!L26,0),0)</f>
        <v>0</v>
      </c>
      <c r="M26" s="118">
        <f>IF($C$4="Attiecināmās izmaksas",IF('11a+c+n'!$Q26="A",'11a+c+n'!M26,0),0)</f>
        <v>0</v>
      </c>
      <c r="N26" s="118">
        <f>IF($C$4="Attiecināmās izmaksas",IF('11a+c+n'!$Q26="A",'11a+c+n'!N26,0),0)</f>
        <v>0</v>
      </c>
      <c r="O26" s="118">
        <f>IF($C$4="Attiecināmās izmaksas",IF('11a+c+n'!$Q26="A",'11a+c+n'!O26,0),0)</f>
        <v>0</v>
      </c>
      <c r="P26" s="119">
        <f>IF($C$4="Attiecināmās izmaksas",IF('11a+c+n'!$Q26="A",'11a+c+n'!P26,0),0)</f>
        <v>0</v>
      </c>
    </row>
    <row r="27" spans="1:16" ht="30.6" x14ac:dyDescent="0.2">
      <c r="A27" s="51">
        <f>IF(P27=0,0,IF(COUNTBLANK(P27)=1,0,COUNTA($P$14:P27)))</f>
        <v>0</v>
      </c>
      <c r="B27" s="24" t="str">
        <f>IF($C$4="Attiecināmās izmaksas",IF('11a+c+n'!$Q27="A",'11a+c+n'!B27,0),0)</f>
        <v>14-00000</v>
      </c>
      <c r="C27" s="24" t="str">
        <f>IF($C$4="Attiecināmās izmaksas",IF('11a+c+n'!$Q27="A",'11a+c+n'!C27,0),0)</f>
        <v>Siltumizolācija b=30mm λ=0.038 (pie temperatūras 50oC) karstajam ūdensvadam un cirkulācijas ūdensvadam         d20</v>
      </c>
      <c r="D27" s="24" t="str">
        <f>IF($C$4="Attiecināmās izmaksas",IF('11a+c+n'!$Q27="A",'11a+c+n'!D27,0),0)</f>
        <v>m</v>
      </c>
      <c r="E27" s="46"/>
      <c r="F27" s="65"/>
      <c r="G27" s="118"/>
      <c r="H27" s="118">
        <f>IF($C$4="Attiecināmās izmaksas",IF('11a+c+n'!$Q27="A",'11a+c+n'!H27,0),0)</f>
        <v>0</v>
      </c>
      <c r="I27" s="118"/>
      <c r="J27" s="118"/>
      <c r="K27" s="119">
        <f>IF($C$4="Attiecināmās izmaksas",IF('11a+c+n'!$Q27="A",'11a+c+n'!K27,0),0)</f>
        <v>0</v>
      </c>
      <c r="L27" s="65">
        <f>IF($C$4="Attiecināmās izmaksas",IF('11a+c+n'!$Q27="A",'11a+c+n'!L27,0),0)</f>
        <v>0</v>
      </c>
      <c r="M27" s="118">
        <f>IF($C$4="Attiecināmās izmaksas",IF('11a+c+n'!$Q27="A",'11a+c+n'!M27,0),0)</f>
        <v>0</v>
      </c>
      <c r="N27" s="118">
        <f>IF($C$4="Attiecināmās izmaksas",IF('11a+c+n'!$Q27="A",'11a+c+n'!N27,0),0)</f>
        <v>0</v>
      </c>
      <c r="O27" s="118">
        <f>IF($C$4="Attiecināmās izmaksas",IF('11a+c+n'!$Q27="A",'11a+c+n'!O27,0),0)</f>
        <v>0</v>
      </c>
      <c r="P27" s="119">
        <f>IF($C$4="Attiecināmās izmaksas",IF('11a+c+n'!$Q27="A",'11a+c+n'!P27,0),0)</f>
        <v>0</v>
      </c>
    </row>
    <row r="28" spans="1:16" ht="30.6" x14ac:dyDescent="0.2">
      <c r="A28" s="51">
        <f>IF(P28=0,0,IF(COUNTBLANK(P28)=1,0,COUNTA($P$14:P28)))</f>
        <v>0</v>
      </c>
      <c r="B28" s="24" t="str">
        <f>IF($C$4="Attiecināmās izmaksas",IF('11a+c+n'!$Q28="A",'11a+c+n'!B28,0),0)</f>
        <v>14-00000</v>
      </c>
      <c r="C28" s="24" t="str">
        <f>IF($C$4="Attiecināmās izmaksas",IF('11a+c+n'!$Q28="A",'11a+c+n'!C28,0),0)</f>
        <v>Siltumizolācija b=30mm λ=0.038 (pie temperatūras 50oC) karstajam ūdensvadam un cirkulācijas ūdensvadam         d15</v>
      </c>
      <c r="D28" s="24" t="str">
        <f>IF($C$4="Attiecināmās izmaksas",IF('11a+c+n'!$Q28="A",'11a+c+n'!D28,0),0)</f>
        <v>m</v>
      </c>
      <c r="E28" s="46"/>
      <c r="F28" s="65"/>
      <c r="G28" s="118"/>
      <c r="H28" s="118">
        <f>IF($C$4="Attiecināmās izmaksas",IF('11a+c+n'!$Q28="A",'11a+c+n'!H28,0),0)</f>
        <v>0</v>
      </c>
      <c r="I28" s="118"/>
      <c r="J28" s="118"/>
      <c r="K28" s="119">
        <f>IF($C$4="Attiecināmās izmaksas",IF('11a+c+n'!$Q28="A",'11a+c+n'!K28,0),0)</f>
        <v>0</v>
      </c>
      <c r="L28" s="65">
        <f>IF($C$4="Attiecināmās izmaksas",IF('11a+c+n'!$Q28="A",'11a+c+n'!L28,0),0)</f>
        <v>0</v>
      </c>
      <c r="M28" s="118">
        <f>IF($C$4="Attiecināmās izmaksas",IF('11a+c+n'!$Q28="A",'11a+c+n'!M28,0),0)</f>
        <v>0</v>
      </c>
      <c r="N28" s="118">
        <f>IF($C$4="Attiecināmās izmaksas",IF('11a+c+n'!$Q28="A",'11a+c+n'!N28,0),0)</f>
        <v>0</v>
      </c>
      <c r="O28" s="118">
        <f>IF($C$4="Attiecināmās izmaksas",IF('11a+c+n'!$Q28="A",'11a+c+n'!O28,0),0)</f>
        <v>0</v>
      </c>
      <c r="P28" s="119">
        <f>IF($C$4="Attiecināmās izmaksas",IF('11a+c+n'!$Q28="A",'11a+c+n'!P28,0),0)</f>
        <v>0</v>
      </c>
    </row>
    <row r="29" spans="1:16" ht="20.399999999999999" x14ac:dyDescent="0.2">
      <c r="A29" s="51">
        <f>IF(P29=0,0,IF(COUNTBLANK(P29)=1,0,COUNTA($P$14:P29)))</f>
        <v>0</v>
      </c>
      <c r="B29" s="24" t="str">
        <f>IF($C$4="Attiecināmās izmaksas",IF('11a+c+n'!$Q29="A",'11a+c+n'!B29,0),0)</f>
        <v>14-00000</v>
      </c>
      <c r="C29" s="24" t="str">
        <f>IF($C$4="Attiecināmās izmaksas",IF('11a+c+n'!$Q29="A",'11a+c+n'!C29,0),0)</f>
        <v>Balansēšanas vārsts dn15</v>
      </c>
      <c r="D29" s="24" t="str">
        <f>IF($C$4="Attiecināmās izmaksas",IF('11a+c+n'!$Q29="A",'11a+c+n'!D29,0),0)</f>
        <v>gb</v>
      </c>
      <c r="E29" s="46"/>
      <c r="F29" s="65"/>
      <c r="G29" s="118"/>
      <c r="H29" s="118">
        <f>IF($C$4="Attiecināmās izmaksas",IF('11a+c+n'!$Q29="A",'11a+c+n'!H29,0),0)</f>
        <v>0</v>
      </c>
      <c r="I29" s="118"/>
      <c r="J29" s="118"/>
      <c r="K29" s="119">
        <f>IF($C$4="Attiecināmās izmaksas",IF('11a+c+n'!$Q29="A",'11a+c+n'!K29,0),0)</f>
        <v>0</v>
      </c>
      <c r="L29" s="65">
        <f>IF($C$4="Attiecināmās izmaksas",IF('11a+c+n'!$Q29="A",'11a+c+n'!L29,0),0)</f>
        <v>0</v>
      </c>
      <c r="M29" s="118">
        <f>IF($C$4="Attiecināmās izmaksas",IF('11a+c+n'!$Q29="A",'11a+c+n'!M29,0),0)</f>
        <v>0</v>
      </c>
      <c r="N29" s="118">
        <f>IF($C$4="Attiecināmās izmaksas",IF('11a+c+n'!$Q29="A",'11a+c+n'!N29,0),0)</f>
        <v>0</v>
      </c>
      <c r="O29" s="118">
        <f>IF($C$4="Attiecināmās izmaksas",IF('11a+c+n'!$Q29="A",'11a+c+n'!O29,0),0)</f>
        <v>0</v>
      </c>
      <c r="P29" s="119">
        <f>IF($C$4="Attiecināmās izmaksas",IF('11a+c+n'!$Q29="A",'11a+c+n'!P29,0),0)</f>
        <v>0</v>
      </c>
    </row>
    <row r="30" spans="1:16" ht="20.399999999999999" x14ac:dyDescent="0.2">
      <c r="A30" s="51">
        <f>IF(P30=0,0,IF(COUNTBLANK(P30)=1,0,COUNTA($P$14:P30)))</f>
        <v>0</v>
      </c>
      <c r="B30" s="24" t="str">
        <f>IF($C$4="Attiecināmās izmaksas",IF('11a+c+n'!$Q30="A",'11a+c+n'!B30,0),0)</f>
        <v>14-00000</v>
      </c>
      <c r="C30" s="24" t="str">
        <f>IF($C$4="Attiecināmās izmaksas",IF('11a+c+n'!$Q30="A",'11a+c+n'!C30,0),0)</f>
        <v>Lodveida vārsts dn15 ar saskrūvi</v>
      </c>
      <c r="D30" s="24" t="str">
        <f>IF($C$4="Attiecināmās izmaksas",IF('11a+c+n'!$Q30="A",'11a+c+n'!D30,0),0)</f>
        <v>gb</v>
      </c>
      <c r="E30" s="46"/>
      <c r="F30" s="65"/>
      <c r="G30" s="118"/>
      <c r="H30" s="118">
        <f>IF($C$4="Attiecināmās izmaksas",IF('11a+c+n'!$Q30="A",'11a+c+n'!H30,0),0)</f>
        <v>0</v>
      </c>
      <c r="I30" s="118"/>
      <c r="J30" s="118"/>
      <c r="K30" s="119">
        <f>IF($C$4="Attiecināmās izmaksas",IF('11a+c+n'!$Q30="A",'11a+c+n'!K30,0),0)</f>
        <v>0</v>
      </c>
      <c r="L30" s="65">
        <f>IF($C$4="Attiecināmās izmaksas",IF('11a+c+n'!$Q30="A",'11a+c+n'!L30,0),0)</f>
        <v>0</v>
      </c>
      <c r="M30" s="118">
        <f>IF($C$4="Attiecināmās izmaksas",IF('11a+c+n'!$Q30="A",'11a+c+n'!M30,0),0)</f>
        <v>0</v>
      </c>
      <c r="N30" s="118">
        <f>IF($C$4="Attiecināmās izmaksas",IF('11a+c+n'!$Q30="A",'11a+c+n'!N30,0),0)</f>
        <v>0</v>
      </c>
      <c r="O30" s="118">
        <f>IF($C$4="Attiecināmās izmaksas",IF('11a+c+n'!$Q30="A",'11a+c+n'!O30,0),0)</f>
        <v>0</v>
      </c>
      <c r="P30" s="119">
        <f>IF($C$4="Attiecināmās izmaksas",IF('11a+c+n'!$Q30="A",'11a+c+n'!P30,0),0)</f>
        <v>0</v>
      </c>
    </row>
    <row r="31" spans="1:16" ht="20.399999999999999" x14ac:dyDescent="0.2">
      <c r="A31" s="51">
        <f>IF(P31=0,0,IF(COUNTBLANK(P31)=1,0,COUNTA($P$14:P31)))</f>
        <v>0</v>
      </c>
      <c r="B31" s="24" t="str">
        <f>IF($C$4="Attiecināmās izmaksas",IF('11a+c+n'!$Q31="A",'11a+c+n'!B31,0),0)</f>
        <v>14-00000</v>
      </c>
      <c r="C31" s="24" t="str">
        <f>IF($C$4="Attiecināmās izmaksas",IF('11a+c+n'!$Q31="A",'11a+c+n'!C31,0),0)</f>
        <v>Lodveida vārsts dn20 ar saskrūvi</v>
      </c>
      <c r="D31" s="24" t="str">
        <f>IF($C$4="Attiecināmās izmaksas",IF('11a+c+n'!$Q31="A",'11a+c+n'!D31,0),0)</f>
        <v>gb</v>
      </c>
      <c r="E31" s="46"/>
      <c r="F31" s="65"/>
      <c r="G31" s="118"/>
      <c r="H31" s="118">
        <f>IF($C$4="Attiecināmās izmaksas",IF('11a+c+n'!$Q31="A",'11a+c+n'!H31,0),0)</f>
        <v>0</v>
      </c>
      <c r="I31" s="118"/>
      <c r="J31" s="118"/>
      <c r="K31" s="119">
        <f>IF($C$4="Attiecināmās izmaksas",IF('11a+c+n'!$Q31="A",'11a+c+n'!K31,0),0)</f>
        <v>0</v>
      </c>
      <c r="L31" s="65">
        <f>IF($C$4="Attiecināmās izmaksas",IF('11a+c+n'!$Q31="A",'11a+c+n'!L31,0),0)</f>
        <v>0</v>
      </c>
      <c r="M31" s="118">
        <f>IF($C$4="Attiecināmās izmaksas",IF('11a+c+n'!$Q31="A",'11a+c+n'!M31,0),0)</f>
        <v>0</v>
      </c>
      <c r="N31" s="118">
        <f>IF($C$4="Attiecināmās izmaksas",IF('11a+c+n'!$Q31="A",'11a+c+n'!N31,0),0)</f>
        <v>0</v>
      </c>
      <c r="O31" s="118">
        <f>IF($C$4="Attiecināmās izmaksas",IF('11a+c+n'!$Q31="A",'11a+c+n'!O31,0),0)</f>
        <v>0</v>
      </c>
      <c r="P31" s="119">
        <f>IF($C$4="Attiecināmās izmaksas",IF('11a+c+n'!$Q31="A",'11a+c+n'!P31,0),0)</f>
        <v>0</v>
      </c>
    </row>
    <row r="32" spans="1:16" ht="20.399999999999999" x14ac:dyDescent="0.2">
      <c r="A32" s="51">
        <f>IF(P32=0,0,IF(COUNTBLANK(P32)=1,0,COUNTA($P$14:P32)))</f>
        <v>0</v>
      </c>
      <c r="B32" s="24" t="str">
        <f>IF($C$4="Attiecināmās izmaksas",IF('11a+c+n'!$Q32="A",'11a+c+n'!B32,0),0)</f>
        <v>14-00000</v>
      </c>
      <c r="C32" s="24" t="str">
        <f>IF($C$4="Attiecināmās izmaksas",IF('11a+c+n'!$Q32="A",'11a+c+n'!C32,0),0)</f>
        <v>Lodveida vārsts dn25 ar saskrūvi</v>
      </c>
      <c r="D32" s="24" t="str">
        <f>IF($C$4="Attiecināmās izmaksas",IF('11a+c+n'!$Q32="A",'11a+c+n'!D32,0),0)</f>
        <v>gb</v>
      </c>
      <c r="E32" s="46"/>
      <c r="F32" s="65"/>
      <c r="G32" s="118"/>
      <c r="H32" s="118">
        <f>IF($C$4="Attiecināmās izmaksas",IF('11a+c+n'!$Q32="A",'11a+c+n'!H32,0),0)</f>
        <v>0</v>
      </c>
      <c r="I32" s="118"/>
      <c r="J32" s="118"/>
      <c r="K32" s="119">
        <f>IF($C$4="Attiecināmās izmaksas",IF('11a+c+n'!$Q32="A",'11a+c+n'!K32,0),0)</f>
        <v>0</v>
      </c>
      <c r="L32" s="65">
        <f>IF($C$4="Attiecināmās izmaksas",IF('11a+c+n'!$Q32="A",'11a+c+n'!L32,0),0)</f>
        <v>0</v>
      </c>
      <c r="M32" s="118">
        <f>IF($C$4="Attiecināmās izmaksas",IF('11a+c+n'!$Q32="A",'11a+c+n'!M32,0),0)</f>
        <v>0</v>
      </c>
      <c r="N32" s="118">
        <f>IF($C$4="Attiecināmās izmaksas",IF('11a+c+n'!$Q32="A",'11a+c+n'!N32,0),0)</f>
        <v>0</v>
      </c>
      <c r="O32" s="118">
        <f>IF($C$4="Attiecināmās izmaksas",IF('11a+c+n'!$Q32="A",'11a+c+n'!O32,0),0)</f>
        <v>0</v>
      </c>
      <c r="P32" s="119">
        <f>IF($C$4="Attiecināmās izmaksas",IF('11a+c+n'!$Q32="A",'11a+c+n'!P32,0),0)</f>
        <v>0</v>
      </c>
    </row>
    <row r="33" spans="1:16" ht="20.399999999999999" x14ac:dyDescent="0.2">
      <c r="A33" s="51">
        <f>IF(P33=0,0,IF(COUNTBLANK(P33)=1,0,COUNTA($P$14:P33)))</f>
        <v>0</v>
      </c>
      <c r="B33" s="24" t="str">
        <f>IF($C$4="Attiecināmās izmaksas",IF('11a+c+n'!$Q33="A",'11a+c+n'!B33,0),0)</f>
        <v>14-00000</v>
      </c>
      <c r="C33" s="24" t="str">
        <f>IF($C$4="Attiecināmās izmaksas",IF('11a+c+n'!$Q33="A",'11a+c+n'!C33,0),0)</f>
        <v>Noslēgvārsts dn65 ar saskrūvi</v>
      </c>
      <c r="D33" s="24" t="str">
        <f>IF($C$4="Attiecināmās izmaksas",IF('11a+c+n'!$Q33="A",'11a+c+n'!D33,0),0)</f>
        <v>gb</v>
      </c>
      <c r="E33" s="46"/>
      <c r="F33" s="65"/>
      <c r="G33" s="118"/>
      <c r="H33" s="118">
        <f>IF($C$4="Attiecināmās izmaksas",IF('11a+c+n'!$Q33="A",'11a+c+n'!H33,0),0)</f>
        <v>0</v>
      </c>
      <c r="I33" s="118"/>
      <c r="J33" s="118"/>
      <c r="K33" s="119">
        <f>IF($C$4="Attiecināmās izmaksas",IF('11a+c+n'!$Q33="A",'11a+c+n'!K33,0),0)</f>
        <v>0</v>
      </c>
      <c r="L33" s="65">
        <f>IF($C$4="Attiecināmās izmaksas",IF('11a+c+n'!$Q33="A",'11a+c+n'!L33,0),0)</f>
        <v>0</v>
      </c>
      <c r="M33" s="118">
        <f>IF($C$4="Attiecināmās izmaksas",IF('11a+c+n'!$Q33="A",'11a+c+n'!M33,0),0)</f>
        <v>0</v>
      </c>
      <c r="N33" s="118">
        <f>IF($C$4="Attiecināmās izmaksas",IF('11a+c+n'!$Q33="A",'11a+c+n'!N33,0),0)</f>
        <v>0</v>
      </c>
      <c r="O33" s="118">
        <f>IF($C$4="Attiecināmās izmaksas",IF('11a+c+n'!$Q33="A",'11a+c+n'!O33,0),0)</f>
        <v>0</v>
      </c>
      <c r="P33" s="119">
        <f>IF($C$4="Attiecināmās izmaksas",IF('11a+c+n'!$Q33="A",'11a+c+n'!P33,0),0)</f>
        <v>0</v>
      </c>
    </row>
    <row r="34" spans="1:16" ht="20.399999999999999" x14ac:dyDescent="0.2">
      <c r="A34" s="51">
        <f>IF(P34=0,0,IF(COUNTBLANK(P34)=1,0,COUNTA($P$14:P34)))</f>
        <v>0</v>
      </c>
      <c r="B34" s="24" t="str">
        <f>IF($C$4="Attiecināmās izmaksas",IF('11a+c+n'!$Q34="A",'11a+c+n'!B34,0),0)</f>
        <v>14-00000</v>
      </c>
      <c r="C34" s="24" t="str">
        <f>IF($C$4="Attiecināmās izmaksas",IF('11a+c+n'!$Q34="A",'11a+c+n'!C34,0),0)</f>
        <v>Noslēgvārsts dn50 ar saskrūvi</v>
      </c>
      <c r="D34" s="24" t="str">
        <f>IF($C$4="Attiecināmās izmaksas",IF('11a+c+n'!$Q34="A",'11a+c+n'!D34,0),0)</f>
        <v>gb</v>
      </c>
      <c r="E34" s="46"/>
      <c r="F34" s="65"/>
      <c r="G34" s="118"/>
      <c r="H34" s="118">
        <f>IF($C$4="Attiecināmās izmaksas",IF('11a+c+n'!$Q34="A",'11a+c+n'!H34,0),0)</f>
        <v>0</v>
      </c>
      <c r="I34" s="118"/>
      <c r="J34" s="118"/>
      <c r="K34" s="119">
        <f>IF($C$4="Attiecināmās izmaksas",IF('11a+c+n'!$Q34="A",'11a+c+n'!K34,0),0)</f>
        <v>0</v>
      </c>
      <c r="L34" s="65">
        <f>IF($C$4="Attiecināmās izmaksas",IF('11a+c+n'!$Q34="A",'11a+c+n'!L34,0),0)</f>
        <v>0</v>
      </c>
      <c r="M34" s="118">
        <f>IF($C$4="Attiecināmās izmaksas",IF('11a+c+n'!$Q34="A",'11a+c+n'!M34,0),0)</f>
        <v>0</v>
      </c>
      <c r="N34" s="118">
        <f>IF($C$4="Attiecināmās izmaksas",IF('11a+c+n'!$Q34="A",'11a+c+n'!N34,0),0)</f>
        <v>0</v>
      </c>
      <c r="O34" s="118">
        <f>IF($C$4="Attiecināmās izmaksas",IF('11a+c+n'!$Q34="A",'11a+c+n'!O34,0),0)</f>
        <v>0</v>
      </c>
      <c r="P34" s="119">
        <f>IF($C$4="Attiecināmās izmaksas",IF('11a+c+n'!$Q34="A",'11a+c+n'!P34,0),0)</f>
        <v>0</v>
      </c>
    </row>
    <row r="35" spans="1:16" ht="20.399999999999999" x14ac:dyDescent="0.2">
      <c r="A35" s="51">
        <f>IF(P35=0,0,IF(COUNTBLANK(P35)=1,0,COUNTA($P$14:P35)))</f>
        <v>0</v>
      </c>
      <c r="B35" s="24" t="str">
        <f>IF($C$4="Attiecināmās izmaksas",IF('11a+c+n'!$Q35="A",'11a+c+n'!B35,0),0)</f>
        <v>14-00000</v>
      </c>
      <c r="C35" s="24" t="str">
        <f>IF($C$4="Attiecināmās izmaksas",IF('11a+c+n'!$Q35="A",'11a+c+n'!C35,0),0)</f>
        <v>Pretvārsts dn50 ar saskrūvi</v>
      </c>
      <c r="D35" s="24" t="str">
        <f>IF($C$4="Attiecināmās izmaksas",IF('11a+c+n'!$Q35="A",'11a+c+n'!D35,0),0)</f>
        <v>gb</v>
      </c>
      <c r="E35" s="46"/>
      <c r="F35" s="65"/>
      <c r="G35" s="118"/>
      <c r="H35" s="118">
        <f>IF($C$4="Attiecināmās izmaksas",IF('11a+c+n'!$Q35="A",'11a+c+n'!H35,0),0)</f>
        <v>0</v>
      </c>
      <c r="I35" s="118"/>
      <c r="J35" s="118"/>
      <c r="K35" s="119">
        <f>IF($C$4="Attiecināmās izmaksas",IF('11a+c+n'!$Q35="A",'11a+c+n'!K35,0),0)</f>
        <v>0</v>
      </c>
      <c r="L35" s="65">
        <f>IF($C$4="Attiecināmās izmaksas",IF('11a+c+n'!$Q35="A",'11a+c+n'!L35,0),0)</f>
        <v>0</v>
      </c>
      <c r="M35" s="118">
        <f>IF($C$4="Attiecināmās izmaksas",IF('11a+c+n'!$Q35="A",'11a+c+n'!M35,0),0)</f>
        <v>0</v>
      </c>
      <c r="N35" s="118">
        <f>IF($C$4="Attiecināmās izmaksas",IF('11a+c+n'!$Q35="A",'11a+c+n'!N35,0),0)</f>
        <v>0</v>
      </c>
      <c r="O35" s="118">
        <f>IF($C$4="Attiecināmās izmaksas",IF('11a+c+n'!$Q35="A",'11a+c+n'!O35,0),0)</f>
        <v>0</v>
      </c>
      <c r="P35" s="119">
        <f>IF($C$4="Attiecināmās izmaksas",IF('11a+c+n'!$Q35="A",'11a+c+n'!P35,0),0)</f>
        <v>0</v>
      </c>
    </row>
    <row r="36" spans="1:16" ht="20.399999999999999" x14ac:dyDescent="0.2">
      <c r="A36" s="51">
        <f>IF(P36=0,0,IF(COUNTBLANK(P36)=1,0,COUNTA($P$14:P36)))</f>
        <v>0</v>
      </c>
      <c r="B36" s="24" t="str">
        <f>IF($C$4="Attiecināmās izmaksas",IF('11a+c+n'!$Q36="A",'11a+c+n'!B36,0),0)</f>
        <v>14-00000</v>
      </c>
      <c r="C36" s="24" t="str">
        <f>IF($C$4="Attiecināmās izmaksas",IF('11a+c+n'!$Q36="A",'11a+c+n'!C36,0),0)</f>
        <v>Tukšošanas vārsti dn15</v>
      </c>
      <c r="D36" s="24" t="str">
        <f>IF($C$4="Attiecināmās izmaksas",IF('11a+c+n'!$Q36="A",'11a+c+n'!D36,0),0)</f>
        <v>gb</v>
      </c>
      <c r="E36" s="46"/>
      <c r="F36" s="65"/>
      <c r="G36" s="118"/>
      <c r="H36" s="118">
        <f>IF($C$4="Attiecināmās izmaksas",IF('11a+c+n'!$Q36="A",'11a+c+n'!H36,0),0)</f>
        <v>0</v>
      </c>
      <c r="I36" s="118"/>
      <c r="J36" s="118"/>
      <c r="K36" s="119">
        <f>IF($C$4="Attiecināmās izmaksas",IF('11a+c+n'!$Q36="A",'11a+c+n'!K36,0),0)</f>
        <v>0</v>
      </c>
      <c r="L36" s="65">
        <f>IF($C$4="Attiecināmās izmaksas",IF('11a+c+n'!$Q36="A",'11a+c+n'!L36,0),0)</f>
        <v>0</v>
      </c>
      <c r="M36" s="118">
        <f>IF($C$4="Attiecināmās izmaksas",IF('11a+c+n'!$Q36="A",'11a+c+n'!M36,0),0)</f>
        <v>0</v>
      </c>
      <c r="N36" s="118">
        <f>IF($C$4="Attiecināmās izmaksas",IF('11a+c+n'!$Q36="A",'11a+c+n'!N36,0),0)</f>
        <v>0</v>
      </c>
      <c r="O36" s="118">
        <f>IF($C$4="Attiecināmās izmaksas",IF('11a+c+n'!$Q36="A",'11a+c+n'!O36,0),0)</f>
        <v>0</v>
      </c>
      <c r="P36" s="119">
        <f>IF($C$4="Attiecināmās izmaksas",IF('11a+c+n'!$Q36="A",'11a+c+n'!P36,0),0)</f>
        <v>0</v>
      </c>
    </row>
    <row r="37" spans="1:16" ht="20.399999999999999" x14ac:dyDescent="0.2">
      <c r="A37" s="51">
        <f>IF(P37=0,0,IF(COUNTBLANK(P37)=1,0,COUNTA($P$14:P37)))</f>
        <v>0</v>
      </c>
      <c r="B37" s="24" t="str">
        <f>IF($C$4="Attiecināmās izmaksas",IF('11a+c+n'!$Q37="A",'11a+c+n'!B37,0),0)</f>
        <v>14-00000</v>
      </c>
      <c r="C37" s="24" t="str">
        <f>IF($C$4="Attiecināmās izmaksas",IF('11a+c+n'!$Q37="A",'11a+c+n'!C37,0),0)</f>
        <v>Atgaisotājs dn15</v>
      </c>
      <c r="D37" s="24" t="str">
        <f>IF($C$4="Attiecināmās izmaksas",IF('11a+c+n'!$Q37="A",'11a+c+n'!D37,0),0)</f>
        <v>gb</v>
      </c>
      <c r="E37" s="46"/>
      <c r="F37" s="65"/>
      <c r="G37" s="118"/>
      <c r="H37" s="118">
        <f>IF($C$4="Attiecināmās izmaksas",IF('11a+c+n'!$Q37="A",'11a+c+n'!H37,0),0)</f>
        <v>0</v>
      </c>
      <c r="I37" s="118"/>
      <c r="J37" s="118"/>
      <c r="K37" s="119">
        <f>IF($C$4="Attiecināmās izmaksas",IF('11a+c+n'!$Q37="A",'11a+c+n'!K37,0),0)</f>
        <v>0</v>
      </c>
      <c r="L37" s="65">
        <f>IF($C$4="Attiecināmās izmaksas",IF('11a+c+n'!$Q37="A",'11a+c+n'!L37,0),0)</f>
        <v>0</v>
      </c>
      <c r="M37" s="118">
        <f>IF($C$4="Attiecināmās izmaksas",IF('11a+c+n'!$Q37="A",'11a+c+n'!M37,0),0)</f>
        <v>0</v>
      </c>
      <c r="N37" s="118">
        <f>IF($C$4="Attiecināmās izmaksas",IF('11a+c+n'!$Q37="A",'11a+c+n'!N37,0),0)</f>
        <v>0</v>
      </c>
      <c r="O37" s="118">
        <f>IF($C$4="Attiecināmās izmaksas",IF('11a+c+n'!$Q37="A",'11a+c+n'!O37,0),0)</f>
        <v>0</v>
      </c>
      <c r="P37" s="119">
        <f>IF($C$4="Attiecināmās izmaksas",IF('11a+c+n'!$Q37="A",'11a+c+n'!P37,0),0)</f>
        <v>0</v>
      </c>
    </row>
    <row r="38" spans="1:16" ht="20.399999999999999" x14ac:dyDescent="0.2">
      <c r="A38" s="51">
        <f>IF(P38=0,0,IF(COUNTBLANK(P38)=1,0,COUNTA($P$14:P38)))</f>
        <v>0</v>
      </c>
      <c r="B38" s="24" t="str">
        <f>IF($C$4="Attiecināmās izmaksas",IF('11a+c+n'!$Q38="A",'11a+c+n'!B38,0),0)</f>
        <v>14-00000</v>
      </c>
      <c r="C38" s="24" t="str">
        <f>IF($C$4="Attiecināmās izmaksas",IF('11a+c+n'!$Q38="A",'11a+c+n'!C38,0),0)</f>
        <v>Pieslēgums siltummezglam</v>
      </c>
      <c r="D38" s="24" t="str">
        <f>IF($C$4="Attiecināmās izmaksas",IF('11a+c+n'!$Q38="A",'11a+c+n'!D38,0),0)</f>
        <v>kompl.</v>
      </c>
      <c r="E38" s="46"/>
      <c r="F38" s="65"/>
      <c r="G38" s="118"/>
      <c r="H38" s="118">
        <f>IF($C$4="Attiecināmās izmaksas",IF('11a+c+n'!$Q38="A",'11a+c+n'!H38,0),0)</f>
        <v>0</v>
      </c>
      <c r="I38" s="118"/>
      <c r="J38" s="118"/>
      <c r="K38" s="119">
        <f>IF($C$4="Attiecināmās izmaksas",IF('11a+c+n'!$Q38="A",'11a+c+n'!K38,0),0)</f>
        <v>0</v>
      </c>
      <c r="L38" s="65">
        <f>IF($C$4="Attiecināmās izmaksas",IF('11a+c+n'!$Q38="A",'11a+c+n'!L38,0),0)</f>
        <v>0</v>
      </c>
      <c r="M38" s="118">
        <f>IF($C$4="Attiecināmās izmaksas",IF('11a+c+n'!$Q38="A",'11a+c+n'!M38,0),0)</f>
        <v>0</v>
      </c>
      <c r="N38" s="118">
        <f>IF($C$4="Attiecināmās izmaksas",IF('11a+c+n'!$Q38="A",'11a+c+n'!N38,0),0)</f>
        <v>0</v>
      </c>
      <c r="O38" s="118">
        <f>IF($C$4="Attiecināmās izmaksas",IF('11a+c+n'!$Q38="A",'11a+c+n'!O38,0),0)</f>
        <v>0</v>
      </c>
      <c r="P38" s="119">
        <f>IF($C$4="Attiecināmās izmaksas",IF('11a+c+n'!$Q38="A",'11a+c+n'!P38,0),0)</f>
        <v>0</v>
      </c>
    </row>
    <row r="39" spans="1:16" ht="12" customHeight="1" thickBot="1" x14ac:dyDescent="0.25">
      <c r="A39" s="315" t="s">
        <v>62</v>
      </c>
      <c r="B39" s="316"/>
      <c r="C39" s="316"/>
      <c r="D39" s="316"/>
      <c r="E39" s="316"/>
      <c r="F39" s="316"/>
      <c r="G39" s="316"/>
      <c r="H39" s="316"/>
      <c r="I39" s="316"/>
      <c r="J39" s="316"/>
      <c r="K39" s="317"/>
      <c r="L39" s="129">
        <f>SUM(L14:L38)</f>
        <v>0</v>
      </c>
      <c r="M39" s="130">
        <f>SUM(M14:M38)</f>
        <v>0</v>
      </c>
      <c r="N39" s="130">
        <f>SUM(N14:N38)</f>
        <v>0</v>
      </c>
      <c r="O39" s="130">
        <f>SUM(O14:O38)</f>
        <v>0</v>
      </c>
      <c r="P39" s="131">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318" t="str">
        <f>'Kops n'!C35:H35</f>
        <v>Gundega Ābelīte 14.05.2024</v>
      </c>
      <c r="D42" s="318"/>
      <c r="E42" s="318"/>
      <c r="F42" s="318"/>
      <c r="G42" s="318"/>
      <c r="H42" s="318"/>
      <c r="I42" s="16"/>
      <c r="J42" s="16"/>
      <c r="K42" s="16"/>
      <c r="L42" s="16"/>
      <c r="M42" s="16"/>
      <c r="N42" s="16"/>
      <c r="O42" s="16"/>
      <c r="P42" s="16"/>
    </row>
    <row r="43" spans="1:16" x14ac:dyDescent="0.2">
      <c r="A43" s="16"/>
      <c r="B43" s="16"/>
      <c r="C43" s="244" t="s">
        <v>15</v>
      </c>
      <c r="D43" s="244"/>
      <c r="E43" s="244"/>
      <c r="F43" s="244"/>
      <c r="G43" s="244"/>
      <c r="H43" s="244"/>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260" t="str">
        <f>'Kops n'!A38:D38</f>
        <v>Tāme sastādīta 2024. gada 14. maijā</v>
      </c>
      <c r="B45" s="261"/>
      <c r="C45" s="261"/>
      <c r="D45" s="261"/>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318" t="str">
        <f>'Kops n'!C40:H40</f>
        <v>Gundega Ābelīte 14.05.2024</v>
      </c>
      <c r="D47" s="318"/>
      <c r="E47" s="318"/>
      <c r="F47" s="318"/>
      <c r="G47" s="318"/>
      <c r="H47" s="318"/>
      <c r="I47" s="16"/>
      <c r="J47" s="16"/>
      <c r="K47" s="16"/>
      <c r="L47" s="16"/>
      <c r="M47" s="16"/>
      <c r="N47" s="16"/>
      <c r="O47" s="16"/>
      <c r="P47" s="16"/>
    </row>
    <row r="48" spans="1:16" x14ac:dyDescent="0.2">
      <c r="A48" s="16"/>
      <c r="B48" s="16"/>
      <c r="C48" s="244" t="s">
        <v>15</v>
      </c>
      <c r="D48" s="244"/>
      <c r="E48" s="244"/>
      <c r="F48" s="244"/>
      <c r="G48" s="244"/>
      <c r="H48" s="244"/>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5" t="str">
        <f>'Kops n'!C43</f>
        <v>1-00180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C4:I4"/>
    <mergeCell ref="D5:L5"/>
    <mergeCell ref="D6:L6"/>
    <mergeCell ref="D8:L8"/>
    <mergeCell ref="A9:F9"/>
    <mergeCell ref="J9:M9"/>
    <mergeCell ref="N9:O9"/>
    <mergeCell ref="D7:L7"/>
    <mergeCell ref="C48:H48"/>
    <mergeCell ref="L12:P12"/>
    <mergeCell ref="A39:K39"/>
    <mergeCell ref="C42:H42"/>
    <mergeCell ref="C43:H43"/>
    <mergeCell ref="A45:D45"/>
    <mergeCell ref="C47:H47"/>
    <mergeCell ref="A12:A13"/>
    <mergeCell ref="B12:B13"/>
    <mergeCell ref="C12:C13"/>
    <mergeCell ref="D12:D13"/>
    <mergeCell ref="E12:E13"/>
    <mergeCell ref="F12:K12"/>
  </mergeCells>
  <conditionalFormatting sqref="A39:K39">
    <cfRule type="containsText" dxfId="8" priority="3" operator="containsText" text="Tiešās izmaksas kopā, t. sk. darba devēja sociālais nodoklis __.__% ">
      <formula>NOT(ISERROR(SEARCH("Tiešās izmaksas kopā, t. sk. darba devēja sociālais nodoklis __.__% ",A39)))</formula>
    </cfRule>
  </conditionalFormatting>
  <conditionalFormatting sqref="C2:I2 D5:L8 N9:O9 B14:P38 L39:P39 C42:H42 C47:H47 C50">
    <cfRule type="cellIs" dxfId="7" priority="2" operator="equal">
      <formula>0</formula>
    </cfRule>
  </conditionalFormatting>
  <conditionalFormatting sqref="A14:A38">
    <cfRule type="cellIs" dxfId="6" priority="1"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0"/>
  <sheetViews>
    <sheetView topLeftCell="A31" workbookViewId="0">
      <selection activeCell="A48" sqref="A48: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'11a+c+n'!D1</f>
        <v>11</v>
      </c>
      <c r="E1" s="22"/>
      <c r="F1" s="22"/>
      <c r="G1" s="22"/>
      <c r="H1" s="22"/>
      <c r="I1" s="22"/>
      <c r="J1" s="22"/>
      <c r="N1" s="26"/>
      <c r="O1" s="27"/>
      <c r="P1" s="28"/>
    </row>
    <row r="2" spans="1:16" x14ac:dyDescent="0.2">
      <c r="A2" s="29"/>
      <c r="B2" s="29"/>
      <c r="C2" s="330" t="str">
        <f>'11a+c+n'!C2:I2</f>
        <v>Ūdensapgāde un kanalizācija (iekšējā)</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18</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'11a+c+n'!A9</f>
        <v>Tāme sastādīta  2024. gada tirgus cenās, pamatojoties uz UK daļas rasējumiem</v>
      </c>
      <c r="B9" s="327"/>
      <c r="C9" s="327"/>
      <c r="D9" s="327"/>
      <c r="E9" s="327"/>
      <c r="F9" s="327"/>
      <c r="G9" s="31"/>
      <c r="H9" s="31"/>
      <c r="I9" s="31"/>
      <c r="J9" s="328" t="s">
        <v>45</v>
      </c>
      <c r="K9" s="328"/>
      <c r="L9" s="328"/>
      <c r="M9" s="328"/>
      <c r="N9" s="329">
        <f>P48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izmaksas",IF('11a+c+n'!$Q14="C",'11a+c+n'!B14,0))</f>
        <v>0</v>
      </c>
      <c r="C14" s="23">
        <f>IF($C$4="citu pasākumu izmaksas",IF('11a+c+n'!$Q14="C",'11a+c+n'!C14,0))</f>
        <v>0</v>
      </c>
      <c r="D14" s="23">
        <f>IF($C$4="citu pasākumu izmaksas",IF('11a+c+n'!$Q14="C",'11a+c+n'!D14,0))</f>
        <v>0</v>
      </c>
      <c r="E14" s="45"/>
      <c r="F14" s="63"/>
      <c r="G14" s="116"/>
      <c r="H14" s="116">
        <f>IF($C$4="citu pasākumu izmaksas",IF('11a+c+n'!$Q14="C",'11a+c+n'!H14,0))</f>
        <v>0</v>
      </c>
      <c r="I14" s="116"/>
      <c r="J14" s="116"/>
      <c r="K14" s="117">
        <f>IF($C$4="citu pasākumu izmaksas",IF('11a+c+n'!$Q14="C",'11a+c+n'!K14,0))</f>
        <v>0</v>
      </c>
      <c r="L14" s="81">
        <f>IF($C$4="citu pasākumu izmaksas",IF('11a+c+n'!$Q14="C",'11a+c+n'!L14,0))</f>
        <v>0</v>
      </c>
      <c r="M14" s="116">
        <f>IF($C$4="citu pasākumu izmaksas",IF('11a+c+n'!$Q14="C",'11a+c+n'!M14,0))</f>
        <v>0</v>
      </c>
      <c r="N14" s="116">
        <f>IF($C$4="citu pasākumu izmaksas",IF('11a+c+n'!$Q14="C",'11a+c+n'!N14,0))</f>
        <v>0</v>
      </c>
      <c r="O14" s="116">
        <f>IF($C$4="citu pasākumu izmaksas",IF('11a+c+n'!$Q14="C",'11a+c+n'!O14,0))</f>
        <v>0</v>
      </c>
      <c r="P14" s="117">
        <f>IF($C$4="citu pasākumu izmaksas",IF('11a+c+n'!$Q14="C",'11a+c+n'!P14,0))</f>
        <v>0</v>
      </c>
    </row>
    <row r="15" spans="1:16" x14ac:dyDescent="0.2">
      <c r="A15" s="51">
        <f>IF(P15=0,0,IF(COUNTBLANK(P15)=1,0,COUNTA($P$14:P15)))</f>
        <v>0</v>
      </c>
      <c r="B15" s="24">
        <f>IF($C$4="citu pasākumu izmaksas",IF('11a+c+n'!$Q15="C",'11a+c+n'!B15,0))</f>
        <v>0</v>
      </c>
      <c r="C15" s="24">
        <f>IF($C$4="citu pasākumu izmaksas",IF('11a+c+n'!$Q15="C",'11a+c+n'!C15,0))</f>
        <v>0</v>
      </c>
      <c r="D15" s="24">
        <f>IF($C$4="citu pasākumu izmaksas",IF('11a+c+n'!$Q15="C",'11a+c+n'!D15,0))</f>
        <v>0</v>
      </c>
      <c r="E15" s="46"/>
      <c r="F15" s="65"/>
      <c r="G15" s="118"/>
      <c r="H15" s="118">
        <f>IF($C$4="citu pasākumu izmaksas",IF('11a+c+n'!$Q15="C",'11a+c+n'!H15,0))</f>
        <v>0</v>
      </c>
      <c r="I15" s="118"/>
      <c r="J15" s="118"/>
      <c r="K15" s="119">
        <f>IF($C$4="citu pasākumu izmaksas",IF('11a+c+n'!$Q15="C",'11a+c+n'!K15,0))</f>
        <v>0</v>
      </c>
      <c r="L15" s="82">
        <f>IF($C$4="citu pasākumu izmaksas",IF('11a+c+n'!$Q15="C",'11a+c+n'!L15,0))</f>
        <v>0</v>
      </c>
      <c r="M15" s="118">
        <f>IF($C$4="citu pasākumu izmaksas",IF('11a+c+n'!$Q15="C",'11a+c+n'!M15,0))</f>
        <v>0</v>
      </c>
      <c r="N15" s="118">
        <f>IF($C$4="citu pasākumu izmaksas",IF('11a+c+n'!$Q15="C",'11a+c+n'!N15,0))</f>
        <v>0</v>
      </c>
      <c r="O15" s="118">
        <f>IF($C$4="citu pasākumu izmaksas",IF('11a+c+n'!$Q15="C",'11a+c+n'!O15,0))</f>
        <v>0</v>
      </c>
      <c r="P15" s="119">
        <f>IF($C$4="citu pasākumu izmaksas",IF('11a+c+n'!$Q15="C",'11a+c+n'!P15,0))</f>
        <v>0</v>
      </c>
    </row>
    <row r="16" spans="1:16" x14ac:dyDescent="0.2">
      <c r="A16" s="51">
        <f>IF(P16=0,0,IF(COUNTBLANK(P16)=1,0,COUNTA($P$14:P16)))</f>
        <v>0</v>
      </c>
      <c r="B16" s="24">
        <f>IF($C$4="citu pasākumu izmaksas",IF('11a+c+n'!$Q16="C",'11a+c+n'!B16,0))</f>
        <v>0</v>
      </c>
      <c r="C16" s="24">
        <f>IF($C$4="citu pasākumu izmaksas",IF('11a+c+n'!$Q16="C",'11a+c+n'!C16,0))</f>
        <v>0</v>
      </c>
      <c r="D16" s="24">
        <f>IF($C$4="citu pasākumu izmaksas",IF('11a+c+n'!$Q16="C",'11a+c+n'!D16,0))</f>
        <v>0</v>
      </c>
      <c r="E16" s="46"/>
      <c r="F16" s="65"/>
      <c r="G16" s="118"/>
      <c r="H16" s="118">
        <f>IF($C$4="citu pasākumu izmaksas",IF('11a+c+n'!$Q16="C",'11a+c+n'!H16,0))</f>
        <v>0</v>
      </c>
      <c r="I16" s="118"/>
      <c r="J16" s="118"/>
      <c r="K16" s="119">
        <f>IF($C$4="citu pasākumu izmaksas",IF('11a+c+n'!$Q16="C",'11a+c+n'!K16,0))</f>
        <v>0</v>
      </c>
      <c r="L16" s="82">
        <f>IF($C$4="citu pasākumu izmaksas",IF('11a+c+n'!$Q16="C",'11a+c+n'!L16,0))</f>
        <v>0</v>
      </c>
      <c r="M16" s="118">
        <f>IF($C$4="citu pasākumu izmaksas",IF('11a+c+n'!$Q16="C",'11a+c+n'!M16,0))</f>
        <v>0</v>
      </c>
      <c r="N16" s="118">
        <f>IF($C$4="citu pasākumu izmaksas",IF('11a+c+n'!$Q16="C",'11a+c+n'!N16,0))</f>
        <v>0</v>
      </c>
      <c r="O16" s="118">
        <f>IF($C$4="citu pasākumu izmaksas",IF('11a+c+n'!$Q16="C",'11a+c+n'!O16,0))</f>
        <v>0</v>
      </c>
      <c r="P16" s="119">
        <f>IF($C$4="citu pasākumu izmaksas",IF('11a+c+n'!$Q16="C",'11a+c+n'!P16,0))</f>
        <v>0</v>
      </c>
    </row>
    <row r="17" spans="1:16" x14ac:dyDescent="0.2">
      <c r="A17" s="51">
        <f>IF(P17=0,0,IF(COUNTBLANK(P17)=1,0,COUNTA($P$14:P17)))</f>
        <v>0</v>
      </c>
      <c r="B17" s="24">
        <f>IF($C$4="citu pasākumu izmaksas",IF('11a+c+n'!$Q17="C",'11a+c+n'!B17,0))</f>
        <v>0</v>
      </c>
      <c r="C17" s="24">
        <f>IF($C$4="citu pasākumu izmaksas",IF('11a+c+n'!$Q17="C",'11a+c+n'!C17,0))</f>
        <v>0</v>
      </c>
      <c r="D17" s="24">
        <f>IF($C$4="citu pasākumu izmaksas",IF('11a+c+n'!$Q17="C",'11a+c+n'!D17,0))</f>
        <v>0</v>
      </c>
      <c r="E17" s="46"/>
      <c r="F17" s="65"/>
      <c r="G17" s="118"/>
      <c r="H17" s="118">
        <f>IF($C$4="citu pasākumu izmaksas",IF('11a+c+n'!$Q17="C",'11a+c+n'!H17,0))</f>
        <v>0</v>
      </c>
      <c r="I17" s="118"/>
      <c r="J17" s="118"/>
      <c r="K17" s="119">
        <f>IF($C$4="citu pasākumu izmaksas",IF('11a+c+n'!$Q17="C",'11a+c+n'!K17,0))</f>
        <v>0</v>
      </c>
      <c r="L17" s="82">
        <f>IF($C$4="citu pasākumu izmaksas",IF('11a+c+n'!$Q17="C",'11a+c+n'!L17,0))</f>
        <v>0</v>
      </c>
      <c r="M17" s="118">
        <f>IF($C$4="citu pasākumu izmaksas",IF('11a+c+n'!$Q17="C",'11a+c+n'!M17,0))</f>
        <v>0</v>
      </c>
      <c r="N17" s="118">
        <f>IF($C$4="citu pasākumu izmaksas",IF('11a+c+n'!$Q17="C",'11a+c+n'!N17,0))</f>
        <v>0</v>
      </c>
      <c r="O17" s="118">
        <f>IF($C$4="citu pasākumu izmaksas",IF('11a+c+n'!$Q17="C",'11a+c+n'!O17,0))</f>
        <v>0</v>
      </c>
      <c r="P17" s="119">
        <f>IF($C$4="citu pasākumu izmaksas",IF('11a+c+n'!$Q17="C",'11a+c+n'!P17,0))</f>
        <v>0</v>
      </c>
    </row>
    <row r="18" spans="1:16" x14ac:dyDescent="0.2">
      <c r="A18" s="51">
        <f>IF(P18=0,0,IF(COUNTBLANK(P18)=1,0,COUNTA($P$14:P18)))</f>
        <v>0</v>
      </c>
      <c r="B18" s="24">
        <f>IF($C$4="citu pasākumu izmaksas",IF('11a+c+n'!$Q18="C",'11a+c+n'!B18,0))</f>
        <v>0</v>
      </c>
      <c r="C18" s="24">
        <f>IF($C$4="citu pasākumu izmaksas",IF('11a+c+n'!$Q18="C",'11a+c+n'!C18,0))</f>
        <v>0</v>
      </c>
      <c r="D18" s="24">
        <f>IF($C$4="citu pasākumu izmaksas",IF('11a+c+n'!$Q18="C",'11a+c+n'!D18,0))</f>
        <v>0</v>
      </c>
      <c r="E18" s="46"/>
      <c r="F18" s="65"/>
      <c r="G18" s="118"/>
      <c r="H18" s="118">
        <f>IF($C$4="citu pasākumu izmaksas",IF('11a+c+n'!$Q18="C",'11a+c+n'!H18,0))</f>
        <v>0</v>
      </c>
      <c r="I18" s="118"/>
      <c r="J18" s="118"/>
      <c r="K18" s="119">
        <f>IF($C$4="citu pasākumu izmaksas",IF('11a+c+n'!$Q18="C",'11a+c+n'!K18,0))</f>
        <v>0</v>
      </c>
      <c r="L18" s="82">
        <f>IF($C$4="citu pasākumu izmaksas",IF('11a+c+n'!$Q18="C",'11a+c+n'!L18,0))</f>
        <v>0</v>
      </c>
      <c r="M18" s="118">
        <f>IF($C$4="citu pasākumu izmaksas",IF('11a+c+n'!$Q18="C",'11a+c+n'!M18,0))</f>
        <v>0</v>
      </c>
      <c r="N18" s="118">
        <f>IF($C$4="citu pasākumu izmaksas",IF('11a+c+n'!$Q18="C",'11a+c+n'!N18,0))</f>
        <v>0</v>
      </c>
      <c r="O18" s="118">
        <f>IF($C$4="citu pasākumu izmaksas",IF('11a+c+n'!$Q18="C",'11a+c+n'!O18,0))</f>
        <v>0</v>
      </c>
      <c r="P18" s="119">
        <f>IF($C$4="citu pasākumu izmaksas",IF('11a+c+n'!$Q18="C",'11a+c+n'!P18,0))</f>
        <v>0</v>
      </c>
    </row>
    <row r="19" spans="1:16" x14ac:dyDescent="0.2">
      <c r="A19" s="51">
        <f>IF(P19=0,0,IF(COUNTBLANK(P19)=1,0,COUNTA($P$14:P19)))</f>
        <v>0</v>
      </c>
      <c r="B19" s="24">
        <f>IF($C$4="citu pasākumu izmaksas",IF('11a+c+n'!$Q19="C",'11a+c+n'!B19,0))</f>
        <v>0</v>
      </c>
      <c r="C19" s="24">
        <f>IF($C$4="citu pasākumu izmaksas",IF('11a+c+n'!$Q19="C",'11a+c+n'!C19,0))</f>
        <v>0</v>
      </c>
      <c r="D19" s="24">
        <f>IF($C$4="citu pasākumu izmaksas",IF('11a+c+n'!$Q19="C",'11a+c+n'!D19,0))</f>
        <v>0</v>
      </c>
      <c r="E19" s="46"/>
      <c r="F19" s="65"/>
      <c r="G19" s="118"/>
      <c r="H19" s="118">
        <f>IF($C$4="citu pasākumu izmaksas",IF('11a+c+n'!$Q19="C",'11a+c+n'!H19,0))</f>
        <v>0</v>
      </c>
      <c r="I19" s="118"/>
      <c r="J19" s="118"/>
      <c r="K19" s="119">
        <f>IF($C$4="citu pasākumu izmaksas",IF('11a+c+n'!$Q19="C",'11a+c+n'!K19,0))</f>
        <v>0</v>
      </c>
      <c r="L19" s="82">
        <f>IF($C$4="citu pasākumu izmaksas",IF('11a+c+n'!$Q19="C",'11a+c+n'!L19,0))</f>
        <v>0</v>
      </c>
      <c r="M19" s="118">
        <f>IF($C$4="citu pasākumu izmaksas",IF('11a+c+n'!$Q19="C",'11a+c+n'!M19,0))</f>
        <v>0</v>
      </c>
      <c r="N19" s="118">
        <f>IF($C$4="citu pasākumu izmaksas",IF('11a+c+n'!$Q19="C",'11a+c+n'!N19,0))</f>
        <v>0</v>
      </c>
      <c r="O19" s="118">
        <f>IF($C$4="citu pasākumu izmaksas",IF('11a+c+n'!$Q19="C",'11a+c+n'!O19,0))</f>
        <v>0</v>
      </c>
      <c r="P19" s="119">
        <f>IF($C$4="citu pasākumu izmaksas",IF('11a+c+n'!$Q19="C",'11a+c+n'!P19,0))</f>
        <v>0</v>
      </c>
    </row>
    <row r="20" spans="1:16" x14ac:dyDescent="0.2">
      <c r="A20" s="51">
        <f>IF(P20=0,0,IF(COUNTBLANK(P20)=1,0,COUNTA($P$14:P20)))</f>
        <v>0</v>
      </c>
      <c r="B20" s="24">
        <f>IF($C$4="citu pasākumu izmaksas",IF('11a+c+n'!$Q20="C",'11a+c+n'!B20,0))</f>
        <v>0</v>
      </c>
      <c r="C20" s="24">
        <f>IF($C$4="citu pasākumu izmaksas",IF('11a+c+n'!$Q20="C",'11a+c+n'!C20,0))</f>
        <v>0</v>
      </c>
      <c r="D20" s="24">
        <f>IF($C$4="citu pasākumu izmaksas",IF('11a+c+n'!$Q20="C",'11a+c+n'!D20,0))</f>
        <v>0</v>
      </c>
      <c r="E20" s="46"/>
      <c r="F20" s="65"/>
      <c r="G20" s="118"/>
      <c r="H20" s="118">
        <f>IF($C$4="citu pasākumu izmaksas",IF('11a+c+n'!$Q20="C",'11a+c+n'!H20,0))</f>
        <v>0</v>
      </c>
      <c r="I20" s="118"/>
      <c r="J20" s="118"/>
      <c r="K20" s="119">
        <f>IF($C$4="citu pasākumu izmaksas",IF('11a+c+n'!$Q20="C",'11a+c+n'!K20,0))</f>
        <v>0</v>
      </c>
      <c r="L20" s="82">
        <f>IF($C$4="citu pasākumu izmaksas",IF('11a+c+n'!$Q20="C",'11a+c+n'!L20,0))</f>
        <v>0</v>
      </c>
      <c r="M20" s="118">
        <f>IF($C$4="citu pasākumu izmaksas",IF('11a+c+n'!$Q20="C",'11a+c+n'!M20,0))</f>
        <v>0</v>
      </c>
      <c r="N20" s="118">
        <f>IF($C$4="citu pasākumu izmaksas",IF('11a+c+n'!$Q20="C",'11a+c+n'!N20,0))</f>
        <v>0</v>
      </c>
      <c r="O20" s="118">
        <f>IF($C$4="citu pasākumu izmaksas",IF('11a+c+n'!$Q20="C",'11a+c+n'!O20,0))</f>
        <v>0</v>
      </c>
      <c r="P20" s="119">
        <f>IF($C$4="citu pasākumu izmaksas",IF('11a+c+n'!$Q20="C",'11a+c+n'!P20,0))</f>
        <v>0</v>
      </c>
    </row>
    <row r="21" spans="1:16" x14ac:dyDescent="0.2">
      <c r="A21" s="51">
        <f>IF(P21=0,0,IF(COUNTBLANK(P21)=1,0,COUNTA($P$14:P21)))</f>
        <v>0</v>
      </c>
      <c r="B21" s="24">
        <f>IF($C$4="citu pasākumu izmaksas",IF('11a+c+n'!$Q21="C",'11a+c+n'!B21,0))</f>
        <v>0</v>
      </c>
      <c r="C21" s="24">
        <f>IF($C$4="citu pasākumu izmaksas",IF('11a+c+n'!$Q21="C",'11a+c+n'!C21,0))</f>
        <v>0</v>
      </c>
      <c r="D21" s="24">
        <f>IF($C$4="citu pasākumu izmaksas",IF('11a+c+n'!$Q21="C",'11a+c+n'!D21,0))</f>
        <v>0</v>
      </c>
      <c r="E21" s="46"/>
      <c r="F21" s="65"/>
      <c r="G21" s="118"/>
      <c r="H21" s="118">
        <f>IF($C$4="citu pasākumu izmaksas",IF('11a+c+n'!$Q21="C",'11a+c+n'!H21,0))</f>
        <v>0</v>
      </c>
      <c r="I21" s="118"/>
      <c r="J21" s="118"/>
      <c r="K21" s="119">
        <f>IF($C$4="citu pasākumu izmaksas",IF('11a+c+n'!$Q21="C",'11a+c+n'!K21,0))</f>
        <v>0</v>
      </c>
      <c r="L21" s="82">
        <f>IF($C$4="citu pasākumu izmaksas",IF('11a+c+n'!$Q21="C",'11a+c+n'!L21,0))</f>
        <v>0</v>
      </c>
      <c r="M21" s="118">
        <f>IF($C$4="citu pasākumu izmaksas",IF('11a+c+n'!$Q21="C",'11a+c+n'!M21,0))</f>
        <v>0</v>
      </c>
      <c r="N21" s="118">
        <f>IF($C$4="citu pasākumu izmaksas",IF('11a+c+n'!$Q21="C",'11a+c+n'!N21,0))</f>
        <v>0</v>
      </c>
      <c r="O21" s="118">
        <f>IF($C$4="citu pasākumu izmaksas",IF('11a+c+n'!$Q21="C",'11a+c+n'!O21,0))</f>
        <v>0</v>
      </c>
      <c r="P21" s="119">
        <f>IF($C$4="citu pasākumu izmaksas",IF('11a+c+n'!$Q21="C",'11a+c+n'!P21,0))</f>
        <v>0</v>
      </c>
    </row>
    <row r="22" spans="1:16" x14ac:dyDescent="0.2">
      <c r="A22" s="51">
        <f>IF(P22=0,0,IF(COUNTBLANK(P22)=1,0,COUNTA($P$14:P22)))</f>
        <v>0</v>
      </c>
      <c r="B22" s="24">
        <f>IF($C$4="citu pasākumu izmaksas",IF('11a+c+n'!$Q22="C",'11a+c+n'!B22,0))</f>
        <v>0</v>
      </c>
      <c r="C22" s="24">
        <f>IF($C$4="citu pasākumu izmaksas",IF('11a+c+n'!$Q22="C",'11a+c+n'!C22,0))</f>
        <v>0</v>
      </c>
      <c r="D22" s="24">
        <f>IF($C$4="citu pasākumu izmaksas",IF('11a+c+n'!$Q22="C",'11a+c+n'!D22,0))</f>
        <v>0</v>
      </c>
      <c r="E22" s="46"/>
      <c r="F22" s="65"/>
      <c r="G22" s="118"/>
      <c r="H22" s="118">
        <f>IF($C$4="citu pasākumu izmaksas",IF('11a+c+n'!$Q22="C",'11a+c+n'!H22,0))</f>
        <v>0</v>
      </c>
      <c r="I22" s="118"/>
      <c r="J22" s="118"/>
      <c r="K22" s="119">
        <f>IF($C$4="citu pasākumu izmaksas",IF('11a+c+n'!$Q22="C",'11a+c+n'!K22,0))</f>
        <v>0</v>
      </c>
      <c r="L22" s="82">
        <f>IF($C$4="citu pasākumu izmaksas",IF('11a+c+n'!$Q22="C",'11a+c+n'!L22,0))</f>
        <v>0</v>
      </c>
      <c r="M22" s="118">
        <f>IF($C$4="citu pasākumu izmaksas",IF('11a+c+n'!$Q22="C",'11a+c+n'!M22,0))</f>
        <v>0</v>
      </c>
      <c r="N22" s="118">
        <f>IF($C$4="citu pasākumu izmaksas",IF('11a+c+n'!$Q22="C",'11a+c+n'!N22,0))</f>
        <v>0</v>
      </c>
      <c r="O22" s="118">
        <f>IF($C$4="citu pasākumu izmaksas",IF('11a+c+n'!$Q22="C",'11a+c+n'!O22,0))</f>
        <v>0</v>
      </c>
      <c r="P22" s="119">
        <f>IF($C$4="citu pasākumu izmaksas",IF('11a+c+n'!$Q22="C",'11a+c+n'!P22,0))</f>
        <v>0</v>
      </c>
    </row>
    <row r="23" spans="1:16" x14ac:dyDescent="0.2">
      <c r="A23" s="51">
        <f>IF(P23=0,0,IF(COUNTBLANK(P23)=1,0,COUNTA($P$14:P23)))</f>
        <v>0</v>
      </c>
      <c r="B23" s="24">
        <f>IF($C$4="citu pasākumu izmaksas",IF('11a+c+n'!$Q23="C",'11a+c+n'!B23,0))</f>
        <v>0</v>
      </c>
      <c r="C23" s="24">
        <f>IF($C$4="citu pasākumu izmaksas",IF('11a+c+n'!$Q23="C",'11a+c+n'!C23,0))</f>
        <v>0</v>
      </c>
      <c r="D23" s="24">
        <f>IF($C$4="citu pasākumu izmaksas",IF('11a+c+n'!$Q23="C",'11a+c+n'!D23,0))</f>
        <v>0</v>
      </c>
      <c r="E23" s="46"/>
      <c r="F23" s="65"/>
      <c r="G23" s="118"/>
      <c r="H23" s="118">
        <f>IF($C$4="citu pasākumu izmaksas",IF('11a+c+n'!$Q23="C",'11a+c+n'!H23,0))</f>
        <v>0</v>
      </c>
      <c r="I23" s="118"/>
      <c r="J23" s="118"/>
      <c r="K23" s="119">
        <f>IF($C$4="citu pasākumu izmaksas",IF('11a+c+n'!$Q23="C",'11a+c+n'!K23,0))</f>
        <v>0</v>
      </c>
      <c r="L23" s="82">
        <f>IF($C$4="citu pasākumu izmaksas",IF('11a+c+n'!$Q23="C",'11a+c+n'!L23,0))</f>
        <v>0</v>
      </c>
      <c r="M23" s="118">
        <f>IF($C$4="citu pasākumu izmaksas",IF('11a+c+n'!$Q23="C",'11a+c+n'!M23,0))</f>
        <v>0</v>
      </c>
      <c r="N23" s="118">
        <f>IF($C$4="citu pasākumu izmaksas",IF('11a+c+n'!$Q23="C",'11a+c+n'!N23,0))</f>
        <v>0</v>
      </c>
      <c r="O23" s="118">
        <f>IF($C$4="citu pasākumu izmaksas",IF('11a+c+n'!$Q23="C",'11a+c+n'!O23,0))</f>
        <v>0</v>
      </c>
      <c r="P23" s="119">
        <f>IF($C$4="citu pasākumu izmaksas",IF('11a+c+n'!$Q23="C",'11a+c+n'!P23,0))</f>
        <v>0</v>
      </c>
    </row>
    <row r="24" spans="1:16" x14ac:dyDescent="0.2">
      <c r="A24" s="51">
        <f>IF(P24=0,0,IF(COUNTBLANK(P24)=1,0,COUNTA($P$14:P24)))</f>
        <v>0</v>
      </c>
      <c r="B24" s="24">
        <f>IF($C$4="citu pasākumu izmaksas",IF('11a+c+n'!$Q24="C",'11a+c+n'!B24,0))</f>
        <v>0</v>
      </c>
      <c r="C24" s="24">
        <f>IF($C$4="citu pasākumu izmaksas",IF('11a+c+n'!$Q24="C",'11a+c+n'!C24,0))</f>
        <v>0</v>
      </c>
      <c r="D24" s="24">
        <f>IF($C$4="citu pasākumu izmaksas",IF('11a+c+n'!$Q24="C",'11a+c+n'!D24,0))</f>
        <v>0</v>
      </c>
      <c r="E24" s="46"/>
      <c r="F24" s="65"/>
      <c r="G24" s="118"/>
      <c r="H24" s="118">
        <f>IF($C$4="citu pasākumu izmaksas",IF('11a+c+n'!$Q24="C",'11a+c+n'!H24,0))</f>
        <v>0</v>
      </c>
      <c r="I24" s="118"/>
      <c r="J24" s="118"/>
      <c r="K24" s="119">
        <f>IF($C$4="citu pasākumu izmaksas",IF('11a+c+n'!$Q24="C",'11a+c+n'!K24,0))</f>
        <v>0</v>
      </c>
      <c r="L24" s="82">
        <f>IF($C$4="citu pasākumu izmaksas",IF('11a+c+n'!$Q24="C",'11a+c+n'!L24,0))</f>
        <v>0</v>
      </c>
      <c r="M24" s="118">
        <f>IF($C$4="citu pasākumu izmaksas",IF('11a+c+n'!$Q24="C",'11a+c+n'!M24,0))</f>
        <v>0</v>
      </c>
      <c r="N24" s="118">
        <f>IF($C$4="citu pasākumu izmaksas",IF('11a+c+n'!$Q24="C",'11a+c+n'!N24,0))</f>
        <v>0</v>
      </c>
      <c r="O24" s="118">
        <f>IF($C$4="citu pasākumu izmaksas",IF('11a+c+n'!$Q24="C",'11a+c+n'!O24,0))</f>
        <v>0</v>
      </c>
      <c r="P24" s="119">
        <f>IF($C$4="citu pasākumu izmaksas",IF('11a+c+n'!$Q24="C",'11a+c+n'!P24,0))</f>
        <v>0</v>
      </c>
    </row>
    <row r="25" spans="1:16" x14ac:dyDescent="0.2">
      <c r="A25" s="51">
        <f>IF(P25=0,0,IF(COUNTBLANK(P25)=1,0,COUNTA($P$14:P25)))</f>
        <v>0</v>
      </c>
      <c r="B25" s="24">
        <f>IF($C$4="citu pasākumu izmaksas",IF('11a+c+n'!$Q25="C",'11a+c+n'!B25,0))</f>
        <v>0</v>
      </c>
      <c r="C25" s="24">
        <f>IF($C$4="citu pasākumu izmaksas",IF('11a+c+n'!$Q25="C",'11a+c+n'!C25,0))</f>
        <v>0</v>
      </c>
      <c r="D25" s="24">
        <f>IF($C$4="citu pasākumu izmaksas",IF('11a+c+n'!$Q25="C",'11a+c+n'!D25,0))</f>
        <v>0</v>
      </c>
      <c r="E25" s="46"/>
      <c r="F25" s="65"/>
      <c r="G25" s="118"/>
      <c r="H25" s="118">
        <f>IF($C$4="citu pasākumu izmaksas",IF('11a+c+n'!$Q25="C",'11a+c+n'!H25,0))</f>
        <v>0</v>
      </c>
      <c r="I25" s="118"/>
      <c r="J25" s="118"/>
      <c r="K25" s="119">
        <f>IF($C$4="citu pasākumu izmaksas",IF('11a+c+n'!$Q25="C",'11a+c+n'!K25,0))</f>
        <v>0</v>
      </c>
      <c r="L25" s="82">
        <f>IF($C$4="citu pasākumu izmaksas",IF('11a+c+n'!$Q25="C",'11a+c+n'!L25,0))</f>
        <v>0</v>
      </c>
      <c r="M25" s="118">
        <f>IF($C$4="citu pasākumu izmaksas",IF('11a+c+n'!$Q25="C",'11a+c+n'!M25,0))</f>
        <v>0</v>
      </c>
      <c r="N25" s="118">
        <f>IF($C$4="citu pasākumu izmaksas",IF('11a+c+n'!$Q25="C",'11a+c+n'!N25,0))</f>
        <v>0</v>
      </c>
      <c r="O25" s="118">
        <f>IF($C$4="citu pasākumu izmaksas",IF('11a+c+n'!$Q25="C",'11a+c+n'!O25,0))</f>
        <v>0</v>
      </c>
      <c r="P25" s="119">
        <f>IF($C$4="citu pasākumu izmaksas",IF('11a+c+n'!$Q25="C",'11a+c+n'!P25,0))</f>
        <v>0</v>
      </c>
    </row>
    <row r="26" spans="1:16" x14ac:dyDescent="0.2">
      <c r="A26" s="51">
        <f>IF(P26=0,0,IF(COUNTBLANK(P26)=1,0,COUNTA($P$14:P26)))</f>
        <v>0</v>
      </c>
      <c r="B26" s="24">
        <f>IF($C$4="citu pasākumu izmaksas",IF('11a+c+n'!$Q26="C",'11a+c+n'!B26,0))</f>
        <v>0</v>
      </c>
      <c r="C26" s="24">
        <f>IF($C$4="citu pasākumu izmaksas",IF('11a+c+n'!$Q26="C",'11a+c+n'!C26,0))</f>
        <v>0</v>
      </c>
      <c r="D26" s="24">
        <f>IF($C$4="citu pasākumu izmaksas",IF('11a+c+n'!$Q26="C",'11a+c+n'!D26,0))</f>
        <v>0</v>
      </c>
      <c r="E26" s="46"/>
      <c r="F26" s="65"/>
      <c r="G26" s="118"/>
      <c r="H26" s="118">
        <f>IF($C$4="citu pasākumu izmaksas",IF('11a+c+n'!$Q26="C",'11a+c+n'!H26,0))</f>
        <v>0</v>
      </c>
      <c r="I26" s="118"/>
      <c r="J26" s="118"/>
      <c r="K26" s="119">
        <f>IF($C$4="citu pasākumu izmaksas",IF('11a+c+n'!$Q26="C",'11a+c+n'!K26,0))</f>
        <v>0</v>
      </c>
      <c r="L26" s="82">
        <f>IF($C$4="citu pasākumu izmaksas",IF('11a+c+n'!$Q26="C",'11a+c+n'!L26,0))</f>
        <v>0</v>
      </c>
      <c r="M26" s="118">
        <f>IF($C$4="citu pasākumu izmaksas",IF('11a+c+n'!$Q26="C",'11a+c+n'!M26,0))</f>
        <v>0</v>
      </c>
      <c r="N26" s="118">
        <f>IF($C$4="citu pasākumu izmaksas",IF('11a+c+n'!$Q26="C",'11a+c+n'!N26,0))</f>
        <v>0</v>
      </c>
      <c r="O26" s="118">
        <f>IF($C$4="citu pasākumu izmaksas",IF('11a+c+n'!$Q26="C",'11a+c+n'!O26,0))</f>
        <v>0</v>
      </c>
      <c r="P26" s="119">
        <f>IF($C$4="citu pasākumu izmaksas",IF('11a+c+n'!$Q26="C",'11a+c+n'!P26,0))</f>
        <v>0</v>
      </c>
    </row>
    <row r="27" spans="1:16" x14ac:dyDescent="0.2">
      <c r="A27" s="51">
        <f>IF(P27=0,0,IF(COUNTBLANK(P27)=1,0,COUNTA($P$14:P27)))</f>
        <v>0</v>
      </c>
      <c r="B27" s="24">
        <f>IF($C$4="citu pasākumu izmaksas",IF('11a+c+n'!$Q27="C",'11a+c+n'!B27,0))</f>
        <v>0</v>
      </c>
      <c r="C27" s="24">
        <f>IF($C$4="citu pasākumu izmaksas",IF('11a+c+n'!$Q27="C",'11a+c+n'!C27,0))</f>
        <v>0</v>
      </c>
      <c r="D27" s="24">
        <f>IF($C$4="citu pasākumu izmaksas",IF('11a+c+n'!$Q27="C",'11a+c+n'!D27,0))</f>
        <v>0</v>
      </c>
      <c r="E27" s="46"/>
      <c r="F27" s="65"/>
      <c r="G27" s="118"/>
      <c r="H27" s="118">
        <f>IF($C$4="citu pasākumu izmaksas",IF('11a+c+n'!$Q27="C",'11a+c+n'!H27,0))</f>
        <v>0</v>
      </c>
      <c r="I27" s="118"/>
      <c r="J27" s="118"/>
      <c r="K27" s="119">
        <f>IF($C$4="citu pasākumu izmaksas",IF('11a+c+n'!$Q27="C",'11a+c+n'!K27,0))</f>
        <v>0</v>
      </c>
      <c r="L27" s="82">
        <f>IF($C$4="citu pasākumu izmaksas",IF('11a+c+n'!$Q27="C",'11a+c+n'!L27,0))</f>
        <v>0</v>
      </c>
      <c r="M27" s="118">
        <f>IF($C$4="citu pasākumu izmaksas",IF('11a+c+n'!$Q27="C",'11a+c+n'!M27,0))</f>
        <v>0</v>
      </c>
      <c r="N27" s="118">
        <f>IF($C$4="citu pasākumu izmaksas",IF('11a+c+n'!$Q27="C",'11a+c+n'!N27,0))</f>
        <v>0</v>
      </c>
      <c r="O27" s="118">
        <f>IF($C$4="citu pasākumu izmaksas",IF('11a+c+n'!$Q27="C",'11a+c+n'!O27,0))</f>
        <v>0</v>
      </c>
      <c r="P27" s="119">
        <f>IF($C$4="citu pasākumu izmaksas",IF('11a+c+n'!$Q27="C",'11a+c+n'!P27,0))</f>
        <v>0</v>
      </c>
    </row>
    <row r="28" spans="1:16" x14ac:dyDescent="0.2">
      <c r="A28" s="51">
        <f>IF(P28=0,0,IF(COUNTBLANK(P28)=1,0,COUNTA($P$14:P28)))</f>
        <v>0</v>
      </c>
      <c r="B28" s="24">
        <f>IF($C$4="citu pasākumu izmaksas",IF('11a+c+n'!$Q28="C",'11a+c+n'!B28,0))</f>
        <v>0</v>
      </c>
      <c r="C28" s="24">
        <f>IF($C$4="citu pasākumu izmaksas",IF('11a+c+n'!$Q28="C",'11a+c+n'!C28,0))</f>
        <v>0</v>
      </c>
      <c r="D28" s="24">
        <f>IF($C$4="citu pasākumu izmaksas",IF('11a+c+n'!$Q28="C",'11a+c+n'!D28,0))</f>
        <v>0</v>
      </c>
      <c r="E28" s="46"/>
      <c r="F28" s="65"/>
      <c r="G28" s="118"/>
      <c r="H28" s="118">
        <f>IF($C$4="citu pasākumu izmaksas",IF('11a+c+n'!$Q28="C",'11a+c+n'!H28,0))</f>
        <v>0</v>
      </c>
      <c r="I28" s="118"/>
      <c r="J28" s="118"/>
      <c r="K28" s="119">
        <f>IF($C$4="citu pasākumu izmaksas",IF('11a+c+n'!$Q28="C",'11a+c+n'!K28,0))</f>
        <v>0</v>
      </c>
      <c r="L28" s="82">
        <f>IF($C$4="citu pasākumu izmaksas",IF('11a+c+n'!$Q28="C",'11a+c+n'!L28,0))</f>
        <v>0</v>
      </c>
      <c r="M28" s="118">
        <f>IF($C$4="citu pasākumu izmaksas",IF('11a+c+n'!$Q28="C",'11a+c+n'!M28,0))</f>
        <v>0</v>
      </c>
      <c r="N28" s="118">
        <f>IF($C$4="citu pasākumu izmaksas",IF('11a+c+n'!$Q28="C",'11a+c+n'!N28,0))</f>
        <v>0</v>
      </c>
      <c r="O28" s="118">
        <f>IF($C$4="citu pasākumu izmaksas",IF('11a+c+n'!$Q28="C",'11a+c+n'!O28,0))</f>
        <v>0</v>
      </c>
      <c r="P28" s="119">
        <f>IF($C$4="citu pasākumu izmaksas",IF('11a+c+n'!$Q28="C",'11a+c+n'!P28,0))</f>
        <v>0</v>
      </c>
    </row>
    <row r="29" spans="1:16" x14ac:dyDescent="0.2">
      <c r="A29" s="51">
        <f>IF(P29=0,0,IF(COUNTBLANK(P29)=1,0,COUNTA($P$14:P29)))</f>
        <v>0</v>
      </c>
      <c r="B29" s="24">
        <f>IF($C$4="citu pasākumu izmaksas",IF('11a+c+n'!$Q29="C",'11a+c+n'!B29,0))</f>
        <v>0</v>
      </c>
      <c r="C29" s="24">
        <f>IF($C$4="citu pasākumu izmaksas",IF('11a+c+n'!$Q29="C",'11a+c+n'!C29,0))</f>
        <v>0</v>
      </c>
      <c r="D29" s="24">
        <f>IF($C$4="citu pasākumu izmaksas",IF('11a+c+n'!$Q29="C",'11a+c+n'!D29,0))</f>
        <v>0</v>
      </c>
      <c r="E29" s="46"/>
      <c r="F29" s="65"/>
      <c r="G29" s="118"/>
      <c r="H29" s="118">
        <f>IF($C$4="citu pasākumu izmaksas",IF('11a+c+n'!$Q29="C",'11a+c+n'!H29,0))</f>
        <v>0</v>
      </c>
      <c r="I29" s="118"/>
      <c r="J29" s="118"/>
      <c r="K29" s="119">
        <f>IF($C$4="citu pasākumu izmaksas",IF('11a+c+n'!$Q29="C",'11a+c+n'!K29,0))</f>
        <v>0</v>
      </c>
      <c r="L29" s="82">
        <f>IF($C$4="citu pasākumu izmaksas",IF('11a+c+n'!$Q29="C",'11a+c+n'!L29,0))</f>
        <v>0</v>
      </c>
      <c r="M29" s="118">
        <f>IF($C$4="citu pasākumu izmaksas",IF('11a+c+n'!$Q29="C",'11a+c+n'!M29,0))</f>
        <v>0</v>
      </c>
      <c r="N29" s="118">
        <f>IF($C$4="citu pasākumu izmaksas",IF('11a+c+n'!$Q29="C",'11a+c+n'!N29,0))</f>
        <v>0</v>
      </c>
      <c r="O29" s="118">
        <f>IF($C$4="citu pasākumu izmaksas",IF('11a+c+n'!$Q29="C",'11a+c+n'!O29,0))</f>
        <v>0</v>
      </c>
      <c r="P29" s="119">
        <f>IF($C$4="citu pasākumu izmaksas",IF('11a+c+n'!$Q29="C",'11a+c+n'!P29,0))</f>
        <v>0</v>
      </c>
    </row>
    <row r="30" spans="1:16" x14ac:dyDescent="0.2">
      <c r="A30" s="51">
        <f>IF(P30=0,0,IF(COUNTBLANK(P30)=1,0,COUNTA($P$14:P30)))</f>
        <v>0</v>
      </c>
      <c r="B30" s="24">
        <f>IF($C$4="citu pasākumu izmaksas",IF('11a+c+n'!$Q30="C",'11a+c+n'!B30,0))</f>
        <v>0</v>
      </c>
      <c r="C30" s="24">
        <f>IF($C$4="citu pasākumu izmaksas",IF('11a+c+n'!$Q30="C",'11a+c+n'!C30,0))</f>
        <v>0</v>
      </c>
      <c r="D30" s="24">
        <f>IF($C$4="citu pasākumu izmaksas",IF('11a+c+n'!$Q30="C",'11a+c+n'!D30,0))</f>
        <v>0</v>
      </c>
      <c r="E30" s="46"/>
      <c r="F30" s="65"/>
      <c r="G30" s="118"/>
      <c r="H30" s="118">
        <f>IF($C$4="citu pasākumu izmaksas",IF('11a+c+n'!$Q30="C",'11a+c+n'!H30,0))</f>
        <v>0</v>
      </c>
      <c r="I30" s="118"/>
      <c r="J30" s="118"/>
      <c r="K30" s="119">
        <f>IF($C$4="citu pasākumu izmaksas",IF('11a+c+n'!$Q30="C",'11a+c+n'!K30,0))</f>
        <v>0</v>
      </c>
      <c r="L30" s="82">
        <f>IF($C$4="citu pasākumu izmaksas",IF('11a+c+n'!$Q30="C",'11a+c+n'!L30,0))</f>
        <v>0</v>
      </c>
      <c r="M30" s="118">
        <f>IF($C$4="citu pasākumu izmaksas",IF('11a+c+n'!$Q30="C",'11a+c+n'!M30,0))</f>
        <v>0</v>
      </c>
      <c r="N30" s="118">
        <f>IF($C$4="citu pasākumu izmaksas",IF('11a+c+n'!$Q30="C",'11a+c+n'!N30,0))</f>
        <v>0</v>
      </c>
      <c r="O30" s="118">
        <f>IF($C$4="citu pasākumu izmaksas",IF('11a+c+n'!$Q30="C",'11a+c+n'!O30,0))</f>
        <v>0</v>
      </c>
      <c r="P30" s="119">
        <f>IF($C$4="citu pasākumu izmaksas",IF('11a+c+n'!$Q30="C",'11a+c+n'!P30,0))</f>
        <v>0</v>
      </c>
    </row>
    <row r="31" spans="1:16" x14ac:dyDescent="0.2">
      <c r="A31" s="51">
        <f>IF(P31=0,0,IF(COUNTBLANK(P31)=1,0,COUNTA($P$14:P31)))</f>
        <v>0</v>
      </c>
      <c r="B31" s="24">
        <f>IF($C$4="citu pasākumu izmaksas",IF('11a+c+n'!$Q31="C",'11a+c+n'!B31,0))</f>
        <v>0</v>
      </c>
      <c r="C31" s="24">
        <f>IF($C$4="citu pasākumu izmaksas",IF('11a+c+n'!$Q31="C",'11a+c+n'!C31,0))</f>
        <v>0</v>
      </c>
      <c r="D31" s="24">
        <f>IF($C$4="citu pasākumu izmaksas",IF('11a+c+n'!$Q31="C",'11a+c+n'!D31,0))</f>
        <v>0</v>
      </c>
      <c r="E31" s="46"/>
      <c r="F31" s="65"/>
      <c r="G31" s="118"/>
      <c r="H31" s="118">
        <f>IF($C$4="citu pasākumu izmaksas",IF('11a+c+n'!$Q31="C",'11a+c+n'!H31,0))</f>
        <v>0</v>
      </c>
      <c r="I31" s="118"/>
      <c r="J31" s="118"/>
      <c r="K31" s="119">
        <f>IF($C$4="citu pasākumu izmaksas",IF('11a+c+n'!$Q31="C",'11a+c+n'!K31,0))</f>
        <v>0</v>
      </c>
      <c r="L31" s="82">
        <f>IF($C$4="citu pasākumu izmaksas",IF('11a+c+n'!$Q31="C",'11a+c+n'!L31,0))</f>
        <v>0</v>
      </c>
      <c r="M31" s="118">
        <f>IF($C$4="citu pasākumu izmaksas",IF('11a+c+n'!$Q31="C",'11a+c+n'!M31,0))</f>
        <v>0</v>
      </c>
      <c r="N31" s="118">
        <f>IF($C$4="citu pasākumu izmaksas",IF('11a+c+n'!$Q31="C",'11a+c+n'!N31,0))</f>
        <v>0</v>
      </c>
      <c r="O31" s="118">
        <f>IF($C$4="citu pasākumu izmaksas",IF('11a+c+n'!$Q31="C",'11a+c+n'!O31,0))</f>
        <v>0</v>
      </c>
      <c r="P31" s="119">
        <f>IF($C$4="citu pasākumu izmaksas",IF('11a+c+n'!$Q31="C",'11a+c+n'!P31,0))</f>
        <v>0</v>
      </c>
    </row>
    <row r="32" spans="1:16" x14ac:dyDescent="0.2">
      <c r="A32" s="51">
        <f>IF(P32=0,0,IF(COUNTBLANK(P32)=1,0,COUNTA($P$14:P32)))</f>
        <v>0</v>
      </c>
      <c r="B32" s="24">
        <f>IF($C$4="citu pasākumu izmaksas",IF('11a+c+n'!$Q32="C",'11a+c+n'!B32,0))</f>
        <v>0</v>
      </c>
      <c r="C32" s="24">
        <f>IF($C$4="citu pasākumu izmaksas",IF('11a+c+n'!$Q32="C",'11a+c+n'!C32,0))</f>
        <v>0</v>
      </c>
      <c r="D32" s="24">
        <f>IF($C$4="citu pasākumu izmaksas",IF('11a+c+n'!$Q32="C",'11a+c+n'!D32,0))</f>
        <v>0</v>
      </c>
      <c r="E32" s="46"/>
      <c r="F32" s="65"/>
      <c r="G32" s="118"/>
      <c r="H32" s="118">
        <f>IF($C$4="citu pasākumu izmaksas",IF('11a+c+n'!$Q32="C",'11a+c+n'!H32,0))</f>
        <v>0</v>
      </c>
      <c r="I32" s="118"/>
      <c r="J32" s="118"/>
      <c r="K32" s="119">
        <f>IF($C$4="citu pasākumu izmaksas",IF('11a+c+n'!$Q32="C",'11a+c+n'!K32,0))</f>
        <v>0</v>
      </c>
      <c r="L32" s="82">
        <f>IF($C$4="citu pasākumu izmaksas",IF('11a+c+n'!$Q32="C",'11a+c+n'!L32,0))</f>
        <v>0</v>
      </c>
      <c r="M32" s="118">
        <f>IF($C$4="citu pasākumu izmaksas",IF('11a+c+n'!$Q32="C",'11a+c+n'!M32,0))</f>
        <v>0</v>
      </c>
      <c r="N32" s="118">
        <f>IF($C$4="citu pasākumu izmaksas",IF('11a+c+n'!$Q32="C",'11a+c+n'!N32,0))</f>
        <v>0</v>
      </c>
      <c r="O32" s="118">
        <f>IF($C$4="citu pasākumu izmaksas",IF('11a+c+n'!$Q32="C",'11a+c+n'!O32,0))</f>
        <v>0</v>
      </c>
      <c r="P32" s="119">
        <f>IF($C$4="citu pasākumu izmaksas",IF('11a+c+n'!$Q32="C",'11a+c+n'!P32,0))</f>
        <v>0</v>
      </c>
    </row>
    <row r="33" spans="1:16" x14ac:dyDescent="0.2">
      <c r="A33" s="51">
        <f>IF(P33=0,0,IF(COUNTBLANK(P33)=1,0,COUNTA($P$14:P33)))</f>
        <v>0</v>
      </c>
      <c r="B33" s="24">
        <f>IF($C$4="citu pasākumu izmaksas",IF('11a+c+n'!$Q33="C",'11a+c+n'!B33,0))</f>
        <v>0</v>
      </c>
      <c r="C33" s="24">
        <f>IF($C$4="citu pasākumu izmaksas",IF('11a+c+n'!$Q33="C",'11a+c+n'!C33,0))</f>
        <v>0</v>
      </c>
      <c r="D33" s="24">
        <f>IF($C$4="citu pasākumu izmaksas",IF('11a+c+n'!$Q33="C",'11a+c+n'!D33,0))</f>
        <v>0</v>
      </c>
      <c r="E33" s="46"/>
      <c r="F33" s="65"/>
      <c r="G33" s="118"/>
      <c r="H33" s="118">
        <f>IF($C$4="citu pasākumu izmaksas",IF('11a+c+n'!$Q33="C",'11a+c+n'!H33,0))</f>
        <v>0</v>
      </c>
      <c r="I33" s="118"/>
      <c r="J33" s="118"/>
      <c r="K33" s="119">
        <f>IF($C$4="citu pasākumu izmaksas",IF('11a+c+n'!$Q33="C",'11a+c+n'!K33,0))</f>
        <v>0</v>
      </c>
      <c r="L33" s="82">
        <f>IF($C$4="citu pasākumu izmaksas",IF('11a+c+n'!$Q33="C",'11a+c+n'!L33,0))</f>
        <v>0</v>
      </c>
      <c r="M33" s="118">
        <f>IF($C$4="citu pasākumu izmaksas",IF('11a+c+n'!$Q33="C",'11a+c+n'!M33,0))</f>
        <v>0</v>
      </c>
      <c r="N33" s="118">
        <f>IF($C$4="citu pasākumu izmaksas",IF('11a+c+n'!$Q33="C",'11a+c+n'!N33,0))</f>
        <v>0</v>
      </c>
      <c r="O33" s="118">
        <f>IF($C$4="citu pasākumu izmaksas",IF('11a+c+n'!$Q33="C",'11a+c+n'!O33,0))</f>
        <v>0</v>
      </c>
      <c r="P33" s="119">
        <f>IF($C$4="citu pasākumu izmaksas",IF('11a+c+n'!$Q33="C",'11a+c+n'!P33,0))</f>
        <v>0</v>
      </c>
    </row>
    <row r="34" spans="1:16" x14ac:dyDescent="0.2">
      <c r="A34" s="51">
        <f>IF(P34=0,0,IF(COUNTBLANK(P34)=1,0,COUNTA($P$14:P34)))</f>
        <v>0</v>
      </c>
      <c r="B34" s="24">
        <f>IF($C$4="citu pasākumu izmaksas",IF('11a+c+n'!$Q34="C",'11a+c+n'!B34,0))</f>
        <v>0</v>
      </c>
      <c r="C34" s="24">
        <f>IF($C$4="citu pasākumu izmaksas",IF('11a+c+n'!$Q34="C",'11a+c+n'!C34,0))</f>
        <v>0</v>
      </c>
      <c r="D34" s="24">
        <f>IF($C$4="citu pasākumu izmaksas",IF('11a+c+n'!$Q34="C",'11a+c+n'!D34,0))</f>
        <v>0</v>
      </c>
      <c r="E34" s="46"/>
      <c r="F34" s="65"/>
      <c r="G34" s="118"/>
      <c r="H34" s="118">
        <f>IF($C$4="citu pasākumu izmaksas",IF('11a+c+n'!$Q34="C",'11a+c+n'!H34,0))</f>
        <v>0</v>
      </c>
      <c r="I34" s="118"/>
      <c r="J34" s="118"/>
      <c r="K34" s="119">
        <f>IF($C$4="citu pasākumu izmaksas",IF('11a+c+n'!$Q34="C",'11a+c+n'!K34,0))</f>
        <v>0</v>
      </c>
      <c r="L34" s="82">
        <f>IF($C$4="citu pasākumu izmaksas",IF('11a+c+n'!$Q34="C",'11a+c+n'!L34,0))</f>
        <v>0</v>
      </c>
      <c r="M34" s="118">
        <f>IF($C$4="citu pasākumu izmaksas",IF('11a+c+n'!$Q34="C",'11a+c+n'!M34,0))</f>
        <v>0</v>
      </c>
      <c r="N34" s="118">
        <f>IF($C$4="citu pasākumu izmaksas",IF('11a+c+n'!$Q34="C",'11a+c+n'!N34,0))</f>
        <v>0</v>
      </c>
      <c r="O34" s="118">
        <f>IF($C$4="citu pasākumu izmaksas",IF('11a+c+n'!$Q34="C",'11a+c+n'!O34,0))</f>
        <v>0</v>
      </c>
      <c r="P34" s="119">
        <f>IF($C$4="citu pasākumu izmaksas",IF('11a+c+n'!$Q34="C",'11a+c+n'!P34,0))</f>
        <v>0</v>
      </c>
    </row>
    <row r="35" spans="1:16" x14ac:dyDescent="0.2">
      <c r="A35" s="51">
        <f>IF(P35=0,0,IF(COUNTBLANK(P35)=1,0,COUNTA($P$14:P35)))</f>
        <v>0</v>
      </c>
      <c r="B35" s="24">
        <f>IF($C$4="citu pasākumu izmaksas",IF('11a+c+n'!$Q35="C",'11a+c+n'!B35,0))</f>
        <v>0</v>
      </c>
      <c r="C35" s="24">
        <f>IF($C$4="citu pasākumu izmaksas",IF('11a+c+n'!$Q35="C",'11a+c+n'!C35,0))</f>
        <v>0</v>
      </c>
      <c r="D35" s="24">
        <f>IF($C$4="citu pasākumu izmaksas",IF('11a+c+n'!$Q35="C",'11a+c+n'!D35,0))</f>
        <v>0</v>
      </c>
      <c r="E35" s="46"/>
      <c r="F35" s="65"/>
      <c r="G35" s="118"/>
      <c r="H35" s="118">
        <f>IF($C$4="citu pasākumu izmaksas",IF('11a+c+n'!$Q35="C",'11a+c+n'!H35,0))</f>
        <v>0</v>
      </c>
      <c r="I35" s="118"/>
      <c r="J35" s="118"/>
      <c r="K35" s="119">
        <f>IF($C$4="citu pasākumu izmaksas",IF('11a+c+n'!$Q35="C",'11a+c+n'!K35,0))</f>
        <v>0</v>
      </c>
      <c r="L35" s="82">
        <f>IF($C$4="citu pasākumu izmaksas",IF('11a+c+n'!$Q35="C",'11a+c+n'!L35,0))</f>
        <v>0</v>
      </c>
      <c r="M35" s="118">
        <f>IF($C$4="citu pasākumu izmaksas",IF('11a+c+n'!$Q35="C",'11a+c+n'!M35,0))</f>
        <v>0</v>
      </c>
      <c r="N35" s="118">
        <f>IF($C$4="citu pasākumu izmaksas",IF('11a+c+n'!$Q35="C",'11a+c+n'!N35,0))</f>
        <v>0</v>
      </c>
      <c r="O35" s="118">
        <f>IF($C$4="citu pasākumu izmaksas",IF('11a+c+n'!$Q35="C",'11a+c+n'!O35,0))</f>
        <v>0</v>
      </c>
      <c r="P35" s="119">
        <f>IF($C$4="citu pasākumu izmaksas",IF('11a+c+n'!$Q35="C",'11a+c+n'!P35,0))</f>
        <v>0</v>
      </c>
    </row>
    <row r="36" spans="1:16" x14ac:dyDescent="0.2">
      <c r="A36" s="51">
        <f>IF(P36=0,0,IF(COUNTBLANK(P36)=1,0,COUNTA($P$14:P36)))</f>
        <v>0</v>
      </c>
      <c r="B36" s="24">
        <f>IF($C$4="citu pasākumu izmaksas",IF('11a+c+n'!$Q36="C",'11a+c+n'!B36,0))</f>
        <v>0</v>
      </c>
      <c r="C36" s="24">
        <f>IF($C$4="citu pasākumu izmaksas",IF('11a+c+n'!$Q36="C",'11a+c+n'!C36,0))</f>
        <v>0</v>
      </c>
      <c r="D36" s="24">
        <f>IF($C$4="citu pasākumu izmaksas",IF('11a+c+n'!$Q36="C",'11a+c+n'!D36,0))</f>
        <v>0</v>
      </c>
      <c r="E36" s="46"/>
      <c r="F36" s="65"/>
      <c r="G36" s="118"/>
      <c r="H36" s="118">
        <f>IF($C$4="citu pasākumu izmaksas",IF('11a+c+n'!$Q36="C",'11a+c+n'!H36,0))</f>
        <v>0</v>
      </c>
      <c r="I36" s="118"/>
      <c r="J36" s="118"/>
      <c r="K36" s="119">
        <f>IF($C$4="citu pasākumu izmaksas",IF('11a+c+n'!$Q36="C",'11a+c+n'!K36,0))</f>
        <v>0</v>
      </c>
      <c r="L36" s="82">
        <f>IF($C$4="citu pasākumu izmaksas",IF('11a+c+n'!$Q36="C",'11a+c+n'!L36,0))</f>
        <v>0</v>
      </c>
      <c r="M36" s="118">
        <f>IF($C$4="citu pasākumu izmaksas",IF('11a+c+n'!$Q36="C",'11a+c+n'!M36,0))</f>
        <v>0</v>
      </c>
      <c r="N36" s="118">
        <f>IF($C$4="citu pasākumu izmaksas",IF('11a+c+n'!$Q36="C",'11a+c+n'!N36,0))</f>
        <v>0</v>
      </c>
      <c r="O36" s="118">
        <f>IF($C$4="citu pasākumu izmaksas",IF('11a+c+n'!$Q36="C",'11a+c+n'!O36,0))</f>
        <v>0</v>
      </c>
      <c r="P36" s="119">
        <f>IF($C$4="citu pasākumu izmaksas",IF('11a+c+n'!$Q36="C",'11a+c+n'!P36,0))</f>
        <v>0</v>
      </c>
    </row>
    <row r="37" spans="1:16" x14ac:dyDescent="0.2">
      <c r="A37" s="51">
        <f>IF(P37=0,0,IF(COUNTBLANK(P37)=1,0,COUNTA($P$14:P37)))</f>
        <v>0</v>
      </c>
      <c r="B37" s="24">
        <f>IF($C$4="citu pasākumu izmaksas",IF('11a+c+n'!$Q37="C",'11a+c+n'!B37,0))</f>
        <v>0</v>
      </c>
      <c r="C37" s="24">
        <f>IF($C$4="citu pasākumu izmaksas",IF('11a+c+n'!$Q37="C",'11a+c+n'!C37,0))</f>
        <v>0</v>
      </c>
      <c r="D37" s="24">
        <f>IF($C$4="citu pasākumu izmaksas",IF('11a+c+n'!$Q37="C",'11a+c+n'!D37,0))</f>
        <v>0</v>
      </c>
      <c r="E37" s="46"/>
      <c r="F37" s="65"/>
      <c r="G37" s="118"/>
      <c r="H37" s="118">
        <f>IF($C$4="citu pasākumu izmaksas",IF('11a+c+n'!$Q37="C",'11a+c+n'!H37,0))</f>
        <v>0</v>
      </c>
      <c r="I37" s="118"/>
      <c r="J37" s="118"/>
      <c r="K37" s="119">
        <f>IF($C$4="citu pasākumu izmaksas",IF('11a+c+n'!$Q37="C",'11a+c+n'!K37,0))</f>
        <v>0</v>
      </c>
      <c r="L37" s="82">
        <f>IF($C$4="citu pasākumu izmaksas",IF('11a+c+n'!$Q37="C",'11a+c+n'!L37,0))</f>
        <v>0</v>
      </c>
      <c r="M37" s="118">
        <f>IF($C$4="citu pasākumu izmaksas",IF('11a+c+n'!$Q37="C",'11a+c+n'!M37,0))</f>
        <v>0</v>
      </c>
      <c r="N37" s="118">
        <f>IF($C$4="citu pasākumu izmaksas",IF('11a+c+n'!$Q37="C",'11a+c+n'!N37,0))</f>
        <v>0</v>
      </c>
      <c r="O37" s="118">
        <f>IF($C$4="citu pasākumu izmaksas",IF('11a+c+n'!$Q37="C",'11a+c+n'!O37,0))</f>
        <v>0</v>
      </c>
      <c r="P37" s="119">
        <f>IF($C$4="citu pasākumu izmaksas",IF('11a+c+n'!$Q37="C",'11a+c+n'!P37,0))</f>
        <v>0</v>
      </c>
    </row>
    <row r="38" spans="1:16" x14ac:dyDescent="0.2">
      <c r="A38" s="51">
        <f>IF(P38=0,0,IF(COUNTBLANK(P38)=1,0,COUNTA($P$14:P38)))</f>
        <v>0</v>
      </c>
      <c r="B38" s="24">
        <f>IF($C$4="citu pasākumu izmaksas",IF('11a+c+n'!$Q38="C",'11a+c+n'!B38,0))</f>
        <v>0</v>
      </c>
      <c r="C38" s="24">
        <f>IF($C$4="citu pasākumu izmaksas",IF('11a+c+n'!$Q38="C",'11a+c+n'!C38,0))</f>
        <v>0</v>
      </c>
      <c r="D38" s="24">
        <f>IF($C$4="citu pasākumu izmaksas",IF('11a+c+n'!$Q38="C",'11a+c+n'!D38,0))</f>
        <v>0</v>
      </c>
      <c r="E38" s="46"/>
      <c r="F38" s="65"/>
      <c r="G38" s="118"/>
      <c r="H38" s="118">
        <f>IF($C$4="citu pasākumu izmaksas",IF('11a+c+n'!$Q38="C",'11a+c+n'!H38,0))</f>
        <v>0</v>
      </c>
      <c r="I38" s="118"/>
      <c r="J38" s="118"/>
      <c r="K38" s="119">
        <f>IF($C$4="citu pasākumu izmaksas",IF('11a+c+n'!$Q38="C",'11a+c+n'!K38,0))</f>
        <v>0</v>
      </c>
      <c r="L38" s="82">
        <f>IF($C$4="citu pasākumu izmaksas",IF('11a+c+n'!$Q38="C",'11a+c+n'!L38,0))</f>
        <v>0</v>
      </c>
      <c r="M38" s="118">
        <f>IF($C$4="citu pasākumu izmaksas",IF('11a+c+n'!$Q38="C",'11a+c+n'!M38,0))</f>
        <v>0</v>
      </c>
      <c r="N38" s="118">
        <f>IF($C$4="citu pasākumu izmaksas",IF('11a+c+n'!$Q38="C",'11a+c+n'!N38,0))</f>
        <v>0</v>
      </c>
      <c r="O38" s="118">
        <f>IF($C$4="citu pasākumu izmaksas",IF('11a+c+n'!$Q38="C",'11a+c+n'!O38,0))</f>
        <v>0</v>
      </c>
      <c r="P38" s="119">
        <f>IF($C$4="citu pasākumu izmaksas",IF('11a+c+n'!$Q38="C",'11a+c+n'!P38,0))</f>
        <v>0</v>
      </c>
    </row>
    <row r="39" spans="1:16" x14ac:dyDescent="0.2">
      <c r="A39" s="51">
        <f>IF(P39=0,0,IF(COUNTBLANK(P39)=1,0,COUNTA($P$14:P39)))</f>
        <v>0</v>
      </c>
      <c r="B39" s="24">
        <f>IF($C$4="citu pasākumu izmaksas",IF('11a+c+n'!$Q39="C",'11a+c+n'!B39,0))</f>
        <v>0</v>
      </c>
      <c r="C39" s="24">
        <f>IF($C$4="citu pasākumu izmaksas",IF('11a+c+n'!$Q39="C",'11a+c+n'!C39,0))</f>
        <v>0</v>
      </c>
      <c r="D39" s="24">
        <f>IF($C$4="citu pasākumu izmaksas",IF('11a+c+n'!$Q39="C",'11a+c+n'!D39,0))</f>
        <v>0</v>
      </c>
      <c r="E39" s="46"/>
      <c r="F39" s="65"/>
      <c r="G39" s="118"/>
      <c r="H39" s="118">
        <f>IF($C$4="citu pasākumu izmaksas",IF('11a+c+n'!$Q39="C",'11a+c+n'!H39,0))</f>
        <v>0</v>
      </c>
      <c r="I39" s="118"/>
      <c r="J39" s="118"/>
      <c r="K39" s="119">
        <f>IF($C$4="citu pasākumu izmaksas",IF('11a+c+n'!$Q39="C",'11a+c+n'!K39,0))</f>
        <v>0</v>
      </c>
      <c r="L39" s="82">
        <f>IF($C$4="citu pasākumu izmaksas",IF('11a+c+n'!$Q39="C",'11a+c+n'!L39,0))</f>
        <v>0</v>
      </c>
      <c r="M39" s="118">
        <f>IF($C$4="citu pasākumu izmaksas",IF('11a+c+n'!$Q39="C",'11a+c+n'!M39,0))</f>
        <v>0</v>
      </c>
      <c r="N39" s="118">
        <f>IF($C$4="citu pasākumu izmaksas",IF('11a+c+n'!$Q39="C",'11a+c+n'!N39,0))</f>
        <v>0</v>
      </c>
      <c r="O39" s="118">
        <f>IF($C$4="citu pasākumu izmaksas",IF('11a+c+n'!$Q39="C",'11a+c+n'!O39,0))</f>
        <v>0</v>
      </c>
      <c r="P39" s="119">
        <f>IF($C$4="citu pasākumu izmaksas",IF('11a+c+n'!$Q39="C",'11a+c+n'!P39,0))</f>
        <v>0</v>
      </c>
    </row>
    <row r="40" spans="1:16" ht="20.399999999999999" x14ac:dyDescent="0.2">
      <c r="A40" s="51">
        <f>IF(P40=0,0,IF(COUNTBLANK(P40)=1,0,COUNTA($P$14:P40)))</f>
        <v>0</v>
      </c>
      <c r="B40" s="24" t="str">
        <f>IF($C$4="citu pasākumu izmaksas",IF('11a+c+n'!$Q40="C",'11a+c+n'!B40,0))</f>
        <v>14-00000</v>
      </c>
      <c r="C40" s="24" t="str">
        <f>IF($C$4="citu pasākumu izmaksas",IF('11a+c+n'!$Q40="C",'11a+c+n'!C40,0))</f>
        <v>Palīgmateriāli</v>
      </c>
      <c r="D40" s="24" t="str">
        <f>IF($C$4="citu pasākumu izmaksas",IF('11a+c+n'!$Q40="C",'11a+c+n'!D40,0))</f>
        <v>kompl.</v>
      </c>
      <c r="E40" s="46"/>
      <c r="F40" s="65"/>
      <c r="G40" s="118"/>
      <c r="H40" s="118">
        <f>IF($C$4="citu pasākumu izmaksas",IF('11a+c+n'!$Q40="C",'11a+c+n'!H40,0))</f>
        <v>0</v>
      </c>
      <c r="I40" s="118"/>
      <c r="J40" s="118"/>
      <c r="K40" s="119">
        <f>IF($C$4="citu pasākumu izmaksas",IF('11a+c+n'!$Q40="C",'11a+c+n'!K40,0))</f>
        <v>0</v>
      </c>
      <c r="L40" s="82">
        <f>IF($C$4="citu pasākumu izmaksas",IF('11a+c+n'!$Q40="C",'11a+c+n'!L40,0))</f>
        <v>0</v>
      </c>
      <c r="M40" s="118">
        <f>IF($C$4="citu pasākumu izmaksas",IF('11a+c+n'!$Q40="C",'11a+c+n'!M40,0))</f>
        <v>0</v>
      </c>
      <c r="N40" s="118">
        <f>IF($C$4="citu pasākumu izmaksas",IF('11a+c+n'!$Q40="C",'11a+c+n'!N40,0))</f>
        <v>0</v>
      </c>
      <c r="O40" s="118">
        <f>IF($C$4="citu pasākumu izmaksas",IF('11a+c+n'!$Q40="C",'11a+c+n'!O40,0))</f>
        <v>0</v>
      </c>
      <c r="P40" s="119">
        <f>IF($C$4="citu pasākumu izmaksas",IF('11a+c+n'!$Q40="C",'11a+c+n'!P40,0))</f>
        <v>0</v>
      </c>
    </row>
    <row r="41" spans="1:16" ht="20.399999999999999" x14ac:dyDescent="0.2">
      <c r="A41" s="51">
        <f>IF(P41=0,0,IF(COUNTBLANK(P41)=1,0,COUNTA($P$14:P41)))</f>
        <v>0</v>
      </c>
      <c r="B41" s="24" t="str">
        <f>IF($C$4="citu pasākumu izmaksas",IF('11a+c+n'!$Q41="C",'11a+c+n'!B41,0))</f>
        <v>14-00000</v>
      </c>
      <c r="C41" s="24" t="str">
        <f>IF($C$4="citu pasākumu izmaksas",IF('11a+c+n'!$Q41="C",'11a+c+n'!C41,0))</f>
        <v>Ūdensvada analīzes</v>
      </c>
      <c r="D41" s="24" t="str">
        <f>IF($C$4="citu pasākumu izmaksas",IF('11a+c+n'!$Q41="C",'11a+c+n'!D41,0))</f>
        <v>kompl.</v>
      </c>
      <c r="E41" s="46"/>
      <c r="F41" s="65"/>
      <c r="G41" s="118"/>
      <c r="H41" s="118">
        <f>IF($C$4="citu pasākumu izmaksas",IF('11a+c+n'!$Q41="C",'11a+c+n'!H41,0))</f>
        <v>0</v>
      </c>
      <c r="I41" s="118"/>
      <c r="J41" s="118"/>
      <c r="K41" s="119">
        <f>IF($C$4="citu pasākumu izmaksas",IF('11a+c+n'!$Q41="C",'11a+c+n'!K41,0))</f>
        <v>0</v>
      </c>
      <c r="L41" s="82">
        <f>IF($C$4="citu pasākumu izmaksas",IF('11a+c+n'!$Q41="C",'11a+c+n'!L41,0))</f>
        <v>0</v>
      </c>
      <c r="M41" s="118">
        <f>IF($C$4="citu pasākumu izmaksas",IF('11a+c+n'!$Q41="C",'11a+c+n'!M41,0))</f>
        <v>0</v>
      </c>
      <c r="N41" s="118">
        <f>IF($C$4="citu pasākumu izmaksas",IF('11a+c+n'!$Q41="C",'11a+c+n'!N41,0))</f>
        <v>0</v>
      </c>
      <c r="O41" s="118">
        <f>IF($C$4="citu pasākumu izmaksas",IF('11a+c+n'!$Q41="C",'11a+c+n'!O41,0))</f>
        <v>0</v>
      </c>
      <c r="P41" s="119">
        <f>IF($C$4="citu pasākumu izmaksas",IF('11a+c+n'!$Q41="C",'11a+c+n'!P41,0))</f>
        <v>0</v>
      </c>
    </row>
    <row r="42" spans="1:16" ht="20.399999999999999" x14ac:dyDescent="0.2">
      <c r="A42" s="51">
        <f>IF(P42=0,0,IF(COUNTBLANK(P42)=1,0,COUNTA($P$14:P42)))</f>
        <v>0</v>
      </c>
      <c r="B42" s="24" t="str">
        <f>IF($C$4="citu pasākumu izmaksas",IF('11a+c+n'!$Q42="C",'11a+c+n'!B42,0))</f>
        <v>14-00000</v>
      </c>
      <c r="C42" s="24" t="str">
        <f>IF($C$4="citu pasākumu izmaksas",IF('11a+c+n'!$Q42="C",'11a+c+n'!C42,0))</f>
        <v>Hidrauliskā pārbaude un balansēšana</v>
      </c>
      <c r="D42" s="24" t="str">
        <f>IF($C$4="citu pasākumu izmaksas",IF('11a+c+n'!$Q42="C",'11a+c+n'!D42,0))</f>
        <v>m</v>
      </c>
      <c r="E42" s="46"/>
      <c r="F42" s="65"/>
      <c r="G42" s="118"/>
      <c r="H42" s="118">
        <f>IF($C$4="citu pasākumu izmaksas",IF('11a+c+n'!$Q42="C",'11a+c+n'!H42,0))</f>
        <v>0</v>
      </c>
      <c r="I42" s="118"/>
      <c r="J42" s="118"/>
      <c r="K42" s="119">
        <f>IF($C$4="citu pasākumu izmaksas",IF('11a+c+n'!$Q42="C",'11a+c+n'!K42,0))</f>
        <v>0</v>
      </c>
      <c r="L42" s="82">
        <f>IF($C$4="citu pasākumu izmaksas",IF('11a+c+n'!$Q42="C",'11a+c+n'!L42,0))</f>
        <v>0</v>
      </c>
      <c r="M42" s="118">
        <f>IF($C$4="citu pasākumu izmaksas",IF('11a+c+n'!$Q42="C",'11a+c+n'!M42,0))</f>
        <v>0</v>
      </c>
      <c r="N42" s="118">
        <f>IF($C$4="citu pasākumu izmaksas",IF('11a+c+n'!$Q42="C",'11a+c+n'!N42,0))</f>
        <v>0</v>
      </c>
      <c r="O42" s="118">
        <f>IF($C$4="citu pasākumu izmaksas",IF('11a+c+n'!$Q42="C",'11a+c+n'!O42,0))</f>
        <v>0</v>
      </c>
      <c r="P42" s="119">
        <f>IF($C$4="citu pasākumu izmaksas",IF('11a+c+n'!$Q42="C",'11a+c+n'!P42,0))</f>
        <v>0</v>
      </c>
    </row>
    <row r="43" spans="1:16" ht="20.399999999999999" x14ac:dyDescent="0.2">
      <c r="A43" s="51">
        <f>IF(P43=0,0,IF(COUNTBLANK(P43)=1,0,COUNTA($P$14:P43)))</f>
        <v>0</v>
      </c>
      <c r="B43" s="24" t="str">
        <f>IF($C$4="citu pasākumu izmaksas",IF('11a+c+n'!$Q43="C",'11a+c+n'!B43,0))</f>
        <v>14-00000</v>
      </c>
      <c r="C43" s="24" t="str">
        <f>IF($C$4="citu pasākumu izmaksas",IF('11a+c+n'!$Q43="C",'11a+c+n'!C43,0))</f>
        <v>Kalšanas darbi</v>
      </c>
      <c r="D43" s="24" t="str">
        <f>IF($C$4="citu pasākumu izmaksas",IF('11a+c+n'!$Q43="C",'11a+c+n'!D43,0))</f>
        <v>kompl.</v>
      </c>
      <c r="E43" s="46"/>
      <c r="F43" s="65"/>
      <c r="G43" s="118"/>
      <c r="H43" s="118">
        <f>IF($C$4="citu pasākumu izmaksas",IF('11a+c+n'!$Q43="C",'11a+c+n'!H43,0))</f>
        <v>0</v>
      </c>
      <c r="I43" s="118"/>
      <c r="J43" s="118"/>
      <c r="K43" s="119">
        <f>IF($C$4="citu pasākumu izmaksas",IF('11a+c+n'!$Q43="C",'11a+c+n'!K43,0))</f>
        <v>0</v>
      </c>
      <c r="L43" s="82">
        <f>IF($C$4="citu pasākumu izmaksas",IF('11a+c+n'!$Q43="C",'11a+c+n'!L43,0))</f>
        <v>0</v>
      </c>
      <c r="M43" s="118">
        <f>IF($C$4="citu pasākumu izmaksas",IF('11a+c+n'!$Q43="C",'11a+c+n'!M43,0))</f>
        <v>0</v>
      </c>
      <c r="N43" s="118">
        <f>IF($C$4="citu pasākumu izmaksas",IF('11a+c+n'!$Q43="C",'11a+c+n'!N43,0))</f>
        <v>0</v>
      </c>
      <c r="O43" s="118">
        <f>IF($C$4="citu pasākumu izmaksas",IF('11a+c+n'!$Q43="C",'11a+c+n'!O43,0))</f>
        <v>0</v>
      </c>
      <c r="P43" s="119">
        <f>IF($C$4="citu pasākumu izmaksas",IF('11a+c+n'!$Q43="C",'11a+c+n'!P43,0))</f>
        <v>0</v>
      </c>
    </row>
    <row r="44" spans="1:16" ht="20.399999999999999" x14ac:dyDescent="0.2">
      <c r="A44" s="51">
        <f>IF(P44=0,0,IF(COUNTBLANK(P44)=1,0,COUNTA($P$14:P44)))</f>
        <v>0</v>
      </c>
      <c r="B44" s="24" t="str">
        <f>IF($C$4="citu pasākumu izmaksas",IF('11a+c+n'!$Q44="C",'11a+c+n'!B44,0))</f>
        <v>14-00000</v>
      </c>
      <c r="C44" s="24" t="str">
        <f>IF($C$4="citu pasākumu izmaksas",IF('11a+c+n'!$Q44="C",'11a+c+n'!C44,0))</f>
        <v>Ugunsdrošā aizdare</v>
      </c>
      <c r="D44" s="24" t="str">
        <f>IF($C$4="citu pasākumu izmaksas",IF('11a+c+n'!$Q44="C",'11a+c+n'!D44,0))</f>
        <v>kompl.</v>
      </c>
      <c r="E44" s="46"/>
      <c r="F44" s="65"/>
      <c r="G44" s="118"/>
      <c r="H44" s="118">
        <f>IF($C$4="citu pasākumu izmaksas",IF('11a+c+n'!$Q44="C",'11a+c+n'!H44,0))</f>
        <v>0</v>
      </c>
      <c r="I44" s="118"/>
      <c r="J44" s="118"/>
      <c r="K44" s="119">
        <f>IF($C$4="citu pasākumu izmaksas",IF('11a+c+n'!$Q44="C",'11a+c+n'!K44,0))</f>
        <v>0</v>
      </c>
      <c r="L44" s="82">
        <f>IF($C$4="citu pasākumu izmaksas",IF('11a+c+n'!$Q44="C",'11a+c+n'!L44,0))</f>
        <v>0</v>
      </c>
      <c r="M44" s="118">
        <f>IF($C$4="citu pasākumu izmaksas",IF('11a+c+n'!$Q44="C",'11a+c+n'!M44,0))</f>
        <v>0</v>
      </c>
      <c r="N44" s="118">
        <f>IF($C$4="citu pasākumu izmaksas",IF('11a+c+n'!$Q44="C",'11a+c+n'!N44,0))</f>
        <v>0</v>
      </c>
      <c r="O44" s="118">
        <f>IF($C$4="citu pasākumu izmaksas",IF('11a+c+n'!$Q44="C",'11a+c+n'!O44,0))</f>
        <v>0</v>
      </c>
      <c r="P44" s="119">
        <f>IF($C$4="citu pasākumu izmaksas",IF('11a+c+n'!$Q44="C",'11a+c+n'!P44,0))</f>
        <v>0</v>
      </c>
    </row>
    <row r="45" spans="1:16" ht="20.399999999999999" x14ac:dyDescent="0.2">
      <c r="A45" s="51">
        <f>IF(P45=0,0,IF(COUNTBLANK(P45)=1,0,COUNTA($P$14:P45)))</f>
        <v>0</v>
      </c>
      <c r="B45" s="24" t="str">
        <f>IF($C$4="citu pasākumu izmaksas",IF('11a+c+n'!$Q45="C",'11a+c+n'!B45,0))</f>
        <v>14-00000</v>
      </c>
      <c r="C45" s="24" t="str">
        <f>IF($C$4="citu pasākumu izmaksas",IF('11a+c+n'!$Q45="C",'11a+c+n'!C45,0))</f>
        <v>Cauruļu stiprinājumi</v>
      </c>
      <c r="D45" s="24" t="str">
        <f>IF($C$4="citu pasākumu izmaksas",IF('11a+c+n'!$Q45="C",'11a+c+n'!D45,0))</f>
        <v>kompl.</v>
      </c>
      <c r="E45" s="46"/>
      <c r="F45" s="65"/>
      <c r="G45" s="118"/>
      <c r="H45" s="118">
        <f>IF($C$4="citu pasākumu izmaksas",IF('11a+c+n'!$Q45="C",'11a+c+n'!H45,0))</f>
        <v>0</v>
      </c>
      <c r="I45" s="118"/>
      <c r="J45" s="118"/>
      <c r="K45" s="119">
        <f>IF($C$4="citu pasākumu izmaksas",IF('11a+c+n'!$Q45="C",'11a+c+n'!K45,0))</f>
        <v>0</v>
      </c>
      <c r="L45" s="82">
        <f>IF($C$4="citu pasākumu izmaksas",IF('11a+c+n'!$Q45="C",'11a+c+n'!L45,0))</f>
        <v>0</v>
      </c>
      <c r="M45" s="118">
        <f>IF($C$4="citu pasākumu izmaksas",IF('11a+c+n'!$Q45="C",'11a+c+n'!M45,0))</f>
        <v>0</v>
      </c>
      <c r="N45" s="118">
        <f>IF($C$4="citu pasākumu izmaksas",IF('11a+c+n'!$Q45="C",'11a+c+n'!N45,0))</f>
        <v>0</v>
      </c>
      <c r="O45" s="118">
        <f>IF($C$4="citu pasākumu izmaksas",IF('11a+c+n'!$Q45="C",'11a+c+n'!O45,0))</f>
        <v>0</v>
      </c>
      <c r="P45" s="119">
        <f>IF($C$4="citu pasākumu izmaksas",IF('11a+c+n'!$Q45="C",'11a+c+n'!P45,0))</f>
        <v>0</v>
      </c>
    </row>
    <row r="46" spans="1:16" ht="20.399999999999999" x14ac:dyDescent="0.2">
      <c r="A46" s="51">
        <f>IF(P46=0,0,IF(COUNTBLANK(P46)=1,0,COUNTA($P$14:P46)))</f>
        <v>0</v>
      </c>
      <c r="B46" s="24" t="str">
        <f>IF($C$4="citu pasākumu izmaksas",IF('11a+c+n'!$Q46="C",'11a+c+n'!B46,0))</f>
        <v>14-00000</v>
      </c>
      <c r="C46" s="24" t="str">
        <f>IF($C$4="citu pasākumu izmaksas",IF('11a+c+n'!$Q46="C",'11a+c+n'!C46,0))</f>
        <v>Marķēšanas materiāli</v>
      </c>
      <c r="D46" s="24" t="str">
        <f>IF($C$4="citu pasākumu izmaksas",IF('11a+c+n'!$Q46="C",'11a+c+n'!D46,0))</f>
        <v>kompl.</v>
      </c>
      <c r="E46" s="46"/>
      <c r="F46" s="65"/>
      <c r="G46" s="118"/>
      <c r="H46" s="118">
        <f>IF($C$4="citu pasākumu izmaksas",IF('11a+c+n'!$Q46="C",'11a+c+n'!H46,0))</f>
        <v>0</v>
      </c>
      <c r="I46" s="118"/>
      <c r="J46" s="118"/>
      <c r="K46" s="119">
        <f>IF($C$4="citu pasākumu izmaksas",IF('11a+c+n'!$Q46="C",'11a+c+n'!K46,0))</f>
        <v>0</v>
      </c>
      <c r="L46" s="82">
        <f>IF($C$4="citu pasākumu izmaksas",IF('11a+c+n'!$Q46="C",'11a+c+n'!L46,0))</f>
        <v>0</v>
      </c>
      <c r="M46" s="118">
        <f>IF($C$4="citu pasākumu izmaksas",IF('11a+c+n'!$Q46="C",'11a+c+n'!M46,0))</f>
        <v>0</v>
      </c>
      <c r="N46" s="118">
        <f>IF($C$4="citu pasākumu izmaksas",IF('11a+c+n'!$Q46="C",'11a+c+n'!N46,0))</f>
        <v>0</v>
      </c>
      <c r="O46" s="118">
        <f>IF($C$4="citu pasākumu izmaksas",IF('11a+c+n'!$Q46="C",'11a+c+n'!O46,0))</f>
        <v>0</v>
      </c>
      <c r="P46" s="119">
        <f>IF($C$4="citu pasākumu izmaksas",IF('11a+c+n'!$Q46="C",'11a+c+n'!P46,0))</f>
        <v>0</v>
      </c>
    </row>
    <row r="47" spans="1:16" ht="21" thickBot="1" x14ac:dyDescent="0.25">
      <c r="A47" s="51">
        <f>IF(P47=0,0,IF(COUNTBLANK(P47)=1,0,COUNTA($P$14:P47)))</f>
        <v>0</v>
      </c>
      <c r="B47" s="24" t="str">
        <f>IF($C$4="citu pasākumu izmaksas",IF('11a+c+n'!$Q47="C",'11a+c+n'!B47,0))</f>
        <v>14-00000</v>
      </c>
      <c r="C47" s="24" t="str">
        <f>IF($C$4="citu pasākumu izmaksas",IF('11a+c+n'!$Q47="C",'11a+c+n'!C47,0))</f>
        <v>Esošo cauruļvadu demontāža</v>
      </c>
      <c r="D47" s="24" t="str">
        <f>IF($C$4="citu pasākumu izmaksas",IF('11a+c+n'!$Q47="C",'11a+c+n'!D47,0))</f>
        <v>kompl.</v>
      </c>
      <c r="E47" s="46"/>
      <c r="F47" s="65"/>
      <c r="G47" s="118"/>
      <c r="H47" s="118">
        <f>IF($C$4="citu pasākumu izmaksas",IF('11a+c+n'!$Q47="C",'11a+c+n'!H47,0))</f>
        <v>0</v>
      </c>
      <c r="I47" s="118"/>
      <c r="J47" s="118"/>
      <c r="K47" s="119">
        <f>IF($C$4="citu pasākumu izmaksas",IF('11a+c+n'!$Q47="C",'11a+c+n'!K47,0))</f>
        <v>0</v>
      </c>
      <c r="L47" s="82">
        <f>IF($C$4="citu pasākumu izmaksas",IF('11a+c+n'!$Q47="C",'11a+c+n'!L47,0))</f>
        <v>0</v>
      </c>
      <c r="M47" s="118">
        <f>IF($C$4="citu pasākumu izmaksas",IF('11a+c+n'!$Q47="C",'11a+c+n'!M47,0))</f>
        <v>0</v>
      </c>
      <c r="N47" s="118">
        <f>IF($C$4="citu pasākumu izmaksas",IF('11a+c+n'!$Q47="C",'11a+c+n'!N47,0))</f>
        <v>0</v>
      </c>
      <c r="O47" s="118">
        <f>IF($C$4="citu pasākumu izmaksas",IF('11a+c+n'!$Q47="C",'11a+c+n'!O47,0))</f>
        <v>0</v>
      </c>
      <c r="P47" s="119">
        <f>IF($C$4="citu pasākumu izmaksas",IF('11a+c+n'!$Q47="C",'11a+c+n'!P47,0))</f>
        <v>0</v>
      </c>
    </row>
    <row r="48" spans="1:16" ht="12" customHeight="1" thickBot="1" x14ac:dyDescent="0.25">
      <c r="A48" s="315" t="s">
        <v>62</v>
      </c>
      <c r="B48" s="316"/>
      <c r="C48" s="316"/>
      <c r="D48" s="316"/>
      <c r="E48" s="316"/>
      <c r="F48" s="316"/>
      <c r="G48" s="316"/>
      <c r="H48" s="316"/>
      <c r="I48" s="316"/>
      <c r="J48" s="316"/>
      <c r="K48" s="317"/>
      <c r="L48" s="132">
        <f>SUM(L14:L47)</f>
        <v>0</v>
      </c>
      <c r="M48" s="133">
        <f>SUM(M14:M47)</f>
        <v>0</v>
      </c>
      <c r="N48" s="133">
        <f>SUM(N14:N47)</f>
        <v>0</v>
      </c>
      <c r="O48" s="133">
        <f>SUM(O14:O47)</f>
        <v>0</v>
      </c>
      <c r="P48" s="134">
        <f>SUM(P14:P47)</f>
        <v>0</v>
      </c>
    </row>
    <row r="49" spans="1:16" x14ac:dyDescent="0.2">
      <c r="A49" s="16"/>
      <c r="B49" s="16"/>
      <c r="C49" s="16"/>
      <c r="D49" s="16"/>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1" t="s">
        <v>14</v>
      </c>
      <c r="B51" s="16"/>
      <c r="C51" s="318" t="str">
        <f>'Kops c'!C35:H35</f>
        <v>Gundega Ābelīte 14.05.2024</v>
      </c>
      <c r="D51" s="318"/>
      <c r="E51" s="318"/>
      <c r="F51" s="318"/>
      <c r="G51" s="318"/>
      <c r="H51" s="318"/>
      <c r="I51" s="16"/>
      <c r="J51" s="16"/>
      <c r="K51" s="16"/>
      <c r="L51" s="16"/>
      <c r="M51" s="16"/>
      <c r="N51" s="16"/>
      <c r="O51" s="16"/>
      <c r="P51" s="16"/>
    </row>
    <row r="52" spans="1:16" x14ac:dyDescent="0.2">
      <c r="A52" s="16"/>
      <c r="B52" s="16"/>
      <c r="C52" s="244" t="s">
        <v>15</v>
      </c>
      <c r="D52" s="244"/>
      <c r="E52" s="244"/>
      <c r="F52" s="244"/>
      <c r="G52" s="244"/>
      <c r="H52" s="244"/>
      <c r="I52" s="16"/>
      <c r="J52" s="16"/>
      <c r="K52" s="16"/>
      <c r="L52" s="16"/>
      <c r="M52" s="16"/>
      <c r="N52" s="16"/>
      <c r="O52" s="16"/>
      <c r="P52" s="16"/>
    </row>
    <row r="53" spans="1:16" x14ac:dyDescent="0.2">
      <c r="A53" s="16"/>
      <c r="B53" s="16"/>
      <c r="C53" s="16"/>
      <c r="D53" s="16"/>
      <c r="E53" s="16"/>
      <c r="F53" s="16"/>
      <c r="G53" s="16"/>
      <c r="H53" s="16"/>
      <c r="I53" s="16"/>
      <c r="J53" s="16"/>
      <c r="K53" s="16"/>
      <c r="L53" s="16"/>
      <c r="M53" s="16"/>
      <c r="N53" s="16"/>
      <c r="O53" s="16"/>
      <c r="P53" s="16"/>
    </row>
    <row r="54" spans="1:16" x14ac:dyDescent="0.2">
      <c r="A54" s="260" t="str">
        <f>'Kops n'!A38:D38</f>
        <v>Tāme sastādīta 2024. gada 14. maijā</v>
      </c>
      <c r="B54" s="261"/>
      <c r="C54" s="261"/>
      <c r="D54" s="261"/>
      <c r="E54" s="16"/>
      <c r="F54" s="16"/>
      <c r="G54" s="16"/>
      <c r="H54" s="16"/>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1" t="s">
        <v>41</v>
      </c>
      <c r="B56" s="16"/>
      <c r="C56" s="318" t="str">
        <f>'Kops c'!C40:H40</f>
        <v>Gundega Ābelīte 14.05.2024</v>
      </c>
      <c r="D56" s="318"/>
      <c r="E56" s="318"/>
      <c r="F56" s="318"/>
      <c r="G56" s="318"/>
      <c r="H56" s="318"/>
      <c r="I56" s="16"/>
      <c r="J56" s="16"/>
      <c r="K56" s="16"/>
      <c r="L56" s="16"/>
      <c r="M56" s="16"/>
      <c r="N56" s="16"/>
      <c r="O56" s="16"/>
      <c r="P56" s="16"/>
    </row>
    <row r="57" spans="1:16" x14ac:dyDescent="0.2">
      <c r="A57" s="16"/>
      <c r="B57" s="16"/>
      <c r="C57" s="244" t="s">
        <v>15</v>
      </c>
      <c r="D57" s="244"/>
      <c r="E57" s="244"/>
      <c r="F57" s="244"/>
      <c r="G57" s="244"/>
      <c r="H57" s="244"/>
      <c r="I57" s="16"/>
      <c r="J57" s="16"/>
      <c r="K57" s="16"/>
      <c r="L57" s="16"/>
      <c r="M57" s="16"/>
      <c r="N57" s="16"/>
      <c r="O57" s="16"/>
      <c r="P57" s="16"/>
    </row>
    <row r="58" spans="1:16" x14ac:dyDescent="0.2">
      <c r="A58" s="16"/>
      <c r="B58" s="16"/>
      <c r="C58" s="16"/>
      <c r="D58" s="16"/>
      <c r="E58" s="16"/>
      <c r="F58" s="16"/>
      <c r="G58" s="16"/>
      <c r="H58" s="16"/>
      <c r="I58" s="16"/>
      <c r="J58" s="16"/>
      <c r="K58" s="16"/>
      <c r="L58" s="16"/>
      <c r="M58" s="16"/>
      <c r="N58" s="16"/>
      <c r="O58" s="16"/>
      <c r="P58" s="16"/>
    </row>
    <row r="59" spans="1:16" x14ac:dyDescent="0.2">
      <c r="A59" s="78" t="s">
        <v>16</v>
      </c>
      <c r="B59" s="42"/>
      <c r="C59" s="85" t="str">
        <f>'Kops c'!C43</f>
        <v>1-00180</v>
      </c>
      <c r="D59" s="42"/>
      <c r="E59" s="16"/>
      <c r="F59" s="16"/>
      <c r="G59" s="16"/>
      <c r="H59" s="16"/>
      <c r="I59" s="16"/>
      <c r="J59" s="16"/>
      <c r="K59" s="16"/>
      <c r="L59" s="16"/>
      <c r="M59" s="16"/>
      <c r="N59" s="16"/>
      <c r="O59" s="16"/>
      <c r="P59" s="16"/>
    </row>
    <row r="60" spans="1:16" x14ac:dyDescent="0.2">
      <c r="A60" s="16"/>
      <c r="B60" s="16"/>
      <c r="C60" s="16"/>
      <c r="D60" s="16"/>
      <c r="E60" s="16"/>
      <c r="F60" s="16"/>
      <c r="G60" s="16"/>
      <c r="H60" s="16"/>
      <c r="I60" s="16"/>
      <c r="J60" s="16"/>
      <c r="K60" s="16"/>
      <c r="L60" s="16"/>
      <c r="M60" s="16"/>
      <c r="N60" s="16"/>
      <c r="O60" s="16"/>
      <c r="P6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57:H57"/>
    <mergeCell ref="L12:P12"/>
    <mergeCell ref="A48:K48"/>
    <mergeCell ref="C51:H51"/>
    <mergeCell ref="C52:H52"/>
    <mergeCell ref="A54:D54"/>
    <mergeCell ref="C56:H56"/>
  </mergeCells>
  <conditionalFormatting sqref="A48:K48">
    <cfRule type="containsText" dxfId="5" priority="3" operator="containsText" text="Tiešās izmaksas kopā, t. sk. darba devēja sociālais nodoklis __.__% ">
      <formula>NOT(ISERROR(SEARCH("Tiešās izmaksas kopā, t. sk. darba devēja sociālais nodoklis __.__% ",A48)))</formula>
    </cfRule>
  </conditionalFormatting>
  <conditionalFormatting sqref="C2:I2 D5:L8 N9:O9 B14:P47 L48:P48 C51:H51 C56:H56 C59">
    <cfRule type="cellIs" dxfId="4" priority="2" operator="equal">
      <formula>0</formula>
    </cfRule>
  </conditionalFormatting>
  <conditionalFormatting sqref="A14:A47">
    <cfRule type="cellIs" dxfId="3" priority="1"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P60"/>
  <sheetViews>
    <sheetView topLeftCell="A23" workbookViewId="0">
      <selection activeCell="M57" sqref="M5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'11a+c+n'!D1</f>
        <v>11</v>
      </c>
      <c r="E1" s="22"/>
      <c r="F1" s="22"/>
      <c r="G1" s="22"/>
      <c r="H1" s="22"/>
      <c r="I1" s="22"/>
      <c r="J1" s="22"/>
      <c r="N1" s="26"/>
      <c r="O1" s="27"/>
      <c r="P1" s="28"/>
    </row>
    <row r="2" spans="1:16" x14ac:dyDescent="0.2">
      <c r="A2" s="29"/>
      <c r="B2" s="29"/>
      <c r="C2" s="330" t="str">
        <f>'11a+c+n'!C2:I2</f>
        <v>Ūdensapgāde un kanalizācija (iekšējā)</v>
      </c>
      <c r="D2" s="330"/>
      <c r="E2" s="330"/>
      <c r="F2" s="330"/>
      <c r="G2" s="330"/>
      <c r="H2" s="330"/>
      <c r="I2" s="330"/>
      <c r="J2" s="29"/>
    </row>
    <row r="3" spans="1:16" x14ac:dyDescent="0.2">
      <c r="A3" s="30"/>
      <c r="B3" s="30"/>
      <c r="C3" s="287" t="s">
        <v>21</v>
      </c>
      <c r="D3" s="287"/>
      <c r="E3" s="287"/>
      <c r="F3" s="287"/>
      <c r="G3" s="287"/>
      <c r="H3" s="287"/>
      <c r="I3" s="287"/>
      <c r="J3" s="30"/>
    </row>
    <row r="4" spans="1:16" x14ac:dyDescent="0.2">
      <c r="A4" s="30"/>
      <c r="B4" s="30"/>
      <c r="C4" s="331" t="s">
        <v>19</v>
      </c>
      <c r="D4" s="331"/>
      <c r="E4" s="331"/>
      <c r="F4" s="331"/>
      <c r="G4" s="331"/>
      <c r="H4" s="331"/>
      <c r="I4" s="331"/>
      <c r="J4" s="30"/>
    </row>
    <row r="5" spans="1:16" ht="15" customHeight="1" x14ac:dyDescent="0.2">
      <c r="A5" s="22"/>
      <c r="B5" s="22"/>
      <c r="C5" s="27" t="s">
        <v>5</v>
      </c>
      <c r="D5" s="326" t="str">
        <f>'Kops a+c+n'!D6</f>
        <v>Daudzdzīvokļu dzīvojamā ēka</v>
      </c>
      <c r="E5" s="326"/>
      <c r="F5" s="326"/>
      <c r="G5" s="326"/>
      <c r="H5" s="326"/>
      <c r="I5" s="326"/>
      <c r="J5" s="326"/>
      <c r="K5" s="326"/>
      <c r="L5" s="326"/>
      <c r="M5" s="16"/>
      <c r="N5" s="16"/>
      <c r="O5" s="16"/>
      <c r="P5" s="16"/>
    </row>
    <row r="6" spans="1:16" x14ac:dyDescent="0.2">
      <c r="A6" s="22"/>
      <c r="B6" s="22"/>
      <c r="C6" s="27" t="s">
        <v>6</v>
      </c>
      <c r="D6" s="326" t="str">
        <f>'Kops a+c+n'!D7</f>
        <v>Daudzdzīvokļu dzīvojamās ēkas energoefektivitātes paaugstināšana</v>
      </c>
      <c r="E6" s="326"/>
      <c r="F6" s="326"/>
      <c r="G6" s="326"/>
      <c r="H6" s="326"/>
      <c r="I6" s="326"/>
      <c r="J6" s="326"/>
      <c r="K6" s="326"/>
      <c r="L6" s="326"/>
      <c r="M6" s="16"/>
      <c r="N6" s="16"/>
      <c r="O6" s="16"/>
      <c r="P6" s="16"/>
    </row>
    <row r="7" spans="1:16" x14ac:dyDescent="0.2">
      <c r="A7" s="22"/>
      <c r="B7" s="22"/>
      <c r="C7" s="27" t="s">
        <v>7</v>
      </c>
      <c r="D7" s="326" t="str">
        <f>'Kops a+c+n'!D8</f>
        <v>Smilšu iela 38, Tukums, Tukuma nov., LV-3101</v>
      </c>
      <c r="E7" s="326"/>
      <c r="F7" s="326"/>
      <c r="G7" s="326"/>
      <c r="H7" s="326"/>
      <c r="I7" s="326"/>
      <c r="J7" s="326"/>
      <c r="K7" s="326"/>
      <c r="L7" s="326"/>
      <c r="M7" s="16"/>
      <c r="N7" s="16"/>
      <c r="O7" s="16"/>
      <c r="P7" s="16"/>
    </row>
    <row r="8" spans="1:16" x14ac:dyDescent="0.2">
      <c r="A8" s="22"/>
      <c r="B8" s="22"/>
      <c r="C8" s="4" t="s">
        <v>24</v>
      </c>
      <c r="D8" s="326" t="str">
        <f>'Kops a+c+n'!D9</f>
        <v>03102023/Sm-38</v>
      </c>
      <c r="E8" s="326"/>
      <c r="F8" s="326"/>
      <c r="G8" s="326"/>
      <c r="H8" s="326"/>
      <c r="I8" s="326"/>
      <c r="J8" s="326"/>
      <c r="K8" s="326"/>
      <c r="L8" s="326"/>
      <c r="M8" s="16"/>
      <c r="N8" s="16"/>
      <c r="O8" s="16"/>
      <c r="P8" s="16"/>
    </row>
    <row r="9" spans="1:16" ht="11.25" customHeight="1" x14ac:dyDescent="0.2">
      <c r="A9" s="327" t="str">
        <f>'11a+c+n'!A9</f>
        <v>Tāme sastādīta  2024. gada tirgus cenās, pamatojoties uz UK daļas rasējumiem</v>
      </c>
      <c r="B9" s="327"/>
      <c r="C9" s="327"/>
      <c r="D9" s="327"/>
      <c r="E9" s="327"/>
      <c r="F9" s="327"/>
      <c r="G9" s="31"/>
      <c r="H9" s="31"/>
      <c r="I9" s="31"/>
      <c r="J9" s="328" t="s">
        <v>45</v>
      </c>
      <c r="K9" s="328"/>
      <c r="L9" s="328"/>
      <c r="M9" s="328"/>
      <c r="N9" s="329">
        <f>P48</f>
        <v>0</v>
      </c>
      <c r="O9" s="329"/>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14. maijā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99" t="s">
        <v>27</v>
      </c>
      <c r="B12" s="319" t="s">
        <v>48</v>
      </c>
      <c r="C12" s="313" t="s">
        <v>49</v>
      </c>
      <c r="D12" s="322" t="s">
        <v>50</v>
      </c>
      <c r="E12" s="324" t="s">
        <v>51</v>
      </c>
      <c r="F12" s="312" t="s">
        <v>52</v>
      </c>
      <c r="G12" s="313"/>
      <c r="H12" s="313"/>
      <c r="I12" s="313"/>
      <c r="J12" s="313"/>
      <c r="K12" s="314"/>
      <c r="L12" s="332" t="s">
        <v>53</v>
      </c>
      <c r="M12" s="313"/>
      <c r="N12" s="313"/>
      <c r="O12" s="313"/>
      <c r="P12" s="314"/>
    </row>
    <row r="13" spans="1:16" ht="126.75" customHeight="1" thickBot="1" x14ac:dyDescent="0.25">
      <c r="A13" s="300"/>
      <c r="B13" s="320"/>
      <c r="C13" s="321"/>
      <c r="D13" s="323"/>
      <c r="E13" s="325"/>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izmaksas",IF('11a+c+n'!$Q14="N",'11a+c+n'!B14,0))</f>
        <v>0</v>
      </c>
      <c r="C14" s="23">
        <f>IF($C$4="Neattiecināmās izmaksas",IF('11a+c+n'!$Q14="N",'11a+c+n'!C14,0))</f>
        <v>0</v>
      </c>
      <c r="D14" s="23">
        <f>IF($C$4="Neattiecināmās izmaksas",IF('11a+c+n'!$Q14="N",'11a+c+n'!D14,0))</f>
        <v>0</v>
      </c>
      <c r="E14" s="45"/>
      <c r="F14" s="63"/>
      <c r="G14" s="116"/>
      <c r="H14" s="116">
        <f>IF($C$4="Neattiecināmās izmaksas",IF('11a+c+n'!$Q14="N",'11a+c+n'!H14,0))</f>
        <v>0</v>
      </c>
      <c r="I14" s="116"/>
      <c r="J14" s="116"/>
      <c r="K14" s="117">
        <f>IF($C$4="Neattiecināmās izmaksas",IF('11a+c+n'!$Q14="N",'11a+c+n'!K14,0))</f>
        <v>0</v>
      </c>
      <c r="L14" s="81">
        <f>IF($C$4="Neattiecināmās izmaksas",IF('11a+c+n'!$Q14="N",'11a+c+n'!L14,0))</f>
        <v>0</v>
      </c>
      <c r="M14" s="116">
        <f>IF($C$4="Neattiecināmās izmaksas",IF('11a+c+n'!$Q14="N",'11a+c+n'!M14,0))</f>
        <v>0</v>
      </c>
      <c r="N14" s="116">
        <f>IF($C$4="Neattiecināmās izmaksas",IF('11a+c+n'!$Q14="N",'11a+c+n'!N14,0))</f>
        <v>0</v>
      </c>
      <c r="O14" s="116">
        <f>IF($C$4="Neattiecināmās izmaksas",IF('11a+c+n'!$Q14="N",'11a+c+n'!O14,0))</f>
        <v>0</v>
      </c>
      <c r="P14" s="117">
        <f>IF($C$4="Neattiecināmās izmaksas",IF('11a+c+n'!$Q14="N",'11a+c+n'!P14,0))</f>
        <v>0</v>
      </c>
    </row>
    <row r="15" spans="1:16" x14ac:dyDescent="0.2">
      <c r="A15" s="51">
        <f>IF(P15=0,0,IF(COUNTBLANK(P15)=1,0,COUNTA($P$14:P15)))</f>
        <v>0</v>
      </c>
      <c r="B15" s="24">
        <f>IF($C$4="Neattiecināmās izmaksas",IF('11a+c+n'!$Q15="N",'11a+c+n'!B15,0))</f>
        <v>0</v>
      </c>
      <c r="C15" s="24">
        <f>IF($C$4="Neattiecināmās izmaksas",IF('11a+c+n'!$Q15="N",'11a+c+n'!C15,0))</f>
        <v>0</v>
      </c>
      <c r="D15" s="24">
        <f>IF($C$4="Neattiecināmās izmaksas",IF('11a+c+n'!$Q15="N",'11a+c+n'!D15,0))</f>
        <v>0</v>
      </c>
      <c r="E15" s="46"/>
      <c r="F15" s="65"/>
      <c r="G15" s="118"/>
      <c r="H15" s="118">
        <f>IF($C$4="Neattiecināmās izmaksas",IF('11a+c+n'!$Q15="N",'11a+c+n'!H15,0))</f>
        <v>0</v>
      </c>
      <c r="I15" s="118"/>
      <c r="J15" s="118"/>
      <c r="K15" s="119">
        <f>IF($C$4="Neattiecināmās izmaksas",IF('11a+c+n'!$Q15="N",'11a+c+n'!K15,0))</f>
        <v>0</v>
      </c>
      <c r="L15" s="82">
        <f>IF($C$4="Neattiecināmās izmaksas",IF('11a+c+n'!$Q15="N",'11a+c+n'!L15,0))</f>
        <v>0</v>
      </c>
      <c r="M15" s="118">
        <f>IF($C$4="Neattiecināmās izmaksas",IF('11a+c+n'!$Q15="N",'11a+c+n'!M15,0))</f>
        <v>0</v>
      </c>
      <c r="N15" s="118">
        <f>IF($C$4="Neattiecināmās izmaksas",IF('11a+c+n'!$Q15="N",'11a+c+n'!N15,0))</f>
        <v>0</v>
      </c>
      <c r="O15" s="118">
        <f>IF($C$4="Neattiecināmās izmaksas",IF('11a+c+n'!$Q15="N",'11a+c+n'!O15,0))</f>
        <v>0</v>
      </c>
      <c r="P15" s="119">
        <f>IF($C$4="Neattiecināmās izmaksas",IF('11a+c+n'!$Q15="N",'11a+c+n'!P15,0))</f>
        <v>0</v>
      </c>
    </row>
    <row r="16" spans="1:16" x14ac:dyDescent="0.2">
      <c r="A16" s="51">
        <f>IF(P16=0,0,IF(COUNTBLANK(P16)=1,0,COUNTA($P$14:P16)))</f>
        <v>0</v>
      </c>
      <c r="B16" s="24">
        <f>IF($C$4="Neattiecināmās izmaksas",IF('11a+c+n'!$Q16="N",'11a+c+n'!B16,0))</f>
        <v>0</v>
      </c>
      <c r="C16" s="24">
        <f>IF($C$4="Neattiecināmās izmaksas",IF('11a+c+n'!$Q16="N",'11a+c+n'!C16,0))</f>
        <v>0</v>
      </c>
      <c r="D16" s="24">
        <f>IF($C$4="Neattiecināmās izmaksas",IF('11a+c+n'!$Q16="N",'11a+c+n'!D16,0))</f>
        <v>0</v>
      </c>
      <c r="E16" s="46"/>
      <c r="F16" s="65"/>
      <c r="G16" s="118"/>
      <c r="H16" s="118">
        <f>IF($C$4="Neattiecināmās izmaksas",IF('11a+c+n'!$Q16="N",'11a+c+n'!H16,0))</f>
        <v>0</v>
      </c>
      <c r="I16" s="118"/>
      <c r="J16" s="118"/>
      <c r="K16" s="119">
        <f>IF($C$4="Neattiecināmās izmaksas",IF('11a+c+n'!$Q16="N",'11a+c+n'!K16,0))</f>
        <v>0</v>
      </c>
      <c r="L16" s="82">
        <f>IF($C$4="Neattiecināmās izmaksas",IF('11a+c+n'!$Q16="N",'11a+c+n'!L16,0))</f>
        <v>0</v>
      </c>
      <c r="M16" s="118">
        <f>IF($C$4="Neattiecināmās izmaksas",IF('11a+c+n'!$Q16="N",'11a+c+n'!M16,0))</f>
        <v>0</v>
      </c>
      <c r="N16" s="118">
        <f>IF($C$4="Neattiecināmās izmaksas",IF('11a+c+n'!$Q16="N",'11a+c+n'!N16,0))</f>
        <v>0</v>
      </c>
      <c r="O16" s="118">
        <f>IF($C$4="Neattiecināmās izmaksas",IF('11a+c+n'!$Q16="N",'11a+c+n'!O16,0))</f>
        <v>0</v>
      </c>
      <c r="P16" s="119">
        <f>IF($C$4="Neattiecināmās izmaksas",IF('11a+c+n'!$Q16="N",'11a+c+n'!P16,0))</f>
        <v>0</v>
      </c>
    </row>
    <row r="17" spans="1:16" x14ac:dyDescent="0.2">
      <c r="A17" s="51">
        <f>IF(P17=0,0,IF(COUNTBLANK(P17)=1,0,COUNTA($P$14:P17)))</f>
        <v>0</v>
      </c>
      <c r="B17" s="24">
        <f>IF($C$4="Neattiecināmās izmaksas",IF('11a+c+n'!$Q17="N",'11a+c+n'!B17,0))</f>
        <v>0</v>
      </c>
      <c r="C17" s="24">
        <f>IF($C$4="Neattiecināmās izmaksas",IF('11a+c+n'!$Q17="N",'11a+c+n'!C17,0))</f>
        <v>0</v>
      </c>
      <c r="D17" s="24">
        <f>IF($C$4="Neattiecināmās izmaksas",IF('11a+c+n'!$Q17="N",'11a+c+n'!D17,0))</f>
        <v>0</v>
      </c>
      <c r="E17" s="46"/>
      <c r="F17" s="65"/>
      <c r="G17" s="118"/>
      <c r="H17" s="118">
        <f>IF($C$4="Neattiecināmās izmaksas",IF('11a+c+n'!$Q17="N",'11a+c+n'!H17,0))</f>
        <v>0</v>
      </c>
      <c r="I17" s="118"/>
      <c r="J17" s="118"/>
      <c r="K17" s="119">
        <f>IF($C$4="Neattiecināmās izmaksas",IF('11a+c+n'!$Q17="N",'11a+c+n'!K17,0))</f>
        <v>0</v>
      </c>
      <c r="L17" s="82">
        <f>IF($C$4="Neattiecināmās izmaksas",IF('11a+c+n'!$Q17="N",'11a+c+n'!L17,0))</f>
        <v>0</v>
      </c>
      <c r="M17" s="118">
        <f>IF($C$4="Neattiecināmās izmaksas",IF('11a+c+n'!$Q17="N",'11a+c+n'!M17,0))</f>
        <v>0</v>
      </c>
      <c r="N17" s="118">
        <f>IF($C$4="Neattiecināmās izmaksas",IF('11a+c+n'!$Q17="N",'11a+c+n'!N17,0))</f>
        <v>0</v>
      </c>
      <c r="O17" s="118">
        <f>IF($C$4="Neattiecināmās izmaksas",IF('11a+c+n'!$Q17="N",'11a+c+n'!O17,0))</f>
        <v>0</v>
      </c>
      <c r="P17" s="119">
        <f>IF($C$4="Neattiecināmās izmaksas",IF('11a+c+n'!$Q17="N",'11a+c+n'!P17,0))</f>
        <v>0</v>
      </c>
    </row>
    <row r="18" spans="1:16" x14ac:dyDescent="0.2">
      <c r="A18" s="51">
        <f>IF(P18=0,0,IF(COUNTBLANK(P18)=1,0,COUNTA($P$14:P18)))</f>
        <v>0</v>
      </c>
      <c r="B18" s="24">
        <f>IF($C$4="Neattiecināmās izmaksas",IF('11a+c+n'!$Q18="N",'11a+c+n'!B18,0))</f>
        <v>0</v>
      </c>
      <c r="C18" s="24">
        <f>IF($C$4="Neattiecināmās izmaksas",IF('11a+c+n'!$Q18="N",'11a+c+n'!C18,0))</f>
        <v>0</v>
      </c>
      <c r="D18" s="24">
        <f>IF($C$4="Neattiecināmās izmaksas",IF('11a+c+n'!$Q18="N",'11a+c+n'!D18,0))</f>
        <v>0</v>
      </c>
      <c r="E18" s="46"/>
      <c r="F18" s="65"/>
      <c r="G18" s="118"/>
      <c r="H18" s="118">
        <f>IF($C$4="Neattiecināmās izmaksas",IF('11a+c+n'!$Q18="N",'11a+c+n'!H18,0))</f>
        <v>0</v>
      </c>
      <c r="I18" s="118"/>
      <c r="J18" s="118"/>
      <c r="K18" s="119">
        <f>IF($C$4="Neattiecināmās izmaksas",IF('11a+c+n'!$Q18="N",'11a+c+n'!K18,0))</f>
        <v>0</v>
      </c>
      <c r="L18" s="82">
        <f>IF($C$4="Neattiecināmās izmaksas",IF('11a+c+n'!$Q18="N",'11a+c+n'!L18,0))</f>
        <v>0</v>
      </c>
      <c r="M18" s="118">
        <f>IF($C$4="Neattiecināmās izmaksas",IF('11a+c+n'!$Q18="N",'11a+c+n'!M18,0))</f>
        <v>0</v>
      </c>
      <c r="N18" s="118">
        <f>IF($C$4="Neattiecināmās izmaksas",IF('11a+c+n'!$Q18="N",'11a+c+n'!N18,0))</f>
        <v>0</v>
      </c>
      <c r="O18" s="118">
        <f>IF($C$4="Neattiecināmās izmaksas",IF('11a+c+n'!$Q18="N",'11a+c+n'!O18,0))</f>
        <v>0</v>
      </c>
      <c r="P18" s="119">
        <f>IF($C$4="Neattiecināmās izmaksas",IF('11a+c+n'!$Q18="N",'11a+c+n'!P18,0))</f>
        <v>0</v>
      </c>
    </row>
    <row r="19" spans="1:16" x14ac:dyDescent="0.2">
      <c r="A19" s="51">
        <f>IF(P19=0,0,IF(COUNTBLANK(P19)=1,0,COUNTA($P$14:P19)))</f>
        <v>0</v>
      </c>
      <c r="B19" s="24">
        <f>IF($C$4="Neattiecināmās izmaksas",IF('11a+c+n'!$Q19="N",'11a+c+n'!B19,0))</f>
        <v>0</v>
      </c>
      <c r="C19" s="24">
        <f>IF($C$4="Neattiecināmās izmaksas",IF('11a+c+n'!$Q19="N",'11a+c+n'!C19,0))</f>
        <v>0</v>
      </c>
      <c r="D19" s="24">
        <f>IF($C$4="Neattiecināmās izmaksas",IF('11a+c+n'!$Q19="N",'11a+c+n'!D19,0))</f>
        <v>0</v>
      </c>
      <c r="E19" s="46"/>
      <c r="F19" s="65"/>
      <c r="G19" s="118"/>
      <c r="H19" s="118">
        <f>IF($C$4="Neattiecināmās izmaksas",IF('11a+c+n'!$Q19="N",'11a+c+n'!H19,0))</f>
        <v>0</v>
      </c>
      <c r="I19" s="118"/>
      <c r="J19" s="118"/>
      <c r="K19" s="119">
        <f>IF($C$4="Neattiecināmās izmaksas",IF('11a+c+n'!$Q19="N",'11a+c+n'!K19,0))</f>
        <v>0</v>
      </c>
      <c r="L19" s="82">
        <f>IF($C$4="Neattiecināmās izmaksas",IF('11a+c+n'!$Q19="N",'11a+c+n'!L19,0))</f>
        <v>0</v>
      </c>
      <c r="M19" s="118">
        <f>IF($C$4="Neattiecināmās izmaksas",IF('11a+c+n'!$Q19="N",'11a+c+n'!M19,0))</f>
        <v>0</v>
      </c>
      <c r="N19" s="118">
        <f>IF($C$4="Neattiecināmās izmaksas",IF('11a+c+n'!$Q19="N",'11a+c+n'!N19,0))</f>
        <v>0</v>
      </c>
      <c r="O19" s="118">
        <f>IF($C$4="Neattiecināmās izmaksas",IF('11a+c+n'!$Q19="N",'11a+c+n'!O19,0))</f>
        <v>0</v>
      </c>
      <c r="P19" s="119">
        <f>IF($C$4="Neattiecināmās izmaksas",IF('11a+c+n'!$Q19="N",'11a+c+n'!P19,0))</f>
        <v>0</v>
      </c>
    </row>
    <row r="20" spans="1:16" x14ac:dyDescent="0.2">
      <c r="A20" s="51">
        <f>IF(P20=0,0,IF(COUNTBLANK(P20)=1,0,COUNTA($P$14:P20)))</f>
        <v>0</v>
      </c>
      <c r="B20" s="24">
        <f>IF($C$4="Neattiecināmās izmaksas",IF('11a+c+n'!$Q20="N",'11a+c+n'!B20,0))</f>
        <v>0</v>
      </c>
      <c r="C20" s="24">
        <f>IF($C$4="Neattiecināmās izmaksas",IF('11a+c+n'!$Q20="N",'11a+c+n'!C20,0))</f>
        <v>0</v>
      </c>
      <c r="D20" s="24">
        <f>IF($C$4="Neattiecināmās izmaksas",IF('11a+c+n'!$Q20="N",'11a+c+n'!D20,0))</f>
        <v>0</v>
      </c>
      <c r="E20" s="46"/>
      <c r="F20" s="65"/>
      <c r="G20" s="118"/>
      <c r="H20" s="118">
        <f>IF($C$4="Neattiecināmās izmaksas",IF('11a+c+n'!$Q20="N",'11a+c+n'!H20,0))</f>
        <v>0</v>
      </c>
      <c r="I20" s="118"/>
      <c r="J20" s="118"/>
      <c r="K20" s="119">
        <f>IF($C$4="Neattiecināmās izmaksas",IF('11a+c+n'!$Q20="N",'11a+c+n'!K20,0))</f>
        <v>0</v>
      </c>
      <c r="L20" s="82">
        <f>IF($C$4="Neattiecināmās izmaksas",IF('11a+c+n'!$Q20="N",'11a+c+n'!L20,0))</f>
        <v>0</v>
      </c>
      <c r="M20" s="118">
        <f>IF($C$4="Neattiecināmās izmaksas",IF('11a+c+n'!$Q20="N",'11a+c+n'!M20,0))</f>
        <v>0</v>
      </c>
      <c r="N20" s="118">
        <f>IF($C$4="Neattiecināmās izmaksas",IF('11a+c+n'!$Q20="N",'11a+c+n'!N20,0))</f>
        <v>0</v>
      </c>
      <c r="O20" s="118">
        <f>IF($C$4="Neattiecināmās izmaksas",IF('11a+c+n'!$Q20="N",'11a+c+n'!O20,0))</f>
        <v>0</v>
      </c>
      <c r="P20" s="119">
        <f>IF($C$4="Neattiecināmās izmaksas",IF('11a+c+n'!$Q20="N",'11a+c+n'!P20,0))</f>
        <v>0</v>
      </c>
    </row>
    <row r="21" spans="1:16" x14ac:dyDescent="0.2">
      <c r="A21" s="51">
        <f>IF(P21=0,0,IF(COUNTBLANK(P21)=1,0,COUNTA($P$14:P21)))</f>
        <v>0</v>
      </c>
      <c r="B21" s="24">
        <f>IF($C$4="Neattiecināmās izmaksas",IF('11a+c+n'!$Q21="N",'11a+c+n'!B21,0))</f>
        <v>0</v>
      </c>
      <c r="C21" s="24">
        <f>IF($C$4="Neattiecināmās izmaksas",IF('11a+c+n'!$Q21="N",'11a+c+n'!C21,0))</f>
        <v>0</v>
      </c>
      <c r="D21" s="24">
        <f>IF($C$4="Neattiecināmās izmaksas",IF('11a+c+n'!$Q21="N",'11a+c+n'!D21,0))</f>
        <v>0</v>
      </c>
      <c r="E21" s="46"/>
      <c r="F21" s="65"/>
      <c r="G21" s="118"/>
      <c r="H21" s="118">
        <f>IF($C$4="Neattiecināmās izmaksas",IF('11a+c+n'!$Q21="N",'11a+c+n'!H21,0))</f>
        <v>0</v>
      </c>
      <c r="I21" s="118"/>
      <c r="J21" s="118"/>
      <c r="K21" s="119">
        <f>IF($C$4="Neattiecināmās izmaksas",IF('11a+c+n'!$Q21="N",'11a+c+n'!K21,0))</f>
        <v>0</v>
      </c>
      <c r="L21" s="82">
        <f>IF($C$4="Neattiecināmās izmaksas",IF('11a+c+n'!$Q21="N",'11a+c+n'!L21,0))</f>
        <v>0</v>
      </c>
      <c r="M21" s="118">
        <f>IF($C$4="Neattiecināmās izmaksas",IF('11a+c+n'!$Q21="N",'11a+c+n'!M21,0))</f>
        <v>0</v>
      </c>
      <c r="N21" s="118">
        <f>IF($C$4="Neattiecināmās izmaksas",IF('11a+c+n'!$Q21="N",'11a+c+n'!N21,0))</f>
        <v>0</v>
      </c>
      <c r="O21" s="118">
        <f>IF($C$4="Neattiecināmās izmaksas",IF('11a+c+n'!$Q21="N",'11a+c+n'!O21,0))</f>
        <v>0</v>
      </c>
      <c r="P21" s="119">
        <f>IF($C$4="Neattiecināmās izmaksas",IF('11a+c+n'!$Q21="N",'11a+c+n'!P21,0))</f>
        <v>0</v>
      </c>
    </row>
    <row r="22" spans="1:16" x14ac:dyDescent="0.2">
      <c r="A22" s="51">
        <f>IF(P22=0,0,IF(COUNTBLANK(P22)=1,0,COUNTA($P$14:P22)))</f>
        <v>0</v>
      </c>
      <c r="B22" s="24">
        <f>IF($C$4="Neattiecināmās izmaksas",IF('11a+c+n'!$Q22="N",'11a+c+n'!B22,0))</f>
        <v>0</v>
      </c>
      <c r="C22" s="24">
        <f>IF($C$4="Neattiecināmās izmaksas",IF('11a+c+n'!$Q22="N",'11a+c+n'!C22,0))</f>
        <v>0</v>
      </c>
      <c r="D22" s="24">
        <f>IF($C$4="Neattiecināmās izmaksas",IF('11a+c+n'!$Q22="N",'11a+c+n'!D22,0))</f>
        <v>0</v>
      </c>
      <c r="E22" s="46"/>
      <c r="F22" s="65"/>
      <c r="G22" s="118"/>
      <c r="H22" s="118">
        <f>IF($C$4="Neattiecināmās izmaksas",IF('11a+c+n'!$Q22="N",'11a+c+n'!H22,0))</f>
        <v>0</v>
      </c>
      <c r="I22" s="118"/>
      <c r="J22" s="118"/>
      <c r="K22" s="119">
        <f>IF($C$4="Neattiecināmās izmaksas",IF('11a+c+n'!$Q22="N",'11a+c+n'!K22,0))</f>
        <v>0</v>
      </c>
      <c r="L22" s="82">
        <f>IF($C$4="Neattiecināmās izmaksas",IF('11a+c+n'!$Q22="N",'11a+c+n'!L22,0))</f>
        <v>0</v>
      </c>
      <c r="M22" s="118">
        <f>IF($C$4="Neattiecināmās izmaksas",IF('11a+c+n'!$Q22="N",'11a+c+n'!M22,0))</f>
        <v>0</v>
      </c>
      <c r="N22" s="118">
        <f>IF($C$4="Neattiecināmās izmaksas",IF('11a+c+n'!$Q22="N",'11a+c+n'!N22,0))</f>
        <v>0</v>
      </c>
      <c r="O22" s="118">
        <f>IF($C$4="Neattiecināmās izmaksas",IF('11a+c+n'!$Q22="N",'11a+c+n'!O22,0))</f>
        <v>0</v>
      </c>
      <c r="P22" s="119">
        <f>IF($C$4="Neattiecināmās izmaksas",IF('11a+c+n'!$Q22="N",'11a+c+n'!P22,0))</f>
        <v>0</v>
      </c>
    </row>
    <row r="23" spans="1:16" x14ac:dyDescent="0.2">
      <c r="A23" s="51">
        <f>IF(P23=0,0,IF(COUNTBLANK(P23)=1,0,COUNTA($P$14:P23)))</f>
        <v>0</v>
      </c>
      <c r="B23" s="24">
        <f>IF($C$4="Neattiecināmās izmaksas",IF('11a+c+n'!$Q23="N",'11a+c+n'!B23,0))</f>
        <v>0</v>
      </c>
      <c r="C23" s="24">
        <f>IF($C$4="Neattiecināmās izmaksas",IF('11a+c+n'!$Q23="N",'11a+c+n'!C23,0))</f>
        <v>0</v>
      </c>
      <c r="D23" s="24">
        <f>IF($C$4="Neattiecināmās izmaksas",IF('11a+c+n'!$Q23="N",'11a+c+n'!D23,0))</f>
        <v>0</v>
      </c>
      <c r="E23" s="46"/>
      <c r="F23" s="65"/>
      <c r="G23" s="118"/>
      <c r="H23" s="118">
        <f>IF($C$4="Neattiecināmās izmaksas",IF('11a+c+n'!$Q23="N",'11a+c+n'!H23,0))</f>
        <v>0</v>
      </c>
      <c r="I23" s="118"/>
      <c r="J23" s="118"/>
      <c r="K23" s="119">
        <f>IF($C$4="Neattiecināmās izmaksas",IF('11a+c+n'!$Q23="N",'11a+c+n'!K23,0))</f>
        <v>0</v>
      </c>
      <c r="L23" s="82">
        <f>IF($C$4="Neattiecināmās izmaksas",IF('11a+c+n'!$Q23="N",'11a+c+n'!L23,0))</f>
        <v>0</v>
      </c>
      <c r="M23" s="118">
        <f>IF($C$4="Neattiecināmās izmaksas",IF('11a+c+n'!$Q23="N",'11a+c+n'!M23,0))</f>
        <v>0</v>
      </c>
      <c r="N23" s="118">
        <f>IF($C$4="Neattiecināmās izmaksas",IF('11a+c+n'!$Q23="N",'11a+c+n'!N23,0))</f>
        <v>0</v>
      </c>
      <c r="O23" s="118">
        <f>IF($C$4="Neattiecināmās izmaksas",IF('11a+c+n'!$Q23="N",'11a+c+n'!O23,0))</f>
        <v>0</v>
      </c>
      <c r="P23" s="119">
        <f>IF($C$4="Neattiecināmās izmaksas",IF('11a+c+n'!$Q23="N",'11a+c+n'!P23,0))</f>
        <v>0</v>
      </c>
    </row>
    <row r="24" spans="1:16" x14ac:dyDescent="0.2">
      <c r="A24" s="51">
        <f>IF(P24=0,0,IF(COUNTBLANK(P24)=1,0,COUNTA($P$14:P24)))</f>
        <v>0</v>
      </c>
      <c r="B24" s="24">
        <f>IF($C$4="Neattiecināmās izmaksas",IF('11a+c+n'!$Q24="N",'11a+c+n'!B24,0))</f>
        <v>0</v>
      </c>
      <c r="C24" s="24">
        <f>IF($C$4="Neattiecināmās izmaksas",IF('11a+c+n'!$Q24="N",'11a+c+n'!C24,0))</f>
        <v>0</v>
      </c>
      <c r="D24" s="24">
        <f>IF($C$4="Neattiecināmās izmaksas",IF('11a+c+n'!$Q24="N",'11a+c+n'!D24,0))</f>
        <v>0</v>
      </c>
      <c r="E24" s="46"/>
      <c r="F24" s="65"/>
      <c r="G24" s="118"/>
      <c r="H24" s="118">
        <f>IF($C$4="Neattiecināmās izmaksas",IF('11a+c+n'!$Q24="N",'11a+c+n'!H24,0))</f>
        <v>0</v>
      </c>
      <c r="I24" s="118"/>
      <c r="J24" s="118"/>
      <c r="K24" s="119">
        <f>IF($C$4="Neattiecināmās izmaksas",IF('11a+c+n'!$Q24="N",'11a+c+n'!K24,0))</f>
        <v>0</v>
      </c>
      <c r="L24" s="82">
        <f>IF($C$4="Neattiecināmās izmaksas",IF('11a+c+n'!$Q24="N",'11a+c+n'!L24,0))</f>
        <v>0</v>
      </c>
      <c r="M24" s="118">
        <f>IF($C$4="Neattiecināmās izmaksas",IF('11a+c+n'!$Q24="N",'11a+c+n'!M24,0))</f>
        <v>0</v>
      </c>
      <c r="N24" s="118">
        <f>IF($C$4="Neattiecināmās izmaksas",IF('11a+c+n'!$Q24="N",'11a+c+n'!N24,0))</f>
        <v>0</v>
      </c>
      <c r="O24" s="118">
        <f>IF($C$4="Neattiecināmās izmaksas",IF('11a+c+n'!$Q24="N",'11a+c+n'!O24,0))</f>
        <v>0</v>
      </c>
      <c r="P24" s="119">
        <f>IF($C$4="Neattiecināmās izmaksas",IF('11a+c+n'!$Q24="N",'11a+c+n'!P24,0))</f>
        <v>0</v>
      </c>
    </row>
    <row r="25" spans="1:16" x14ac:dyDescent="0.2">
      <c r="A25" s="51">
        <f>IF(P25=0,0,IF(COUNTBLANK(P25)=1,0,COUNTA($P$14:P25)))</f>
        <v>0</v>
      </c>
      <c r="B25" s="24">
        <f>IF($C$4="Neattiecināmās izmaksas",IF('11a+c+n'!$Q25="N",'11a+c+n'!B25,0))</f>
        <v>0</v>
      </c>
      <c r="C25" s="24">
        <f>IF($C$4="Neattiecināmās izmaksas",IF('11a+c+n'!$Q25="N",'11a+c+n'!C25,0))</f>
        <v>0</v>
      </c>
      <c r="D25" s="24">
        <f>IF($C$4="Neattiecināmās izmaksas",IF('11a+c+n'!$Q25="N",'11a+c+n'!D25,0))</f>
        <v>0</v>
      </c>
      <c r="E25" s="46"/>
      <c r="F25" s="65"/>
      <c r="G25" s="118"/>
      <c r="H25" s="118">
        <f>IF($C$4="Neattiecināmās izmaksas",IF('11a+c+n'!$Q25="N",'11a+c+n'!H25,0))</f>
        <v>0</v>
      </c>
      <c r="I25" s="118"/>
      <c r="J25" s="118"/>
      <c r="K25" s="119">
        <f>IF($C$4="Neattiecināmās izmaksas",IF('11a+c+n'!$Q25="N",'11a+c+n'!K25,0))</f>
        <v>0</v>
      </c>
      <c r="L25" s="82">
        <f>IF($C$4="Neattiecināmās izmaksas",IF('11a+c+n'!$Q25="N",'11a+c+n'!L25,0))</f>
        <v>0</v>
      </c>
      <c r="M25" s="118">
        <f>IF($C$4="Neattiecināmās izmaksas",IF('11a+c+n'!$Q25="N",'11a+c+n'!M25,0))</f>
        <v>0</v>
      </c>
      <c r="N25" s="118">
        <f>IF($C$4="Neattiecināmās izmaksas",IF('11a+c+n'!$Q25="N",'11a+c+n'!N25,0))</f>
        <v>0</v>
      </c>
      <c r="O25" s="118">
        <f>IF($C$4="Neattiecināmās izmaksas",IF('11a+c+n'!$Q25="N",'11a+c+n'!O25,0))</f>
        <v>0</v>
      </c>
      <c r="P25" s="119">
        <f>IF($C$4="Neattiecināmās izmaksas",IF('11a+c+n'!$Q25="N",'11a+c+n'!P25,0))</f>
        <v>0</v>
      </c>
    </row>
    <row r="26" spans="1:16" x14ac:dyDescent="0.2">
      <c r="A26" s="51">
        <f>IF(P26=0,0,IF(COUNTBLANK(P26)=1,0,COUNTA($P$14:P26)))</f>
        <v>0</v>
      </c>
      <c r="B26" s="24">
        <f>IF($C$4="Neattiecināmās izmaksas",IF('11a+c+n'!$Q26="N",'11a+c+n'!B26,0))</f>
        <v>0</v>
      </c>
      <c r="C26" s="24">
        <f>IF($C$4="Neattiecināmās izmaksas",IF('11a+c+n'!$Q26="N",'11a+c+n'!C26,0))</f>
        <v>0</v>
      </c>
      <c r="D26" s="24">
        <f>IF($C$4="Neattiecināmās izmaksas",IF('11a+c+n'!$Q26="N",'11a+c+n'!D26,0))</f>
        <v>0</v>
      </c>
      <c r="E26" s="46"/>
      <c r="F26" s="65"/>
      <c r="G26" s="118"/>
      <c r="H26" s="118">
        <f>IF($C$4="Neattiecināmās izmaksas",IF('11a+c+n'!$Q26="N",'11a+c+n'!H26,0))</f>
        <v>0</v>
      </c>
      <c r="I26" s="118"/>
      <c r="J26" s="118"/>
      <c r="K26" s="119">
        <f>IF($C$4="Neattiecināmās izmaksas",IF('11a+c+n'!$Q26="N",'11a+c+n'!K26,0))</f>
        <v>0</v>
      </c>
      <c r="L26" s="82">
        <f>IF($C$4="Neattiecināmās izmaksas",IF('11a+c+n'!$Q26="N",'11a+c+n'!L26,0))</f>
        <v>0</v>
      </c>
      <c r="M26" s="118">
        <f>IF($C$4="Neattiecināmās izmaksas",IF('11a+c+n'!$Q26="N",'11a+c+n'!M26,0))</f>
        <v>0</v>
      </c>
      <c r="N26" s="118">
        <f>IF($C$4="Neattiecināmās izmaksas",IF('11a+c+n'!$Q26="N",'11a+c+n'!N26,0))</f>
        <v>0</v>
      </c>
      <c r="O26" s="118">
        <f>IF($C$4="Neattiecināmās izmaksas",IF('11a+c+n'!$Q26="N",'11a+c+n'!O26,0))</f>
        <v>0</v>
      </c>
      <c r="P26" s="119">
        <f>IF($C$4="Neattiecināmās izmaksas",IF('11a+c+n'!$Q26="N",'11a+c+n'!P26,0))</f>
        <v>0</v>
      </c>
    </row>
    <row r="27" spans="1:16" x14ac:dyDescent="0.2">
      <c r="A27" s="51">
        <f>IF(P27=0,0,IF(COUNTBLANK(P27)=1,0,COUNTA($P$14:P27)))</f>
        <v>0</v>
      </c>
      <c r="B27" s="24">
        <f>IF($C$4="Neattiecināmās izmaksas",IF('11a+c+n'!$Q27="N",'11a+c+n'!B27,0))</f>
        <v>0</v>
      </c>
      <c r="C27" s="24">
        <f>IF($C$4="Neattiecināmās izmaksas",IF('11a+c+n'!$Q27="N",'11a+c+n'!C27,0))</f>
        <v>0</v>
      </c>
      <c r="D27" s="24">
        <f>IF($C$4="Neattiecināmās izmaksas",IF('11a+c+n'!$Q27="N",'11a+c+n'!D27,0))</f>
        <v>0</v>
      </c>
      <c r="E27" s="46"/>
      <c r="F27" s="65"/>
      <c r="G27" s="118"/>
      <c r="H27" s="118">
        <f>IF($C$4="Neattiecināmās izmaksas",IF('11a+c+n'!$Q27="N",'11a+c+n'!H27,0))</f>
        <v>0</v>
      </c>
      <c r="I27" s="118"/>
      <c r="J27" s="118"/>
      <c r="K27" s="119">
        <f>IF($C$4="Neattiecināmās izmaksas",IF('11a+c+n'!$Q27="N",'11a+c+n'!K27,0))</f>
        <v>0</v>
      </c>
      <c r="L27" s="82">
        <f>IF($C$4="Neattiecināmās izmaksas",IF('11a+c+n'!$Q27="N",'11a+c+n'!L27,0))</f>
        <v>0</v>
      </c>
      <c r="M27" s="118">
        <f>IF($C$4="Neattiecināmās izmaksas",IF('11a+c+n'!$Q27="N",'11a+c+n'!M27,0))</f>
        <v>0</v>
      </c>
      <c r="N27" s="118">
        <f>IF($C$4="Neattiecināmās izmaksas",IF('11a+c+n'!$Q27="N",'11a+c+n'!N27,0))</f>
        <v>0</v>
      </c>
      <c r="O27" s="118">
        <f>IF($C$4="Neattiecināmās izmaksas",IF('11a+c+n'!$Q27="N",'11a+c+n'!O27,0))</f>
        <v>0</v>
      </c>
      <c r="P27" s="119">
        <f>IF($C$4="Neattiecināmās izmaksas",IF('11a+c+n'!$Q27="N",'11a+c+n'!P27,0))</f>
        <v>0</v>
      </c>
    </row>
    <row r="28" spans="1:16" x14ac:dyDescent="0.2">
      <c r="A28" s="51">
        <f>IF(P28=0,0,IF(COUNTBLANK(P28)=1,0,COUNTA($P$14:P28)))</f>
        <v>0</v>
      </c>
      <c r="B28" s="24">
        <f>IF($C$4="Neattiecināmās izmaksas",IF('11a+c+n'!$Q28="N",'11a+c+n'!B28,0))</f>
        <v>0</v>
      </c>
      <c r="C28" s="24">
        <f>IF($C$4="Neattiecināmās izmaksas",IF('11a+c+n'!$Q28="N",'11a+c+n'!C28,0))</f>
        <v>0</v>
      </c>
      <c r="D28" s="24">
        <f>IF($C$4="Neattiecināmās izmaksas",IF('11a+c+n'!$Q28="N",'11a+c+n'!D28,0))</f>
        <v>0</v>
      </c>
      <c r="E28" s="46"/>
      <c r="F28" s="65"/>
      <c r="G28" s="118"/>
      <c r="H28" s="118">
        <f>IF($C$4="Neattiecināmās izmaksas",IF('11a+c+n'!$Q28="N",'11a+c+n'!H28,0))</f>
        <v>0</v>
      </c>
      <c r="I28" s="118"/>
      <c r="J28" s="118"/>
      <c r="K28" s="119">
        <f>IF($C$4="Neattiecināmās izmaksas",IF('11a+c+n'!$Q28="N",'11a+c+n'!K28,0))</f>
        <v>0</v>
      </c>
      <c r="L28" s="82">
        <f>IF($C$4="Neattiecināmās izmaksas",IF('11a+c+n'!$Q28="N",'11a+c+n'!L28,0))</f>
        <v>0</v>
      </c>
      <c r="M28" s="118">
        <f>IF($C$4="Neattiecināmās izmaksas",IF('11a+c+n'!$Q28="N",'11a+c+n'!M28,0))</f>
        <v>0</v>
      </c>
      <c r="N28" s="118">
        <f>IF($C$4="Neattiecināmās izmaksas",IF('11a+c+n'!$Q28="N",'11a+c+n'!N28,0))</f>
        <v>0</v>
      </c>
      <c r="O28" s="118">
        <f>IF($C$4="Neattiecināmās izmaksas",IF('11a+c+n'!$Q28="N",'11a+c+n'!O28,0))</f>
        <v>0</v>
      </c>
      <c r="P28" s="119">
        <f>IF($C$4="Neattiecināmās izmaksas",IF('11a+c+n'!$Q28="N",'11a+c+n'!P28,0))</f>
        <v>0</v>
      </c>
    </row>
    <row r="29" spans="1:16" x14ac:dyDescent="0.2">
      <c r="A29" s="51">
        <f>IF(P29=0,0,IF(COUNTBLANK(P29)=1,0,COUNTA($P$14:P29)))</f>
        <v>0</v>
      </c>
      <c r="B29" s="24">
        <f>IF($C$4="Neattiecināmās izmaksas",IF('11a+c+n'!$Q29="N",'11a+c+n'!B29,0))</f>
        <v>0</v>
      </c>
      <c r="C29" s="24">
        <f>IF($C$4="Neattiecināmās izmaksas",IF('11a+c+n'!$Q29="N",'11a+c+n'!C29,0))</f>
        <v>0</v>
      </c>
      <c r="D29" s="24">
        <f>IF($C$4="Neattiecināmās izmaksas",IF('11a+c+n'!$Q29="N",'11a+c+n'!D29,0))</f>
        <v>0</v>
      </c>
      <c r="E29" s="46"/>
      <c r="F29" s="65"/>
      <c r="G29" s="118"/>
      <c r="H29" s="118">
        <f>IF($C$4="Neattiecināmās izmaksas",IF('11a+c+n'!$Q29="N",'11a+c+n'!H29,0))</f>
        <v>0</v>
      </c>
      <c r="I29" s="118"/>
      <c r="J29" s="118"/>
      <c r="K29" s="119">
        <f>IF($C$4="Neattiecināmās izmaksas",IF('11a+c+n'!$Q29="N",'11a+c+n'!K29,0))</f>
        <v>0</v>
      </c>
      <c r="L29" s="82">
        <f>IF($C$4="Neattiecināmās izmaksas",IF('11a+c+n'!$Q29="N",'11a+c+n'!L29,0))</f>
        <v>0</v>
      </c>
      <c r="M29" s="118">
        <f>IF($C$4="Neattiecināmās izmaksas",IF('11a+c+n'!$Q29="N",'11a+c+n'!M29,0))</f>
        <v>0</v>
      </c>
      <c r="N29" s="118">
        <f>IF($C$4="Neattiecināmās izmaksas",IF('11a+c+n'!$Q29="N",'11a+c+n'!N29,0))</f>
        <v>0</v>
      </c>
      <c r="O29" s="118">
        <f>IF($C$4="Neattiecināmās izmaksas",IF('11a+c+n'!$Q29="N",'11a+c+n'!O29,0))</f>
        <v>0</v>
      </c>
      <c r="P29" s="119">
        <f>IF($C$4="Neattiecināmās izmaksas",IF('11a+c+n'!$Q29="N",'11a+c+n'!P29,0))</f>
        <v>0</v>
      </c>
    </row>
    <row r="30" spans="1:16" x14ac:dyDescent="0.2">
      <c r="A30" s="51">
        <f>IF(P30=0,0,IF(COUNTBLANK(P30)=1,0,COUNTA($P$14:P30)))</f>
        <v>0</v>
      </c>
      <c r="B30" s="24">
        <f>IF($C$4="Neattiecināmās izmaksas",IF('11a+c+n'!$Q30="N",'11a+c+n'!B30,0))</f>
        <v>0</v>
      </c>
      <c r="C30" s="24">
        <f>IF($C$4="Neattiecināmās izmaksas",IF('11a+c+n'!$Q30="N",'11a+c+n'!C30,0))</f>
        <v>0</v>
      </c>
      <c r="D30" s="24">
        <f>IF($C$4="Neattiecināmās izmaksas",IF('11a+c+n'!$Q30="N",'11a+c+n'!D30,0))</f>
        <v>0</v>
      </c>
      <c r="E30" s="46"/>
      <c r="F30" s="65"/>
      <c r="G30" s="118"/>
      <c r="H30" s="118">
        <f>IF($C$4="Neattiecināmās izmaksas",IF('11a+c+n'!$Q30="N",'11a+c+n'!H30,0))</f>
        <v>0</v>
      </c>
      <c r="I30" s="118"/>
      <c r="J30" s="118"/>
      <c r="K30" s="119">
        <f>IF($C$4="Neattiecināmās izmaksas",IF('11a+c+n'!$Q30="N",'11a+c+n'!K30,0))</f>
        <v>0</v>
      </c>
      <c r="L30" s="82">
        <f>IF($C$4="Neattiecināmās izmaksas",IF('11a+c+n'!$Q30="N",'11a+c+n'!L30,0))</f>
        <v>0</v>
      </c>
      <c r="M30" s="118">
        <f>IF($C$4="Neattiecināmās izmaksas",IF('11a+c+n'!$Q30="N",'11a+c+n'!M30,0))</f>
        <v>0</v>
      </c>
      <c r="N30" s="118">
        <f>IF($C$4="Neattiecināmās izmaksas",IF('11a+c+n'!$Q30="N",'11a+c+n'!N30,0))</f>
        <v>0</v>
      </c>
      <c r="O30" s="118">
        <f>IF($C$4="Neattiecināmās izmaksas",IF('11a+c+n'!$Q30="N",'11a+c+n'!O30,0))</f>
        <v>0</v>
      </c>
      <c r="P30" s="119">
        <f>IF($C$4="Neattiecināmās izmaksas",IF('11a+c+n'!$Q30="N",'11a+c+n'!P30,0))</f>
        <v>0</v>
      </c>
    </row>
    <row r="31" spans="1:16" x14ac:dyDescent="0.2">
      <c r="A31" s="51">
        <f>IF(P31=0,0,IF(COUNTBLANK(P31)=1,0,COUNTA($P$14:P31)))</f>
        <v>0</v>
      </c>
      <c r="B31" s="24">
        <f>IF($C$4="Neattiecināmās izmaksas",IF('11a+c+n'!$Q31="N",'11a+c+n'!B31,0))</f>
        <v>0</v>
      </c>
      <c r="C31" s="24">
        <f>IF($C$4="Neattiecināmās izmaksas",IF('11a+c+n'!$Q31="N",'11a+c+n'!C31,0))</f>
        <v>0</v>
      </c>
      <c r="D31" s="24">
        <f>IF($C$4="Neattiecināmās izmaksas",IF('11a+c+n'!$Q31="N",'11a+c+n'!D31,0))</f>
        <v>0</v>
      </c>
      <c r="E31" s="46"/>
      <c r="F31" s="65"/>
      <c r="G31" s="118"/>
      <c r="H31" s="118">
        <f>IF($C$4="Neattiecināmās izmaksas",IF('11a+c+n'!$Q31="N",'11a+c+n'!H31,0))</f>
        <v>0</v>
      </c>
      <c r="I31" s="118"/>
      <c r="J31" s="118"/>
      <c r="K31" s="119">
        <f>IF($C$4="Neattiecināmās izmaksas",IF('11a+c+n'!$Q31="N",'11a+c+n'!K31,0))</f>
        <v>0</v>
      </c>
      <c r="L31" s="82">
        <f>IF($C$4="Neattiecināmās izmaksas",IF('11a+c+n'!$Q31="N",'11a+c+n'!L31,0))</f>
        <v>0</v>
      </c>
      <c r="M31" s="118">
        <f>IF($C$4="Neattiecināmās izmaksas",IF('11a+c+n'!$Q31="N",'11a+c+n'!M31,0))</f>
        <v>0</v>
      </c>
      <c r="N31" s="118">
        <f>IF($C$4="Neattiecināmās izmaksas",IF('11a+c+n'!$Q31="N",'11a+c+n'!N31,0))</f>
        <v>0</v>
      </c>
      <c r="O31" s="118">
        <f>IF($C$4="Neattiecināmās izmaksas",IF('11a+c+n'!$Q31="N",'11a+c+n'!O31,0))</f>
        <v>0</v>
      </c>
      <c r="P31" s="119">
        <f>IF($C$4="Neattiecināmās izmaksas",IF('11a+c+n'!$Q31="N",'11a+c+n'!P31,0))</f>
        <v>0</v>
      </c>
    </row>
    <row r="32" spans="1:16" x14ac:dyDescent="0.2">
      <c r="A32" s="51">
        <f>IF(P32=0,0,IF(COUNTBLANK(P32)=1,0,COUNTA($P$14:P32)))</f>
        <v>0</v>
      </c>
      <c r="B32" s="24">
        <f>IF($C$4="Neattiecināmās izmaksas",IF('11a+c+n'!$Q32="N",'11a+c+n'!B32,0))</f>
        <v>0</v>
      </c>
      <c r="C32" s="24">
        <f>IF($C$4="Neattiecināmās izmaksas",IF('11a+c+n'!$Q32="N",'11a+c+n'!C32,0))</f>
        <v>0</v>
      </c>
      <c r="D32" s="24">
        <f>IF($C$4="Neattiecināmās izmaksas",IF('11a+c+n'!$Q32="N",'11a+c+n'!D32,0))</f>
        <v>0</v>
      </c>
      <c r="E32" s="46"/>
      <c r="F32" s="65"/>
      <c r="G32" s="118"/>
      <c r="H32" s="118">
        <f>IF($C$4="Neattiecināmās izmaksas",IF('11a+c+n'!$Q32="N",'11a+c+n'!H32,0))</f>
        <v>0</v>
      </c>
      <c r="I32" s="118"/>
      <c r="J32" s="118"/>
      <c r="K32" s="119">
        <f>IF($C$4="Neattiecināmās izmaksas",IF('11a+c+n'!$Q32="N",'11a+c+n'!K32,0))</f>
        <v>0</v>
      </c>
      <c r="L32" s="82">
        <f>IF($C$4="Neattiecināmās izmaksas",IF('11a+c+n'!$Q32="N",'11a+c+n'!L32,0))</f>
        <v>0</v>
      </c>
      <c r="M32" s="118">
        <f>IF($C$4="Neattiecināmās izmaksas",IF('11a+c+n'!$Q32="N",'11a+c+n'!M32,0))</f>
        <v>0</v>
      </c>
      <c r="N32" s="118">
        <f>IF($C$4="Neattiecināmās izmaksas",IF('11a+c+n'!$Q32="N",'11a+c+n'!N32,0))</f>
        <v>0</v>
      </c>
      <c r="O32" s="118">
        <f>IF($C$4="Neattiecināmās izmaksas",IF('11a+c+n'!$Q32="N",'11a+c+n'!O32,0))</f>
        <v>0</v>
      </c>
      <c r="P32" s="119">
        <f>IF($C$4="Neattiecināmās izmaksas",IF('11a+c+n'!$Q32="N",'11a+c+n'!P32,0))</f>
        <v>0</v>
      </c>
    </row>
    <row r="33" spans="1:16" x14ac:dyDescent="0.2">
      <c r="A33" s="51">
        <f>IF(P33=0,0,IF(COUNTBLANK(P33)=1,0,COUNTA($P$14:P33)))</f>
        <v>0</v>
      </c>
      <c r="B33" s="24">
        <f>IF($C$4="Neattiecināmās izmaksas",IF('11a+c+n'!$Q33="N",'11a+c+n'!B33,0))</f>
        <v>0</v>
      </c>
      <c r="C33" s="24">
        <f>IF($C$4="Neattiecināmās izmaksas",IF('11a+c+n'!$Q33="N",'11a+c+n'!C33,0))</f>
        <v>0</v>
      </c>
      <c r="D33" s="24">
        <f>IF($C$4="Neattiecināmās izmaksas",IF('11a+c+n'!$Q33="N",'11a+c+n'!D33,0))</f>
        <v>0</v>
      </c>
      <c r="E33" s="46"/>
      <c r="F33" s="65"/>
      <c r="G33" s="118"/>
      <c r="H33" s="118">
        <f>IF($C$4="Neattiecināmās izmaksas",IF('11a+c+n'!$Q33="N",'11a+c+n'!H33,0))</f>
        <v>0</v>
      </c>
      <c r="I33" s="118"/>
      <c r="J33" s="118"/>
      <c r="K33" s="119">
        <f>IF($C$4="Neattiecināmās izmaksas",IF('11a+c+n'!$Q33="N",'11a+c+n'!K33,0))</f>
        <v>0</v>
      </c>
      <c r="L33" s="82">
        <f>IF($C$4="Neattiecināmās izmaksas",IF('11a+c+n'!$Q33="N",'11a+c+n'!L33,0))</f>
        <v>0</v>
      </c>
      <c r="M33" s="118">
        <f>IF($C$4="Neattiecināmās izmaksas",IF('11a+c+n'!$Q33="N",'11a+c+n'!M33,0))</f>
        <v>0</v>
      </c>
      <c r="N33" s="118">
        <f>IF($C$4="Neattiecināmās izmaksas",IF('11a+c+n'!$Q33="N",'11a+c+n'!N33,0))</f>
        <v>0</v>
      </c>
      <c r="O33" s="118">
        <f>IF($C$4="Neattiecināmās izmaksas",IF('11a+c+n'!$Q33="N",'11a+c+n'!O33,0))</f>
        <v>0</v>
      </c>
      <c r="P33" s="119">
        <f>IF($C$4="Neattiecināmās izmaksas",IF('11a+c+n'!$Q33="N",'11a+c+n'!P33,0))</f>
        <v>0</v>
      </c>
    </row>
    <row r="34" spans="1:16" x14ac:dyDescent="0.2">
      <c r="A34" s="51">
        <f>IF(P34=0,0,IF(COUNTBLANK(P34)=1,0,COUNTA($P$14:P34)))</f>
        <v>0</v>
      </c>
      <c r="B34" s="24">
        <f>IF($C$4="Neattiecināmās izmaksas",IF('11a+c+n'!$Q34="N",'11a+c+n'!B34,0))</f>
        <v>0</v>
      </c>
      <c r="C34" s="24">
        <f>IF($C$4="Neattiecināmās izmaksas",IF('11a+c+n'!$Q34="N",'11a+c+n'!C34,0))</f>
        <v>0</v>
      </c>
      <c r="D34" s="24">
        <f>IF($C$4="Neattiecināmās izmaksas",IF('11a+c+n'!$Q34="N",'11a+c+n'!D34,0))</f>
        <v>0</v>
      </c>
      <c r="E34" s="46"/>
      <c r="F34" s="65"/>
      <c r="G34" s="118"/>
      <c r="H34" s="118">
        <f>IF($C$4="Neattiecināmās izmaksas",IF('11a+c+n'!$Q34="N",'11a+c+n'!H34,0))</f>
        <v>0</v>
      </c>
      <c r="I34" s="118"/>
      <c r="J34" s="118"/>
      <c r="K34" s="119">
        <f>IF($C$4="Neattiecināmās izmaksas",IF('11a+c+n'!$Q34="N",'11a+c+n'!K34,0))</f>
        <v>0</v>
      </c>
      <c r="L34" s="82">
        <f>IF($C$4="Neattiecināmās izmaksas",IF('11a+c+n'!$Q34="N",'11a+c+n'!L34,0))</f>
        <v>0</v>
      </c>
      <c r="M34" s="118">
        <f>IF($C$4="Neattiecināmās izmaksas",IF('11a+c+n'!$Q34="N",'11a+c+n'!M34,0))</f>
        <v>0</v>
      </c>
      <c r="N34" s="118">
        <f>IF($C$4="Neattiecināmās izmaksas",IF('11a+c+n'!$Q34="N",'11a+c+n'!N34,0))</f>
        <v>0</v>
      </c>
      <c r="O34" s="118">
        <f>IF($C$4="Neattiecināmās izmaksas",IF('11a+c+n'!$Q34="N",'11a+c+n'!O34,0))</f>
        <v>0</v>
      </c>
      <c r="P34" s="119">
        <f>IF($C$4="Neattiecināmās izmaksas",IF('11a+c+n'!$Q34="N",'11a+c+n'!P34,0))</f>
        <v>0</v>
      </c>
    </row>
    <row r="35" spans="1:16" x14ac:dyDescent="0.2">
      <c r="A35" s="51">
        <f>IF(P35=0,0,IF(COUNTBLANK(P35)=1,0,COUNTA($P$14:P35)))</f>
        <v>0</v>
      </c>
      <c r="B35" s="24">
        <f>IF($C$4="Neattiecināmās izmaksas",IF('11a+c+n'!$Q35="N",'11a+c+n'!B35,0))</f>
        <v>0</v>
      </c>
      <c r="C35" s="24">
        <f>IF($C$4="Neattiecināmās izmaksas",IF('11a+c+n'!$Q35="N",'11a+c+n'!C35,0))</f>
        <v>0</v>
      </c>
      <c r="D35" s="24">
        <f>IF($C$4="Neattiecināmās izmaksas",IF('11a+c+n'!$Q35="N",'11a+c+n'!D35,0))</f>
        <v>0</v>
      </c>
      <c r="E35" s="46"/>
      <c r="F35" s="65"/>
      <c r="G35" s="118"/>
      <c r="H35" s="118">
        <f>IF($C$4="Neattiecināmās izmaksas",IF('11a+c+n'!$Q35="N",'11a+c+n'!H35,0))</f>
        <v>0</v>
      </c>
      <c r="I35" s="118"/>
      <c r="J35" s="118"/>
      <c r="K35" s="119">
        <f>IF($C$4="Neattiecināmās izmaksas",IF('11a+c+n'!$Q35="N",'11a+c+n'!K35,0))</f>
        <v>0</v>
      </c>
      <c r="L35" s="82">
        <f>IF($C$4="Neattiecināmās izmaksas",IF('11a+c+n'!$Q35="N",'11a+c+n'!L35,0))</f>
        <v>0</v>
      </c>
      <c r="M35" s="118">
        <f>IF($C$4="Neattiecināmās izmaksas",IF('11a+c+n'!$Q35="N",'11a+c+n'!M35,0))</f>
        <v>0</v>
      </c>
      <c r="N35" s="118">
        <f>IF($C$4="Neattiecināmās izmaksas",IF('11a+c+n'!$Q35="N",'11a+c+n'!N35,0))</f>
        <v>0</v>
      </c>
      <c r="O35" s="118">
        <f>IF($C$4="Neattiecināmās izmaksas",IF('11a+c+n'!$Q35="N",'11a+c+n'!O35,0))</f>
        <v>0</v>
      </c>
      <c r="P35" s="119">
        <f>IF($C$4="Neattiecināmās izmaksas",IF('11a+c+n'!$Q35="N",'11a+c+n'!P35,0))</f>
        <v>0</v>
      </c>
    </row>
    <row r="36" spans="1:16" x14ac:dyDescent="0.2">
      <c r="A36" s="51">
        <f>IF(P36=0,0,IF(COUNTBLANK(P36)=1,0,COUNTA($P$14:P36)))</f>
        <v>0</v>
      </c>
      <c r="B36" s="24">
        <f>IF($C$4="Neattiecināmās izmaksas",IF('11a+c+n'!$Q36="N",'11a+c+n'!B36,0))</f>
        <v>0</v>
      </c>
      <c r="C36" s="24">
        <f>IF($C$4="Neattiecināmās izmaksas",IF('11a+c+n'!$Q36="N",'11a+c+n'!C36,0))</f>
        <v>0</v>
      </c>
      <c r="D36" s="24">
        <f>IF($C$4="Neattiecināmās izmaksas",IF('11a+c+n'!$Q36="N",'11a+c+n'!D36,0))</f>
        <v>0</v>
      </c>
      <c r="E36" s="46"/>
      <c r="F36" s="65"/>
      <c r="G36" s="118"/>
      <c r="H36" s="118">
        <f>IF($C$4="Neattiecināmās izmaksas",IF('11a+c+n'!$Q36="N",'11a+c+n'!H36,0))</f>
        <v>0</v>
      </c>
      <c r="I36" s="118"/>
      <c r="J36" s="118"/>
      <c r="K36" s="119">
        <f>IF($C$4="Neattiecināmās izmaksas",IF('11a+c+n'!$Q36="N",'11a+c+n'!K36,0))</f>
        <v>0</v>
      </c>
      <c r="L36" s="82">
        <f>IF($C$4="Neattiecināmās izmaksas",IF('11a+c+n'!$Q36="N",'11a+c+n'!L36,0))</f>
        <v>0</v>
      </c>
      <c r="M36" s="118">
        <f>IF($C$4="Neattiecināmās izmaksas",IF('11a+c+n'!$Q36="N",'11a+c+n'!M36,0))</f>
        <v>0</v>
      </c>
      <c r="N36" s="118">
        <f>IF($C$4="Neattiecināmās izmaksas",IF('11a+c+n'!$Q36="N",'11a+c+n'!N36,0))</f>
        <v>0</v>
      </c>
      <c r="O36" s="118">
        <f>IF($C$4="Neattiecināmās izmaksas",IF('11a+c+n'!$Q36="N",'11a+c+n'!O36,0))</f>
        <v>0</v>
      </c>
      <c r="P36" s="119">
        <f>IF($C$4="Neattiecināmās izmaksas",IF('11a+c+n'!$Q36="N",'11a+c+n'!P36,0))</f>
        <v>0</v>
      </c>
    </row>
    <row r="37" spans="1:16" x14ac:dyDescent="0.2">
      <c r="A37" s="51">
        <f>IF(P37=0,0,IF(COUNTBLANK(P37)=1,0,COUNTA($P$14:P37)))</f>
        <v>0</v>
      </c>
      <c r="B37" s="24">
        <f>IF($C$4="Neattiecināmās izmaksas",IF('11a+c+n'!$Q37="N",'11a+c+n'!B37,0))</f>
        <v>0</v>
      </c>
      <c r="C37" s="24">
        <f>IF($C$4="Neattiecināmās izmaksas",IF('11a+c+n'!$Q37="N",'11a+c+n'!C37,0))</f>
        <v>0</v>
      </c>
      <c r="D37" s="24">
        <f>IF($C$4="Neattiecināmās izmaksas",IF('11a+c+n'!$Q37="N",'11a+c+n'!D37,0))</f>
        <v>0</v>
      </c>
      <c r="E37" s="46"/>
      <c r="F37" s="65"/>
      <c r="G37" s="118"/>
      <c r="H37" s="118">
        <f>IF($C$4="Neattiecināmās izmaksas",IF('11a+c+n'!$Q37="N",'11a+c+n'!H37,0))</f>
        <v>0</v>
      </c>
      <c r="I37" s="118"/>
      <c r="J37" s="118"/>
      <c r="K37" s="119">
        <f>IF($C$4="Neattiecināmās izmaksas",IF('11a+c+n'!$Q37="N",'11a+c+n'!K37,0))</f>
        <v>0</v>
      </c>
      <c r="L37" s="82">
        <f>IF($C$4="Neattiecināmās izmaksas",IF('11a+c+n'!$Q37="N",'11a+c+n'!L37,0))</f>
        <v>0</v>
      </c>
      <c r="M37" s="118">
        <f>IF($C$4="Neattiecināmās izmaksas",IF('11a+c+n'!$Q37="N",'11a+c+n'!M37,0))</f>
        <v>0</v>
      </c>
      <c r="N37" s="118">
        <f>IF($C$4="Neattiecināmās izmaksas",IF('11a+c+n'!$Q37="N",'11a+c+n'!N37,0))</f>
        <v>0</v>
      </c>
      <c r="O37" s="118">
        <f>IF($C$4="Neattiecināmās izmaksas",IF('11a+c+n'!$Q37="N",'11a+c+n'!O37,0))</f>
        <v>0</v>
      </c>
      <c r="P37" s="119">
        <f>IF($C$4="Neattiecināmās izmaksas",IF('11a+c+n'!$Q37="N",'11a+c+n'!P37,0))</f>
        <v>0</v>
      </c>
    </row>
    <row r="38" spans="1:16" x14ac:dyDescent="0.2">
      <c r="A38" s="51">
        <f>IF(P38=0,0,IF(COUNTBLANK(P38)=1,0,COUNTA($P$14:P38)))</f>
        <v>0</v>
      </c>
      <c r="B38" s="24">
        <f>IF($C$4="Neattiecināmās izmaksas",IF('11a+c+n'!$Q38="N",'11a+c+n'!B38,0))</f>
        <v>0</v>
      </c>
      <c r="C38" s="24">
        <f>IF($C$4="Neattiecināmās izmaksas",IF('11a+c+n'!$Q38="N",'11a+c+n'!C38,0))</f>
        <v>0</v>
      </c>
      <c r="D38" s="24">
        <f>IF($C$4="Neattiecināmās izmaksas",IF('11a+c+n'!$Q38="N",'11a+c+n'!D38,0))</f>
        <v>0</v>
      </c>
      <c r="E38" s="46"/>
      <c r="F38" s="65"/>
      <c r="G38" s="118"/>
      <c r="H38" s="118">
        <f>IF($C$4="Neattiecināmās izmaksas",IF('11a+c+n'!$Q38="N",'11a+c+n'!H38,0))</f>
        <v>0</v>
      </c>
      <c r="I38" s="118"/>
      <c r="J38" s="118"/>
      <c r="K38" s="119">
        <f>IF($C$4="Neattiecināmās izmaksas",IF('11a+c+n'!$Q38="N",'11a+c+n'!K38,0))</f>
        <v>0</v>
      </c>
      <c r="L38" s="82">
        <f>IF($C$4="Neattiecināmās izmaksas",IF('11a+c+n'!$Q38="N",'11a+c+n'!L38,0))</f>
        <v>0</v>
      </c>
      <c r="M38" s="118">
        <f>IF($C$4="Neattiecināmās izmaksas",IF('11a+c+n'!$Q38="N",'11a+c+n'!M38,0))</f>
        <v>0</v>
      </c>
      <c r="N38" s="118">
        <f>IF($C$4="Neattiecināmās izmaksas",IF('11a+c+n'!$Q38="N",'11a+c+n'!N38,0))</f>
        <v>0</v>
      </c>
      <c r="O38" s="118">
        <f>IF($C$4="Neattiecināmās izmaksas",IF('11a+c+n'!$Q38="N",'11a+c+n'!O38,0))</f>
        <v>0</v>
      </c>
      <c r="P38" s="119">
        <f>IF($C$4="Neattiecināmās izmaksas",IF('11a+c+n'!$Q38="N",'11a+c+n'!P38,0))</f>
        <v>0</v>
      </c>
    </row>
    <row r="39" spans="1:16" x14ac:dyDescent="0.2">
      <c r="A39" s="51">
        <f>IF(P39=0,0,IF(COUNTBLANK(P39)=1,0,COUNTA($P$14:P39)))</f>
        <v>0</v>
      </c>
      <c r="B39" s="24">
        <f>IF($C$4="Neattiecināmās izmaksas",IF('11a+c+n'!$Q39="N",'11a+c+n'!B39,0))</f>
        <v>0</v>
      </c>
      <c r="C39" s="24">
        <f>IF($C$4="Neattiecināmās izmaksas",IF('11a+c+n'!$Q39="N",'11a+c+n'!C39,0))</f>
        <v>0</v>
      </c>
      <c r="D39" s="24">
        <f>IF($C$4="Neattiecināmās izmaksas",IF('11a+c+n'!$Q39="N",'11a+c+n'!D39,0))</f>
        <v>0</v>
      </c>
      <c r="E39" s="46"/>
      <c r="F39" s="65"/>
      <c r="G39" s="118"/>
      <c r="H39" s="118">
        <f>IF($C$4="Neattiecināmās izmaksas",IF('11a+c+n'!$Q39="N",'11a+c+n'!H39,0))</f>
        <v>0</v>
      </c>
      <c r="I39" s="118"/>
      <c r="J39" s="118"/>
      <c r="K39" s="119">
        <f>IF($C$4="Neattiecināmās izmaksas",IF('11a+c+n'!$Q39="N",'11a+c+n'!K39,0))</f>
        <v>0</v>
      </c>
      <c r="L39" s="82">
        <f>IF($C$4="Neattiecināmās izmaksas",IF('11a+c+n'!$Q39="N",'11a+c+n'!L39,0))</f>
        <v>0</v>
      </c>
      <c r="M39" s="118">
        <f>IF($C$4="Neattiecināmās izmaksas",IF('11a+c+n'!$Q39="N",'11a+c+n'!M39,0))</f>
        <v>0</v>
      </c>
      <c r="N39" s="118">
        <f>IF($C$4="Neattiecināmās izmaksas",IF('11a+c+n'!$Q39="N",'11a+c+n'!N39,0))</f>
        <v>0</v>
      </c>
      <c r="O39" s="118">
        <f>IF($C$4="Neattiecināmās izmaksas",IF('11a+c+n'!$Q39="N",'11a+c+n'!O39,0))</f>
        <v>0</v>
      </c>
      <c r="P39" s="119">
        <f>IF($C$4="Neattiecināmās izmaksas",IF('11a+c+n'!$Q39="N",'11a+c+n'!P39,0))</f>
        <v>0</v>
      </c>
    </row>
    <row r="40" spans="1:16" x14ac:dyDescent="0.2">
      <c r="A40" s="51">
        <f>IF(P40=0,0,IF(COUNTBLANK(P40)=1,0,COUNTA($P$14:P40)))</f>
        <v>0</v>
      </c>
      <c r="B40" s="24">
        <f>IF($C$4="Neattiecināmās izmaksas",IF('11a+c+n'!$Q40="N",'11a+c+n'!B40,0))</f>
        <v>0</v>
      </c>
      <c r="C40" s="24">
        <f>IF($C$4="Neattiecināmās izmaksas",IF('11a+c+n'!$Q40="N",'11a+c+n'!C40,0))</f>
        <v>0</v>
      </c>
      <c r="D40" s="24">
        <f>IF($C$4="Neattiecināmās izmaksas",IF('11a+c+n'!$Q40="N",'11a+c+n'!D40,0))</f>
        <v>0</v>
      </c>
      <c r="E40" s="46"/>
      <c r="F40" s="65"/>
      <c r="G40" s="118"/>
      <c r="H40" s="118">
        <f>IF($C$4="Neattiecināmās izmaksas",IF('11a+c+n'!$Q40="N",'11a+c+n'!H40,0))</f>
        <v>0</v>
      </c>
      <c r="I40" s="118"/>
      <c r="J40" s="118"/>
      <c r="K40" s="119">
        <f>IF($C$4="Neattiecināmās izmaksas",IF('11a+c+n'!$Q40="N",'11a+c+n'!K40,0))</f>
        <v>0</v>
      </c>
      <c r="L40" s="82">
        <f>IF($C$4="Neattiecināmās izmaksas",IF('11a+c+n'!$Q40="N",'11a+c+n'!L40,0))</f>
        <v>0</v>
      </c>
      <c r="M40" s="118">
        <f>IF($C$4="Neattiecināmās izmaksas",IF('11a+c+n'!$Q40="N",'11a+c+n'!M40,0))</f>
        <v>0</v>
      </c>
      <c r="N40" s="118">
        <f>IF($C$4="Neattiecināmās izmaksas",IF('11a+c+n'!$Q40="N",'11a+c+n'!N40,0))</f>
        <v>0</v>
      </c>
      <c r="O40" s="118">
        <f>IF($C$4="Neattiecināmās izmaksas",IF('11a+c+n'!$Q40="N",'11a+c+n'!O40,0))</f>
        <v>0</v>
      </c>
      <c r="P40" s="119">
        <f>IF($C$4="Neattiecināmās izmaksas",IF('11a+c+n'!$Q40="N",'11a+c+n'!P40,0))</f>
        <v>0</v>
      </c>
    </row>
    <row r="41" spans="1:16" x14ac:dyDescent="0.2">
      <c r="A41" s="51">
        <f>IF(P41=0,0,IF(COUNTBLANK(P41)=1,0,COUNTA($P$14:P41)))</f>
        <v>0</v>
      </c>
      <c r="B41" s="24">
        <f>IF($C$4="Neattiecināmās izmaksas",IF('11a+c+n'!$Q41="N",'11a+c+n'!B41,0))</f>
        <v>0</v>
      </c>
      <c r="C41" s="24">
        <f>IF($C$4="Neattiecināmās izmaksas",IF('11a+c+n'!$Q41="N",'11a+c+n'!C41,0))</f>
        <v>0</v>
      </c>
      <c r="D41" s="24">
        <f>IF($C$4="Neattiecināmās izmaksas",IF('11a+c+n'!$Q41="N",'11a+c+n'!D41,0))</f>
        <v>0</v>
      </c>
      <c r="E41" s="46"/>
      <c r="F41" s="65"/>
      <c r="G41" s="118"/>
      <c r="H41" s="118">
        <f>IF($C$4="Neattiecināmās izmaksas",IF('11a+c+n'!$Q41="N",'11a+c+n'!H41,0))</f>
        <v>0</v>
      </c>
      <c r="I41" s="118"/>
      <c r="J41" s="118"/>
      <c r="K41" s="119">
        <f>IF($C$4="Neattiecināmās izmaksas",IF('11a+c+n'!$Q41="N",'11a+c+n'!K41,0))</f>
        <v>0</v>
      </c>
      <c r="L41" s="82">
        <f>IF($C$4="Neattiecināmās izmaksas",IF('11a+c+n'!$Q41="N",'11a+c+n'!L41,0))</f>
        <v>0</v>
      </c>
      <c r="M41" s="118">
        <f>IF($C$4="Neattiecināmās izmaksas",IF('11a+c+n'!$Q41="N",'11a+c+n'!M41,0))</f>
        <v>0</v>
      </c>
      <c r="N41" s="118">
        <f>IF($C$4="Neattiecināmās izmaksas",IF('11a+c+n'!$Q41="N",'11a+c+n'!N41,0))</f>
        <v>0</v>
      </c>
      <c r="O41" s="118">
        <f>IF($C$4="Neattiecināmās izmaksas",IF('11a+c+n'!$Q41="N",'11a+c+n'!O41,0))</f>
        <v>0</v>
      </c>
      <c r="P41" s="119">
        <f>IF($C$4="Neattiecināmās izmaksas",IF('11a+c+n'!$Q41="N",'11a+c+n'!P41,0))</f>
        <v>0</v>
      </c>
    </row>
    <row r="42" spans="1:16" x14ac:dyDescent="0.2">
      <c r="A42" s="51">
        <f>IF(P42=0,0,IF(COUNTBLANK(P42)=1,0,COUNTA($P$14:P42)))</f>
        <v>0</v>
      </c>
      <c r="B42" s="24">
        <f>IF($C$4="Neattiecināmās izmaksas",IF('11a+c+n'!$Q42="N",'11a+c+n'!B42,0))</f>
        <v>0</v>
      </c>
      <c r="C42" s="24">
        <f>IF($C$4="Neattiecināmās izmaksas",IF('11a+c+n'!$Q42="N",'11a+c+n'!C42,0))</f>
        <v>0</v>
      </c>
      <c r="D42" s="24">
        <f>IF($C$4="Neattiecināmās izmaksas",IF('11a+c+n'!$Q42="N",'11a+c+n'!D42,0))</f>
        <v>0</v>
      </c>
      <c r="E42" s="46"/>
      <c r="F42" s="65"/>
      <c r="G42" s="118"/>
      <c r="H42" s="118">
        <f>IF($C$4="Neattiecināmās izmaksas",IF('11a+c+n'!$Q42="N",'11a+c+n'!H42,0))</f>
        <v>0</v>
      </c>
      <c r="I42" s="118"/>
      <c r="J42" s="118"/>
      <c r="K42" s="119">
        <f>IF($C$4="Neattiecināmās izmaksas",IF('11a+c+n'!$Q42="N",'11a+c+n'!K42,0))</f>
        <v>0</v>
      </c>
      <c r="L42" s="82">
        <f>IF($C$4="Neattiecināmās izmaksas",IF('11a+c+n'!$Q42="N",'11a+c+n'!L42,0))</f>
        <v>0</v>
      </c>
      <c r="M42" s="118">
        <f>IF($C$4="Neattiecināmās izmaksas",IF('11a+c+n'!$Q42="N",'11a+c+n'!M42,0))</f>
        <v>0</v>
      </c>
      <c r="N42" s="118">
        <f>IF($C$4="Neattiecināmās izmaksas",IF('11a+c+n'!$Q42="N",'11a+c+n'!N42,0))</f>
        <v>0</v>
      </c>
      <c r="O42" s="118">
        <f>IF($C$4="Neattiecināmās izmaksas",IF('11a+c+n'!$Q42="N",'11a+c+n'!O42,0))</f>
        <v>0</v>
      </c>
      <c r="P42" s="119">
        <f>IF($C$4="Neattiecināmās izmaksas",IF('11a+c+n'!$Q42="N",'11a+c+n'!P42,0))</f>
        <v>0</v>
      </c>
    </row>
    <row r="43" spans="1:16" x14ac:dyDescent="0.2">
      <c r="A43" s="51">
        <f>IF(P43=0,0,IF(COUNTBLANK(P43)=1,0,COUNTA($P$14:P43)))</f>
        <v>0</v>
      </c>
      <c r="B43" s="24">
        <f>IF($C$4="Neattiecināmās izmaksas",IF('11a+c+n'!$Q43="N",'11a+c+n'!B43,0))</f>
        <v>0</v>
      </c>
      <c r="C43" s="24">
        <f>IF($C$4="Neattiecināmās izmaksas",IF('11a+c+n'!$Q43="N",'11a+c+n'!C43,0))</f>
        <v>0</v>
      </c>
      <c r="D43" s="24">
        <f>IF($C$4="Neattiecināmās izmaksas",IF('11a+c+n'!$Q43="N",'11a+c+n'!D43,0))</f>
        <v>0</v>
      </c>
      <c r="E43" s="46"/>
      <c r="F43" s="65"/>
      <c r="G43" s="118"/>
      <c r="H43" s="118">
        <f>IF($C$4="Neattiecināmās izmaksas",IF('11a+c+n'!$Q43="N",'11a+c+n'!H43,0))</f>
        <v>0</v>
      </c>
      <c r="I43" s="118"/>
      <c r="J43" s="118"/>
      <c r="K43" s="119">
        <f>IF($C$4="Neattiecināmās izmaksas",IF('11a+c+n'!$Q43="N",'11a+c+n'!K43,0))</f>
        <v>0</v>
      </c>
      <c r="L43" s="82">
        <f>IF($C$4="Neattiecināmās izmaksas",IF('11a+c+n'!$Q43="N",'11a+c+n'!L43,0))</f>
        <v>0</v>
      </c>
      <c r="M43" s="118">
        <f>IF($C$4="Neattiecināmās izmaksas",IF('11a+c+n'!$Q43="N",'11a+c+n'!M43,0))</f>
        <v>0</v>
      </c>
      <c r="N43" s="118">
        <f>IF($C$4="Neattiecināmās izmaksas",IF('11a+c+n'!$Q43="N",'11a+c+n'!N43,0))</f>
        <v>0</v>
      </c>
      <c r="O43" s="118">
        <f>IF($C$4="Neattiecināmās izmaksas",IF('11a+c+n'!$Q43="N",'11a+c+n'!O43,0))</f>
        <v>0</v>
      </c>
      <c r="P43" s="119">
        <f>IF($C$4="Neattiecināmās izmaksas",IF('11a+c+n'!$Q43="N",'11a+c+n'!P43,0))</f>
        <v>0</v>
      </c>
    </row>
    <row r="44" spans="1:16" x14ac:dyDescent="0.2">
      <c r="A44" s="51">
        <f>IF(P44=0,0,IF(COUNTBLANK(P44)=1,0,COUNTA($P$14:P44)))</f>
        <v>0</v>
      </c>
      <c r="B44" s="24">
        <f>IF($C$4="Neattiecināmās izmaksas",IF('11a+c+n'!$Q44="N",'11a+c+n'!B44,0))</f>
        <v>0</v>
      </c>
      <c r="C44" s="24">
        <f>IF($C$4="Neattiecināmās izmaksas",IF('11a+c+n'!$Q44="N",'11a+c+n'!C44,0))</f>
        <v>0</v>
      </c>
      <c r="D44" s="24">
        <f>IF($C$4="Neattiecināmās izmaksas",IF('11a+c+n'!$Q44="N",'11a+c+n'!D44,0))</f>
        <v>0</v>
      </c>
      <c r="E44" s="46"/>
      <c r="F44" s="65"/>
      <c r="G44" s="118"/>
      <c r="H44" s="118">
        <f>IF($C$4="Neattiecināmās izmaksas",IF('11a+c+n'!$Q44="N",'11a+c+n'!H44,0))</f>
        <v>0</v>
      </c>
      <c r="I44" s="118"/>
      <c r="J44" s="118"/>
      <c r="K44" s="119">
        <f>IF($C$4="Neattiecināmās izmaksas",IF('11a+c+n'!$Q44="N",'11a+c+n'!K44,0))</f>
        <v>0</v>
      </c>
      <c r="L44" s="82">
        <f>IF($C$4="Neattiecināmās izmaksas",IF('11a+c+n'!$Q44="N",'11a+c+n'!L44,0))</f>
        <v>0</v>
      </c>
      <c r="M44" s="118">
        <f>IF($C$4="Neattiecināmās izmaksas",IF('11a+c+n'!$Q44="N",'11a+c+n'!M44,0))</f>
        <v>0</v>
      </c>
      <c r="N44" s="118">
        <f>IF($C$4="Neattiecināmās izmaksas",IF('11a+c+n'!$Q44="N",'11a+c+n'!N44,0))</f>
        <v>0</v>
      </c>
      <c r="O44" s="118">
        <f>IF($C$4="Neattiecināmās izmaksas",IF('11a+c+n'!$Q44="N",'11a+c+n'!O44,0))</f>
        <v>0</v>
      </c>
      <c r="P44" s="119">
        <f>IF($C$4="Neattiecināmās izmaksas",IF('11a+c+n'!$Q44="N",'11a+c+n'!P44,0))</f>
        <v>0</v>
      </c>
    </row>
    <row r="45" spans="1:16" x14ac:dyDescent="0.2">
      <c r="A45" s="51">
        <f>IF(P45=0,0,IF(COUNTBLANK(P45)=1,0,COUNTA($P$14:P45)))</f>
        <v>0</v>
      </c>
      <c r="B45" s="24">
        <f>IF($C$4="Neattiecināmās izmaksas",IF('11a+c+n'!$Q45="N",'11a+c+n'!B45,0))</f>
        <v>0</v>
      </c>
      <c r="C45" s="24">
        <f>IF($C$4="Neattiecināmās izmaksas",IF('11a+c+n'!$Q45="N",'11a+c+n'!C45,0))</f>
        <v>0</v>
      </c>
      <c r="D45" s="24">
        <f>IF($C$4="Neattiecināmās izmaksas",IF('11a+c+n'!$Q45="N",'11a+c+n'!D45,0))</f>
        <v>0</v>
      </c>
      <c r="E45" s="46"/>
      <c r="F45" s="65"/>
      <c r="G45" s="118"/>
      <c r="H45" s="118">
        <f>IF($C$4="Neattiecināmās izmaksas",IF('11a+c+n'!$Q45="N",'11a+c+n'!H45,0))</f>
        <v>0</v>
      </c>
      <c r="I45" s="118"/>
      <c r="J45" s="118"/>
      <c r="K45" s="119">
        <f>IF($C$4="Neattiecināmās izmaksas",IF('11a+c+n'!$Q45="N",'11a+c+n'!K45,0))</f>
        <v>0</v>
      </c>
      <c r="L45" s="82">
        <f>IF($C$4="Neattiecināmās izmaksas",IF('11a+c+n'!$Q45="N",'11a+c+n'!L45,0))</f>
        <v>0</v>
      </c>
      <c r="M45" s="118">
        <f>IF($C$4="Neattiecināmās izmaksas",IF('11a+c+n'!$Q45="N",'11a+c+n'!M45,0))</f>
        <v>0</v>
      </c>
      <c r="N45" s="118">
        <f>IF($C$4="Neattiecināmās izmaksas",IF('11a+c+n'!$Q45="N",'11a+c+n'!N45,0))</f>
        <v>0</v>
      </c>
      <c r="O45" s="118">
        <f>IF($C$4="Neattiecināmās izmaksas",IF('11a+c+n'!$Q45="N",'11a+c+n'!O45,0))</f>
        <v>0</v>
      </c>
      <c r="P45" s="119">
        <f>IF($C$4="Neattiecināmās izmaksas",IF('11a+c+n'!$Q45="N",'11a+c+n'!P45,0))</f>
        <v>0</v>
      </c>
    </row>
    <row r="46" spans="1:16" x14ac:dyDescent="0.2">
      <c r="A46" s="51">
        <f>IF(P46=0,0,IF(COUNTBLANK(P46)=1,0,COUNTA($P$14:P46)))</f>
        <v>0</v>
      </c>
      <c r="B46" s="24">
        <f>IF($C$4="Neattiecināmās izmaksas",IF('11a+c+n'!$Q46="N",'11a+c+n'!B46,0))</f>
        <v>0</v>
      </c>
      <c r="C46" s="24">
        <f>IF($C$4="Neattiecināmās izmaksas",IF('11a+c+n'!$Q46="N",'11a+c+n'!C46,0))</f>
        <v>0</v>
      </c>
      <c r="D46" s="24">
        <f>IF($C$4="Neattiecināmās izmaksas",IF('11a+c+n'!$Q46="N",'11a+c+n'!D46,0))</f>
        <v>0</v>
      </c>
      <c r="E46" s="46"/>
      <c r="F46" s="65"/>
      <c r="G46" s="118"/>
      <c r="H46" s="118">
        <f>IF($C$4="Neattiecināmās izmaksas",IF('11a+c+n'!$Q46="N",'11a+c+n'!H46,0))</f>
        <v>0</v>
      </c>
      <c r="I46" s="118"/>
      <c r="J46" s="118"/>
      <c r="K46" s="119">
        <f>IF($C$4="Neattiecināmās izmaksas",IF('11a+c+n'!$Q46="N",'11a+c+n'!K46,0))</f>
        <v>0</v>
      </c>
      <c r="L46" s="82">
        <f>IF($C$4="Neattiecināmās izmaksas",IF('11a+c+n'!$Q46="N",'11a+c+n'!L46,0))</f>
        <v>0</v>
      </c>
      <c r="M46" s="118">
        <f>IF($C$4="Neattiecināmās izmaksas",IF('11a+c+n'!$Q46="N",'11a+c+n'!M46,0))</f>
        <v>0</v>
      </c>
      <c r="N46" s="118">
        <f>IF($C$4="Neattiecināmās izmaksas",IF('11a+c+n'!$Q46="N",'11a+c+n'!N46,0))</f>
        <v>0</v>
      </c>
      <c r="O46" s="118">
        <f>IF($C$4="Neattiecināmās izmaksas",IF('11a+c+n'!$Q46="N",'11a+c+n'!O46,0))</f>
        <v>0</v>
      </c>
      <c r="P46" s="119">
        <f>IF($C$4="Neattiecināmās izmaksas",IF('11a+c+n'!$Q46="N",'11a+c+n'!P46,0))</f>
        <v>0</v>
      </c>
    </row>
    <row r="47" spans="1:16" ht="10.8" thickBot="1" x14ac:dyDescent="0.25">
      <c r="A47" s="51">
        <f>IF(P47=0,0,IF(COUNTBLANK(P47)=1,0,COUNTA($P$14:P47)))</f>
        <v>0</v>
      </c>
      <c r="B47" s="24">
        <f>IF($C$4="Neattiecināmās izmaksas",IF('11a+c+n'!$Q47="N",'11a+c+n'!B47,0))</f>
        <v>0</v>
      </c>
      <c r="C47" s="24">
        <f>IF($C$4="Neattiecināmās izmaksas",IF('11a+c+n'!$Q47="N",'11a+c+n'!C47,0))</f>
        <v>0</v>
      </c>
      <c r="D47" s="24">
        <f>IF($C$4="Neattiecināmās izmaksas",IF('11a+c+n'!$Q47="N",'11a+c+n'!D47,0))</f>
        <v>0</v>
      </c>
      <c r="E47" s="46"/>
      <c r="F47" s="65"/>
      <c r="G47" s="118"/>
      <c r="H47" s="118">
        <f>IF($C$4="Neattiecināmās izmaksas",IF('11a+c+n'!$Q47="N",'11a+c+n'!H47,0))</f>
        <v>0</v>
      </c>
      <c r="I47" s="118"/>
      <c r="J47" s="118"/>
      <c r="K47" s="119">
        <f>IF($C$4="Neattiecināmās izmaksas",IF('11a+c+n'!$Q47="N",'11a+c+n'!K47,0))</f>
        <v>0</v>
      </c>
      <c r="L47" s="82">
        <f>IF($C$4="Neattiecināmās izmaksas",IF('11a+c+n'!$Q47="N",'11a+c+n'!L47,0))</f>
        <v>0</v>
      </c>
      <c r="M47" s="118">
        <f>IF($C$4="Neattiecināmās izmaksas",IF('11a+c+n'!$Q47="N",'11a+c+n'!M47,0))</f>
        <v>0</v>
      </c>
      <c r="N47" s="118">
        <f>IF($C$4="Neattiecināmās izmaksas",IF('11a+c+n'!$Q47="N",'11a+c+n'!N47,0))</f>
        <v>0</v>
      </c>
      <c r="O47" s="118">
        <f>IF($C$4="Neattiecināmās izmaksas",IF('11a+c+n'!$Q47="N",'11a+c+n'!O47,0))</f>
        <v>0</v>
      </c>
      <c r="P47" s="119">
        <f>IF($C$4="Neattiecināmās izmaksas",IF('11a+c+n'!$Q47="N",'11a+c+n'!P47,0))</f>
        <v>0</v>
      </c>
    </row>
    <row r="48" spans="1:16" ht="12" customHeight="1" thickBot="1" x14ac:dyDescent="0.25">
      <c r="A48" s="315" t="s">
        <v>62</v>
      </c>
      <c r="B48" s="316"/>
      <c r="C48" s="316"/>
      <c r="D48" s="316"/>
      <c r="E48" s="316"/>
      <c r="F48" s="316"/>
      <c r="G48" s="316"/>
      <c r="H48" s="316"/>
      <c r="I48" s="316"/>
      <c r="J48" s="316"/>
      <c r="K48" s="317"/>
      <c r="L48" s="132">
        <f>SUM(L14:L47)</f>
        <v>0</v>
      </c>
      <c r="M48" s="133">
        <f>SUM(M14:M47)</f>
        <v>0</v>
      </c>
      <c r="N48" s="133">
        <f>SUM(N14:N47)</f>
        <v>0</v>
      </c>
      <c r="O48" s="133">
        <f>SUM(O14:O47)</f>
        <v>0</v>
      </c>
      <c r="P48" s="134">
        <f>SUM(P14:P47)</f>
        <v>0</v>
      </c>
    </row>
    <row r="49" spans="1:16" x14ac:dyDescent="0.2">
      <c r="A49" s="16"/>
      <c r="B49" s="16"/>
      <c r="C49" s="16"/>
      <c r="D49" s="16"/>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1" t="s">
        <v>14</v>
      </c>
      <c r="B51" s="16"/>
      <c r="C51" s="318" t="str">
        <f>'Kops n'!C35:H35</f>
        <v>Gundega Ābelīte 14.05.2024</v>
      </c>
      <c r="D51" s="318"/>
      <c r="E51" s="318"/>
      <c r="F51" s="318"/>
      <c r="G51" s="318"/>
      <c r="H51" s="318"/>
      <c r="I51" s="16"/>
      <c r="J51" s="16"/>
      <c r="K51" s="16"/>
      <c r="L51" s="16"/>
      <c r="M51" s="16"/>
      <c r="N51" s="16"/>
      <c r="O51" s="16"/>
      <c r="P51" s="16"/>
    </row>
    <row r="52" spans="1:16" x14ac:dyDescent="0.2">
      <c r="A52" s="16"/>
      <c r="B52" s="16"/>
      <c r="C52" s="244" t="s">
        <v>15</v>
      </c>
      <c r="D52" s="244"/>
      <c r="E52" s="244"/>
      <c r="F52" s="244"/>
      <c r="G52" s="244"/>
      <c r="H52" s="244"/>
      <c r="I52" s="16"/>
      <c r="J52" s="16"/>
      <c r="K52" s="16"/>
      <c r="L52" s="16"/>
      <c r="M52" s="16"/>
      <c r="N52" s="16"/>
      <c r="O52" s="16"/>
      <c r="P52" s="16"/>
    </row>
    <row r="53" spans="1:16" x14ac:dyDescent="0.2">
      <c r="A53" s="16"/>
      <c r="B53" s="16"/>
      <c r="C53" s="16"/>
      <c r="D53" s="16"/>
      <c r="E53" s="16"/>
      <c r="F53" s="16"/>
      <c r="G53" s="16"/>
      <c r="H53" s="16"/>
      <c r="I53" s="16"/>
      <c r="J53" s="16"/>
      <c r="K53" s="16"/>
      <c r="L53" s="16"/>
      <c r="M53" s="16"/>
      <c r="N53" s="16"/>
      <c r="O53" s="16"/>
      <c r="P53" s="16"/>
    </row>
    <row r="54" spans="1:16" x14ac:dyDescent="0.2">
      <c r="A54" s="260" t="str">
        <f>'Kops n'!A38:D38</f>
        <v>Tāme sastādīta 2024. gada 14. maijā</v>
      </c>
      <c r="B54" s="261"/>
      <c r="C54" s="261"/>
      <c r="D54" s="261"/>
      <c r="E54" s="16"/>
      <c r="F54" s="16"/>
      <c r="G54" s="16"/>
      <c r="H54" s="16"/>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1" t="s">
        <v>41</v>
      </c>
      <c r="B56" s="16"/>
      <c r="C56" s="318" t="str">
        <f>'Kops n'!C40:H40</f>
        <v>Gundega Ābelīte 14.05.2024</v>
      </c>
      <c r="D56" s="318"/>
      <c r="E56" s="318"/>
      <c r="F56" s="318"/>
      <c r="G56" s="318"/>
      <c r="H56" s="318"/>
      <c r="I56" s="16"/>
      <c r="J56" s="16"/>
      <c r="K56" s="16"/>
      <c r="L56" s="16"/>
      <c r="M56" s="16"/>
      <c r="N56" s="16"/>
      <c r="O56" s="16"/>
      <c r="P56" s="16"/>
    </row>
    <row r="57" spans="1:16" x14ac:dyDescent="0.2">
      <c r="A57" s="16"/>
      <c r="B57" s="16"/>
      <c r="C57" s="244" t="s">
        <v>15</v>
      </c>
      <c r="D57" s="244"/>
      <c r="E57" s="244"/>
      <c r="F57" s="244"/>
      <c r="G57" s="244"/>
      <c r="H57" s="244"/>
      <c r="I57" s="16"/>
      <c r="J57" s="16"/>
      <c r="K57" s="16"/>
      <c r="L57" s="16"/>
      <c r="M57" s="16"/>
      <c r="N57" s="16"/>
      <c r="O57" s="16"/>
      <c r="P57" s="16"/>
    </row>
    <row r="58" spans="1:16" x14ac:dyDescent="0.2">
      <c r="A58" s="16"/>
      <c r="B58" s="16"/>
      <c r="C58" s="16"/>
      <c r="D58" s="16"/>
      <c r="E58" s="16"/>
      <c r="F58" s="16"/>
      <c r="G58" s="16"/>
      <c r="H58" s="16"/>
      <c r="I58" s="16"/>
      <c r="J58" s="16"/>
      <c r="K58" s="16"/>
      <c r="L58" s="16"/>
      <c r="M58" s="16"/>
      <c r="N58" s="16"/>
      <c r="O58" s="16"/>
      <c r="P58" s="16"/>
    </row>
    <row r="59" spans="1:16" x14ac:dyDescent="0.2">
      <c r="A59" s="78" t="s">
        <v>16</v>
      </c>
      <c r="B59" s="42"/>
      <c r="C59" s="85" t="str">
        <f>'Kops n'!C43</f>
        <v>1-00180</v>
      </c>
      <c r="D59" s="42"/>
      <c r="E59" s="16"/>
      <c r="F59" s="16"/>
      <c r="G59" s="16"/>
      <c r="H59" s="16"/>
      <c r="I59" s="16"/>
      <c r="J59" s="16"/>
      <c r="K59" s="16"/>
      <c r="L59" s="16"/>
      <c r="M59" s="16"/>
      <c r="N59" s="16"/>
      <c r="O59" s="16"/>
      <c r="P59" s="16"/>
    </row>
    <row r="60" spans="1:16" x14ac:dyDescent="0.2">
      <c r="A60" s="16"/>
      <c r="B60" s="16"/>
      <c r="C60" s="16"/>
      <c r="D60" s="16"/>
      <c r="E60" s="16"/>
      <c r="F60" s="16"/>
      <c r="G60" s="16"/>
      <c r="H60" s="16"/>
      <c r="I60" s="16"/>
      <c r="J60" s="16"/>
      <c r="K60" s="16"/>
      <c r="L60" s="16"/>
      <c r="M60" s="16"/>
      <c r="N60" s="16"/>
      <c r="O60" s="16"/>
      <c r="P60" s="16"/>
    </row>
  </sheetData>
  <mergeCells count="23">
    <mergeCell ref="C2:I2"/>
    <mergeCell ref="C3:I3"/>
    <mergeCell ref="C4:I4"/>
    <mergeCell ref="D5:L5"/>
    <mergeCell ref="D6:L6"/>
    <mergeCell ref="D8:L8"/>
    <mergeCell ref="A9:F9"/>
    <mergeCell ref="J9:M9"/>
    <mergeCell ref="N9:O9"/>
    <mergeCell ref="D7:L7"/>
    <mergeCell ref="C57:H57"/>
    <mergeCell ref="L12:P12"/>
    <mergeCell ref="A48:K48"/>
    <mergeCell ref="C51:H51"/>
    <mergeCell ref="C52:H52"/>
    <mergeCell ref="A54:D54"/>
    <mergeCell ref="C56:H56"/>
    <mergeCell ref="A12:A13"/>
    <mergeCell ref="B12:B13"/>
    <mergeCell ref="C12:C13"/>
    <mergeCell ref="D12:D13"/>
    <mergeCell ref="E12:E13"/>
    <mergeCell ref="F12:K12"/>
  </mergeCells>
  <conditionalFormatting sqref="A48:K48">
    <cfRule type="containsText" dxfId="2" priority="3" operator="containsText" text="Tiešās izmaksas kopā, t. sk. darba devēja sociālais nodoklis __.__% ">
      <formula>NOT(ISERROR(SEARCH("Tiešās izmaksas kopā, t. sk. darba devēja sociālais nodoklis __.__% ",A48)))</formula>
    </cfRule>
  </conditionalFormatting>
  <conditionalFormatting sqref="C2:I2 D5:L8 N9:O9 B14:P47 L48:P48 C51:H51 C56:H56 C59">
    <cfRule type="cellIs" dxfId="1" priority="2" operator="equal">
      <formula>0</formula>
    </cfRule>
  </conditionalFormatting>
  <conditionalFormatting sqref="A14:A47">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7CEB1-DE4F-4598-A1A9-ACD3ACC5EEB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e93ec4e-506a-41d2-9951-55e983c361d3"/>
    <ds:schemaRef ds:uri="http://purl.org/dc/elements/1.1/"/>
    <ds:schemaRef ds:uri="http://schemas.microsoft.com/office/2006/metadata/properties"/>
    <ds:schemaRef ds:uri="123c74fc-5732-4eeb-8864-aaacbc0028ee"/>
    <ds:schemaRef ds:uri="http://www.w3.org/XML/1998/namespace"/>
    <ds:schemaRef ds:uri="http://purl.org/dc/terms/"/>
  </ds:schemaRefs>
</ds:datastoreItem>
</file>

<file path=customXml/itemProps2.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Janis Jaunsleinis</dc:creator>
  <cp:keywords/>
  <dc:description/>
  <cp:lastModifiedBy>Uldis</cp:lastModifiedBy>
  <cp:revision/>
  <dcterms:created xsi:type="dcterms:W3CDTF">2019-03-11T11:42:22Z</dcterms:created>
  <dcterms:modified xsi:type="dcterms:W3CDTF">2024-06-21T11:44:12Z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